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Other Filings/2024-00115 DSM Plan/Discovery/Staff/Attachments/"/>
    </mc:Choice>
  </mc:AlternateContent>
  <xr:revisionPtr revIDLastSave="10" documentId="13_ncr:1_{EBBC7774-F91F-4BBA-9F96-14338C8640DD}" xr6:coauthVersionLast="47" xr6:coauthVersionMax="47" xr10:uidLastSave="{EA524B83-C11F-4733-8123-3B11C38723CE}"/>
  <bookViews>
    <workbookView xWindow="38280" yWindow="4800" windowWidth="38640" windowHeight="21120" xr2:uid="{00000000-000D-0000-FFFF-FFFF00000000}"/>
  </bookViews>
  <sheets>
    <sheet name="WX Data Collection" sheetId="1" r:id="rId1"/>
  </sheets>
  <definedNames>
    <definedName name="_xlnm._FilterDatabase" localSheetId="0" hidden="1">'WX Data Collection'!$A$1:$FY$1971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Y383" i="1" l="1"/>
  <c r="FX383" i="1"/>
  <c r="FR383" i="1"/>
  <c r="FO383" i="1"/>
  <c r="FY382" i="1"/>
  <c r="FX382" i="1"/>
  <c r="FR382" i="1"/>
  <c r="FO382" i="1"/>
  <c r="FY381" i="1"/>
  <c r="FX381" i="1"/>
  <c r="FR381" i="1"/>
  <c r="FO381" i="1"/>
  <c r="FY380" i="1"/>
  <c r="FX380" i="1"/>
  <c r="FR380" i="1"/>
  <c r="FO380" i="1"/>
  <c r="FY379" i="1"/>
  <c r="FX379" i="1"/>
  <c r="FR379" i="1"/>
  <c r="FO379" i="1"/>
  <c r="FY378" i="1"/>
  <c r="FX378" i="1"/>
  <c r="FR378" i="1"/>
  <c r="FO378" i="1"/>
  <c r="FY377" i="1"/>
  <c r="FX377" i="1"/>
  <c r="FR377" i="1"/>
  <c r="FO377" i="1"/>
  <c r="FY376" i="1"/>
  <c r="FX376" i="1"/>
  <c r="FR376" i="1"/>
  <c r="FO376" i="1"/>
  <c r="FY375" i="1"/>
  <c r="FX375" i="1"/>
  <c r="FR375" i="1"/>
  <c r="FO375" i="1"/>
  <c r="FY374" i="1"/>
  <c r="FX374" i="1"/>
  <c r="FR374" i="1"/>
  <c r="FO374" i="1"/>
  <c r="FY373" i="1"/>
  <c r="FX373" i="1"/>
  <c r="FR373" i="1"/>
  <c r="FO373" i="1"/>
  <c r="FY372" i="1"/>
  <c r="FX372" i="1"/>
  <c r="FR372" i="1"/>
  <c r="FO372" i="1"/>
  <c r="FY371" i="1"/>
  <c r="FX371" i="1"/>
  <c r="FR371" i="1"/>
  <c r="FO371" i="1"/>
  <c r="FY370" i="1"/>
  <c r="FX370" i="1"/>
  <c r="FR370" i="1"/>
  <c r="FO370" i="1"/>
  <c r="FY369" i="1"/>
  <c r="FX369" i="1"/>
  <c r="FR369" i="1"/>
  <c r="FO369" i="1"/>
  <c r="FY368" i="1"/>
  <c r="FX368" i="1"/>
  <c r="FR368" i="1"/>
  <c r="FO368" i="1"/>
  <c r="FY367" i="1"/>
  <c r="FX367" i="1"/>
  <c r="FR367" i="1"/>
  <c r="FO367" i="1"/>
  <c r="FY366" i="1"/>
  <c r="FX366" i="1"/>
  <c r="FR366" i="1"/>
  <c r="FO366" i="1"/>
  <c r="FY365" i="1"/>
  <c r="FX365" i="1"/>
  <c r="FR365" i="1"/>
  <c r="FO365" i="1"/>
  <c r="FY364" i="1"/>
  <c r="FX364" i="1"/>
  <c r="FR364" i="1"/>
  <c r="FO364" i="1"/>
  <c r="FY363" i="1"/>
  <c r="FX363" i="1"/>
  <c r="FR363" i="1"/>
  <c r="FO363" i="1"/>
  <c r="FY362" i="1"/>
  <c r="FX362" i="1"/>
  <c r="FR362" i="1"/>
  <c r="FO362" i="1"/>
  <c r="FY361" i="1"/>
  <c r="FX361" i="1"/>
  <c r="FR361" i="1"/>
  <c r="FO361" i="1"/>
  <c r="FY360" i="1"/>
  <c r="FX360" i="1"/>
  <c r="FR360" i="1"/>
  <c r="FO360" i="1"/>
  <c r="FY359" i="1"/>
  <c r="FX359" i="1"/>
  <c r="FR359" i="1"/>
  <c r="FO359" i="1"/>
  <c r="FY358" i="1"/>
  <c r="FX358" i="1"/>
  <c r="FR358" i="1"/>
  <c r="FO358" i="1"/>
  <c r="FY357" i="1"/>
  <c r="FX357" i="1"/>
  <c r="FR357" i="1"/>
  <c r="FO357" i="1"/>
  <c r="FY356" i="1"/>
  <c r="FX356" i="1"/>
  <c r="FR356" i="1"/>
  <c r="FO356" i="1"/>
  <c r="FY355" i="1"/>
  <c r="FX355" i="1"/>
  <c r="FR355" i="1"/>
  <c r="FO355" i="1"/>
  <c r="FY354" i="1"/>
  <c r="FX354" i="1"/>
  <c r="FR354" i="1"/>
  <c r="FO354" i="1"/>
  <c r="FY353" i="1"/>
  <c r="FX353" i="1"/>
  <c r="FR353" i="1"/>
  <c r="FO353" i="1"/>
  <c r="FY352" i="1"/>
  <c r="FX352" i="1"/>
  <c r="FR352" i="1"/>
  <c r="FO352" i="1"/>
  <c r="FY351" i="1"/>
  <c r="FX351" i="1"/>
  <c r="FR351" i="1"/>
  <c r="FO351" i="1"/>
  <c r="FW351" i="1" s="1"/>
  <c r="FY350" i="1"/>
  <c r="FX350" i="1"/>
  <c r="FR350" i="1"/>
  <c r="FO350" i="1"/>
  <c r="FY349" i="1"/>
  <c r="FX349" i="1"/>
  <c r="FR349" i="1"/>
  <c r="FO349" i="1"/>
  <c r="FW349" i="1" s="1"/>
  <c r="FW353" i="1" l="1"/>
  <c r="FW355" i="1"/>
  <c r="FW357" i="1"/>
  <c r="FW359" i="1"/>
  <c r="FW361" i="1"/>
  <c r="FW365" i="1"/>
  <c r="FW367" i="1"/>
  <c r="FW369" i="1"/>
  <c r="FW371" i="1"/>
  <c r="FW373" i="1"/>
  <c r="FW375" i="1"/>
  <c r="FW377" i="1"/>
  <c r="FW379" i="1"/>
  <c r="FW381" i="1"/>
  <c r="FW383" i="1"/>
  <c r="FW354" i="1"/>
  <c r="FW356" i="1"/>
  <c r="FW362" i="1"/>
  <c r="FW370" i="1"/>
  <c r="FW372" i="1"/>
  <c r="FW376" i="1"/>
  <c r="FW382" i="1"/>
  <c r="FW368" i="1"/>
  <c r="FW378" i="1"/>
  <c r="FW366" i="1"/>
  <c r="FW363" i="1"/>
  <c r="FW360" i="1"/>
  <c r="FW350" i="1"/>
  <c r="FW358" i="1"/>
  <c r="FW380" i="1"/>
  <c r="FW364" i="1"/>
  <c r="FW352" i="1"/>
  <c r="FW374" i="1"/>
  <c r="FY348" i="1" l="1"/>
  <c r="FX348" i="1"/>
  <c r="FR348" i="1"/>
  <c r="FO348" i="1"/>
  <c r="FY347" i="1"/>
  <c r="FX347" i="1"/>
  <c r="FR347" i="1"/>
  <c r="FO347" i="1"/>
  <c r="FW347" i="1" s="1"/>
  <c r="FY346" i="1"/>
  <c r="FX346" i="1"/>
  <c r="FR346" i="1"/>
  <c r="FO346" i="1"/>
  <c r="FY345" i="1"/>
  <c r="FX345" i="1"/>
  <c r="FR345" i="1"/>
  <c r="FO345" i="1"/>
  <c r="FW345" i="1" s="1"/>
  <c r="FY344" i="1"/>
  <c r="FX344" i="1"/>
  <c r="FR344" i="1"/>
  <c r="FO344" i="1"/>
  <c r="FY343" i="1"/>
  <c r="FX343" i="1"/>
  <c r="FR343" i="1"/>
  <c r="FO343" i="1"/>
  <c r="FY342" i="1"/>
  <c r="FX342" i="1"/>
  <c r="FR342" i="1"/>
  <c r="FO342" i="1"/>
  <c r="FY341" i="1"/>
  <c r="FX341" i="1"/>
  <c r="FR341" i="1"/>
  <c r="FO341" i="1"/>
  <c r="FW341" i="1" s="1"/>
  <c r="FY340" i="1"/>
  <c r="FX340" i="1"/>
  <c r="FR340" i="1"/>
  <c r="FO340" i="1"/>
  <c r="FW340" i="1" s="1"/>
  <c r="FY339" i="1"/>
  <c r="FX339" i="1"/>
  <c r="FR339" i="1"/>
  <c r="FO339" i="1"/>
  <c r="FY338" i="1"/>
  <c r="FX338" i="1"/>
  <c r="FR338" i="1"/>
  <c r="FO338" i="1"/>
  <c r="FY337" i="1"/>
  <c r="FX337" i="1"/>
  <c r="FR337" i="1"/>
  <c r="FO337" i="1"/>
  <c r="FW337" i="1" s="1"/>
  <c r="FY336" i="1"/>
  <c r="FX336" i="1"/>
  <c r="FR336" i="1"/>
  <c r="FO336" i="1"/>
  <c r="FY335" i="1"/>
  <c r="FX335" i="1"/>
  <c r="FR335" i="1"/>
  <c r="FO335" i="1"/>
  <c r="FY334" i="1"/>
  <c r="FX334" i="1"/>
  <c r="FR334" i="1"/>
  <c r="FO334" i="1"/>
  <c r="FY333" i="1"/>
  <c r="FX333" i="1"/>
  <c r="FR333" i="1"/>
  <c r="FO333" i="1"/>
  <c r="FW333" i="1" s="1"/>
  <c r="FY332" i="1"/>
  <c r="FX332" i="1"/>
  <c r="FR332" i="1"/>
  <c r="FO332" i="1"/>
  <c r="FW332" i="1" s="1"/>
  <c r="FY331" i="1"/>
  <c r="FX331" i="1"/>
  <c r="FR331" i="1"/>
  <c r="FO331" i="1"/>
  <c r="FY330" i="1"/>
  <c r="FX330" i="1"/>
  <c r="FR330" i="1"/>
  <c r="FO330" i="1"/>
  <c r="FY329" i="1"/>
  <c r="FX329" i="1"/>
  <c r="FR329" i="1"/>
  <c r="FO329" i="1"/>
  <c r="FY328" i="1"/>
  <c r="FX328" i="1"/>
  <c r="FR328" i="1"/>
  <c r="FO328" i="1"/>
  <c r="FY327" i="1"/>
  <c r="FX327" i="1"/>
  <c r="FR327" i="1"/>
  <c r="FO327" i="1"/>
  <c r="FY326" i="1"/>
  <c r="FX326" i="1"/>
  <c r="FR326" i="1"/>
  <c r="FO326" i="1"/>
  <c r="FY325" i="1"/>
  <c r="FX325" i="1"/>
  <c r="FR325" i="1"/>
  <c r="FO325" i="1"/>
  <c r="FW325" i="1" s="1"/>
  <c r="FY324" i="1"/>
  <c r="FX324" i="1"/>
  <c r="FR324" i="1"/>
  <c r="FO324" i="1"/>
  <c r="FY323" i="1"/>
  <c r="FX323" i="1"/>
  <c r="FR323" i="1"/>
  <c r="FO323" i="1"/>
  <c r="FW323" i="1" s="1"/>
  <c r="FY322" i="1"/>
  <c r="FX322" i="1"/>
  <c r="FR322" i="1"/>
  <c r="FO322" i="1"/>
  <c r="FY321" i="1"/>
  <c r="FX321" i="1"/>
  <c r="FR321" i="1"/>
  <c r="FO321" i="1"/>
  <c r="FW321" i="1" s="1"/>
  <c r="FY320" i="1"/>
  <c r="FX320" i="1"/>
  <c r="FR320" i="1"/>
  <c r="FO320" i="1"/>
  <c r="FY319" i="1"/>
  <c r="FX319" i="1"/>
  <c r="FR319" i="1"/>
  <c r="FO319" i="1"/>
  <c r="FW319" i="1" s="1"/>
  <c r="FY318" i="1"/>
  <c r="FX318" i="1"/>
  <c r="FR318" i="1"/>
  <c r="FO318" i="1"/>
  <c r="FY317" i="1"/>
  <c r="FX317" i="1"/>
  <c r="FR317" i="1"/>
  <c r="FO317" i="1"/>
  <c r="FY316" i="1"/>
  <c r="FX316" i="1"/>
  <c r="FR316" i="1"/>
  <c r="FO316" i="1"/>
  <c r="FW316" i="1" s="1"/>
  <c r="FY315" i="1"/>
  <c r="FX315" i="1"/>
  <c r="FR315" i="1"/>
  <c r="FO315" i="1"/>
  <c r="FY314" i="1"/>
  <c r="FX314" i="1"/>
  <c r="FR314" i="1"/>
  <c r="FO314" i="1"/>
  <c r="FY313" i="1"/>
  <c r="FX313" i="1"/>
  <c r="FR313" i="1"/>
  <c r="FO313" i="1"/>
  <c r="FY312" i="1"/>
  <c r="FX312" i="1"/>
  <c r="FR312" i="1"/>
  <c r="FO312" i="1"/>
  <c r="FW312" i="1" s="1"/>
  <c r="FY311" i="1"/>
  <c r="FX311" i="1"/>
  <c r="FR311" i="1"/>
  <c r="FO311" i="1"/>
  <c r="FY310" i="1"/>
  <c r="FX310" i="1"/>
  <c r="FR310" i="1"/>
  <c r="FO310" i="1"/>
  <c r="FY309" i="1"/>
  <c r="FX309" i="1"/>
  <c r="FR309" i="1"/>
  <c r="FO309" i="1"/>
  <c r="FY308" i="1"/>
  <c r="FX308" i="1"/>
  <c r="FR308" i="1"/>
  <c r="FO308" i="1"/>
  <c r="FW308" i="1" s="1"/>
  <c r="FY307" i="1"/>
  <c r="FX307" i="1"/>
  <c r="FR307" i="1"/>
  <c r="FO307" i="1"/>
  <c r="FW307" i="1" s="1"/>
  <c r="FY306" i="1"/>
  <c r="FX306" i="1"/>
  <c r="FR306" i="1"/>
  <c r="FO306" i="1"/>
  <c r="FY305" i="1"/>
  <c r="FX305" i="1"/>
  <c r="FR305" i="1"/>
  <c r="FO305" i="1"/>
  <c r="FW305" i="1" s="1"/>
  <c r="FY304" i="1"/>
  <c r="FX304" i="1"/>
  <c r="FR304" i="1"/>
  <c r="FO304" i="1"/>
  <c r="FY303" i="1"/>
  <c r="FX303" i="1"/>
  <c r="FR303" i="1"/>
  <c r="FO303" i="1"/>
  <c r="FW303" i="1" s="1"/>
  <c r="FY302" i="1"/>
  <c r="FX302" i="1"/>
  <c r="FR302" i="1"/>
  <c r="FO302" i="1"/>
  <c r="FY301" i="1"/>
  <c r="FX301" i="1"/>
  <c r="FR301" i="1"/>
  <c r="FO301" i="1"/>
  <c r="FW301" i="1" s="1"/>
  <c r="FY300" i="1"/>
  <c r="FX300" i="1"/>
  <c r="FR300" i="1"/>
  <c r="FO300" i="1"/>
  <c r="FY299" i="1"/>
  <c r="FX299" i="1"/>
  <c r="FR299" i="1"/>
  <c r="FO299" i="1"/>
  <c r="FW299" i="1" s="1"/>
  <c r="FY298" i="1"/>
  <c r="FX298" i="1"/>
  <c r="FR298" i="1"/>
  <c r="FO298" i="1"/>
  <c r="FY297" i="1"/>
  <c r="FX297" i="1"/>
  <c r="FR297" i="1"/>
  <c r="FO297" i="1"/>
  <c r="FW297" i="1" s="1"/>
  <c r="FY296" i="1"/>
  <c r="FX296" i="1"/>
  <c r="FR296" i="1"/>
  <c r="FO296" i="1"/>
  <c r="FY295" i="1"/>
  <c r="FX295" i="1"/>
  <c r="FR295" i="1"/>
  <c r="FO295" i="1"/>
  <c r="FW295" i="1" s="1"/>
  <c r="FY294" i="1"/>
  <c r="FX294" i="1"/>
  <c r="FR294" i="1"/>
  <c r="FO294" i="1"/>
  <c r="FY293" i="1"/>
  <c r="FX293" i="1"/>
  <c r="FR293" i="1"/>
  <c r="FO293" i="1"/>
  <c r="FW293" i="1" s="1"/>
  <c r="FY292" i="1"/>
  <c r="FX292" i="1"/>
  <c r="FR292" i="1"/>
  <c r="FO292" i="1"/>
  <c r="FY291" i="1"/>
  <c r="FX291" i="1"/>
  <c r="FR291" i="1"/>
  <c r="FO291" i="1"/>
  <c r="FY290" i="1"/>
  <c r="FX290" i="1"/>
  <c r="FR290" i="1"/>
  <c r="FO290" i="1"/>
  <c r="FY289" i="1"/>
  <c r="FX289" i="1"/>
  <c r="FR289" i="1"/>
  <c r="FO289" i="1"/>
  <c r="FY288" i="1"/>
  <c r="FX288" i="1"/>
  <c r="FR288" i="1"/>
  <c r="FO288" i="1"/>
  <c r="FY287" i="1"/>
  <c r="FX287" i="1"/>
  <c r="FR287" i="1"/>
  <c r="FO287" i="1"/>
  <c r="FY286" i="1"/>
  <c r="FX286" i="1"/>
  <c r="FR286" i="1"/>
  <c r="FO286" i="1"/>
  <c r="FY285" i="1"/>
  <c r="FX285" i="1"/>
  <c r="FR285" i="1"/>
  <c r="FO285" i="1"/>
  <c r="FY284" i="1"/>
  <c r="FX284" i="1"/>
  <c r="FR284" i="1"/>
  <c r="FO284" i="1"/>
  <c r="FY283" i="1"/>
  <c r="FX283" i="1"/>
  <c r="FR283" i="1"/>
  <c r="FO283" i="1"/>
  <c r="FY282" i="1"/>
  <c r="FX282" i="1"/>
  <c r="FR282" i="1"/>
  <c r="FO282" i="1"/>
  <c r="FY281" i="1"/>
  <c r="FX281" i="1"/>
  <c r="FR281" i="1"/>
  <c r="FO281" i="1"/>
  <c r="FW281" i="1" s="1"/>
  <c r="FY280" i="1"/>
  <c r="FX280" i="1"/>
  <c r="FR280" i="1"/>
  <c r="FO280" i="1"/>
  <c r="FW280" i="1" s="1"/>
  <c r="FY279" i="1"/>
  <c r="FR279" i="1"/>
  <c r="FO279" i="1"/>
  <c r="EM279" i="1"/>
  <c r="FX279" i="1" s="1"/>
  <c r="FY278" i="1"/>
  <c r="FX278" i="1"/>
  <c r="FR278" i="1"/>
  <c r="FO278" i="1"/>
  <c r="FW278" i="1" s="1"/>
  <c r="FY277" i="1"/>
  <c r="FX277" i="1"/>
  <c r="FR277" i="1"/>
  <c r="FO277" i="1"/>
  <c r="FW277" i="1" s="1"/>
  <c r="FY276" i="1"/>
  <c r="FX276" i="1"/>
  <c r="FR276" i="1"/>
  <c r="FO276" i="1"/>
  <c r="FY275" i="1"/>
  <c r="FX275" i="1"/>
  <c r="FR275" i="1"/>
  <c r="FO275" i="1"/>
  <c r="FY274" i="1"/>
  <c r="FX274" i="1"/>
  <c r="FR274" i="1"/>
  <c r="FO274" i="1"/>
  <c r="FW274" i="1" s="1"/>
  <c r="FY273" i="1"/>
  <c r="FX273" i="1"/>
  <c r="FR273" i="1"/>
  <c r="FO273" i="1"/>
  <c r="FW273" i="1" s="1"/>
  <c r="FY272" i="1"/>
  <c r="FX272" i="1"/>
  <c r="FR272" i="1"/>
  <c r="FO272" i="1"/>
  <c r="FY271" i="1"/>
  <c r="FX271" i="1"/>
  <c r="FR271" i="1"/>
  <c r="FO271" i="1"/>
  <c r="FY270" i="1"/>
  <c r="FX270" i="1"/>
  <c r="FR270" i="1"/>
  <c r="FO270" i="1"/>
  <c r="FW270" i="1" s="1"/>
  <c r="FY269" i="1"/>
  <c r="FX269" i="1"/>
  <c r="FR269" i="1"/>
  <c r="FO269" i="1"/>
  <c r="FW269" i="1" s="1"/>
  <c r="FW348" i="1" l="1"/>
  <c r="FW306" i="1"/>
  <c r="FW284" i="1"/>
  <c r="FW288" i="1"/>
  <c r="FW292" i="1"/>
  <c r="FW296" i="1"/>
  <c r="FW300" i="1"/>
  <c r="FW304" i="1"/>
  <c r="FW314" i="1"/>
  <c r="FW311" i="1"/>
  <c r="FW313" i="1"/>
  <c r="FW315" i="1"/>
  <c r="FW326" i="1"/>
  <c r="FW279" i="1"/>
  <c r="FW285" i="1"/>
  <c r="FW287" i="1"/>
  <c r="FW289" i="1"/>
  <c r="FW291" i="1"/>
  <c r="FW320" i="1"/>
  <c r="FW324" i="1"/>
  <c r="FW342" i="1"/>
  <c r="FW334" i="1"/>
  <c r="FW282" i="1"/>
  <c r="FW309" i="1"/>
  <c r="FW290" i="1"/>
  <c r="FW317" i="1"/>
  <c r="FW327" i="1"/>
  <c r="FW329" i="1"/>
  <c r="FW343" i="1"/>
  <c r="FW283" i="1"/>
  <c r="FW271" i="1"/>
  <c r="FW275" i="1"/>
  <c r="FW286" i="1"/>
  <c r="FW302" i="1"/>
  <c r="FW318" i="1"/>
  <c r="FW331" i="1"/>
  <c r="FW346" i="1"/>
  <c r="FW335" i="1"/>
  <c r="FW322" i="1"/>
  <c r="FW328" i="1"/>
  <c r="FW339" i="1"/>
  <c r="FW272" i="1"/>
  <c r="FW276" i="1"/>
  <c r="FW294" i="1"/>
  <c r="FW310" i="1"/>
  <c r="FW330" i="1"/>
  <c r="FW336" i="1"/>
  <c r="FW298" i="1"/>
  <c r="FW338" i="1"/>
  <c r="FW344" i="1"/>
  <c r="FY268" i="1"/>
  <c r="FX268" i="1"/>
  <c r="FR268" i="1"/>
  <c r="FO268" i="1"/>
  <c r="FY267" i="1"/>
  <c r="FX267" i="1"/>
  <c r="FR267" i="1"/>
  <c r="FO267" i="1"/>
  <c r="FY266" i="1"/>
  <c r="FX266" i="1"/>
  <c r="FR266" i="1"/>
  <c r="FO266" i="1"/>
  <c r="FY265" i="1"/>
  <c r="FX265" i="1"/>
  <c r="FR265" i="1"/>
  <c r="FO265" i="1"/>
  <c r="FY264" i="1"/>
  <c r="FX264" i="1"/>
  <c r="FR264" i="1"/>
  <c r="FO264" i="1"/>
  <c r="FY263" i="1"/>
  <c r="FX263" i="1"/>
  <c r="FR263" i="1"/>
  <c r="FO263" i="1"/>
  <c r="FY262" i="1"/>
  <c r="FX262" i="1"/>
  <c r="FR262" i="1"/>
  <c r="FO262" i="1"/>
  <c r="FY261" i="1"/>
  <c r="FX261" i="1"/>
  <c r="FR261" i="1"/>
  <c r="FO261" i="1"/>
  <c r="FY260" i="1"/>
  <c r="FX260" i="1"/>
  <c r="FR260" i="1"/>
  <c r="FO260" i="1"/>
  <c r="FY259" i="1"/>
  <c r="FX259" i="1"/>
  <c r="FR259" i="1"/>
  <c r="FO259" i="1"/>
  <c r="FY258" i="1"/>
  <c r="FX258" i="1"/>
  <c r="FR258" i="1"/>
  <c r="FO258" i="1"/>
  <c r="FY257" i="1"/>
  <c r="FX257" i="1"/>
  <c r="FR257" i="1"/>
  <c r="FO257" i="1"/>
  <c r="FY256" i="1"/>
  <c r="FX256" i="1"/>
  <c r="FR256" i="1"/>
  <c r="FO256" i="1"/>
  <c r="FY255" i="1"/>
  <c r="FX255" i="1"/>
  <c r="FR255" i="1"/>
  <c r="FO255" i="1"/>
  <c r="FY254" i="1"/>
  <c r="FX254" i="1"/>
  <c r="FR254" i="1"/>
  <c r="FO254" i="1"/>
  <c r="FY253" i="1"/>
  <c r="FX253" i="1"/>
  <c r="FR253" i="1"/>
  <c r="FO253" i="1"/>
  <c r="FY252" i="1"/>
  <c r="FX252" i="1"/>
  <c r="FR252" i="1"/>
  <c r="FO252" i="1"/>
  <c r="FY251" i="1"/>
  <c r="FX251" i="1"/>
  <c r="FR251" i="1"/>
  <c r="FO251" i="1"/>
  <c r="FY250" i="1"/>
  <c r="FX250" i="1"/>
  <c r="FR250" i="1"/>
  <c r="FO250" i="1"/>
  <c r="FY249" i="1"/>
  <c r="FX249" i="1"/>
  <c r="FR249" i="1"/>
  <c r="FO249" i="1"/>
  <c r="FY248" i="1"/>
  <c r="FX248" i="1"/>
  <c r="FR248" i="1"/>
  <c r="FO248" i="1"/>
  <c r="FY247" i="1"/>
  <c r="FX247" i="1"/>
  <c r="FR247" i="1"/>
  <c r="FO247" i="1"/>
  <c r="FY246" i="1"/>
  <c r="FX246" i="1"/>
  <c r="FR246" i="1"/>
  <c r="FO246" i="1"/>
  <c r="FY245" i="1"/>
  <c r="FX245" i="1"/>
  <c r="FR245" i="1"/>
  <c r="FO245" i="1"/>
  <c r="FY244" i="1"/>
  <c r="FX244" i="1"/>
  <c r="FR244" i="1"/>
  <c r="FO244" i="1"/>
  <c r="FY243" i="1"/>
  <c r="FX243" i="1"/>
  <c r="FR243" i="1"/>
  <c r="FO243" i="1"/>
  <c r="FY242" i="1"/>
  <c r="FX242" i="1"/>
  <c r="FR242" i="1"/>
  <c r="FO242" i="1"/>
  <c r="FY241" i="1"/>
  <c r="FX241" i="1"/>
  <c r="FR241" i="1"/>
  <c r="FO241" i="1"/>
  <c r="FY240" i="1"/>
  <c r="FX240" i="1"/>
  <c r="FR240" i="1"/>
  <c r="FO240" i="1"/>
  <c r="FY239" i="1"/>
  <c r="FX239" i="1"/>
  <c r="FR239" i="1"/>
  <c r="FO239" i="1"/>
  <c r="FY238" i="1"/>
  <c r="FX238" i="1"/>
  <c r="FR238" i="1"/>
  <c r="FO238" i="1"/>
  <c r="FY237" i="1"/>
  <c r="FX237" i="1"/>
  <c r="FR237" i="1"/>
  <c r="FO237" i="1"/>
  <c r="FY236" i="1"/>
  <c r="FX236" i="1"/>
  <c r="FR236" i="1"/>
  <c r="FO236" i="1"/>
  <c r="FY235" i="1"/>
  <c r="FX235" i="1"/>
  <c r="FR235" i="1"/>
  <c r="FO235" i="1"/>
  <c r="FY234" i="1"/>
  <c r="FX234" i="1"/>
  <c r="FR234" i="1"/>
  <c r="FO234" i="1"/>
  <c r="FY233" i="1"/>
  <c r="FX233" i="1"/>
  <c r="FR233" i="1"/>
  <c r="FO233" i="1"/>
  <c r="FY232" i="1"/>
  <c r="FX232" i="1"/>
  <c r="FR232" i="1"/>
  <c r="FO232" i="1"/>
  <c r="FY231" i="1"/>
  <c r="FU231" i="1"/>
  <c r="FX231" i="1" s="1"/>
  <c r="FR231" i="1"/>
  <c r="FO231" i="1"/>
  <c r="FY230" i="1"/>
  <c r="FX230" i="1"/>
  <c r="FR230" i="1"/>
  <c r="FO230" i="1"/>
  <c r="FY229" i="1"/>
  <c r="FX229" i="1"/>
  <c r="FR229" i="1"/>
  <c r="FO229" i="1"/>
  <c r="FY228" i="1"/>
  <c r="FX228" i="1"/>
  <c r="FR228" i="1"/>
  <c r="FO228" i="1"/>
  <c r="FY227" i="1"/>
  <c r="FX227" i="1"/>
  <c r="FR227" i="1"/>
  <c r="FO227" i="1"/>
  <c r="FY226" i="1"/>
  <c r="FX226" i="1"/>
  <c r="FR226" i="1"/>
  <c r="FO226" i="1"/>
  <c r="FY225" i="1"/>
  <c r="FX225" i="1"/>
  <c r="FR225" i="1"/>
  <c r="FO225" i="1"/>
  <c r="FY224" i="1"/>
  <c r="FX224" i="1"/>
  <c r="FR224" i="1"/>
  <c r="FO224" i="1"/>
  <c r="FY223" i="1"/>
  <c r="FX223" i="1"/>
  <c r="FR223" i="1"/>
  <c r="FO223" i="1"/>
  <c r="FY222" i="1"/>
  <c r="FX222" i="1"/>
  <c r="FR222" i="1"/>
  <c r="FO222" i="1"/>
  <c r="FY221" i="1"/>
  <c r="FX221" i="1"/>
  <c r="FR221" i="1"/>
  <c r="FO221" i="1"/>
  <c r="FY220" i="1"/>
  <c r="FX220" i="1"/>
  <c r="FR220" i="1"/>
  <c r="FO220" i="1"/>
  <c r="FY219" i="1"/>
  <c r="FX219" i="1"/>
  <c r="FR219" i="1"/>
  <c r="FO219" i="1"/>
  <c r="FY218" i="1"/>
  <c r="FX218" i="1"/>
  <c r="FR218" i="1"/>
  <c r="FO218" i="1"/>
  <c r="FY217" i="1"/>
  <c r="FX217" i="1"/>
  <c r="FR217" i="1"/>
  <c r="FO217" i="1"/>
  <c r="FY216" i="1"/>
  <c r="FX216" i="1"/>
  <c r="FR216" i="1"/>
  <c r="FO216" i="1"/>
  <c r="FY215" i="1"/>
  <c r="FX215" i="1"/>
  <c r="FR215" i="1"/>
  <c r="FO215" i="1"/>
  <c r="FY214" i="1"/>
  <c r="FX214" i="1"/>
  <c r="FR214" i="1"/>
  <c r="FO214" i="1"/>
  <c r="FY213" i="1"/>
  <c r="FX213" i="1"/>
  <c r="FR213" i="1"/>
  <c r="FO213" i="1"/>
  <c r="FY212" i="1"/>
  <c r="FX212" i="1"/>
  <c r="FR212" i="1"/>
  <c r="FO212" i="1"/>
  <c r="FY211" i="1"/>
  <c r="FX211" i="1"/>
  <c r="FR211" i="1"/>
  <c r="FO211" i="1"/>
  <c r="FY210" i="1"/>
  <c r="FX210" i="1"/>
  <c r="FR210" i="1"/>
  <c r="FO210" i="1"/>
  <c r="FY209" i="1"/>
  <c r="FX209" i="1"/>
  <c r="FR209" i="1"/>
  <c r="FO209" i="1"/>
  <c r="FY208" i="1"/>
  <c r="FX208" i="1"/>
  <c r="FR208" i="1"/>
  <c r="FO208" i="1"/>
  <c r="FY207" i="1"/>
  <c r="FX207" i="1"/>
  <c r="FR207" i="1"/>
  <c r="FO207" i="1"/>
  <c r="FY206" i="1"/>
  <c r="FX206" i="1"/>
  <c r="FR206" i="1"/>
  <c r="FO206" i="1"/>
  <c r="FY205" i="1"/>
  <c r="FX205" i="1"/>
  <c r="FR205" i="1"/>
  <c r="FO205" i="1"/>
  <c r="FY204" i="1"/>
  <c r="FX204" i="1"/>
  <c r="FR204" i="1"/>
  <c r="FO204" i="1"/>
  <c r="FY203" i="1"/>
  <c r="FX203" i="1"/>
  <c r="FR203" i="1"/>
  <c r="FO203" i="1"/>
  <c r="FY202" i="1"/>
  <c r="FX202" i="1"/>
  <c r="FR202" i="1"/>
  <c r="FO202" i="1"/>
  <c r="FY201" i="1"/>
  <c r="FX201" i="1"/>
  <c r="FR201" i="1"/>
  <c r="FO201" i="1"/>
  <c r="FY200" i="1"/>
  <c r="FR200" i="1"/>
  <c r="FO200" i="1"/>
  <c r="CH200" i="1"/>
  <c r="FX200" i="1" s="1"/>
  <c r="FY199" i="1"/>
  <c r="FX199" i="1"/>
  <c r="FR199" i="1"/>
  <c r="FO199" i="1"/>
  <c r="FY198" i="1"/>
  <c r="FU198" i="1"/>
  <c r="FX198" i="1" s="1"/>
  <c r="FR198" i="1"/>
  <c r="FO198" i="1"/>
  <c r="FY197" i="1"/>
  <c r="FU197" i="1"/>
  <c r="FX197" i="1" s="1"/>
  <c r="FR197" i="1"/>
  <c r="FO197" i="1"/>
  <c r="FY196" i="1"/>
  <c r="FX196" i="1"/>
  <c r="FR196" i="1"/>
  <c r="FO196" i="1"/>
  <c r="FY195" i="1"/>
  <c r="FX195" i="1"/>
  <c r="FR195" i="1"/>
  <c r="FO195" i="1"/>
  <c r="FY194" i="1"/>
  <c r="FX194" i="1"/>
  <c r="FR194" i="1"/>
  <c r="FO194" i="1"/>
  <c r="FY193" i="1"/>
  <c r="FX193" i="1"/>
  <c r="FR193" i="1"/>
  <c r="FO193" i="1"/>
  <c r="FY192" i="1"/>
  <c r="FX192" i="1"/>
  <c r="FR192" i="1"/>
  <c r="FO192" i="1"/>
  <c r="FY191" i="1"/>
  <c r="FX191" i="1"/>
  <c r="FR191" i="1"/>
  <c r="FO191" i="1"/>
  <c r="FW206" i="1" l="1"/>
  <c r="FW208" i="1"/>
  <c r="FW216" i="1"/>
  <c r="FW218" i="1"/>
  <c r="FW222" i="1"/>
  <c r="FW224" i="1"/>
  <c r="FW230" i="1"/>
  <c r="FW232" i="1"/>
  <c r="FW234" i="1"/>
  <c r="FW236" i="1"/>
  <c r="FW238" i="1"/>
  <c r="FW240" i="1"/>
  <c r="FW242" i="1"/>
  <c r="FW244" i="1"/>
  <c r="FW246" i="1"/>
  <c r="FW248" i="1"/>
  <c r="FW252" i="1"/>
  <c r="FW256" i="1"/>
  <c r="FW258" i="1"/>
  <c r="FW260" i="1"/>
  <c r="FW264" i="1"/>
  <c r="FW199" i="1"/>
  <c r="FW268" i="1"/>
  <c r="FW196" i="1"/>
  <c r="FW197" i="1"/>
  <c r="FW213" i="1"/>
  <c r="FW221" i="1"/>
  <c r="FW223" i="1"/>
  <c r="FW225" i="1"/>
  <c r="FW229" i="1"/>
  <c r="FW267" i="1"/>
  <c r="FW192" i="1"/>
  <c r="FW194" i="1"/>
  <c r="FW233" i="1"/>
  <c r="FW251" i="1"/>
  <c r="FW202" i="1"/>
  <c r="FW204" i="1"/>
  <c r="FW228" i="1"/>
  <c r="FW205" i="1"/>
  <c r="FW207" i="1"/>
  <c r="FW209" i="1"/>
  <c r="FW231" i="1"/>
  <c r="FW235" i="1"/>
  <c r="FW237" i="1"/>
  <c r="FW241" i="1"/>
  <c r="FW243" i="1"/>
  <c r="FW247" i="1"/>
  <c r="FW255" i="1"/>
  <c r="FW259" i="1"/>
  <c r="FW261" i="1"/>
  <c r="FW263" i="1"/>
  <c r="FW193" i="1"/>
  <c r="FW226" i="1"/>
  <c r="FW214" i="1"/>
  <c r="FW201" i="1"/>
  <c r="FW262" i="1"/>
  <c r="FW211" i="1"/>
  <c r="FW198" i="1"/>
  <c r="FW227" i="1"/>
  <c r="FW219" i="1"/>
  <c r="FW253" i="1"/>
  <c r="FW257" i="1"/>
  <c r="FW210" i="1"/>
  <c r="FW212" i="1"/>
  <c r="FW250" i="1"/>
  <c r="FW265" i="1"/>
  <c r="FW203" i="1"/>
  <c r="FW220" i="1"/>
  <c r="FW254" i="1"/>
  <c r="FW191" i="1"/>
  <c r="FW239" i="1"/>
  <c r="FW195" i="1"/>
  <c r="FW200" i="1"/>
  <c r="FW215" i="1"/>
  <c r="FW217" i="1"/>
  <c r="FW245" i="1"/>
  <c r="FW249" i="1"/>
  <c r="FW266" i="1"/>
  <c r="FY190" i="1"/>
  <c r="FX190" i="1"/>
  <c r="FR190" i="1"/>
  <c r="FO190" i="1"/>
  <c r="FY189" i="1"/>
  <c r="FX189" i="1"/>
  <c r="FR189" i="1"/>
  <c r="FO189" i="1"/>
  <c r="FY188" i="1"/>
  <c r="FX188" i="1"/>
  <c r="FR188" i="1"/>
  <c r="FO188" i="1"/>
  <c r="FY187" i="1"/>
  <c r="FX187" i="1"/>
  <c r="FR187" i="1"/>
  <c r="FO187" i="1"/>
  <c r="FY186" i="1"/>
  <c r="FX186" i="1"/>
  <c r="FR186" i="1"/>
  <c r="FO186" i="1"/>
  <c r="FY185" i="1"/>
  <c r="FX185" i="1"/>
  <c r="FR185" i="1"/>
  <c r="FO185" i="1"/>
  <c r="FY184" i="1"/>
  <c r="FX184" i="1"/>
  <c r="FR184" i="1"/>
  <c r="FO184" i="1"/>
  <c r="FY183" i="1"/>
  <c r="FX183" i="1"/>
  <c r="FR183" i="1"/>
  <c r="FO183" i="1"/>
  <c r="FY182" i="1"/>
  <c r="FX182" i="1"/>
  <c r="FR182" i="1"/>
  <c r="FO182" i="1"/>
  <c r="FW182" i="1" s="1"/>
  <c r="FY181" i="1"/>
  <c r="FX181" i="1"/>
  <c r="FR181" i="1"/>
  <c r="FO181" i="1"/>
  <c r="FY180" i="1"/>
  <c r="FX180" i="1"/>
  <c r="FR180" i="1"/>
  <c r="FO180" i="1"/>
  <c r="FY179" i="1"/>
  <c r="FX179" i="1"/>
  <c r="FR179" i="1"/>
  <c r="FO179" i="1"/>
  <c r="FY178" i="1"/>
  <c r="FX178" i="1"/>
  <c r="FR178" i="1"/>
  <c r="FO178" i="1"/>
  <c r="FY177" i="1"/>
  <c r="FX177" i="1"/>
  <c r="FR177" i="1"/>
  <c r="FO177" i="1"/>
  <c r="FY176" i="1"/>
  <c r="FX176" i="1"/>
  <c r="FR176" i="1"/>
  <c r="FO176" i="1"/>
  <c r="FY175" i="1"/>
  <c r="FX175" i="1"/>
  <c r="FR175" i="1"/>
  <c r="FO175" i="1"/>
  <c r="FY174" i="1"/>
  <c r="FX174" i="1"/>
  <c r="FR174" i="1"/>
  <c r="FO174" i="1"/>
  <c r="FW174" i="1" s="1"/>
  <c r="FY173" i="1"/>
  <c r="FX173" i="1"/>
  <c r="FR173" i="1"/>
  <c r="FO173" i="1"/>
  <c r="FY172" i="1"/>
  <c r="FX172" i="1"/>
  <c r="FR172" i="1"/>
  <c r="FO172" i="1"/>
  <c r="FW172" i="1" s="1"/>
  <c r="FY171" i="1"/>
  <c r="FX171" i="1"/>
  <c r="FR171" i="1"/>
  <c r="FO171" i="1"/>
  <c r="FY170" i="1"/>
  <c r="FX170" i="1"/>
  <c r="FR170" i="1"/>
  <c r="FO170" i="1"/>
  <c r="FY169" i="1"/>
  <c r="FX169" i="1"/>
  <c r="FR169" i="1"/>
  <c r="FO169" i="1"/>
  <c r="FY168" i="1"/>
  <c r="FX168" i="1"/>
  <c r="FR168" i="1"/>
  <c r="FO168" i="1"/>
  <c r="FW168" i="1" s="1"/>
  <c r="FY167" i="1"/>
  <c r="FX167" i="1"/>
  <c r="FR167" i="1"/>
  <c r="FO167" i="1"/>
  <c r="FY166" i="1"/>
  <c r="FX166" i="1"/>
  <c r="FR166" i="1"/>
  <c r="FO166" i="1"/>
  <c r="FW166" i="1" s="1"/>
  <c r="FY165" i="1"/>
  <c r="FX165" i="1"/>
  <c r="FR165" i="1"/>
  <c r="FO165" i="1"/>
  <c r="FY164" i="1"/>
  <c r="FX164" i="1"/>
  <c r="FR164" i="1"/>
  <c r="FO164" i="1"/>
  <c r="FW164" i="1" s="1"/>
  <c r="FY163" i="1"/>
  <c r="FX163" i="1"/>
  <c r="FR163" i="1"/>
  <c r="FO163" i="1"/>
  <c r="FY162" i="1"/>
  <c r="FX162" i="1"/>
  <c r="FR162" i="1"/>
  <c r="FO162" i="1"/>
  <c r="FW162" i="1" s="1"/>
  <c r="FY161" i="1"/>
  <c r="FX161" i="1"/>
  <c r="FR161" i="1"/>
  <c r="FO161" i="1"/>
  <c r="FY160" i="1"/>
  <c r="FX160" i="1"/>
  <c r="FR160" i="1"/>
  <c r="FO160" i="1"/>
  <c r="FY159" i="1"/>
  <c r="FX159" i="1"/>
  <c r="FR159" i="1"/>
  <c r="FO159" i="1"/>
  <c r="FY158" i="1"/>
  <c r="FX158" i="1"/>
  <c r="FR158" i="1"/>
  <c r="FO158" i="1"/>
  <c r="FW158" i="1" s="1"/>
  <c r="FY157" i="1"/>
  <c r="FX157" i="1"/>
  <c r="FR157" i="1"/>
  <c r="FO157" i="1"/>
  <c r="FY156" i="1"/>
  <c r="FX156" i="1"/>
  <c r="FR156" i="1"/>
  <c r="FO156" i="1"/>
  <c r="FW156" i="1" s="1"/>
  <c r="FY155" i="1"/>
  <c r="FX155" i="1"/>
  <c r="FR155" i="1"/>
  <c r="FO155" i="1"/>
  <c r="FY154" i="1"/>
  <c r="FX154" i="1"/>
  <c r="FR154" i="1"/>
  <c r="FO154" i="1"/>
  <c r="FW154" i="1" s="1"/>
  <c r="FY153" i="1"/>
  <c r="FX153" i="1"/>
  <c r="FR153" i="1"/>
  <c r="FO153" i="1"/>
  <c r="FY152" i="1"/>
  <c r="FX152" i="1"/>
  <c r="FR152" i="1"/>
  <c r="FO152" i="1"/>
  <c r="FW152" i="1" s="1"/>
  <c r="FY151" i="1"/>
  <c r="FX151" i="1"/>
  <c r="FR151" i="1"/>
  <c r="FO151" i="1"/>
  <c r="FY150" i="1"/>
  <c r="FX150" i="1"/>
  <c r="FR150" i="1"/>
  <c r="FO150" i="1"/>
  <c r="FW150" i="1" s="1"/>
  <c r="FY149" i="1"/>
  <c r="FX149" i="1"/>
  <c r="FR149" i="1"/>
  <c r="FO149" i="1"/>
  <c r="FY148" i="1"/>
  <c r="FX148" i="1"/>
  <c r="FR148" i="1"/>
  <c r="FO148" i="1"/>
  <c r="FY147" i="1"/>
  <c r="FX147" i="1"/>
  <c r="FR147" i="1"/>
  <c r="FO147" i="1"/>
  <c r="FY146" i="1"/>
  <c r="FX146" i="1"/>
  <c r="FR146" i="1"/>
  <c r="FO146" i="1"/>
  <c r="FY145" i="1"/>
  <c r="FX145" i="1"/>
  <c r="FR145" i="1"/>
  <c r="FO145" i="1"/>
  <c r="FY144" i="1"/>
  <c r="FX144" i="1"/>
  <c r="FR144" i="1"/>
  <c r="FO144" i="1"/>
  <c r="FW144" i="1" s="1"/>
  <c r="FY143" i="1"/>
  <c r="FX143" i="1"/>
  <c r="FR143" i="1"/>
  <c r="FO143" i="1"/>
  <c r="FY142" i="1"/>
  <c r="FX142" i="1"/>
  <c r="FR142" i="1"/>
  <c r="FO142" i="1"/>
  <c r="FW142" i="1" s="1"/>
  <c r="FY141" i="1"/>
  <c r="FX141" i="1"/>
  <c r="FR141" i="1"/>
  <c r="FO141" i="1"/>
  <c r="FY140" i="1"/>
  <c r="FX140" i="1"/>
  <c r="FR140" i="1"/>
  <c r="FO140" i="1"/>
  <c r="FW140" i="1" s="1"/>
  <c r="FY139" i="1"/>
  <c r="FX139" i="1"/>
  <c r="FR139" i="1"/>
  <c r="FO139" i="1"/>
  <c r="FY138" i="1"/>
  <c r="FX138" i="1"/>
  <c r="FR138" i="1"/>
  <c r="FO138" i="1"/>
  <c r="FW138" i="1" s="1"/>
  <c r="FY137" i="1"/>
  <c r="FX137" i="1"/>
  <c r="FR137" i="1"/>
  <c r="FO137" i="1"/>
  <c r="FY136" i="1"/>
  <c r="FR136" i="1"/>
  <c r="FO136" i="1"/>
  <c r="BB136" i="1"/>
  <c r="AS136" i="1"/>
  <c r="FY135" i="1"/>
  <c r="FX135" i="1"/>
  <c r="FR135" i="1"/>
  <c r="FO135" i="1"/>
  <c r="FY134" i="1"/>
  <c r="FX134" i="1"/>
  <c r="FR134" i="1"/>
  <c r="FO134" i="1"/>
  <c r="FY133" i="1"/>
  <c r="FX133" i="1"/>
  <c r="FR133" i="1"/>
  <c r="FO133" i="1"/>
  <c r="FY132" i="1"/>
  <c r="FX132" i="1"/>
  <c r="FR132" i="1"/>
  <c r="FO132" i="1"/>
  <c r="FY131" i="1"/>
  <c r="FX131" i="1"/>
  <c r="FR131" i="1"/>
  <c r="FO131" i="1"/>
  <c r="FY130" i="1"/>
  <c r="FX130" i="1"/>
  <c r="FR130" i="1"/>
  <c r="FO130" i="1"/>
  <c r="FY129" i="1"/>
  <c r="FX129" i="1"/>
  <c r="FR129" i="1"/>
  <c r="FO129" i="1"/>
  <c r="FY128" i="1"/>
  <c r="FX128" i="1"/>
  <c r="FR128" i="1"/>
  <c r="FO128" i="1"/>
  <c r="FY127" i="1"/>
  <c r="FX127" i="1"/>
  <c r="FR127" i="1"/>
  <c r="FO127" i="1"/>
  <c r="FY126" i="1"/>
  <c r="FX126" i="1"/>
  <c r="FR126" i="1"/>
  <c r="FO126" i="1"/>
  <c r="FY125" i="1"/>
  <c r="FX125" i="1"/>
  <c r="FR125" i="1"/>
  <c r="FO125" i="1"/>
  <c r="FY124" i="1"/>
  <c r="FX124" i="1"/>
  <c r="FR124" i="1"/>
  <c r="FO124" i="1"/>
  <c r="FY123" i="1"/>
  <c r="FX123" i="1"/>
  <c r="FR123" i="1"/>
  <c r="FO123" i="1"/>
  <c r="FY122" i="1"/>
  <c r="FX122" i="1"/>
  <c r="FR122" i="1"/>
  <c r="FO122" i="1"/>
  <c r="FY121" i="1"/>
  <c r="FX121" i="1"/>
  <c r="FR121" i="1"/>
  <c r="FO121" i="1"/>
  <c r="FW136" i="1" l="1"/>
  <c r="FW128" i="1"/>
  <c r="FW130" i="1"/>
  <c r="FW134" i="1"/>
  <c r="FW137" i="1"/>
  <c r="FW141" i="1"/>
  <c r="FW143" i="1"/>
  <c r="FW145" i="1"/>
  <c r="FW151" i="1"/>
  <c r="FW153" i="1"/>
  <c r="FW155" i="1"/>
  <c r="FW163" i="1"/>
  <c r="FW167" i="1"/>
  <c r="FW171" i="1"/>
  <c r="FW173" i="1"/>
  <c r="FW181" i="1"/>
  <c r="FW183" i="1"/>
  <c r="FW187" i="1"/>
  <c r="FW189" i="1"/>
  <c r="FW184" i="1"/>
  <c r="FW121" i="1"/>
  <c r="FW123" i="1"/>
  <c r="FW127" i="1"/>
  <c r="FW131" i="1"/>
  <c r="FW133" i="1"/>
  <c r="FW135" i="1"/>
  <c r="FW157" i="1"/>
  <c r="FW161" i="1"/>
  <c r="FW126" i="1"/>
  <c r="FW124" i="1"/>
  <c r="FW149" i="1"/>
  <c r="FW159" i="1"/>
  <c r="FW178" i="1"/>
  <c r="FX136" i="1"/>
  <c r="FW165" i="1"/>
  <c r="FW125" i="1"/>
  <c r="FW148" i="1"/>
  <c r="FW160" i="1"/>
  <c r="FW177" i="1"/>
  <c r="FW188" i="1"/>
  <c r="FW190" i="1"/>
  <c r="FW122" i="1"/>
  <c r="FW169" i="1"/>
  <c r="FW186" i="1"/>
  <c r="FW146" i="1"/>
  <c r="FW175" i="1"/>
  <c r="FW179" i="1"/>
  <c r="FW132" i="1"/>
  <c r="FW139" i="1"/>
  <c r="FW170" i="1"/>
  <c r="FW185" i="1"/>
  <c r="FW129" i="1"/>
  <c r="FW147" i="1"/>
  <c r="FW176" i="1"/>
  <c r="FW180" i="1"/>
  <c r="FY120" i="1"/>
  <c r="FX120" i="1"/>
  <c r="FR120" i="1"/>
  <c r="FO120" i="1"/>
  <c r="FY119" i="1"/>
  <c r="FX119" i="1"/>
  <c r="FR119" i="1"/>
  <c r="FO119" i="1"/>
  <c r="FY118" i="1"/>
  <c r="FX118" i="1"/>
  <c r="FR118" i="1"/>
  <c r="FO118" i="1"/>
  <c r="FY117" i="1"/>
  <c r="FX117" i="1"/>
  <c r="FR117" i="1"/>
  <c r="FO117" i="1"/>
  <c r="FW117" i="1" s="1"/>
  <c r="FY116" i="1"/>
  <c r="FX116" i="1"/>
  <c r="FR116" i="1"/>
  <c r="FO116" i="1"/>
  <c r="FW116" i="1" s="1"/>
  <c r="FY115" i="1"/>
  <c r="FX115" i="1"/>
  <c r="FR115" i="1"/>
  <c r="FO115" i="1"/>
  <c r="FW115" i="1" s="1"/>
  <c r="FY114" i="1"/>
  <c r="FX114" i="1"/>
  <c r="FR114" i="1"/>
  <c r="FO114" i="1"/>
  <c r="FW114" i="1" s="1"/>
  <c r="FY113" i="1"/>
  <c r="FX113" i="1"/>
  <c r="FR113" i="1"/>
  <c r="FO113" i="1"/>
  <c r="FY112" i="1"/>
  <c r="FX112" i="1"/>
  <c r="FR112" i="1"/>
  <c r="FO112" i="1"/>
  <c r="FW112" i="1" s="1"/>
  <c r="FY111" i="1"/>
  <c r="FX111" i="1"/>
  <c r="FR111" i="1"/>
  <c r="FO111" i="1"/>
  <c r="FW111" i="1" s="1"/>
  <c r="FY110" i="1"/>
  <c r="FX110" i="1"/>
  <c r="FU110" i="1"/>
  <c r="FR110" i="1"/>
  <c r="FO110" i="1"/>
  <c r="FY109" i="1"/>
  <c r="FX109" i="1"/>
  <c r="FR109" i="1"/>
  <c r="FO109" i="1"/>
  <c r="FY108" i="1"/>
  <c r="FX108" i="1"/>
  <c r="FR108" i="1"/>
  <c r="FO108" i="1"/>
  <c r="FY107" i="1"/>
  <c r="FX107" i="1"/>
  <c r="FR107" i="1"/>
  <c r="FO107" i="1"/>
  <c r="FY106" i="1"/>
  <c r="FX106" i="1"/>
  <c r="FR106" i="1"/>
  <c r="FO106" i="1"/>
  <c r="FY105" i="1"/>
  <c r="FX105" i="1"/>
  <c r="FR105" i="1"/>
  <c r="FO105" i="1"/>
  <c r="FY104" i="1"/>
  <c r="FX104" i="1"/>
  <c r="FR104" i="1"/>
  <c r="FO104" i="1"/>
  <c r="FY103" i="1"/>
  <c r="FX103" i="1"/>
  <c r="FR103" i="1"/>
  <c r="FO103" i="1"/>
  <c r="FY102" i="1"/>
  <c r="FX102" i="1"/>
  <c r="FR102" i="1"/>
  <c r="FO102" i="1"/>
  <c r="FY101" i="1"/>
  <c r="FX101" i="1"/>
  <c r="FR101" i="1"/>
  <c r="FO101" i="1"/>
  <c r="FY100" i="1"/>
  <c r="FX100" i="1"/>
  <c r="FR100" i="1"/>
  <c r="FO100" i="1"/>
  <c r="FY99" i="1"/>
  <c r="FX99" i="1"/>
  <c r="FR99" i="1"/>
  <c r="FO99" i="1"/>
  <c r="FY98" i="1"/>
  <c r="FX98" i="1"/>
  <c r="FR98" i="1"/>
  <c r="FO98" i="1"/>
  <c r="FY97" i="1"/>
  <c r="FX97" i="1"/>
  <c r="FR97" i="1"/>
  <c r="FO97" i="1"/>
  <c r="FY96" i="1"/>
  <c r="FX96" i="1"/>
  <c r="FR96" i="1"/>
  <c r="FO96" i="1"/>
  <c r="FY95" i="1"/>
  <c r="FX95" i="1"/>
  <c r="FR95" i="1"/>
  <c r="FO95" i="1"/>
  <c r="FY94" i="1"/>
  <c r="FX94" i="1"/>
  <c r="FR94" i="1"/>
  <c r="FO94" i="1"/>
  <c r="FY93" i="1"/>
  <c r="FX93" i="1"/>
  <c r="FR93" i="1"/>
  <c r="FO93" i="1"/>
  <c r="FY92" i="1"/>
  <c r="FX92" i="1"/>
  <c r="FR92" i="1"/>
  <c r="FO92" i="1"/>
  <c r="FY91" i="1"/>
  <c r="FX91" i="1"/>
  <c r="FR91" i="1"/>
  <c r="FO91" i="1"/>
  <c r="FY90" i="1"/>
  <c r="FX90" i="1"/>
  <c r="FR90" i="1"/>
  <c r="FO90" i="1"/>
  <c r="FY89" i="1"/>
  <c r="FX89" i="1"/>
  <c r="FR89" i="1"/>
  <c r="FO89" i="1"/>
  <c r="FY88" i="1"/>
  <c r="FX88" i="1"/>
  <c r="FR88" i="1"/>
  <c r="FO88" i="1"/>
  <c r="FY87" i="1"/>
  <c r="FX87" i="1"/>
  <c r="FR87" i="1"/>
  <c r="FO87" i="1"/>
  <c r="FY86" i="1"/>
  <c r="FX86" i="1"/>
  <c r="FR86" i="1"/>
  <c r="FO86" i="1"/>
  <c r="FY85" i="1"/>
  <c r="FX85" i="1"/>
  <c r="FR85" i="1"/>
  <c r="FO85" i="1"/>
  <c r="FY84" i="1"/>
  <c r="FX84" i="1"/>
  <c r="FR84" i="1"/>
  <c r="FO84" i="1"/>
  <c r="FY83" i="1"/>
  <c r="FX83" i="1"/>
  <c r="FR83" i="1"/>
  <c r="FO83" i="1"/>
  <c r="FY82" i="1"/>
  <c r="FX82" i="1"/>
  <c r="FR82" i="1"/>
  <c r="FO82" i="1"/>
  <c r="FY81" i="1"/>
  <c r="FX81" i="1"/>
  <c r="FR81" i="1"/>
  <c r="FO81" i="1"/>
  <c r="FY80" i="1"/>
  <c r="FX80" i="1"/>
  <c r="FR80" i="1"/>
  <c r="FO80" i="1"/>
  <c r="FY79" i="1"/>
  <c r="FX79" i="1"/>
  <c r="FR79" i="1"/>
  <c r="FO79" i="1"/>
  <c r="FY78" i="1"/>
  <c r="FX78" i="1"/>
  <c r="FR78" i="1"/>
  <c r="FO78" i="1"/>
  <c r="FY77" i="1"/>
  <c r="FX77" i="1"/>
  <c r="FR77" i="1"/>
  <c r="FO77" i="1"/>
  <c r="FY76" i="1"/>
  <c r="FX76" i="1"/>
  <c r="FR76" i="1"/>
  <c r="FO76" i="1"/>
  <c r="FY75" i="1"/>
  <c r="FX75" i="1"/>
  <c r="FR75" i="1"/>
  <c r="FO75" i="1"/>
  <c r="FY74" i="1"/>
  <c r="FX74" i="1"/>
  <c r="FR74" i="1"/>
  <c r="FO74" i="1"/>
  <c r="FY73" i="1"/>
  <c r="FX73" i="1"/>
  <c r="FR73" i="1"/>
  <c r="FO73" i="1"/>
  <c r="FW77" i="1" l="1"/>
  <c r="FW79" i="1"/>
  <c r="FW83" i="1"/>
  <c r="FW85" i="1"/>
  <c r="FW87" i="1"/>
  <c r="FW91" i="1"/>
  <c r="FW95" i="1"/>
  <c r="FW120" i="1"/>
  <c r="FW108" i="1"/>
  <c r="FW76" i="1"/>
  <c r="FW84" i="1"/>
  <c r="FW86" i="1"/>
  <c r="FW92" i="1"/>
  <c r="FW94" i="1"/>
  <c r="FW100" i="1"/>
  <c r="FW102" i="1"/>
  <c r="FW107" i="1"/>
  <c r="FW99" i="1"/>
  <c r="FW101" i="1"/>
  <c r="FW103" i="1"/>
  <c r="FW105" i="1"/>
  <c r="FW113" i="1"/>
  <c r="FW75" i="1"/>
  <c r="FW110" i="1"/>
  <c r="FW93" i="1"/>
  <c r="FW109" i="1"/>
  <c r="FW80" i="1"/>
  <c r="FW119" i="1"/>
  <c r="FW78" i="1"/>
  <c r="FW82" i="1"/>
  <c r="FW97" i="1"/>
  <c r="FW73" i="1"/>
  <c r="FW88" i="1"/>
  <c r="FW90" i="1"/>
  <c r="FW81" i="1"/>
  <c r="FW96" i="1"/>
  <c r="FW98" i="1"/>
  <c r="FW118" i="1"/>
  <c r="FW74" i="1"/>
  <c r="FW89" i="1"/>
  <c r="FW104" i="1"/>
  <c r="FW106" i="1"/>
  <c r="FR2" i="1"/>
  <c r="FR3" i="1"/>
  <c r="FY6" i="1" l="1"/>
  <c r="FY7" i="1"/>
  <c r="FY8" i="1"/>
  <c r="FY9" i="1"/>
  <c r="FY10" i="1"/>
  <c r="FY11" i="1"/>
  <c r="FY12" i="1"/>
  <c r="FY13" i="1"/>
  <c r="FY14" i="1"/>
  <c r="FY15" i="1"/>
  <c r="FY16" i="1"/>
  <c r="FY17" i="1"/>
  <c r="FY18" i="1"/>
  <c r="FY19" i="1"/>
  <c r="FY20" i="1"/>
  <c r="FY21" i="1"/>
  <c r="FY22" i="1"/>
  <c r="FY23" i="1"/>
  <c r="FY24" i="1"/>
  <c r="FY25" i="1"/>
  <c r="FY26" i="1"/>
  <c r="FY27" i="1"/>
  <c r="FY28" i="1"/>
  <c r="FY29" i="1"/>
  <c r="FY30" i="1"/>
  <c r="FY31" i="1"/>
  <c r="FY32" i="1"/>
  <c r="FY33" i="1"/>
  <c r="FY34" i="1"/>
  <c r="FY35" i="1"/>
  <c r="FY36" i="1"/>
  <c r="FY37" i="1"/>
  <c r="FY38" i="1"/>
  <c r="FY39" i="1"/>
  <c r="FY40" i="1"/>
  <c r="FY41" i="1"/>
  <c r="FY42" i="1"/>
  <c r="FY43" i="1"/>
  <c r="FY44" i="1"/>
  <c r="FY45" i="1"/>
  <c r="FY46" i="1"/>
  <c r="FY47" i="1"/>
  <c r="FY48" i="1"/>
  <c r="FY49" i="1"/>
  <c r="FY50" i="1"/>
  <c r="FY51" i="1"/>
  <c r="FY52" i="1"/>
  <c r="FY53" i="1"/>
  <c r="FY54" i="1"/>
  <c r="FY55" i="1"/>
  <c r="FY56" i="1"/>
  <c r="FY57" i="1"/>
  <c r="FY58" i="1"/>
  <c r="FY59" i="1"/>
  <c r="FY60" i="1"/>
  <c r="FY61" i="1"/>
  <c r="FY62" i="1"/>
  <c r="FY63" i="1"/>
  <c r="FY64" i="1"/>
  <c r="FY65" i="1"/>
  <c r="FY66" i="1"/>
  <c r="FY67" i="1"/>
  <c r="FY68" i="1"/>
  <c r="FY69" i="1"/>
  <c r="FY70" i="1"/>
  <c r="FY71" i="1"/>
  <c r="FY72" i="1"/>
  <c r="FY384" i="1"/>
  <c r="FY385" i="1"/>
  <c r="FY386" i="1"/>
  <c r="FY387" i="1"/>
  <c r="FY388" i="1"/>
  <c r="FY389" i="1"/>
  <c r="FY390" i="1"/>
  <c r="FY391" i="1"/>
  <c r="FY392" i="1"/>
  <c r="FY393" i="1"/>
  <c r="FY394" i="1"/>
  <c r="FY395" i="1"/>
  <c r="FY396" i="1"/>
  <c r="FY397" i="1"/>
  <c r="FY398" i="1"/>
  <c r="FY399" i="1"/>
  <c r="FY400" i="1"/>
  <c r="FY401" i="1"/>
  <c r="FY402" i="1"/>
  <c r="FY403" i="1"/>
  <c r="FY404" i="1"/>
  <c r="FY405" i="1"/>
  <c r="FY406" i="1"/>
  <c r="FY407" i="1"/>
  <c r="FY408" i="1"/>
  <c r="FY409" i="1"/>
  <c r="FY410" i="1"/>
  <c r="FY411" i="1"/>
  <c r="FY412" i="1"/>
  <c r="FY413" i="1"/>
  <c r="FY414" i="1"/>
  <c r="FY415" i="1"/>
  <c r="FY416" i="1"/>
  <c r="FY417" i="1"/>
  <c r="FY418" i="1"/>
  <c r="FY419" i="1"/>
  <c r="FY420" i="1"/>
  <c r="FY421" i="1"/>
  <c r="FY422" i="1"/>
  <c r="FY423" i="1"/>
  <c r="FY424" i="1"/>
  <c r="FY425" i="1"/>
  <c r="FY426" i="1"/>
  <c r="FY427" i="1"/>
  <c r="FY428" i="1"/>
  <c r="FY429" i="1"/>
  <c r="FY430" i="1"/>
  <c r="FY431" i="1"/>
  <c r="FY432" i="1"/>
  <c r="FY433" i="1"/>
  <c r="FY434" i="1"/>
  <c r="FY435" i="1"/>
  <c r="FY436" i="1"/>
  <c r="FY437" i="1"/>
  <c r="FY438" i="1"/>
  <c r="FY439" i="1"/>
  <c r="FY440" i="1"/>
  <c r="FY441" i="1"/>
  <c r="FY442" i="1"/>
  <c r="FY443" i="1"/>
  <c r="FY444" i="1"/>
  <c r="FY445" i="1"/>
  <c r="FY446" i="1"/>
  <c r="FY447" i="1"/>
  <c r="FY448" i="1"/>
  <c r="FY449" i="1"/>
  <c r="FY450" i="1"/>
  <c r="FY451" i="1"/>
  <c r="FY452" i="1"/>
  <c r="FY453" i="1"/>
  <c r="FY454" i="1"/>
  <c r="FY455" i="1"/>
  <c r="FY456" i="1"/>
  <c r="FY457" i="1"/>
  <c r="FY458" i="1"/>
  <c r="FY459" i="1"/>
  <c r="FY460" i="1"/>
  <c r="FY461" i="1"/>
  <c r="FY462" i="1"/>
  <c r="FY463" i="1"/>
  <c r="FY464" i="1"/>
  <c r="FY465" i="1"/>
  <c r="FY466" i="1"/>
  <c r="FY467" i="1"/>
  <c r="FY468" i="1"/>
  <c r="FY469" i="1"/>
  <c r="FY470" i="1"/>
  <c r="FY471" i="1"/>
  <c r="FY472" i="1"/>
  <c r="FY473" i="1"/>
  <c r="FY474" i="1"/>
  <c r="FY475" i="1"/>
  <c r="FY476" i="1"/>
  <c r="FY477" i="1"/>
  <c r="FY478" i="1"/>
  <c r="FY479" i="1"/>
  <c r="FY480" i="1"/>
  <c r="FY481" i="1"/>
  <c r="FY482" i="1"/>
  <c r="FY483" i="1"/>
  <c r="FY484" i="1"/>
  <c r="FY485" i="1"/>
  <c r="FY486" i="1"/>
  <c r="FY487" i="1"/>
  <c r="FY488" i="1"/>
  <c r="FY489" i="1"/>
  <c r="FY490" i="1"/>
  <c r="FY491" i="1"/>
  <c r="FY492" i="1"/>
  <c r="FY493" i="1"/>
  <c r="FY494" i="1"/>
  <c r="FY495" i="1"/>
  <c r="FY496" i="1"/>
  <c r="FY497" i="1"/>
  <c r="FY498" i="1"/>
  <c r="FY499" i="1"/>
  <c r="FY500" i="1"/>
  <c r="FY501" i="1"/>
  <c r="FY502" i="1"/>
  <c r="FY503" i="1"/>
  <c r="FY504" i="1"/>
  <c r="FY505" i="1"/>
  <c r="FY506" i="1"/>
  <c r="FY507" i="1"/>
  <c r="FY508" i="1"/>
  <c r="FY509" i="1"/>
  <c r="FY510" i="1"/>
  <c r="FY511" i="1"/>
  <c r="FY512" i="1"/>
  <c r="FY513" i="1"/>
  <c r="FY514" i="1"/>
  <c r="FY515" i="1"/>
  <c r="FY516" i="1"/>
  <c r="FY517" i="1"/>
  <c r="FY518" i="1"/>
  <c r="FY519" i="1"/>
  <c r="FY520" i="1"/>
  <c r="FY521" i="1"/>
  <c r="FY522" i="1"/>
  <c r="FY523" i="1"/>
  <c r="FY524" i="1"/>
  <c r="FY525" i="1"/>
  <c r="FY526" i="1"/>
  <c r="FY527" i="1"/>
  <c r="FY528" i="1"/>
  <c r="FY529" i="1"/>
  <c r="FY530" i="1"/>
  <c r="FY531" i="1"/>
  <c r="FY532" i="1"/>
  <c r="FY533" i="1"/>
  <c r="FY534" i="1"/>
  <c r="FY535" i="1"/>
  <c r="FY536" i="1"/>
  <c r="FY537" i="1"/>
  <c r="FY538" i="1"/>
  <c r="FY539" i="1"/>
  <c r="FY540" i="1"/>
  <c r="FY541" i="1"/>
  <c r="FY542" i="1"/>
  <c r="FY543" i="1"/>
  <c r="FY544" i="1"/>
  <c r="FY545" i="1"/>
  <c r="FY546" i="1"/>
  <c r="FY547" i="1"/>
  <c r="FY548" i="1"/>
  <c r="FY549" i="1"/>
  <c r="FY550" i="1"/>
  <c r="FY551" i="1"/>
  <c r="FY552" i="1"/>
  <c r="FY553" i="1"/>
  <c r="FY554" i="1"/>
  <c r="FY555" i="1"/>
  <c r="FY556" i="1"/>
  <c r="FY557" i="1"/>
  <c r="FY558" i="1"/>
  <c r="FY559" i="1"/>
  <c r="FY560" i="1"/>
  <c r="FY561" i="1"/>
  <c r="FY562" i="1"/>
  <c r="FY563" i="1"/>
  <c r="FY564" i="1"/>
  <c r="FY565" i="1"/>
  <c r="FY566" i="1"/>
  <c r="FY567" i="1"/>
  <c r="FY568" i="1"/>
  <c r="FY569" i="1"/>
  <c r="FY570" i="1"/>
  <c r="FY571" i="1"/>
  <c r="FY572" i="1"/>
  <c r="FY573" i="1"/>
  <c r="FY574" i="1"/>
  <c r="FY575" i="1"/>
  <c r="FY576" i="1"/>
  <c r="FY577" i="1"/>
  <c r="FY578" i="1"/>
  <c r="FY579" i="1"/>
  <c r="FY580" i="1"/>
  <c r="FY581" i="1"/>
  <c r="FY582" i="1"/>
  <c r="FY583" i="1"/>
  <c r="FY584" i="1"/>
  <c r="FY585" i="1"/>
  <c r="FY586" i="1"/>
  <c r="FY587" i="1"/>
  <c r="FY588" i="1"/>
  <c r="FY589" i="1"/>
  <c r="FY590" i="1"/>
  <c r="FY591" i="1"/>
  <c r="FY592" i="1"/>
  <c r="FY593" i="1"/>
  <c r="FY594" i="1"/>
  <c r="FY595" i="1"/>
  <c r="FY596" i="1"/>
  <c r="FY597" i="1"/>
  <c r="FY598" i="1"/>
  <c r="FY599" i="1"/>
  <c r="FY600" i="1"/>
  <c r="FY601" i="1"/>
  <c r="FY602" i="1"/>
  <c r="FY603" i="1"/>
  <c r="FY604" i="1"/>
  <c r="FY605" i="1"/>
  <c r="FY606" i="1"/>
  <c r="FY607" i="1"/>
  <c r="FY608" i="1"/>
  <c r="FY609" i="1"/>
  <c r="FY610" i="1"/>
  <c r="FY611" i="1"/>
  <c r="FY612" i="1"/>
  <c r="FY613" i="1"/>
  <c r="FY614" i="1"/>
  <c r="FY615" i="1"/>
  <c r="FY616" i="1"/>
  <c r="FY617" i="1"/>
  <c r="FY618" i="1"/>
  <c r="FY619" i="1"/>
  <c r="FY620" i="1"/>
  <c r="FY621" i="1"/>
  <c r="FY622" i="1"/>
  <c r="FY623" i="1"/>
  <c r="FY624" i="1"/>
  <c r="FY625" i="1"/>
  <c r="FY626" i="1"/>
  <c r="FY627" i="1"/>
  <c r="FY628" i="1"/>
  <c r="FY629" i="1"/>
  <c r="FY630" i="1"/>
  <c r="FY631" i="1"/>
  <c r="FY632" i="1"/>
  <c r="FY633" i="1"/>
  <c r="FY634" i="1"/>
  <c r="FY635" i="1"/>
  <c r="FY636" i="1"/>
  <c r="FY637" i="1"/>
  <c r="FY638" i="1"/>
  <c r="FY639" i="1"/>
  <c r="FY640" i="1"/>
  <c r="FY641" i="1"/>
  <c r="FY642" i="1"/>
  <c r="FY643" i="1"/>
  <c r="FY644" i="1"/>
  <c r="FY645" i="1"/>
  <c r="FY646" i="1"/>
  <c r="FY647" i="1"/>
  <c r="FY648" i="1"/>
  <c r="FY649" i="1"/>
  <c r="FY650" i="1"/>
  <c r="FY651" i="1"/>
  <c r="FY652" i="1"/>
  <c r="FY653" i="1"/>
  <c r="FY654" i="1"/>
  <c r="FY655" i="1"/>
  <c r="FY656" i="1"/>
  <c r="FY657" i="1"/>
  <c r="FY658" i="1"/>
  <c r="FY659" i="1"/>
  <c r="FY660" i="1"/>
  <c r="FY661" i="1"/>
  <c r="FY662" i="1"/>
  <c r="FY663" i="1"/>
  <c r="FY664" i="1"/>
  <c r="FY665" i="1"/>
  <c r="FY666" i="1"/>
  <c r="FY667" i="1"/>
  <c r="FY668" i="1"/>
  <c r="FY669" i="1"/>
  <c r="FY670" i="1"/>
  <c r="FY671" i="1"/>
  <c r="FY672" i="1"/>
  <c r="FY673" i="1"/>
  <c r="FY674" i="1"/>
  <c r="FY675" i="1"/>
  <c r="FY676" i="1"/>
  <c r="FY677" i="1"/>
  <c r="FY678" i="1"/>
  <c r="FY679" i="1"/>
  <c r="FY680" i="1"/>
  <c r="FY681" i="1"/>
  <c r="FY682" i="1"/>
  <c r="FY683" i="1"/>
  <c r="FY684" i="1"/>
  <c r="FY685" i="1"/>
  <c r="FY686" i="1"/>
  <c r="FY687" i="1"/>
  <c r="FY688" i="1"/>
  <c r="FY689" i="1"/>
  <c r="FY690" i="1"/>
  <c r="FY691" i="1"/>
  <c r="FY692" i="1"/>
  <c r="FY693" i="1"/>
  <c r="FY694" i="1"/>
  <c r="FY695" i="1"/>
  <c r="FY696" i="1"/>
  <c r="FY697" i="1"/>
  <c r="FY698" i="1"/>
  <c r="FY699" i="1"/>
  <c r="FY700" i="1"/>
  <c r="FY701" i="1"/>
  <c r="FY702" i="1"/>
  <c r="FY703" i="1"/>
  <c r="FY704" i="1"/>
  <c r="FY705" i="1"/>
  <c r="FY706" i="1"/>
  <c r="FY707" i="1"/>
  <c r="FY708" i="1"/>
  <c r="FY709" i="1"/>
  <c r="FY710" i="1"/>
  <c r="FY711" i="1"/>
  <c r="FY712" i="1"/>
  <c r="FY713" i="1"/>
  <c r="FY714" i="1"/>
  <c r="FY715" i="1"/>
  <c r="FY716" i="1"/>
  <c r="FY717" i="1"/>
  <c r="FY718" i="1"/>
  <c r="FY719" i="1"/>
  <c r="FY720" i="1"/>
  <c r="FY721" i="1"/>
  <c r="FY722" i="1"/>
  <c r="FY723" i="1"/>
  <c r="FY724" i="1"/>
  <c r="FY725" i="1"/>
  <c r="FY726" i="1"/>
  <c r="FY727" i="1"/>
  <c r="FY728" i="1"/>
  <c r="FY729" i="1"/>
  <c r="FY730" i="1"/>
  <c r="FY731" i="1"/>
  <c r="FY732" i="1"/>
  <c r="FY733" i="1"/>
  <c r="FY734" i="1"/>
  <c r="FY735" i="1"/>
  <c r="FY736" i="1"/>
  <c r="FY737" i="1"/>
  <c r="FY738" i="1"/>
  <c r="FY739" i="1"/>
  <c r="FY740" i="1"/>
  <c r="FY741" i="1"/>
  <c r="FY742" i="1"/>
  <c r="FY743" i="1"/>
  <c r="FY744" i="1"/>
  <c r="FY745" i="1"/>
  <c r="FY746" i="1"/>
  <c r="FY747" i="1"/>
  <c r="FY748" i="1"/>
  <c r="FY749" i="1"/>
  <c r="FY750" i="1"/>
  <c r="FY751" i="1"/>
  <c r="FY752" i="1"/>
  <c r="FY753" i="1"/>
  <c r="FY754" i="1"/>
  <c r="FY755" i="1"/>
  <c r="FY756" i="1"/>
  <c r="FY757" i="1"/>
  <c r="FY758" i="1"/>
  <c r="FY759" i="1"/>
  <c r="FY760" i="1"/>
  <c r="FY761" i="1"/>
  <c r="FY762" i="1"/>
  <c r="FY763" i="1"/>
  <c r="FY764" i="1"/>
  <c r="FY765" i="1"/>
  <c r="FY766" i="1"/>
  <c r="FY767" i="1"/>
  <c r="FY768" i="1"/>
  <c r="FY769" i="1"/>
  <c r="FY770" i="1"/>
  <c r="FY771" i="1"/>
  <c r="FY772" i="1"/>
  <c r="FY773" i="1"/>
  <c r="FY774" i="1"/>
  <c r="FY775" i="1"/>
  <c r="FY776" i="1"/>
  <c r="FY777" i="1"/>
  <c r="FY778" i="1"/>
  <c r="FY779" i="1"/>
  <c r="FY780" i="1"/>
  <c r="FY781" i="1"/>
  <c r="FY782" i="1"/>
  <c r="FY783" i="1"/>
  <c r="FY784" i="1"/>
  <c r="FY785" i="1"/>
  <c r="FY786" i="1"/>
  <c r="FY787" i="1"/>
  <c r="FY788" i="1"/>
  <c r="FY789" i="1"/>
  <c r="FY790" i="1"/>
  <c r="FY791" i="1"/>
  <c r="FY792" i="1"/>
  <c r="FY793" i="1"/>
  <c r="FY794" i="1"/>
  <c r="FY795" i="1"/>
  <c r="FY796" i="1"/>
  <c r="FY797" i="1"/>
  <c r="FY798" i="1"/>
  <c r="FY799" i="1"/>
  <c r="FY800" i="1"/>
  <c r="FY801" i="1"/>
  <c r="FY802" i="1"/>
  <c r="FY803" i="1"/>
  <c r="FY804" i="1"/>
  <c r="FY805" i="1"/>
  <c r="FY806" i="1"/>
  <c r="FY807" i="1"/>
  <c r="FY808" i="1"/>
  <c r="FY809" i="1"/>
  <c r="FY810" i="1"/>
  <c r="FY811" i="1"/>
  <c r="FY812" i="1"/>
  <c r="FY813" i="1"/>
  <c r="FY814" i="1"/>
  <c r="FY815" i="1"/>
  <c r="FY816" i="1"/>
  <c r="FY817" i="1"/>
  <c r="FY818" i="1"/>
  <c r="FY819" i="1"/>
  <c r="FY820" i="1"/>
  <c r="FY821" i="1"/>
  <c r="FY822" i="1"/>
  <c r="FY823" i="1"/>
  <c r="FY824" i="1"/>
  <c r="FY825" i="1"/>
  <c r="FY826" i="1"/>
  <c r="FY827" i="1"/>
  <c r="FY828" i="1"/>
  <c r="FY829" i="1"/>
  <c r="FY830" i="1"/>
  <c r="FY831" i="1"/>
  <c r="FY832" i="1"/>
  <c r="FY833" i="1"/>
  <c r="FY834" i="1"/>
  <c r="FY835" i="1"/>
  <c r="FY836" i="1"/>
  <c r="FY837" i="1"/>
  <c r="FY838" i="1"/>
  <c r="FY839" i="1"/>
  <c r="FY840" i="1"/>
  <c r="FY841" i="1"/>
  <c r="FY842" i="1"/>
  <c r="FY843" i="1"/>
  <c r="FY844" i="1"/>
  <c r="FY845" i="1"/>
  <c r="FY846" i="1"/>
  <c r="FY847" i="1"/>
  <c r="FY848" i="1"/>
  <c r="FY849" i="1"/>
  <c r="FY850" i="1"/>
  <c r="FY851" i="1"/>
  <c r="FY852" i="1"/>
  <c r="FY853" i="1"/>
  <c r="FY854" i="1"/>
  <c r="FY855" i="1"/>
  <c r="FY856" i="1"/>
  <c r="FY857" i="1"/>
  <c r="FY858" i="1"/>
  <c r="FY859" i="1"/>
  <c r="FY860" i="1"/>
  <c r="FY861" i="1"/>
  <c r="FY862" i="1"/>
  <c r="FY863" i="1"/>
  <c r="FY864" i="1"/>
  <c r="FY865" i="1"/>
  <c r="FY866" i="1"/>
  <c r="FY867" i="1"/>
  <c r="FY868" i="1"/>
  <c r="FY869" i="1"/>
  <c r="FY870" i="1"/>
  <c r="FY871" i="1"/>
  <c r="FY872" i="1"/>
  <c r="FY873" i="1"/>
  <c r="FY874" i="1"/>
  <c r="FY875" i="1"/>
  <c r="FY876" i="1"/>
  <c r="FY877" i="1"/>
  <c r="FY878" i="1"/>
  <c r="FY879" i="1"/>
  <c r="FY880" i="1"/>
  <c r="FY881" i="1"/>
  <c r="FY882" i="1"/>
  <c r="FY883" i="1"/>
  <c r="FY884" i="1"/>
  <c r="FY885" i="1"/>
  <c r="FY886" i="1"/>
  <c r="FY887" i="1"/>
  <c r="FY888" i="1"/>
  <c r="FY889" i="1"/>
  <c r="FY890" i="1"/>
  <c r="FY891" i="1"/>
  <c r="FY892" i="1"/>
  <c r="FY893" i="1"/>
  <c r="FY894" i="1"/>
  <c r="FY895" i="1"/>
  <c r="FY896" i="1"/>
  <c r="FY897" i="1"/>
  <c r="FY898" i="1"/>
  <c r="FY899" i="1"/>
  <c r="FY900" i="1"/>
  <c r="FY901" i="1"/>
  <c r="FY902" i="1"/>
  <c r="FY903" i="1"/>
  <c r="FY904" i="1"/>
  <c r="FY905" i="1"/>
  <c r="FY906" i="1"/>
  <c r="FY907" i="1"/>
  <c r="FY908" i="1"/>
  <c r="FY909" i="1"/>
  <c r="FY910" i="1"/>
  <c r="FY911" i="1"/>
  <c r="FY912" i="1"/>
  <c r="FY913" i="1"/>
  <c r="FY914" i="1"/>
  <c r="FY915" i="1"/>
  <c r="FY916" i="1"/>
  <c r="FY917" i="1"/>
  <c r="FY918" i="1"/>
  <c r="FY919" i="1"/>
  <c r="FY920" i="1"/>
  <c r="FY921" i="1"/>
  <c r="FY922" i="1"/>
  <c r="FY923" i="1"/>
  <c r="FY924" i="1"/>
  <c r="FY925" i="1"/>
  <c r="FY926" i="1"/>
  <c r="FY927" i="1"/>
  <c r="FY928" i="1"/>
  <c r="FY929" i="1"/>
  <c r="FY930" i="1"/>
  <c r="FY931" i="1"/>
  <c r="FY932" i="1"/>
  <c r="FY933" i="1"/>
  <c r="FY934" i="1"/>
  <c r="FY935" i="1"/>
  <c r="FY936" i="1"/>
  <c r="FY937" i="1"/>
  <c r="FY938" i="1"/>
  <c r="FY939" i="1"/>
  <c r="FY940" i="1"/>
  <c r="FY941" i="1"/>
  <c r="FY942" i="1"/>
  <c r="FY943" i="1"/>
  <c r="FY944" i="1"/>
  <c r="FY945" i="1"/>
  <c r="FY946" i="1"/>
  <c r="FY947" i="1"/>
  <c r="FY948" i="1"/>
  <c r="FY949" i="1"/>
  <c r="FY950" i="1"/>
  <c r="FY951" i="1"/>
  <c r="FY952" i="1"/>
  <c r="FY953" i="1"/>
  <c r="FY954" i="1"/>
  <c r="FY955" i="1"/>
  <c r="FY956" i="1"/>
  <c r="FY957" i="1"/>
  <c r="FY958" i="1"/>
  <c r="FY959" i="1"/>
  <c r="FY960" i="1"/>
  <c r="FY961" i="1"/>
  <c r="FY962" i="1"/>
  <c r="FY963" i="1"/>
  <c r="FY964" i="1"/>
  <c r="FY965" i="1"/>
  <c r="FY966" i="1"/>
  <c r="FY967" i="1"/>
  <c r="FY968" i="1"/>
  <c r="FY969" i="1"/>
  <c r="FY970" i="1"/>
  <c r="FY971" i="1"/>
  <c r="FY972" i="1"/>
  <c r="FY973" i="1"/>
  <c r="FY974" i="1"/>
  <c r="FY975" i="1"/>
  <c r="FY976" i="1"/>
  <c r="FY977" i="1"/>
  <c r="FY978" i="1"/>
  <c r="FY979" i="1"/>
  <c r="FY980" i="1"/>
  <c r="FY981" i="1"/>
  <c r="FY982" i="1"/>
  <c r="FY983" i="1"/>
  <c r="FY984" i="1"/>
  <c r="FY985" i="1"/>
  <c r="FY986" i="1"/>
  <c r="FY987" i="1"/>
  <c r="FY988" i="1"/>
  <c r="FY989" i="1"/>
  <c r="FY990" i="1"/>
  <c r="FY991" i="1"/>
  <c r="FY992" i="1"/>
  <c r="FY993" i="1"/>
  <c r="FY994" i="1"/>
  <c r="FY995" i="1"/>
  <c r="FY996" i="1"/>
  <c r="FY997" i="1"/>
  <c r="FY998" i="1"/>
  <c r="FY999" i="1"/>
  <c r="FY1000" i="1"/>
  <c r="FY1001" i="1"/>
  <c r="FY1002" i="1"/>
  <c r="FY1003" i="1"/>
  <c r="FY1004" i="1"/>
  <c r="FY1005" i="1"/>
  <c r="FY1006" i="1"/>
  <c r="FY1007" i="1"/>
  <c r="FY1008" i="1"/>
  <c r="FY1009" i="1"/>
  <c r="FY1010" i="1"/>
  <c r="FY1011" i="1"/>
  <c r="FY1012" i="1"/>
  <c r="FY1013" i="1"/>
  <c r="FY1014" i="1"/>
  <c r="FY1015" i="1"/>
  <c r="FY1016" i="1"/>
  <c r="FY1017" i="1"/>
  <c r="FY1018" i="1"/>
  <c r="FY1019" i="1"/>
  <c r="FY1020" i="1"/>
  <c r="FY1021" i="1"/>
  <c r="FY1022" i="1"/>
  <c r="FY1023" i="1"/>
  <c r="FY1024" i="1"/>
  <c r="FY1025" i="1"/>
  <c r="FY1026" i="1"/>
  <c r="FY1027" i="1"/>
  <c r="FY1028" i="1"/>
  <c r="FY1029" i="1"/>
  <c r="FY1030" i="1"/>
  <c r="FY1031" i="1"/>
  <c r="FY1032" i="1"/>
  <c r="FY1033" i="1"/>
  <c r="FY1034" i="1"/>
  <c r="FY1035" i="1"/>
  <c r="FY1036" i="1"/>
  <c r="FY1037" i="1"/>
  <c r="FY1038" i="1"/>
  <c r="FY1039" i="1"/>
  <c r="FY1040" i="1"/>
  <c r="FY1041" i="1"/>
  <c r="FY1042" i="1"/>
  <c r="FY1043" i="1"/>
  <c r="FY1044" i="1"/>
  <c r="FY1045" i="1"/>
  <c r="FY1046" i="1"/>
  <c r="FY1047" i="1"/>
  <c r="FY1048" i="1"/>
  <c r="FY1049" i="1"/>
  <c r="FY1050" i="1"/>
  <c r="FY1051" i="1"/>
  <c r="FY1052" i="1"/>
  <c r="FY1053" i="1"/>
  <c r="FY1054" i="1"/>
  <c r="FY1055" i="1"/>
  <c r="FY1056" i="1"/>
  <c r="FY1057" i="1"/>
  <c r="FY1058" i="1"/>
  <c r="FY1059" i="1"/>
  <c r="FY1060" i="1"/>
  <c r="FY1061" i="1"/>
  <c r="FY1062" i="1"/>
  <c r="FY1063" i="1"/>
  <c r="FY1064" i="1"/>
  <c r="FY1065" i="1"/>
  <c r="FY1066" i="1"/>
  <c r="FY1067" i="1"/>
  <c r="FY1068" i="1"/>
  <c r="FY1069" i="1"/>
  <c r="FY1070" i="1"/>
  <c r="FY1071" i="1"/>
  <c r="FY1072" i="1"/>
  <c r="FY1073" i="1"/>
  <c r="FY1074" i="1"/>
  <c r="FY1075" i="1"/>
  <c r="FY1076" i="1"/>
  <c r="FY1077" i="1"/>
  <c r="FY1078" i="1"/>
  <c r="FY1079" i="1"/>
  <c r="FY1080" i="1"/>
  <c r="FY1081" i="1"/>
  <c r="FY1082" i="1"/>
  <c r="FY1083" i="1"/>
  <c r="FY1084" i="1"/>
  <c r="FY1085" i="1"/>
  <c r="FY1086" i="1"/>
  <c r="FY1087" i="1"/>
  <c r="FY1088" i="1"/>
  <c r="FY1089" i="1"/>
  <c r="FY1090" i="1"/>
  <c r="FY1091" i="1"/>
  <c r="FY1092" i="1"/>
  <c r="FY1093" i="1"/>
  <c r="FY1094" i="1"/>
  <c r="FY1095" i="1"/>
  <c r="FY1096" i="1"/>
  <c r="FY1097" i="1"/>
  <c r="FY1098" i="1"/>
  <c r="FY1099" i="1"/>
  <c r="FY1100" i="1"/>
  <c r="FY1101" i="1"/>
  <c r="FY1102" i="1"/>
  <c r="FY1103" i="1"/>
  <c r="FY1104" i="1"/>
  <c r="FY1105" i="1"/>
  <c r="FY1106" i="1"/>
  <c r="FY1107" i="1"/>
  <c r="FY1108" i="1"/>
  <c r="FY1109" i="1"/>
  <c r="FY1110" i="1"/>
  <c r="FY1111" i="1"/>
  <c r="FY1112" i="1"/>
  <c r="FY1113" i="1"/>
  <c r="FY1114" i="1"/>
  <c r="FY1115" i="1"/>
  <c r="FY1116" i="1"/>
  <c r="FY1117" i="1"/>
  <c r="FY1118" i="1"/>
  <c r="FY1119" i="1"/>
  <c r="FY1120" i="1"/>
  <c r="FY1121" i="1"/>
  <c r="FY1122" i="1"/>
  <c r="FY1123" i="1"/>
  <c r="FY1124" i="1"/>
  <c r="FY1125" i="1"/>
  <c r="FY1126" i="1"/>
  <c r="FY1127" i="1"/>
  <c r="FY1128" i="1"/>
  <c r="FY1129" i="1"/>
  <c r="FY1130" i="1"/>
  <c r="FY1131" i="1"/>
  <c r="FY1132" i="1"/>
  <c r="FY1133" i="1"/>
  <c r="FY1134" i="1"/>
  <c r="FY1135" i="1"/>
  <c r="FY1136" i="1"/>
  <c r="FY1137" i="1"/>
  <c r="FY1138" i="1"/>
  <c r="FY1139" i="1"/>
  <c r="FY1140" i="1"/>
  <c r="FY1141" i="1"/>
  <c r="FY1142" i="1"/>
  <c r="FY1143" i="1"/>
  <c r="FY1144" i="1"/>
  <c r="FY1145" i="1"/>
  <c r="FY1146" i="1"/>
  <c r="FY1147" i="1"/>
  <c r="FY1148" i="1"/>
  <c r="FY1149" i="1"/>
  <c r="FY1150" i="1"/>
  <c r="FY1151" i="1"/>
  <c r="FY1152" i="1"/>
  <c r="FY1153" i="1"/>
  <c r="FY1154" i="1"/>
  <c r="FY1155" i="1"/>
  <c r="FY1156" i="1"/>
  <c r="FY1157" i="1"/>
  <c r="FY1158" i="1"/>
  <c r="FY1159" i="1"/>
  <c r="FY1160" i="1"/>
  <c r="FY1161" i="1"/>
  <c r="FY1162" i="1"/>
  <c r="FY1163" i="1"/>
  <c r="FY1164" i="1"/>
  <c r="FY1165" i="1"/>
  <c r="FY1166" i="1"/>
  <c r="FY1167" i="1"/>
  <c r="FY1168" i="1"/>
  <c r="FY1169" i="1"/>
  <c r="FY1170" i="1"/>
  <c r="FY1171" i="1"/>
  <c r="FY1172" i="1"/>
  <c r="FY1173" i="1"/>
  <c r="FY1174" i="1"/>
  <c r="FY1175" i="1"/>
  <c r="FY1176" i="1"/>
  <c r="FY1177" i="1"/>
  <c r="FY1178" i="1"/>
  <c r="FY1179" i="1"/>
  <c r="FY1180" i="1"/>
  <c r="FY1181" i="1"/>
  <c r="FY1182" i="1"/>
  <c r="FY1183" i="1"/>
  <c r="FY1184" i="1"/>
  <c r="FY1185" i="1"/>
  <c r="FY1186" i="1"/>
  <c r="FY1187" i="1"/>
  <c r="FY1188" i="1"/>
  <c r="FY1189" i="1"/>
  <c r="FY1190" i="1"/>
  <c r="FY1191" i="1"/>
  <c r="FY1192" i="1"/>
  <c r="FY1193" i="1"/>
  <c r="FY1194" i="1"/>
  <c r="FY1195" i="1"/>
  <c r="FY1196" i="1"/>
  <c r="FY1197" i="1"/>
  <c r="FY1198" i="1"/>
  <c r="FY1199" i="1"/>
  <c r="FY1200" i="1"/>
  <c r="FY1201" i="1"/>
  <c r="FY1202" i="1"/>
  <c r="FY1203" i="1"/>
  <c r="FY1204" i="1"/>
  <c r="FY1205" i="1"/>
  <c r="FY1206" i="1"/>
  <c r="FY1207" i="1"/>
  <c r="FY1208" i="1"/>
  <c r="FY1209" i="1"/>
  <c r="FY1210" i="1"/>
  <c r="FY1211" i="1"/>
  <c r="FY1212" i="1"/>
  <c r="FY1213" i="1"/>
  <c r="FY1214" i="1"/>
  <c r="FY1215" i="1"/>
  <c r="FY1216" i="1"/>
  <c r="FY1217" i="1"/>
  <c r="FY1218" i="1"/>
  <c r="FY1219" i="1"/>
  <c r="FY1220" i="1"/>
  <c r="FY1221" i="1"/>
  <c r="FY1222" i="1"/>
  <c r="FY1223" i="1"/>
  <c r="FY1224" i="1"/>
  <c r="FY1225" i="1"/>
  <c r="FY1226" i="1"/>
  <c r="FY1227" i="1"/>
  <c r="FY1228" i="1"/>
  <c r="FY1229" i="1"/>
  <c r="FY1230" i="1"/>
  <c r="FY1231" i="1"/>
  <c r="FY1232" i="1"/>
  <c r="FY1233" i="1"/>
  <c r="FY1234" i="1"/>
  <c r="FY1235" i="1"/>
  <c r="FY1236" i="1"/>
  <c r="FY1237" i="1"/>
  <c r="FY1238" i="1"/>
  <c r="FY1239" i="1"/>
  <c r="FY1240" i="1"/>
  <c r="FY1241" i="1"/>
  <c r="FY1242" i="1"/>
  <c r="FY1243" i="1"/>
  <c r="FY1244" i="1"/>
  <c r="FY1245" i="1"/>
  <c r="FY1246" i="1"/>
  <c r="FY1247" i="1"/>
  <c r="FY1248" i="1"/>
  <c r="FY1249" i="1"/>
  <c r="FY1250" i="1"/>
  <c r="FY1251" i="1"/>
  <c r="FY1252" i="1"/>
  <c r="FY1253" i="1"/>
  <c r="FY1254" i="1"/>
  <c r="FY1255" i="1"/>
  <c r="FY1256" i="1"/>
  <c r="FY1257" i="1"/>
  <c r="FY1258" i="1"/>
  <c r="FY1259" i="1"/>
  <c r="FY1260" i="1"/>
  <c r="FY1261" i="1"/>
  <c r="FY1262" i="1"/>
  <c r="FY1263" i="1"/>
  <c r="FY1264" i="1"/>
  <c r="FY1265" i="1"/>
  <c r="FY1266" i="1"/>
  <c r="FY1267" i="1"/>
  <c r="FY1268" i="1"/>
  <c r="FY1269" i="1"/>
  <c r="FY1270" i="1"/>
  <c r="FY1271" i="1"/>
  <c r="FY1272" i="1"/>
  <c r="FY1273" i="1"/>
  <c r="FY1274" i="1"/>
  <c r="FY1275" i="1"/>
  <c r="FY1276" i="1"/>
  <c r="FY1277" i="1"/>
  <c r="FY1278" i="1"/>
  <c r="FY1279" i="1"/>
  <c r="FY1280" i="1"/>
  <c r="FY1281" i="1"/>
  <c r="FY1282" i="1"/>
  <c r="FY1283" i="1"/>
  <c r="FY1284" i="1"/>
  <c r="FY1285" i="1"/>
  <c r="FY1286" i="1"/>
  <c r="FY1287" i="1"/>
  <c r="FY1288" i="1"/>
  <c r="FY1289" i="1"/>
  <c r="FY1290" i="1"/>
  <c r="FY1291" i="1"/>
  <c r="FY1292" i="1"/>
  <c r="FY1293" i="1"/>
  <c r="FY1294" i="1"/>
  <c r="FY1295" i="1"/>
  <c r="FY1296" i="1"/>
  <c r="FY1297" i="1"/>
  <c r="FY1298" i="1"/>
  <c r="FY1299" i="1"/>
  <c r="FY1300" i="1"/>
  <c r="FY1301" i="1"/>
  <c r="FY1302" i="1"/>
  <c r="FY1303" i="1"/>
  <c r="FY1304" i="1"/>
  <c r="FY1305" i="1"/>
  <c r="FY1306" i="1"/>
  <c r="FY1307" i="1"/>
  <c r="FY1308" i="1"/>
  <c r="FY1309" i="1"/>
  <c r="FY1310" i="1"/>
  <c r="FY1311" i="1"/>
  <c r="FY1312" i="1"/>
  <c r="FY1313" i="1"/>
  <c r="FY1314" i="1"/>
  <c r="FY1315" i="1"/>
  <c r="FY1316" i="1"/>
  <c r="FY1317" i="1"/>
  <c r="FY1318" i="1"/>
  <c r="FY1319" i="1"/>
  <c r="FY1320" i="1"/>
  <c r="FY1321" i="1"/>
  <c r="FY1322" i="1"/>
  <c r="FY1323" i="1"/>
  <c r="FY1324" i="1"/>
  <c r="FY1325" i="1"/>
  <c r="FY1326" i="1"/>
  <c r="FY1327" i="1"/>
  <c r="FY1328" i="1"/>
  <c r="FY1329" i="1"/>
  <c r="FY1330" i="1"/>
  <c r="FY1331" i="1"/>
  <c r="FY1332" i="1"/>
  <c r="FY1333" i="1"/>
  <c r="FY1334" i="1"/>
  <c r="FY1335" i="1"/>
  <c r="FY1336" i="1"/>
  <c r="FY1337" i="1"/>
  <c r="FY1338" i="1"/>
  <c r="FY1339" i="1"/>
  <c r="FY1340" i="1"/>
  <c r="FY1341" i="1"/>
  <c r="FY1342" i="1"/>
  <c r="FY1343" i="1"/>
  <c r="FY1344" i="1"/>
  <c r="FY1345" i="1"/>
  <c r="FY1346" i="1"/>
  <c r="FY1347" i="1"/>
  <c r="FY1348" i="1"/>
  <c r="FY1349" i="1"/>
  <c r="FY1350" i="1"/>
  <c r="FY1351" i="1"/>
  <c r="FY1352" i="1"/>
  <c r="FY1353" i="1"/>
  <c r="FY1354" i="1"/>
  <c r="FY1355" i="1"/>
  <c r="FY1356" i="1"/>
  <c r="FY1357" i="1"/>
  <c r="FY1358" i="1"/>
  <c r="FY1359" i="1"/>
  <c r="FY1360" i="1"/>
  <c r="FY1361" i="1"/>
  <c r="FY1362" i="1"/>
  <c r="FY1363" i="1"/>
  <c r="FY1364" i="1"/>
  <c r="FY1365" i="1"/>
  <c r="FY1366" i="1"/>
  <c r="FY1367" i="1"/>
  <c r="FY1368" i="1"/>
  <c r="FY1369" i="1"/>
  <c r="FY1370" i="1"/>
  <c r="FY1371" i="1"/>
  <c r="FY1372" i="1"/>
  <c r="FY1373" i="1"/>
  <c r="FY1374" i="1"/>
  <c r="FY1375" i="1"/>
  <c r="FY1376" i="1"/>
  <c r="FY1377" i="1"/>
  <c r="FY1378" i="1"/>
  <c r="FY1379" i="1"/>
  <c r="FY1380" i="1"/>
  <c r="FY1381" i="1"/>
  <c r="FY1382" i="1"/>
  <c r="FY1383" i="1"/>
  <c r="FY1384" i="1"/>
  <c r="FY1385" i="1"/>
  <c r="FY1386" i="1"/>
  <c r="FY1387" i="1"/>
  <c r="FY1388" i="1"/>
  <c r="FY1389" i="1"/>
  <c r="FY1390" i="1"/>
  <c r="FY1391" i="1"/>
  <c r="FY1392" i="1"/>
  <c r="FY1393" i="1"/>
  <c r="FY1394" i="1"/>
  <c r="FY1395" i="1"/>
  <c r="FY1396" i="1"/>
  <c r="FY1397" i="1"/>
  <c r="FY1398" i="1"/>
  <c r="FY1399" i="1"/>
  <c r="FY1400" i="1"/>
  <c r="FY1401" i="1"/>
  <c r="FY1402" i="1"/>
  <c r="FY1403" i="1"/>
  <c r="FY1404" i="1"/>
  <c r="FY1405" i="1"/>
  <c r="FY1406" i="1"/>
  <c r="FY1407" i="1"/>
  <c r="FY1408" i="1"/>
  <c r="FY1409" i="1"/>
  <c r="FY1410" i="1"/>
  <c r="FY1411" i="1"/>
  <c r="FY1412" i="1"/>
  <c r="FY1413" i="1"/>
  <c r="FY1414" i="1"/>
  <c r="FY1415" i="1"/>
  <c r="FY1416" i="1"/>
  <c r="FY1417" i="1"/>
  <c r="FY1418" i="1"/>
  <c r="FY1419" i="1"/>
  <c r="FY1420" i="1"/>
  <c r="FY1421" i="1"/>
  <c r="FY1422" i="1"/>
  <c r="FY1423" i="1"/>
  <c r="FY1424" i="1"/>
  <c r="FY1425" i="1"/>
  <c r="FY1426" i="1"/>
  <c r="FY1427" i="1"/>
  <c r="FY1428" i="1"/>
  <c r="FY1429" i="1"/>
  <c r="FY1430" i="1"/>
  <c r="FY1431" i="1"/>
  <c r="FY1432" i="1"/>
  <c r="FY1433" i="1"/>
  <c r="FY1434" i="1"/>
  <c r="FY1435" i="1"/>
  <c r="FY1436" i="1"/>
  <c r="FY1437" i="1"/>
  <c r="FY1438" i="1"/>
  <c r="FY1439" i="1"/>
  <c r="FY1440" i="1"/>
  <c r="FY1441" i="1"/>
  <c r="FY1442" i="1"/>
  <c r="FY1443" i="1"/>
  <c r="FY1444" i="1"/>
  <c r="FY1445" i="1"/>
  <c r="FY1446" i="1"/>
  <c r="FY1447" i="1"/>
  <c r="FY1448" i="1"/>
  <c r="FY1449" i="1"/>
  <c r="FY1450" i="1"/>
  <c r="FY1451" i="1"/>
  <c r="FY1452" i="1"/>
  <c r="FY1453" i="1"/>
  <c r="FY1454" i="1"/>
  <c r="FY1455" i="1"/>
  <c r="FY1456" i="1"/>
  <c r="FY1457" i="1"/>
  <c r="FY1458" i="1"/>
  <c r="FY1459" i="1"/>
  <c r="FY1460" i="1"/>
  <c r="FY1461" i="1"/>
  <c r="FY1462" i="1"/>
  <c r="FY1463" i="1"/>
  <c r="FY1464" i="1"/>
  <c r="FY1465" i="1"/>
  <c r="FY1466" i="1"/>
  <c r="FY1467" i="1"/>
  <c r="FY1468" i="1"/>
  <c r="FY1469" i="1"/>
  <c r="FY1470" i="1"/>
  <c r="FY1471" i="1"/>
  <c r="FY1472" i="1"/>
  <c r="FY1473" i="1"/>
  <c r="FY1474" i="1"/>
  <c r="FY1475" i="1"/>
  <c r="FY1476" i="1"/>
  <c r="FY1477" i="1"/>
  <c r="FY1478" i="1"/>
  <c r="FY1479" i="1"/>
  <c r="FY1480" i="1"/>
  <c r="FY1481" i="1"/>
  <c r="FY1482" i="1"/>
  <c r="FY1483" i="1"/>
  <c r="FY1484" i="1"/>
  <c r="FY1485" i="1"/>
  <c r="FY1486" i="1"/>
  <c r="FY1487" i="1"/>
  <c r="FY1488" i="1"/>
  <c r="FY1489" i="1"/>
  <c r="FY1490" i="1"/>
  <c r="FY1491" i="1"/>
  <c r="FY1492" i="1"/>
  <c r="FY1493" i="1"/>
  <c r="FY1494" i="1"/>
  <c r="FY1495" i="1"/>
  <c r="FY1496" i="1"/>
  <c r="FY1497" i="1"/>
  <c r="FY1498" i="1"/>
  <c r="FY1499" i="1"/>
  <c r="FY1500" i="1"/>
  <c r="FY1501" i="1"/>
  <c r="FY1502" i="1"/>
  <c r="FY1503" i="1"/>
  <c r="FY1504" i="1"/>
  <c r="FY1505" i="1"/>
  <c r="FY1506" i="1"/>
  <c r="FY1507" i="1"/>
  <c r="FY1508" i="1"/>
  <c r="FY1509" i="1"/>
  <c r="FY1510" i="1"/>
  <c r="FY1511" i="1"/>
  <c r="FY1512" i="1"/>
  <c r="FY1513" i="1"/>
  <c r="FY1514" i="1"/>
  <c r="FY1515" i="1"/>
  <c r="FY1516" i="1"/>
  <c r="FY1517" i="1"/>
  <c r="FY1518" i="1"/>
  <c r="FY1519" i="1"/>
  <c r="FY1520" i="1"/>
  <c r="FY1521" i="1"/>
  <c r="FY1522" i="1"/>
  <c r="FY1523" i="1"/>
  <c r="FY1524" i="1"/>
  <c r="FY1525" i="1"/>
  <c r="FY1526" i="1"/>
  <c r="FY1527" i="1"/>
  <c r="FY1528" i="1"/>
  <c r="FY1529" i="1"/>
  <c r="FY1530" i="1"/>
  <c r="FY1531" i="1"/>
  <c r="FY1532" i="1"/>
  <c r="FY1533" i="1"/>
  <c r="FY1534" i="1"/>
  <c r="FY1535" i="1"/>
  <c r="FY1536" i="1"/>
  <c r="FY1537" i="1"/>
  <c r="FY1538" i="1"/>
  <c r="FY1539" i="1"/>
  <c r="FY1540" i="1"/>
  <c r="FY1541" i="1"/>
  <c r="FY1542" i="1"/>
  <c r="FY1543" i="1"/>
  <c r="FY1544" i="1"/>
  <c r="FY1545" i="1"/>
  <c r="FY1546" i="1"/>
  <c r="FY1547" i="1"/>
  <c r="FY1548" i="1"/>
  <c r="FY1549" i="1"/>
  <c r="FY1550" i="1"/>
  <c r="FY1551" i="1"/>
  <c r="FY1552" i="1"/>
  <c r="FY1553" i="1"/>
  <c r="FY1554" i="1"/>
  <c r="FY1555" i="1"/>
  <c r="FY1556" i="1"/>
  <c r="FY1557" i="1"/>
  <c r="FY1558" i="1"/>
  <c r="FY1559" i="1"/>
  <c r="FY1560" i="1"/>
  <c r="FY1561" i="1"/>
  <c r="FY1562" i="1"/>
  <c r="FY1563" i="1"/>
  <c r="FY1564" i="1"/>
  <c r="FY1565" i="1"/>
  <c r="FY1566" i="1"/>
  <c r="FY1567" i="1"/>
  <c r="FY1568" i="1"/>
  <c r="FY1569" i="1"/>
  <c r="FY1570" i="1"/>
  <c r="FY1571" i="1"/>
  <c r="FY1572" i="1"/>
  <c r="FY1573" i="1"/>
  <c r="FY1574" i="1"/>
  <c r="FY1575" i="1"/>
  <c r="FY1576" i="1"/>
  <c r="FY1577" i="1"/>
  <c r="FY1578" i="1"/>
  <c r="FY1579" i="1"/>
  <c r="FY1580" i="1"/>
  <c r="FY1581" i="1"/>
  <c r="FY1582" i="1"/>
  <c r="FY1583" i="1"/>
  <c r="FY1584" i="1"/>
  <c r="FY1585" i="1"/>
  <c r="FY1586" i="1"/>
  <c r="FY1587" i="1"/>
  <c r="FY1588" i="1"/>
  <c r="FY1589" i="1"/>
  <c r="FY1590" i="1"/>
  <c r="FY1591" i="1"/>
  <c r="FY1592" i="1"/>
  <c r="FY1593" i="1"/>
  <c r="FY1594" i="1"/>
  <c r="FY1595" i="1"/>
  <c r="FY1596" i="1"/>
  <c r="FY1597" i="1"/>
  <c r="FY1598" i="1"/>
  <c r="FY1599" i="1"/>
  <c r="FY1600" i="1"/>
  <c r="FY1601" i="1"/>
  <c r="FY1602" i="1"/>
  <c r="FY1603" i="1"/>
  <c r="FY1604" i="1"/>
  <c r="FY1605" i="1"/>
  <c r="FY1606" i="1"/>
  <c r="FY1607" i="1"/>
  <c r="FY1608" i="1"/>
  <c r="FY1609" i="1"/>
  <c r="FY1610" i="1"/>
  <c r="FY1611" i="1"/>
  <c r="FY1612" i="1"/>
  <c r="FY1613" i="1"/>
  <c r="FY1614" i="1"/>
  <c r="FY1615" i="1"/>
  <c r="FY1616" i="1"/>
  <c r="FY1617" i="1"/>
  <c r="FY1618" i="1"/>
  <c r="FY1619" i="1"/>
  <c r="FY1620" i="1"/>
  <c r="FY1621" i="1"/>
  <c r="FY1622" i="1"/>
  <c r="FY1623" i="1"/>
  <c r="FY1624" i="1"/>
  <c r="FY1625" i="1"/>
  <c r="FY1626" i="1"/>
  <c r="FY1627" i="1"/>
  <c r="FY1628" i="1"/>
  <c r="FY1629" i="1"/>
  <c r="FY1630" i="1"/>
  <c r="FY1631" i="1"/>
  <c r="FY1632" i="1"/>
  <c r="FY1633" i="1"/>
  <c r="FY1634" i="1"/>
  <c r="FY1635" i="1"/>
  <c r="FY1636" i="1"/>
  <c r="FY1637" i="1"/>
  <c r="FY1638" i="1"/>
  <c r="FY1639" i="1"/>
  <c r="FY1640" i="1"/>
  <c r="FY1641" i="1"/>
  <c r="FY1642" i="1"/>
  <c r="FY1643" i="1"/>
  <c r="FY1644" i="1"/>
  <c r="FY1645" i="1"/>
  <c r="FY1646" i="1"/>
  <c r="FY1647" i="1"/>
  <c r="FY1648" i="1"/>
  <c r="FY1649" i="1"/>
  <c r="FY1650" i="1"/>
  <c r="FY1651" i="1"/>
  <c r="FY1652" i="1"/>
  <c r="FY1653" i="1"/>
  <c r="FY1654" i="1"/>
  <c r="FY1655" i="1"/>
  <c r="FY1656" i="1"/>
  <c r="FY1657" i="1"/>
  <c r="FY1658" i="1"/>
  <c r="FY1659" i="1"/>
  <c r="FY1660" i="1"/>
  <c r="FY1661" i="1"/>
  <c r="FY1662" i="1"/>
  <c r="FY1663" i="1"/>
  <c r="FY1664" i="1"/>
  <c r="FY1665" i="1"/>
  <c r="FY1666" i="1"/>
  <c r="FY1667" i="1"/>
  <c r="FY1668" i="1"/>
  <c r="FY1669" i="1"/>
  <c r="FY1670" i="1"/>
  <c r="FY1671" i="1"/>
  <c r="FY1672" i="1"/>
  <c r="FY1673" i="1"/>
  <c r="FY1674" i="1"/>
  <c r="FY1675" i="1"/>
  <c r="FY1676" i="1"/>
  <c r="FY1677" i="1"/>
  <c r="FY1678" i="1"/>
  <c r="FY1679" i="1"/>
  <c r="FY1680" i="1"/>
  <c r="FY1681" i="1"/>
  <c r="FY1682" i="1"/>
  <c r="FY1683" i="1"/>
  <c r="FY1684" i="1"/>
  <c r="FY1685" i="1"/>
  <c r="FY1686" i="1"/>
  <c r="FY1687" i="1"/>
  <c r="FY1688" i="1"/>
  <c r="FY1689" i="1"/>
  <c r="FY1690" i="1"/>
  <c r="FY1691" i="1"/>
  <c r="FY1692" i="1"/>
  <c r="FY1693" i="1"/>
  <c r="FY1694" i="1"/>
  <c r="FY1695" i="1"/>
  <c r="FY1696" i="1"/>
  <c r="FY1697" i="1"/>
  <c r="FY1698" i="1"/>
  <c r="FY1699" i="1"/>
  <c r="FY1700" i="1"/>
  <c r="FY1701" i="1"/>
  <c r="FY1702" i="1"/>
  <c r="FY1703" i="1"/>
  <c r="FY1704" i="1"/>
  <c r="FY1705" i="1"/>
  <c r="FY1706" i="1"/>
  <c r="FY1707" i="1"/>
  <c r="FY1708" i="1"/>
  <c r="FY1709" i="1"/>
  <c r="FY1710" i="1"/>
  <c r="FY1711" i="1"/>
  <c r="FY1712" i="1"/>
  <c r="FY1713" i="1"/>
  <c r="FY1714" i="1"/>
  <c r="FY1715" i="1"/>
  <c r="FY1716" i="1"/>
  <c r="FY1717" i="1"/>
  <c r="FY1718" i="1"/>
  <c r="FY1719" i="1"/>
  <c r="FY1720" i="1"/>
  <c r="FY1721" i="1"/>
  <c r="FY1722" i="1"/>
  <c r="FY1723" i="1"/>
  <c r="FY1724" i="1"/>
  <c r="FY1725" i="1"/>
  <c r="FY1726" i="1"/>
  <c r="FY1727" i="1"/>
  <c r="FY1728" i="1"/>
  <c r="FY1729" i="1"/>
  <c r="FY1730" i="1"/>
  <c r="FY1731" i="1"/>
  <c r="FY1732" i="1"/>
  <c r="FY1733" i="1"/>
  <c r="FY1734" i="1"/>
  <c r="FY1735" i="1"/>
  <c r="FY1736" i="1"/>
  <c r="FY1737" i="1"/>
  <c r="FY1738" i="1"/>
  <c r="FY1739" i="1"/>
  <c r="FY1740" i="1"/>
  <c r="FY1741" i="1"/>
  <c r="FY1742" i="1"/>
  <c r="FY1743" i="1"/>
  <c r="FY1744" i="1"/>
  <c r="FY1745" i="1"/>
  <c r="FY1746" i="1"/>
  <c r="FY1747" i="1"/>
  <c r="FY1748" i="1"/>
  <c r="FY1749" i="1"/>
  <c r="FY1750" i="1"/>
  <c r="FY1751" i="1"/>
  <c r="FY1752" i="1"/>
  <c r="FY1753" i="1"/>
  <c r="FY1754" i="1"/>
  <c r="FY1755" i="1"/>
  <c r="FY1756" i="1"/>
  <c r="FY1757" i="1"/>
  <c r="FY1758" i="1"/>
  <c r="FY1759" i="1"/>
  <c r="FY1760" i="1"/>
  <c r="FY1761" i="1"/>
  <c r="FY1762" i="1"/>
  <c r="FY1763" i="1"/>
  <c r="FY1764" i="1"/>
  <c r="FY1765" i="1"/>
  <c r="FY1766" i="1"/>
  <c r="FY1767" i="1"/>
  <c r="FY1768" i="1"/>
  <c r="FY1769" i="1"/>
  <c r="FY1770" i="1"/>
  <c r="FY1771" i="1"/>
  <c r="FY1772" i="1"/>
  <c r="FY1773" i="1"/>
  <c r="FY1774" i="1"/>
  <c r="FY1775" i="1"/>
  <c r="FY1776" i="1"/>
  <c r="FY1777" i="1"/>
  <c r="FY1778" i="1"/>
  <c r="FY1779" i="1"/>
  <c r="FY1780" i="1"/>
  <c r="FY1781" i="1"/>
  <c r="FY1782" i="1"/>
  <c r="FY1783" i="1"/>
  <c r="FY1784" i="1"/>
  <c r="FY1785" i="1"/>
  <c r="FY1786" i="1"/>
  <c r="FY1787" i="1"/>
  <c r="FY1788" i="1"/>
  <c r="FY1789" i="1"/>
  <c r="FY1790" i="1"/>
  <c r="FY1791" i="1"/>
  <c r="FY1792" i="1"/>
  <c r="FY1793" i="1"/>
  <c r="FY1794" i="1"/>
  <c r="FY1795" i="1"/>
  <c r="FY1796" i="1"/>
  <c r="FY1797" i="1"/>
  <c r="FY1798" i="1"/>
  <c r="FY1799" i="1"/>
  <c r="FY1800" i="1"/>
  <c r="FY1801" i="1"/>
  <c r="FY1802" i="1"/>
  <c r="FY1803" i="1"/>
  <c r="FY1804" i="1"/>
  <c r="FY1805" i="1"/>
  <c r="FY1806" i="1"/>
  <c r="FY1807" i="1"/>
  <c r="FY1808" i="1"/>
  <c r="FY1809" i="1"/>
  <c r="FY1810" i="1"/>
  <c r="FY1811" i="1"/>
  <c r="FY1812" i="1"/>
  <c r="FY1813" i="1"/>
  <c r="FY1814" i="1"/>
  <c r="FY1815" i="1"/>
  <c r="FY1816" i="1"/>
  <c r="FY1817" i="1"/>
  <c r="FY1818" i="1"/>
  <c r="FY1819" i="1"/>
  <c r="FY1820" i="1"/>
  <c r="FY1821" i="1"/>
  <c r="FY1822" i="1"/>
  <c r="FY1823" i="1"/>
  <c r="FY1824" i="1"/>
  <c r="FY1825" i="1"/>
  <c r="FY1826" i="1"/>
  <c r="FY1827" i="1"/>
  <c r="FY1828" i="1"/>
  <c r="FY1829" i="1"/>
  <c r="FY1830" i="1"/>
  <c r="FY1831" i="1"/>
  <c r="FY1832" i="1"/>
  <c r="FY1833" i="1"/>
  <c r="FY1834" i="1"/>
  <c r="FY1835" i="1"/>
  <c r="FY1836" i="1"/>
  <c r="FY1837" i="1"/>
  <c r="FY1838" i="1"/>
  <c r="FY1839" i="1"/>
  <c r="FY1840" i="1"/>
  <c r="FY1841" i="1"/>
  <c r="FY1842" i="1"/>
  <c r="FY1843" i="1"/>
  <c r="FY1844" i="1"/>
  <c r="FY1845" i="1"/>
  <c r="FY1846" i="1"/>
  <c r="FY1847" i="1"/>
  <c r="FY1848" i="1"/>
  <c r="FY1849" i="1"/>
  <c r="FY1850" i="1"/>
  <c r="FY1851" i="1"/>
  <c r="FY1852" i="1"/>
  <c r="FY1853" i="1"/>
  <c r="FY1854" i="1"/>
  <c r="FY1855" i="1"/>
  <c r="FY1856" i="1"/>
  <c r="FY1857" i="1"/>
  <c r="FY1858" i="1"/>
  <c r="FY1859" i="1"/>
  <c r="FY1860" i="1"/>
  <c r="FY1861" i="1"/>
  <c r="FY1862" i="1"/>
  <c r="FY1863" i="1"/>
  <c r="FY1864" i="1"/>
  <c r="FY1865" i="1"/>
  <c r="FY1866" i="1"/>
  <c r="FY1867" i="1"/>
  <c r="FY1868" i="1"/>
  <c r="FY1869" i="1"/>
  <c r="FY1870" i="1"/>
  <c r="FY1871" i="1"/>
  <c r="FY1872" i="1"/>
  <c r="FY1873" i="1"/>
  <c r="FY1874" i="1"/>
  <c r="FY1875" i="1"/>
  <c r="FY1876" i="1"/>
  <c r="FY1877" i="1"/>
  <c r="FY1878" i="1"/>
  <c r="FY1879" i="1"/>
  <c r="FY1880" i="1"/>
  <c r="FY1881" i="1"/>
  <c r="FY1882" i="1"/>
  <c r="FY1883" i="1"/>
  <c r="FY1884" i="1"/>
  <c r="FY1885" i="1"/>
  <c r="FY1886" i="1"/>
  <c r="FY1887" i="1"/>
  <c r="FY1888" i="1"/>
  <c r="FY1889" i="1"/>
  <c r="FY1890" i="1"/>
  <c r="FY1891" i="1"/>
  <c r="FY1892" i="1"/>
  <c r="FY1893" i="1"/>
  <c r="FY1894" i="1"/>
  <c r="FY1895" i="1"/>
  <c r="FY1896" i="1"/>
  <c r="FY1897" i="1"/>
  <c r="FY1898" i="1"/>
  <c r="FY1899" i="1"/>
  <c r="FY1900" i="1"/>
  <c r="FY1901" i="1"/>
  <c r="FY1902" i="1"/>
  <c r="FY1903" i="1"/>
  <c r="FY1904" i="1"/>
  <c r="FY1905" i="1"/>
  <c r="FY1906" i="1"/>
  <c r="FY1907" i="1"/>
  <c r="FY1908" i="1"/>
  <c r="FY1909" i="1"/>
  <c r="FY1910" i="1"/>
  <c r="FY1911" i="1"/>
  <c r="FY1912" i="1"/>
  <c r="FY1913" i="1"/>
  <c r="FY1914" i="1"/>
  <c r="FY1915" i="1"/>
  <c r="FY1916" i="1"/>
  <c r="FY1917" i="1"/>
  <c r="FY1918" i="1"/>
  <c r="FY1919" i="1"/>
  <c r="FY1920" i="1"/>
  <c r="FY1921" i="1"/>
  <c r="FY1922" i="1"/>
  <c r="FY1923" i="1"/>
  <c r="FY1924" i="1"/>
  <c r="FY1925" i="1"/>
  <c r="FY1926" i="1"/>
  <c r="FY1927" i="1"/>
  <c r="FY1928" i="1"/>
  <c r="FY1929" i="1"/>
  <c r="FY1930" i="1"/>
  <c r="FY1931" i="1"/>
  <c r="FY1932" i="1"/>
  <c r="FY1933" i="1"/>
  <c r="FY1934" i="1"/>
  <c r="FY1935" i="1"/>
  <c r="FY1936" i="1"/>
  <c r="FY1937" i="1"/>
  <c r="FY1938" i="1"/>
  <c r="FY1939" i="1"/>
  <c r="FY1940" i="1"/>
  <c r="FY1941" i="1"/>
  <c r="FY1942" i="1"/>
  <c r="FY1943" i="1"/>
  <c r="FY1944" i="1"/>
  <c r="FY1945" i="1"/>
  <c r="FY1946" i="1"/>
  <c r="FY1947" i="1"/>
  <c r="FY1948" i="1"/>
  <c r="FY1949" i="1"/>
  <c r="FY1950" i="1"/>
  <c r="FY1951" i="1"/>
  <c r="FY1952" i="1"/>
  <c r="FY1953" i="1"/>
  <c r="FY1954" i="1"/>
  <c r="FY1955" i="1"/>
  <c r="FY1956" i="1"/>
  <c r="FY1957" i="1"/>
  <c r="FY1958" i="1"/>
  <c r="FY1959" i="1"/>
  <c r="FY1960" i="1"/>
  <c r="FY1961" i="1"/>
  <c r="FY1962" i="1"/>
  <c r="FY1963" i="1"/>
  <c r="FY1964" i="1"/>
  <c r="FY1965" i="1"/>
  <c r="FY1966" i="1"/>
  <c r="FY1967" i="1"/>
  <c r="FY1968" i="1"/>
  <c r="FY1969" i="1"/>
  <c r="FY1970" i="1"/>
  <c r="FY1971" i="1"/>
  <c r="FY5" i="1"/>
  <c r="FY4" i="1"/>
  <c r="FR4" i="1" l="1"/>
  <c r="FR5" i="1"/>
  <c r="FR6" i="1"/>
  <c r="FR7" i="1"/>
  <c r="FR8" i="1"/>
  <c r="FR9" i="1"/>
  <c r="FR10" i="1"/>
  <c r="FR11" i="1"/>
  <c r="FR12" i="1"/>
  <c r="FR13" i="1"/>
  <c r="FR14" i="1"/>
  <c r="FR15" i="1"/>
  <c r="FR16" i="1"/>
  <c r="FR17" i="1"/>
  <c r="FR18" i="1"/>
  <c r="FR19" i="1"/>
  <c r="FR20" i="1"/>
  <c r="FR21" i="1"/>
  <c r="FR22" i="1"/>
  <c r="FR23" i="1"/>
  <c r="FR24" i="1"/>
  <c r="FR25" i="1"/>
  <c r="FR26" i="1"/>
  <c r="FR27" i="1"/>
  <c r="FR28" i="1"/>
  <c r="FR29" i="1"/>
  <c r="FR30" i="1"/>
  <c r="FR31" i="1"/>
  <c r="FR32" i="1"/>
  <c r="FR33" i="1"/>
  <c r="FR34" i="1"/>
  <c r="FR35" i="1"/>
  <c r="FR36" i="1"/>
  <c r="FR37" i="1"/>
  <c r="FR38" i="1"/>
  <c r="FR39" i="1"/>
  <c r="FR40" i="1"/>
  <c r="FR41" i="1"/>
  <c r="FR42" i="1"/>
  <c r="FR43" i="1"/>
  <c r="FR44" i="1"/>
  <c r="FR45" i="1"/>
  <c r="FR46" i="1"/>
  <c r="FR47" i="1"/>
  <c r="FR48" i="1"/>
  <c r="FR49" i="1"/>
  <c r="FR50" i="1"/>
  <c r="FR51" i="1"/>
  <c r="FR52" i="1"/>
  <c r="FR53" i="1"/>
  <c r="FR54" i="1"/>
  <c r="FR55" i="1"/>
  <c r="FR56" i="1"/>
  <c r="FR57" i="1"/>
  <c r="FR58" i="1"/>
  <c r="FR59" i="1"/>
  <c r="FR60" i="1"/>
  <c r="FR61" i="1"/>
  <c r="FR62" i="1"/>
  <c r="FR63" i="1"/>
  <c r="FR64" i="1"/>
  <c r="FR65" i="1"/>
  <c r="FR66" i="1"/>
  <c r="FR67" i="1"/>
  <c r="FR68" i="1"/>
  <c r="FR69" i="1"/>
  <c r="FR70" i="1"/>
  <c r="FR71" i="1"/>
  <c r="FR384" i="1"/>
  <c r="FR385" i="1"/>
  <c r="FR386" i="1"/>
  <c r="FR387" i="1"/>
  <c r="FR388" i="1"/>
  <c r="FR389" i="1"/>
  <c r="FR390" i="1"/>
  <c r="FR391" i="1"/>
  <c r="FR392" i="1"/>
  <c r="FR393" i="1"/>
  <c r="FR394" i="1"/>
  <c r="FR395" i="1"/>
  <c r="FR396" i="1"/>
  <c r="FR397" i="1"/>
  <c r="FR398" i="1"/>
  <c r="FR399" i="1"/>
  <c r="FR400" i="1"/>
  <c r="FR401" i="1"/>
  <c r="FR402" i="1"/>
  <c r="FR403" i="1"/>
  <c r="FR404" i="1"/>
  <c r="FR405" i="1"/>
  <c r="FR406" i="1"/>
  <c r="FR407" i="1"/>
  <c r="FR408" i="1"/>
  <c r="FR409" i="1"/>
  <c r="FR410" i="1"/>
  <c r="FR411" i="1"/>
  <c r="FR412" i="1"/>
  <c r="FR413" i="1"/>
  <c r="FR414" i="1"/>
  <c r="FR415" i="1"/>
  <c r="FR416" i="1"/>
  <c r="FR417" i="1"/>
  <c r="FR418" i="1"/>
  <c r="FR419" i="1"/>
  <c r="FR420" i="1"/>
  <c r="FR421" i="1"/>
  <c r="FR422" i="1"/>
  <c r="FR423" i="1"/>
  <c r="FR424" i="1"/>
  <c r="FR425" i="1"/>
  <c r="FR426" i="1"/>
  <c r="FR427" i="1"/>
  <c r="FR428" i="1"/>
  <c r="FR429" i="1"/>
  <c r="FR430" i="1"/>
  <c r="FR431" i="1"/>
  <c r="FR432" i="1"/>
  <c r="FR433" i="1"/>
  <c r="FR434" i="1"/>
  <c r="FR435" i="1"/>
  <c r="FR436" i="1"/>
  <c r="FR437" i="1"/>
  <c r="FR438" i="1"/>
  <c r="FR439" i="1"/>
  <c r="FR440" i="1"/>
  <c r="FR441" i="1"/>
  <c r="FR442" i="1"/>
  <c r="FR443" i="1"/>
  <c r="FR444" i="1"/>
  <c r="FR445" i="1"/>
  <c r="FR446" i="1"/>
  <c r="FR447" i="1"/>
  <c r="FR448" i="1"/>
  <c r="FR449" i="1"/>
  <c r="FR450" i="1"/>
  <c r="FR451" i="1"/>
  <c r="FR452" i="1"/>
  <c r="FR453" i="1"/>
  <c r="FR454" i="1"/>
  <c r="FR455" i="1"/>
  <c r="FR456" i="1"/>
  <c r="FR457" i="1"/>
  <c r="FR458" i="1"/>
  <c r="FR459" i="1"/>
  <c r="FR460" i="1"/>
  <c r="FR461" i="1"/>
  <c r="FR462" i="1"/>
  <c r="FR463" i="1"/>
  <c r="FR464" i="1"/>
  <c r="FR465" i="1"/>
  <c r="FR466" i="1"/>
  <c r="FR467" i="1"/>
  <c r="FO3" i="1" l="1"/>
  <c r="FO4" i="1"/>
  <c r="FO5" i="1"/>
  <c r="FO6" i="1"/>
  <c r="FW6" i="1" s="1"/>
  <c r="FO7" i="1"/>
  <c r="FO8" i="1"/>
  <c r="FO9" i="1"/>
  <c r="FO10" i="1"/>
  <c r="FO11" i="1"/>
  <c r="FO12" i="1"/>
  <c r="FO13" i="1"/>
  <c r="FO14" i="1"/>
  <c r="FO15" i="1"/>
  <c r="FO16" i="1"/>
  <c r="FO17" i="1"/>
  <c r="FO18" i="1"/>
  <c r="FO19" i="1"/>
  <c r="FO20" i="1"/>
  <c r="FO21" i="1"/>
  <c r="FO22" i="1"/>
  <c r="FO23" i="1"/>
  <c r="FO24" i="1"/>
  <c r="FO25" i="1"/>
  <c r="FO26" i="1"/>
  <c r="FO27" i="1"/>
  <c r="FO28" i="1"/>
  <c r="FO29" i="1"/>
  <c r="FO30" i="1"/>
  <c r="FO31" i="1"/>
  <c r="FO32" i="1"/>
  <c r="FO33" i="1"/>
  <c r="FO34" i="1"/>
  <c r="FO35" i="1"/>
  <c r="FO36" i="1"/>
  <c r="FO37" i="1"/>
  <c r="FO38" i="1"/>
  <c r="FO39" i="1"/>
  <c r="FO40" i="1"/>
  <c r="FO41" i="1"/>
  <c r="FO42" i="1"/>
  <c r="FO43" i="1"/>
  <c r="FO44" i="1"/>
  <c r="FO45" i="1"/>
  <c r="FO46" i="1"/>
  <c r="FO47" i="1"/>
  <c r="FO48" i="1"/>
  <c r="FO49" i="1"/>
  <c r="FO50" i="1"/>
  <c r="FO51" i="1"/>
  <c r="FO52" i="1"/>
  <c r="FO53" i="1"/>
  <c r="FO54" i="1"/>
  <c r="FO55" i="1"/>
  <c r="FO56" i="1"/>
  <c r="FO57" i="1"/>
  <c r="FW57" i="1" s="1"/>
  <c r="FO58" i="1"/>
  <c r="FO59" i="1"/>
  <c r="FO60" i="1"/>
  <c r="FO61" i="1"/>
  <c r="FO62" i="1"/>
  <c r="FO63" i="1"/>
  <c r="FO64" i="1"/>
  <c r="FO65" i="1"/>
  <c r="FO66" i="1"/>
  <c r="FO67" i="1"/>
  <c r="FO68" i="1"/>
  <c r="FO69" i="1"/>
  <c r="FO70" i="1"/>
  <c r="FO71" i="1"/>
  <c r="FO72" i="1"/>
  <c r="FO384" i="1"/>
  <c r="FO385" i="1"/>
  <c r="FO386" i="1"/>
  <c r="FO387" i="1"/>
  <c r="FO388" i="1"/>
  <c r="FO389" i="1"/>
  <c r="FO390" i="1"/>
  <c r="FO391" i="1"/>
  <c r="FO392" i="1"/>
  <c r="FO393" i="1"/>
  <c r="FO394" i="1"/>
  <c r="FO395" i="1"/>
  <c r="FO396" i="1"/>
  <c r="FO397" i="1"/>
  <c r="FO398" i="1"/>
  <c r="FO399" i="1"/>
  <c r="FO400" i="1"/>
  <c r="FO401" i="1"/>
  <c r="FO402" i="1"/>
  <c r="FO403" i="1"/>
  <c r="FO404" i="1"/>
  <c r="FO405" i="1"/>
  <c r="FO406" i="1"/>
  <c r="FO407" i="1"/>
  <c r="FO408" i="1"/>
  <c r="FO409" i="1"/>
  <c r="FO410" i="1"/>
  <c r="FO411" i="1"/>
  <c r="FO412" i="1"/>
  <c r="FO413" i="1"/>
  <c r="FO414" i="1"/>
  <c r="FO415" i="1"/>
  <c r="FO416" i="1"/>
  <c r="FO417" i="1"/>
  <c r="FO418" i="1"/>
  <c r="FO419" i="1"/>
  <c r="FO420" i="1"/>
  <c r="FO421" i="1"/>
  <c r="FO422" i="1"/>
  <c r="FO423" i="1"/>
  <c r="FO424" i="1"/>
  <c r="FO425" i="1"/>
  <c r="FO426" i="1"/>
  <c r="FO427" i="1"/>
  <c r="FO428" i="1"/>
  <c r="FO429" i="1"/>
  <c r="FO430" i="1"/>
  <c r="FO431" i="1"/>
  <c r="FO432" i="1"/>
  <c r="FO433" i="1"/>
  <c r="FO434" i="1"/>
  <c r="FO435" i="1"/>
  <c r="FO436" i="1"/>
  <c r="FO437" i="1"/>
  <c r="FO438" i="1"/>
  <c r="FO439" i="1"/>
  <c r="FO440" i="1"/>
  <c r="FO441" i="1"/>
  <c r="FO442" i="1"/>
  <c r="FO443" i="1"/>
  <c r="FO444" i="1"/>
  <c r="FO445" i="1"/>
  <c r="FO446" i="1"/>
  <c r="FO447" i="1"/>
  <c r="FO448" i="1"/>
  <c r="FO449" i="1"/>
  <c r="FO450" i="1"/>
  <c r="FO451" i="1"/>
  <c r="FO452" i="1"/>
  <c r="FO453" i="1"/>
  <c r="FO454" i="1"/>
  <c r="FO455" i="1"/>
  <c r="FO456" i="1"/>
  <c r="FO457" i="1"/>
  <c r="FO458" i="1"/>
  <c r="FO459" i="1"/>
  <c r="FO460" i="1"/>
  <c r="FO461" i="1"/>
  <c r="FO462" i="1"/>
  <c r="FO463" i="1"/>
  <c r="FO464" i="1"/>
  <c r="FO465" i="1"/>
  <c r="FO466" i="1"/>
  <c r="FO467" i="1"/>
  <c r="FO468" i="1"/>
  <c r="FO469" i="1"/>
  <c r="FO470" i="1"/>
  <c r="FO471" i="1"/>
  <c r="FO472" i="1"/>
  <c r="FO473" i="1"/>
  <c r="FO474" i="1"/>
  <c r="FO475" i="1"/>
  <c r="FO476" i="1"/>
  <c r="FO477" i="1"/>
  <c r="FO478" i="1"/>
  <c r="FO479" i="1"/>
  <c r="FO480" i="1"/>
  <c r="FO481" i="1"/>
  <c r="FO482" i="1"/>
  <c r="FO483" i="1"/>
  <c r="FO484" i="1"/>
  <c r="FO485" i="1"/>
  <c r="FO486" i="1"/>
  <c r="FO487" i="1"/>
  <c r="FO488" i="1"/>
  <c r="FO489" i="1"/>
  <c r="FO490" i="1"/>
  <c r="FO491" i="1"/>
  <c r="FO492" i="1"/>
  <c r="FO493" i="1"/>
  <c r="FO494" i="1"/>
  <c r="FO495" i="1"/>
  <c r="FO496" i="1"/>
  <c r="FO497" i="1"/>
  <c r="FO498" i="1"/>
  <c r="FO499" i="1"/>
  <c r="FO500" i="1"/>
  <c r="FO501" i="1"/>
  <c r="FO502" i="1"/>
  <c r="FO503" i="1"/>
  <c r="FO504" i="1"/>
  <c r="FO505" i="1"/>
  <c r="FO506" i="1"/>
  <c r="FO507" i="1"/>
  <c r="FO508" i="1"/>
  <c r="FO509" i="1"/>
  <c r="FO510" i="1"/>
  <c r="FO511" i="1"/>
  <c r="FO512" i="1"/>
  <c r="FO513" i="1"/>
  <c r="FO514" i="1"/>
  <c r="FO515" i="1"/>
  <c r="FO516" i="1"/>
  <c r="FO517" i="1"/>
  <c r="FO518" i="1"/>
  <c r="FO519" i="1"/>
  <c r="FO520" i="1"/>
  <c r="FO521" i="1"/>
  <c r="FO522" i="1"/>
  <c r="FO523" i="1"/>
  <c r="FO524" i="1"/>
  <c r="FO525" i="1"/>
  <c r="FO526" i="1"/>
  <c r="FO527" i="1"/>
  <c r="FO528" i="1"/>
  <c r="FO529" i="1"/>
  <c r="FO530" i="1"/>
  <c r="FO531" i="1"/>
  <c r="FO532" i="1"/>
  <c r="FO533" i="1"/>
  <c r="FO534" i="1"/>
  <c r="FO535" i="1"/>
  <c r="FO536" i="1"/>
  <c r="FO537" i="1"/>
  <c r="FO538" i="1"/>
  <c r="FO539" i="1"/>
  <c r="FO540" i="1"/>
  <c r="FO541" i="1"/>
  <c r="FO542" i="1"/>
  <c r="FO543" i="1"/>
  <c r="FO544" i="1"/>
  <c r="FO545" i="1"/>
  <c r="FO546" i="1"/>
  <c r="FO547" i="1"/>
  <c r="FO548" i="1"/>
  <c r="FO549" i="1"/>
  <c r="FO550" i="1"/>
  <c r="FO551" i="1"/>
  <c r="FO552" i="1"/>
  <c r="FO553" i="1"/>
  <c r="FO554" i="1"/>
  <c r="FO555" i="1"/>
  <c r="FO556" i="1"/>
  <c r="FO557" i="1"/>
  <c r="FO558" i="1"/>
  <c r="FO559" i="1"/>
  <c r="FO560" i="1"/>
  <c r="FO561" i="1"/>
  <c r="FO562" i="1"/>
  <c r="FO563" i="1"/>
  <c r="FO564" i="1"/>
  <c r="FO565" i="1"/>
  <c r="FO566" i="1"/>
  <c r="FO567" i="1"/>
  <c r="FO568" i="1"/>
  <c r="FO569" i="1"/>
  <c r="FO570" i="1"/>
  <c r="FO571" i="1"/>
  <c r="FO572" i="1"/>
  <c r="FO573" i="1"/>
  <c r="FO574" i="1"/>
  <c r="FO575" i="1"/>
  <c r="FO576" i="1"/>
  <c r="FO577" i="1"/>
  <c r="FO578" i="1"/>
  <c r="FO579" i="1"/>
  <c r="FO580" i="1"/>
  <c r="FO581" i="1"/>
  <c r="FO582" i="1"/>
  <c r="FO583" i="1"/>
  <c r="FO584" i="1"/>
  <c r="FO585" i="1"/>
  <c r="FO586" i="1"/>
  <c r="FO587" i="1"/>
  <c r="FO588" i="1"/>
  <c r="FO589" i="1"/>
  <c r="FO590" i="1"/>
  <c r="FO591" i="1"/>
  <c r="FO592" i="1"/>
  <c r="FO593" i="1"/>
  <c r="FO594" i="1"/>
  <c r="FO595" i="1"/>
  <c r="FO596" i="1"/>
  <c r="FO597" i="1"/>
  <c r="FO598" i="1"/>
  <c r="FO599" i="1"/>
  <c r="FO600" i="1"/>
  <c r="FO601" i="1"/>
  <c r="FO602" i="1"/>
  <c r="FO603" i="1"/>
  <c r="FO604" i="1"/>
  <c r="FO605" i="1"/>
  <c r="FO606" i="1"/>
  <c r="FO2" i="1"/>
  <c r="FW35" i="1" l="1"/>
  <c r="FY3" i="1" l="1"/>
  <c r="FX3" i="1"/>
  <c r="FW3" i="1"/>
  <c r="FY2" i="1"/>
  <c r="FX2" i="1"/>
  <c r="FW4" i="1" l="1"/>
  <c r="FX4" i="1"/>
  <c r="FW5" i="1"/>
  <c r="FX5" i="1"/>
  <c r="FX6" i="1"/>
  <c r="FW7" i="1"/>
  <c r="FX7" i="1"/>
  <c r="FW8" i="1"/>
  <c r="FX8" i="1"/>
  <c r="FW9" i="1"/>
  <c r="FX9" i="1"/>
  <c r="FW10" i="1"/>
  <c r="FX10" i="1"/>
  <c r="FW11" i="1"/>
  <c r="FX11" i="1"/>
  <c r="FW12" i="1"/>
  <c r="FX12" i="1"/>
  <c r="FW13" i="1"/>
  <c r="FX13" i="1"/>
  <c r="FW14" i="1"/>
  <c r="FX14" i="1"/>
  <c r="FW15" i="1"/>
  <c r="FX15" i="1"/>
  <c r="FW16" i="1"/>
  <c r="FX16" i="1"/>
  <c r="FW17" i="1"/>
  <c r="FX17" i="1"/>
  <c r="FW18" i="1"/>
  <c r="FX18" i="1"/>
  <c r="FW19" i="1"/>
  <c r="FX19" i="1"/>
  <c r="FW20" i="1"/>
  <c r="FX20" i="1"/>
  <c r="FW21" i="1"/>
  <c r="FX21" i="1"/>
  <c r="FW22" i="1"/>
  <c r="FX22" i="1"/>
  <c r="FW23" i="1"/>
  <c r="FX23" i="1"/>
  <c r="FW24" i="1"/>
  <c r="FX24" i="1"/>
  <c r="FW25" i="1"/>
  <c r="FX25" i="1"/>
  <c r="FW26" i="1"/>
  <c r="FX26" i="1"/>
  <c r="FW27" i="1"/>
  <c r="FX27" i="1"/>
  <c r="FW28" i="1"/>
  <c r="FX28" i="1"/>
  <c r="FW29" i="1"/>
  <c r="FX29" i="1"/>
  <c r="FW30" i="1"/>
  <c r="FX30" i="1"/>
  <c r="FW31" i="1"/>
  <c r="FX31" i="1"/>
  <c r="FW32" i="1"/>
  <c r="FX32" i="1"/>
  <c r="FW33" i="1"/>
  <c r="FX33" i="1"/>
  <c r="FW34" i="1"/>
  <c r="FX34" i="1"/>
  <c r="FX35" i="1"/>
  <c r="FW36" i="1"/>
  <c r="FX36" i="1"/>
  <c r="FW37" i="1"/>
  <c r="FX37" i="1"/>
  <c r="FW38" i="1"/>
  <c r="FX38" i="1"/>
  <c r="FW39" i="1"/>
  <c r="FX39" i="1"/>
  <c r="FW40" i="1"/>
  <c r="FX40" i="1"/>
  <c r="FW41" i="1"/>
  <c r="FX41" i="1"/>
  <c r="FW42" i="1"/>
  <c r="FX42" i="1"/>
  <c r="FW43" i="1"/>
  <c r="FX43" i="1"/>
  <c r="FW44" i="1"/>
  <c r="FX44" i="1"/>
  <c r="FW45" i="1"/>
  <c r="FX45" i="1"/>
  <c r="FW46" i="1"/>
  <c r="FX46" i="1"/>
  <c r="FW47" i="1"/>
  <c r="FX47" i="1"/>
  <c r="FW48" i="1"/>
  <c r="FX48" i="1"/>
  <c r="FW49" i="1"/>
  <c r="FX49" i="1"/>
  <c r="FW50" i="1"/>
  <c r="FX50" i="1"/>
  <c r="FW51" i="1"/>
  <c r="FX51" i="1"/>
  <c r="FW52" i="1"/>
  <c r="FX52" i="1"/>
  <c r="FW53" i="1"/>
  <c r="FX53" i="1"/>
  <c r="FW54" i="1"/>
  <c r="FX54" i="1"/>
  <c r="FW55" i="1"/>
  <c r="FX55" i="1"/>
  <c r="FW56" i="1"/>
  <c r="FX56" i="1"/>
  <c r="FX57" i="1"/>
  <c r="FW58" i="1"/>
  <c r="FX58" i="1"/>
  <c r="FW59" i="1"/>
  <c r="FX59" i="1"/>
  <c r="FW60" i="1"/>
  <c r="FX60" i="1"/>
  <c r="FW61" i="1"/>
  <c r="FX61" i="1"/>
  <c r="FW62" i="1"/>
  <c r="FX62" i="1"/>
  <c r="FW63" i="1"/>
  <c r="FX63" i="1"/>
  <c r="FW64" i="1"/>
  <c r="FX64" i="1"/>
  <c r="FW65" i="1"/>
  <c r="FX65" i="1"/>
  <c r="FW66" i="1"/>
  <c r="FX66" i="1"/>
  <c r="FW67" i="1"/>
  <c r="FX67" i="1"/>
  <c r="FW68" i="1"/>
  <c r="FX68" i="1"/>
  <c r="FW69" i="1"/>
  <c r="FX69" i="1"/>
  <c r="FW70" i="1"/>
  <c r="FX70" i="1"/>
  <c r="FW71" i="1"/>
  <c r="FX71" i="1"/>
  <c r="FW72" i="1"/>
  <c r="FX72" i="1"/>
  <c r="FX384" i="1" l="1"/>
  <c r="FX385" i="1"/>
  <c r="FX386" i="1"/>
  <c r="FX387" i="1"/>
  <c r="FX388" i="1"/>
  <c r="FX389" i="1"/>
  <c r="FX390" i="1"/>
  <c r="FX391" i="1"/>
  <c r="FX392" i="1"/>
  <c r="FX393" i="1"/>
  <c r="FX394" i="1"/>
  <c r="FX395" i="1"/>
  <c r="FX396" i="1"/>
  <c r="FX397" i="1"/>
  <c r="FX398" i="1"/>
  <c r="FX399" i="1"/>
  <c r="FX400" i="1"/>
  <c r="FX401" i="1"/>
  <c r="FX402" i="1"/>
  <c r="FX403" i="1"/>
  <c r="FX404" i="1"/>
  <c r="FX405" i="1"/>
  <c r="FX406" i="1"/>
  <c r="FX407" i="1"/>
  <c r="FX408" i="1"/>
  <c r="FX409" i="1"/>
  <c r="FX410" i="1"/>
  <c r="FX411" i="1"/>
  <c r="FX412" i="1"/>
  <c r="FX413" i="1"/>
  <c r="FX414" i="1"/>
  <c r="FX415" i="1"/>
  <c r="FX416" i="1"/>
  <c r="FX417" i="1"/>
  <c r="FX418" i="1"/>
  <c r="FX419" i="1"/>
  <c r="FX420" i="1"/>
  <c r="FX421" i="1"/>
  <c r="FX422" i="1"/>
  <c r="FX423" i="1"/>
  <c r="FX424" i="1"/>
  <c r="FX425" i="1"/>
  <c r="FX426" i="1"/>
  <c r="FX427" i="1"/>
  <c r="FX428" i="1"/>
  <c r="FX429" i="1"/>
  <c r="FX430" i="1"/>
  <c r="FX431" i="1"/>
  <c r="FX432" i="1"/>
  <c r="FX433" i="1"/>
  <c r="FX434" i="1"/>
  <c r="FX435" i="1"/>
  <c r="FX436" i="1"/>
  <c r="FX437" i="1"/>
  <c r="FX438" i="1"/>
  <c r="FX439" i="1"/>
  <c r="FX440" i="1"/>
  <c r="FX441" i="1"/>
  <c r="FX442" i="1"/>
  <c r="FX443" i="1"/>
  <c r="FX444" i="1"/>
  <c r="FX445" i="1"/>
  <c r="FX446" i="1"/>
  <c r="FX447" i="1"/>
  <c r="FX448" i="1"/>
  <c r="FX449" i="1"/>
  <c r="FX450" i="1"/>
  <c r="FX451" i="1"/>
  <c r="FX452" i="1"/>
  <c r="FX453" i="1"/>
  <c r="FX454" i="1"/>
  <c r="FX455" i="1"/>
  <c r="FX456" i="1"/>
  <c r="FX457" i="1"/>
  <c r="FX458" i="1"/>
  <c r="FX459" i="1"/>
  <c r="FX460" i="1"/>
  <c r="FX461" i="1"/>
  <c r="FX462" i="1"/>
  <c r="FX463" i="1"/>
  <c r="FX464" i="1"/>
  <c r="FX465" i="1"/>
  <c r="FX466" i="1"/>
  <c r="FX467" i="1"/>
  <c r="FX468" i="1"/>
  <c r="FX469" i="1"/>
  <c r="FX470" i="1"/>
  <c r="FX471" i="1"/>
  <c r="FX472" i="1"/>
  <c r="FX473" i="1"/>
  <c r="FX474" i="1"/>
  <c r="FX475" i="1"/>
  <c r="FX476" i="1"/>
  <c r="FX477" i="1"/>
  <c r="FX478" i="1"/>
  <c r="FX479" i="1"/>
  <c r="FX480" i="1"/>
  <c r="FX481" i="1"/>
  <c r="FX482" i="1"/>
  <c r="FX483" i="1"/>
  <c r="FX484" i="1"/>
  <c r="FX485" i="1"/>
  <c r="FX486" i="1"/>
  <c r="FX487" i="1"/>
  <c r="FX488" i="1"/>
  <c r="FX489" i="1"/>
  <c r="FX490" i="1"/>
  <c r="FX491" i="1"/>
  <c r="FX492" i="1"/>
  <c r="FX493" i="1"/>
  <c r="FX494" i="1"/>
  <c r="FX495" i="1"/>
  <c r="FX496" i="1"/>
  <c r="FX497" i="1"/>
  <c r="FX498" i="1"/>
  <c r="FX499" i="1"/>
  <c r="FX500" i="1"/>
  <c r="FX501" i="1"/>
  <c r="FX502" i="1"/>
  <c r="FX503" i="1"/>
  <c r="FX504" i="1"/>
  <c r="FX505" i="1"/>
  <c r="FX506" i="1"/>
  <c r="FX507" i="1"/>
  <c r="FX508" i="1"/>
  <c r="FX509" i="1"/>
  <c r="FX510" i="1"/>
  <c r="FX511" i="1"/>
  <c r="FX512" i="1"/>
  <c r="FX513" i="1"/>
  <c r="FX514" i="1"/>
  <c r="FX515" i="1"/>
  <c r="FX516" i="1"/>
  <c r="FX517" i="1"/>
  <c r="FX518" i="1"/>
  <c r="FX519" i="1"/>
  <c r="FX520" i="1"/>
  <c r="FX521" i="1"/>
  <c r="FX522" i="1"/>
  <c r="FX523" i="1"/>
  <c r="FX524" i="1"/>
  <c r="FX525" i="1"/>
  <c r="FX526" i="1"/>
  <c r="FX527" i="1"/>
  <c r="FX528" i="1"/>
  <c r="FX529" i="1"/>
  <c r="FX530" i="1"/>
  <c r="FX531" i="1"/>
  <c r="FX532" i="1"/>
  <c r="FX533" i="1"/>
  <c r="FX534" i="1"/>
  <c r="FX535" i="1"/>
  <c r="FX536" i="1"/>
  <c r="FX537" i="1"/>
  <c r="FX538" i="1"/>
  <c r="FX539" i="1"/>
  <c r="FX540" i="1"/>
  <c r="FX541" i="1"/>
  <c r="FX542" i="1"/>
  <c r="FX543" i="1"/>
  <c r="FX544" i="1"/>
  <c r="FX545" i="1"/>
  <c r="FX546" i="1"/>
  <c r="FX547" i="1"/>
  <c r="FX548" i="1"/>
  <c r="FX549" i="1"/>
  <c r="FX550" i="1"/>
  <c r="FX551" i="1"/>
  <c r="FX552" i="1"/>
  <c r="FX553" i="1"/>
  <c r="FX554" i="1"/>
  <c r="FX555" i="1"/>
  <c r="FX556" i="1"/>
  <c r="FX557" i="1"/>
  <c r="FX558" i="1"/>
  <c r="FX559" i="1"/>
  <c r="FX560" i="1"/>
  <c r="FX561" i="1"/>
  <c r="FX562" i="1"/>
  <c r="FX563" i="1"/>
  <c r="FX564" i="1"/>
  <c r="FX565" i="1"/>
  <c r="FX566" i="1"/>
  <c r="FX567" i="1"/>
  <c r="FX568" i="1"/>
  <c r="FX569" i="1"/>
  <c r="FX570" i="1"/>
  <c r="FX571" i="1"/>
  <c r="FX572" i="1"/>
  <c r="FX573" i="1"/>
  <c r="FX574" i="1"/>
  <c r="FX575" i="1"/>
  <c r="FX576" i="1"/>
  <c r="FX577" i="1"/>
  <c r="FX578" i="1"/>
  <c r="FX579" i="1"/>
  <c r="FX580" i="1"/>
  <c r="FX581" i="1"/>
  <c r="FX582" i="1"/>
  <c r="FX583" i="1"/>
  <c r="FX584" i="1"/>
  <c r="FX585" i="1"/>
  <c r="FX586" i="1"/>
  <c r="FX587" i="1"/>
  <c r="FX588" i="1"/>
  <c r="FX589" i="1"/>
  <c r="FX590" i="1"/>
  <c r="FX591" i="1"/>
  <c r="FX592" i="1"/>
  <c r="FX593" i="1"/>
  <c r="FX594" i="1"/>
  <c r="FX595" i="1"/>
  <c r="FX596" i="1"/>
  <c r="FX597" i="1"/>
  <c r="FX598" i="1"/>
  <c r="FX599" i="1"/>
  <c r="FX600" i="1"/>
  <c r="FX601" i="1"/>
  <c r="FX602" i="1"/>
  <c r="FX603" i="1"/>
  <c r="FX604" i="1"/>
  <c r="FX605" i="1"/>
  <c r="FX606" i="1"/>
  <c r="FX607" i="1"/>
  <c r="FX608" i="1"/>
  <c r="FX609" i="1"/>
  <c r="FX610" i="1"/>
  <c r="FX611" i="1"/>
  <c r="FX612" i="1"/>
  <c r="FX613" i="1"/>
  <c r="FX614" i="1"/>
  <c r="FX615" i="1"/>
  <c r="FX616" i="1"/>
  <c r="FX617" i="1"/>
  <c r="FX618" i="1"/>
  <c r="FX619" i="1"/>
  <c r="FX620" i="1"/>
  <c r="FX621" i="1"/>
  <c r="FX622" i="1"/>
  <c r="FX623" i="1"/>
  <c r="FX624" i="1"/>
  <c r="FX625" i="1"/>
  <c r="FX626" i="1"/>
  <c r="FX627" i="1"/>
  <c r="FX628" i="1"/>
  <c r="FX629" i="1"/>
  <c r="FX630" i="1"/>
  <c r="FX631" i="1"/>
  <c r="FX632" i="1"/>
  <c r="FX633" i="1"/>
  <c r="FX634" i="1"/>
  <c r="FX635" i="1"/>
  <c r="FX636" i="1"/>
  <c r="FX637" i="1"/>
  <c r="FX638" i="1"/>
  <c r="FX639" i="1"/>
  <c r="FX640" i="1"/>
  <c r="FX641" i="1"/>
  <c r="FX642" i="1"/>
  <c r="FX643" i="1"/>
  <c r="FX644" i="1"/>
  <c r="FX645" i="1"/>
  <c r="FX646" i="1"/>
  <c r="FX647" i="1"/>
  <c r="FX648" i="1"/>
  <c r="FX649" i="1"/>
  <c r="FX650" i="1"/>
  <c r="FX651" i="1"/>
  <c r="FX652" i="1"/>
  <c r="FX653" i="1"/>
  <c r="FX654" i="1"/>
  <c r="FX655" i="1"/>
  <c r="FX656" i="1"/>
  <c r="FX657" i="1"/>
  <c r="FX658" i="1"/>
  <c r="FX659" i="1"/>
  <c r="FX660" i="1"/>
  <c r="FX661" i="1"/>
  <c r="FX662" i="1"/>
  <c r="FX663" i="1"/>
  <c r="FX664" i="1"/>
  <c r="FX665" i="1"/>
  <c r="FX666" i="1"/>
  <c r="FX667" i="1"/>
  <c r="FX668" i="1"/>
  <c r="FX669" i="1"/>
  <c r="FX670" i="1"/>
  <c r="FX671" i="1"/>
  <c r="FX672" i="1"/>
  <c r="FX673" i="1"/>
  <c r="FX674" i="1"/>
  <c r="FX675" i="1"/>
  <c r="FX676" i="1"/>
  <c r="FX677" i="1"/>
  <c r="FX678" i="1"/>
  <c r="FX679" i="1"/>
  <c r="FX680" i="1"/>
  <c r="FX681" i="1"/>
  <c r="FX682" i="1"/>
  <c r="FX683" i="1"/>
  <c r="FX684" i="1"/>
  <c r="FX685" i="1"/>
  <c r="FX686" i="1"/>
  <c r="FX687" i="1"/>
  <c r="FX688" i="1"/>
  <c r="FX689" i="1"/>
  <c r="FX690" i="1"/>
  <c r="FX691" i="1"/>
  <c r="FX692" i="1"/>
  <c r="FX693" i="1"/>
  <c r="FX694" i="1"/>
  <c r="FX695" i="1"/>
  <c r="FX696" i="1"/>
  <c r="FX697" i="1"/>
  <c r="FX698" i="1"/>
  <c r="FX699" i="1"/>
  <c r="FX700" i="1"/>
  <c r="FX701" i="1"/>
  <c r="FX702" i="1"/>
  <c r="FX703" i="1"/>
  <c r="FX704" i="1"/>
  <c r="FX705" i="1"/>
  <c r="FX706" i="1"/>
  <c r="FX707" i="1"/>
  <c r="FX708" i="1"/>
  <c r="FX709" i="1"/>
  <c r="FX710" i="1"/>
  <c r="FX711" i="1"/>
  <c r="FX712" i="1"/>
  <c r="FX713" i="1"/>
  <c r="FX714" i="1"/>
  <c r="FX715" i="1"/>
  <c r="FX716" i="1"/>
  <c r="FX717" i="1"/>
  <c r="FX718" i="1"/>
  <c r="FX719" i="1"/>
  <c r="FX720" i="1"/>
  <c r="FX721" i="1"/>
  <c r="FX722" i="1"/>
  <c r="FX723" i="1"/>
  <c r="FX724" i="1"/>
  <c r="FX725" i="1"/>
  <c r="FX726" i="1"/>
  <c r="FX727" i="1"/>
  <c r="FX728" i="1"/>
  <c r="FX729" i="1"/>
  <c r="FX730" i="1"/>
  <c r="FX731" i="1"/>
  <c r="FX732" i="1"/>
  <c r="FX733" i="1"/>
  <c r="FX734" i="1"/>
  <c r="FX735" i="1"/>
  <c r="FX736" i="1"/>
  <c r="FX737" i="1"/>
  <c r="FX738" i="1"/>
  <c r="FX739" i="1"/>
  <c r="FX740" i="1"/>
  <c r="FX741" i="1"/>
  <c r="FX742" i="1"/>
  <c r="FX743" i="1"/>
  <c r="FX744" i="1"/>
  <c r="FX745" i="1"/>
  <c r="FX746" i="1"/>
  <c r="FX747" i="1"/>
  <c r="FX748" i="1"/>
  <c r="FX749" i="1"/>
  <c r="FX750" i="1"/>
  <c r="FX751" i="1"/>
  <c r="FX752" i="1"/>
  <c r="FX753" i="1"/>
  <c r="FX754" i="1"/>
  <c r="FX755" i="1"/>
  <c r="FX756" i="1"/>
  <c r="FX757" i="1"/>
  <c r="FX758" i="1"/>
  <c r="FX759" i="1"/>
  <c r="FX760" i="1"/>
  <c r="FX761" i="1"/>
  <c r="FX762" i="1"/>
  <c r="FX763" i="1"/>
  <c r="FX764" i="1"/>
  <c r="FX765" i="1"/>
  <c r="FX766" i="1"/>
  <c r="FX767" i="1"/>
  <c r="FX768" i="1"/>
  <c r="FX769" i="1"/>
  <c r="FX770" i="1"/>
  <c r="FX771" i="1"/>
  <c r="FX772" i="1"/>
  <c r="FX773" i="1"/>
  <c r="FX774" i="1"/>
  <c r="FX775" i="1"/>
  <c r="FX776" i="1"/>
  <c r="FX777" i="1"/>
  <c r="FX778" i="1"/>
  <c r="FX779" i="1"/>
  <c r="FX780" i="1"/>
  <c r="FX781" i="1"/>
  <c r="FX782" i="1"/>
  <c r="FX783" i="1"/>
  <c r="FX784" i="1"/>
  <c r="FX785" i="1"/>
  <c r="FX786" i="1"/>
  <c r="FX787" i="1"/>
  <c r="FX788" i="1"/>
  <c r="FX789" i="1"/>
  <c r="FX790" i="1"/>
  <c r="FX791" i="1"/>
  <c r="FX792" i="1"/>
  <c r="FX793" i="1"/>
  <c r="FX794" i="1"/>
  <c r="FX795" i="1"/>
  <c r="FX796" i="1"/>
  <c r="FX797" i="1"/>
  <c r="FX798" i="1"/>
  <c r="FX799" i="1"/>
  <c r="FX800" i="1"/>
  <c r="FX801" i="1"/>
  <c r="FX802" i="1"/>
  <c r="FX803" i="1"/>
  <c r="FX804" i="1"/>
  <c r="FX805" i="1"/>
  <c r="FX806" i="1"/>
  <c r="FX807" i="1"/>
  <c r="FX808" i="1"/>
  <c r="FX809" i="1"/>
  <c r="FX810" i="1"/>
  <c r="FX811" i="1"/>
  <c r="FX812" i="1"/>
  <c r="FX813" i="1"/>
  <c r="FX814" i="1"/>
  <c r="FX815" i="1"/>
  <c r="FX816" i="1"/>
  <c r="FX817" i="1"/>
  <c r="FX818" i="1"/>
  <c r="FX819" i="1"/>
  <c r="FX820" i="1"/>
  <c r="FX821" i="1"/>
  <c r="FX822" i="1"/>
  <c r="FX823" i="1"/>
  <c r="FX824" i="1"/>
  <c r="FX825" i="1"/>
  <c r="FX826" i="1"/>
  <c r="FX827" i="1"/>
  <c r="FX828" i="1"/>
  <c r="FX829" i="1"/>
  <c r="FX830" i="1"/>
  <c r="FX831" i="1"/>
  <c r="FX832" i="1"/>
  <c r="FX833" i="1"/>
  <c r="FX834" i="1"/>
  <c r="FX835" i="1"/>
  <c r="FX836" i="1"/>
  <c r="FX837" i="1"/>
  <c r="FX838" i="1"/>
  <c r="FX839" i="1"/>
  <c r="FX840" i="1"/>
  <c r="FX841" i="1"/>
  <c r="FX842" i="1"/>
  <c r="FX843" i="1"/>
  <c r="FX844" i="1"/>
  <c r="FX845" i="1"/>
  <c r="FX846" i="1"/>
  <c r="FX847" i="1"/>
  <c r="FX848" i="1"/>
  <c r="FX849" i="1"/>
  <c r="FX850" i="1"/>
  <c r="FX851" i="1"/>
  <c r="FX852" i="1"/>
  <c r="FX853" i="1"/>
  <c r="FX854" i="1"/>
  <c r="FX855" i="1"/>
  <c r="FX856" i="1"/>
  <c r="FX857" i="1"/>
  <c r="FX858" i="1"/>
  <c r="FX859" i="1"/>
  <c r="FX860" i="1"/>
  <c r="FX861" i="1"/>
  <c r="FX862" i="1"/>
  <c r="FX863" i="1"/>
  <c r="FX864" i="1"/>
  <c r="FX865" i="1"/>
  <c r="FX866" i="1"/>
  <c r="FX867" i="1"/>
  <c r="FX868" i="1"/>
  <c r="FX869" i="1"/>
  <c r="FX870" i="1"/>
  <c r="FX871" i="1"/>
  <c r="FX872" i="1"/>
  <c r="FX873" i="1"/>
  <c r="FX874" i="1"/>
  <c r="FX875" i="1"/>
  <c r="FX876" i="1"/>
  <c r="FX877" i="1"/>
  <c r="FX878" i="1"/>
  <c r="FX879" i="1"/>
  <c r="FX880" i="1"/>
  <c r="FX881" i="1"/>
  <c r="FX882" i="1"/>
  <c r="FX883" i="1"/>
  <c r="FX884" i="1"/>
  <c r="FX885" i="1"/>
  <c r="FX886" i="1"/>
  <c r="FX887" i="1"/>
  <c r="FX888" i="1"/>
  <c r="FX889" i="1"/>
  <c r="FX890" i="1"/>
  <c r="FX891" i="1"/>
  <c r="FX892" i="1"/>
  <c r="FX893" i="1"/>
  <c r="FX894" i="1"/>
  <c r="FX895" i="1"/>
  <c r="FX896" i="1"/>
  <c r="FX897" i="1"/>
  <c r="FX898" i="1"/>
  <c r="FX899" i="1"/>
  <c r="FX900" i="1"/>
  <c r="FX901" i="1"/>
  <c r="FX902" i="1"/>
  <c r="FX903" i="1"/>
  <c r="FX904" i="1"/>
  <c r="FX905" i="1"/>
  <c r="FX906" i="1"/>
  <c r="FX907" i="1"/>
  <c r="FX908" i="1"/>
  <c r="FX909" i="1"/>
  <c r="FX910" i="1"/>
  <c r="FX911" i="1"/>
  <c r="FX912" i="1"/>
  <c r="FX913" i="1"/>
  <c r="FX914" i="1"/>
  <c r="FX915" i="1"/>
  <c r="FX916" i="1"/>
  <c r="FX917" i="1"/>
  <c r="FX918" i="1"/>
  <c r="FX919" i="1"/>
  <c r="FX920" i="1"/>
  <c r="FX921" i="1"/>
  <c r="FX922" i="1"/>
  <c r="FX923" i="1"/>
  <c r="FX924" i="1"/>
  <c r="FX925" i="1"/>
  <c r="FX926" i="1"/>
  <c r="FX927" i="1"/>
  <c r="FX928" i="1"/>
  <c r="FX929" i="1"/>
  <c r="FX930" i="1"/>
  <c r="FX931" i="1"/>
  <c r="FX932" i="1"/>
  <c r="FX933" i="1"/>
  <c r="FX934" i="1"/>
  <c r="FX935" i="1"/>
  <c r="FX936" i="1"/>
  <c r="FX937" i="1"/>
  <c r="FX938" i="1"/>
  <c r="FX939" i="1"/>
  <c r="FX940" i="1"/>
  <c r="FX941" i="1"/>
  <c r="FX942" i="1"/>
  <c r="FX943" i="1"/>
  <c r="FX944" i="1"/>
  <c r="FX945" i="1"/>
  <c r="FX946" i="1"/>
  <c r="FX947" i="1"/>
  <c r="FX948" i="1"/>
  <c r="FX949" i="1"/>
  <c r="FX950" i="1"/>
  <c r="FX951" i="1"/>
  <c r="FX952" i="1"/>
  <c r="FX953" i="1"/>
  <c r="FX954" i="1"/>
  <c r="FX955" i="1"/>
  <c r="FX956" i="1"/>
  <c r="FX957" i="1"/>
  <c r="FX958" i="1"/>
  <c r="FX959" i="1"/>
  <c r="FX960" i="1"/>
  <c r="FX961" i="1"/>
  <c r="FX962" i="1"/>
  <c r="FX963" i="1"/>
  <c r="FX964" i="1"/>
  <c r="FX965" i="1"/>
  <c r="FX966" i="1"/>
  <c r="FX967" i="1"/>
  <c r="FX968" i="1"/>
  <c r="FX969" i="1"/>
  <c r="FX970" i="1"/>
  <c r="FX971" i="1"/>
  <c r="FX972" i="1"/>
  <c r="FX973" i="1"/>
  <c r="FX974" i="1"/>
  <c r="FX975" i="1"/>
  <c r="FX976" i="1"/>
  <c r="FX977" i="1"/>
  <c r="FX978" i="1"/>
  <c r="FX979" i="1"/>
  <c r="FX980" i="1"/>
  <c r="FX981" i="1"/>
  <c r="FX982" i="1"/>
  <c r="FX983" i="1"/>
  <c r="FX984" i="1"/>
  <c r="FX985" i="1"/>
  <c r="FX986" i="1"/>
  <c r="FX987" i="1"/>
  <c r="FX988" i="1"/>
  <c r="FX989" i="1"/>
  <c r="FX990" i="1"/>
  <c r="FX991" i="1"/>
  <c r="FX992" i="1"/>
  <c r="FX993" i="1"/>
  <c r="FX994" i="1"/>
  <c r="FX995" i="1"/>
  <c r="FX996" i="1"/>
  <c r="FX997" i="1"/>
  <c r="FX998" i="1"/>
  <c r="FX999" i="1"/>
  <c r="FX1000" i="1"/>
  <c r="FX1001" i="1"/>
  <c r="FX1002" i="1"/>
  <c r="FX1003" i="1"/>
  <c r="FX1004" i="1"/>
  <c r="FX1005" i="1"/>
  <c r="FX1006" i="1"/>
  <c r="FX1007" i="1"/>
  <c r="FX1008" i="1"/>
  <c r="FX1009" i="1"/>
  <c r="FX1010" i="1"/>
  <c r="FX1011" i="1"/>
  <c r="FX1012" i="1"/>
  <c r="FX1013" i="1"/>
  <c r="FX1014" i="1"/>
  <c r="FX1015" i="1"/>
  <c r="FX1016" i="1"/>
  <c r="FX1017" i="1"/>
  <c r="FX1018" i="1"/>
  <c r="FX1019" i="1"/>
  <c r="FX1020" i="1"/>
  <c r="FX1021" i="1"/>
  <c r="FX1022" i="1"/>
  <c r="FX1023" i="1"/>
  <c r="FX1024" i="1"/>
  <c r="FX1025" i="1"/>
  <c r="FX1026" i="1"/>
  <c r="FX1027" i="1"/>
  <c r="FX1028" i="1"/>
  <c r="FX1029" i="1"/>
  <c r="FX1030" i="1"/>
  <c r="FX1031" i="1"/>
  <c r="FX1032" i="1"/>
  <c r="FX1033" i="1"/>
  <c r="FX1034" i="1"/>
  <c r="FX1035" i="1"/>
  <c r="FX1036" i="1"/>
  <c r="FX1037" i="1"/>
  <c r="FX1038" i="1"/>
  <c r="FX1039" i="1"/>
  <c r="FX1040" i="1"/>
  <c r="FX1041" i="1"/>
  <c r="FX1042" i="1"/>
  <c r="FX1043" i="1"/>
  <c r="FX1044" i="1"/>
  <c r="FX1045" i="1"/>
  <c r="FX1046" i="1"/>
  <c r="FX1047" i="1"/>
  <c r="FX1048" i="1"/>
  <c r="FX1049" i="1"/>
  <c r="FX1050" i="1"/>
  <c r="FX1051" i="1"/>
  <c r="FX1052" i="1"/>
  <c r="FX1053" i="1"/>
  <c r="FX1054" i="1"/>
  <c r="FX1055" i="1"/>
  <c r="FX1056" i="1"/>
  <c r="FX1057" i="1"/>
  <c r="FX1058" i="1"/>
  <c r="FX1059" i="1"/>
  <c r="FX1060" i="1"/>
  <c r="FX1061" i="1"/>
  <c r="FX1062" i="1"/>
  <c r="FX1063" i="1"/>
  <c r="FX1064" i="1"/>
  <c r="FX1065" i="1"/>
  <c r="FX1066" i="1"/>
  <c r="FX1067" i="1"/>
  <c r="FX1068" i="1"/>
  <c r="FX1069" i="1"/>
  <c r="FX1070" i="1"/>
  <c r="FX1071" i="1"/>
  <c r="FX1072" i="1"/>
  <c r="FX1073" i="1"/>
  <c r="FX1074" i="1"/>
  <c r="FX1075" i="1"/>
  <c r="FX1076" i="1"/>
  <c r="FX1077" i="1"/>
  <c r="FX1078" i="1"/>
  <c r="FX1079" i="1"/>
  <c r="FX1080" i="1"/>
  <c r="FX1081" i="1"/>
  <c r="FX1082" i="1"/>
  <c r="FX1083" i="1"/>
  <c r="FX1084" i="1"/>
  <c r="FX1085" i="1"/>
  <c r="FX1086" i="1"/>
  <c r="FX1087" i="1"/>
  <c r="FX1088" i="1"/>
  <c r="FX1089" i="1"/>
  <c r="FX1090" i="1"/>
  <c r="FX1091" i="1"/>
  <c r="FX1092" i="1"/>
  <c r="FX1093" i="1"/>
  <c r="FX1094" i="1"/>
  <c r="FX1095" i="1"/>
  <c r="FX1096" i="1"/>
  <c r="FX1097" i="1"/>
  <c r="FX1098" i="1"/>
  <c r="FX1099" i="1"/>
  <c r="FX1100" i="1"/>
  <c r="FX1101" i="1"/>
  <c r="FX1102" i="1"/>
  <c r="FX1103" i="1"/>
  <c r="FX1104" i="1"/>
  <c r="FX1105" i="1"/>
  <c r="FX1106" i="1"/>
  <c r="FX1107" i="1"/>
  <c r="FX1108" i="1"/>
  <c r="FX1109" i="1"/>
  <c r="FX1110" i="1"/>
  <c r="FX1111" i="1"/>
  <c r="FX1112" i="1"/>
  <c r="FX1113" i="1"/>
  <c r="FX1114" i="1"/>
  <c r="FX1115" i="1"/>
  <c r="FX1116" i="1"/>
  <c r="FX1117" i="1"/>
  <c r="FX1118" i="1"/>
  <c r="FX1119" i="1"/>
  <c r="FX1120" i="1"/>
  <c r="FX1121" i="1"/>
  <c r="FX1122" i="1"/>
  <c r="FX1123" i="1"/>
  <c r="FX1124" i="1"/>
  <c r="FX1125" i="1"/>
  <c r="FX1126" i="1"/>
  <c r="FX1127" i="1"/>
  <c r="FX1128" i="1"/>
  <c r="FX1129" i="1"/>
  <c r="FX1130" i="1"/>
  <c r="FX1131" i="1"/>
  <c r="FX1132" i="1"/>
  <c r="FX1133" i="1"/>
  <c r="FX1134" i="1"/>
  <c r="FX1135" i="1"/>
  <c r="FX1136" i="1"/>
  <c r="FX1137" i="1"/>
  <c r="FX1138" i="1"/>
  <c r="FX1139" i="1"/>
  <c r="FX1140" i="1"/>
  <c r="FX1141" i="1"/>
  <c r="FX1142" i="1"/>
  <c r="FX1143" i="1"/>
  <c r="FX1144" i="1"/>
  <c r="FX1145" i="1"/>
  <c r="FX1146" i="1"/>
  <c r="FX1147" i="1"/>
  <c r="FX1148" i="1"/>
  <c r="FX1149" i="1"/>
  <c r="FX1150" i="1"/>
  <c r="FX1151" i="1"/>
  <c r="FX1152" i="1"/>
  <c r="FX1153" i="1"/>
  <c r="FX1154" i="1"/>
  <c r="FX1155" i="1"/>
  <c r="FX1156" i="1"/>
  <c r="FX1157" i="1"/>
  <c r="FX1158" i="1"/>
  <c r="FX1159" i="1"/>
  <c r="FX1160" i="1"/>
  <c r="FX1161" i="1"/>
  <c r="FX1162" i="1"/>
  <c r="FX1163" i="1"/>
  <c r="FX1164" i="1"/>
  <c r="FX1165" i="1"/>
  <c r="FX1166" i="1"/>
  <c r="FX1167" i="1"/>
  <c r="FX1168" i="1"/>
  <c r="FX1169" i="1"/>
  <c r="FX1170" i="1"/>
  <c r="FX1171" i="1"/>
  <c r="FX1172" i="1"/>
  <c r="FX1173" i="1"/>
  <c r="FX1174" i="1"/>
  <c r="FX1175" i="1"/>
  <c r="FX1176" i="1"/>
  <c r="FX1177" i="1"/>
  <c r="FX1178" i="1"/>
  <c r="FX1179" i="1"/>
  <c r="FX1180" i="1"/>
  <c r="FX1181" i="1"/>
  <c r="FX1182" i="1"/>
  <c r="FX1183" i="1"/>
  <c r="FX1184" i="1"/>
  <c r="FX1185" i="1"/>
  <c r="FX1186" i="1"/>
  <c r="FX1187" i="1"/>
  <c r="FX1188" i="1"/>
  <c r="FX1189" i="1"/>
  <c r="FX1190" i="1"/>
  <c r="FX1191" i="1"/>
  <c r="FX1192" i="1"/>
  <c r="FX1193" i="1"/>
  <c r="FX1194" i="1"/>
  <c r="FX1195" i="1"/>
  <c r="FX1196" i="1"/>
  <c r="FX1197" i="1"/>
  <c r="FX1198" i="1"/>
  <c r="FX1199" i="1"/>
  <c r="FX1200" i="1"/>
  <c r="FX1201" i="1"/>
  <c r="FX1202" i="1"/>
  <c r="FX1203" i="1"/>
  <c r="FX1204" i="1"/>
  <c r="FX1205" i="1"/>
  <c r="FX1206" i="1"/>
  <c r="FX1207" i="1"/>
  <c r="FX1208" i="1"/>
  <c r="FX1209" i="1"/>
  <c r="FX1210" i="1"/>
  <c r="FX1211" i="1"/>
  <c r="FX1212" i="1"/>
  <c r="FX1213" i="1"/>
  <c r="FX1214" i="1"/>
  <c r="FX1215" i="1"/>
  <c r="FX1216" i="1"/>
  <c r="FX1217" i="1"/>
  <c r="FX1218" i="1"/>
  <c r="FX1219" i="1"/>
  <c r="FX1220" i="1"/>
  <c r="FX1221" i="1"/>
  <c r="FX1222" i="1"/>
  <c r="FX1223" i="1"/>
  <c r="FX1224" i="1"/>
  <c r="FX1225" i="1"/>
  <c r="FX1226" i="1"/>
  <c r="FX1227" i="1"/>
  <c r="FX1228" i="1"/>
  <c r="FX1229" i="1"/>
  <c r="FX1230" i="1"/>
  <c r="FX1231" i="1"/>
  <c r="FX1232" i="1"/>
  <c r="FX1233" i="1"/>
  <c r="FX1234" i="1"/>
  <c r="FX1235" i="1"/>
  <c r="FX1236" i="1"/>
  <c r="FX1237" i="1"/>
  <c r="FX1238" i="1"/>
  <c r="FX1239" i="1"/>
  <c r="FX1240" i="1"/>
  <c r="FX1241" i="1"/>
  <c r="FX1242" i="1"/>
  <c r="FX1243" i="1"/>
  <c r="FX1244" i="1"/>
  <c r="FX1245" i="1"/>
  <c r="FX1246" i="1"/>
  <c r="FX1247" i="1"/>
  <c r="FX1248" i="1"/>
  <c r="FX1249" i="1"/>
  <c r="FX1250" i="1"/>
  <c r="FX1251" i="1"/>
  <c r="FX1252" i="1"/>
  <c r="FX1253" i="1"/>
  <c r="FX1254" i="1"/>
  <c r="FX1255" i="1"/>
  <c r="FX1256" i="1"/>
  <c r="FX1257" i="1"/>
  <c r="FX1258" i="1"/>
  <c r="FX1259" i="1"/>
  <c r="FX1260" i="1"/>
  <c r="FX1261" i="1"/>
  <c r="FX1262" i="1"/>
  <c r="FX1263" i="1"/>
  <c r="FX1264" i="1"/>
  <c r="FX1265" i="1"/>
  <c r="FX1266" i="1"/>
  <c r="FX1267" i="1"/>
  <c r="FX1268" i="1"/>
  <c r="FX1269" i="1"/>
  <c r="FX1270" i="1"/>
  <c r="FX1271" i="1"/>
  <c r="FX1272" i="1"/>
  <c r="FX1273" i="1"/>
  <c r="FX1274" i="1"/>
  <c r="FX1275" i="1"/>
  <c r="FX1276" i="1"/>
  <c r="FX1277" i="1"/>
  <c r="FX1278" i="1"/>
  <c r="FX1279" i="1"/>
  <c r="FX1280" i="1"/>
  <c r="FX1281" i="1"/>
  <c r="FX1282" i="1"/>
  <c r="FX1283" i="1"/>
  <c r="FX1284" i="1"/>
  <c r="FX1285" i="1"/>
  <c r="FX1286" i="1"/>
  <c r="FX1287" i="1"/>
  <c r="FX1288" i="1"/>
  <c r="FX1289" i="1"/>
  <c r="FX1290" i="1"/>
  <c r="FX1291" i="1"/>
  <c r="FX1292" i="1"/>
  <c r="FX1293" i="1"/>
  <c r="FX1294" i="1"/>
  <c r="FX1295" i="1"/>
  <c r="FX1296" i="1"/>
  <c r="FX1297" i="1"/>
  <c r="FX1298" i="1"/>
  <c r="FX1299" i="1"/>
  <c r="FX1300" i="1"/>
  <c r="FX1301" i="1"/>
  <c r="FX1302" i="1"/>
  <c r="FX1303" i="1"/>
  <c r="FX1304" i="1"/>
  <c r="FX1305" i="1"/>
  <c r="FX1306" i="1"/>
  <c r="FX1307" i="1"/>
  <c r="FX1308" i="1"/>
  <c r="FX1309" i="1"/>
  <c r="FX1310" i="1"/>
  <c r="FX1311" i="1"/>
  <c r="FX1312" i="1"/>
  <c r="FX1313" i="1"/>
  <c r="FX1314" i="1"/>
  <c r="FX1315" i="1"/>
  <c r="FX1316" i="1"/>
  <c r="FX1317" i="1"/>
  <c r="FX1318" i="1"/>
  <c r="FX1319" i="1"/>
  <c r="FX1320" i="1"/>
  <c r="FX1321" i="1"/>
  <c r="FX1322" i="1"/>
  <c r="FX1323" i="1"/>
  <c r="FX1324" i="1"/>
  <c r="FX1325" i="1"/>
  <c r="FX1326" i="1"/>
  <c r="FX1327" i="1"/>
  <c r="FX1328" i="1"/>
  <c r="FX1329" i="1"/>
  <c r="FX1330" i="1"/>
  <c r="FX1331" i="1"/>
  <c r="FX1332" i="1"/>
  <c r="FX1333" i="1"/>
  <c r="FX1334" i="1"/>
  <c r="FX1335" i="1"/>
  <c r="FX1336" i="1"/>
  <c r="FX1337" i="1"/>
  <c r="FX1338" i="1"/>
  <c r="FX1339" i="1"/>
  <c r="FX1340" i="1"/>
  <c r="FX1341" i="1"/>
  <c r="FX1342" i="1"/>
  <c r="FX1343" i="1"/>
  <c r="FX1344" i="1"/>
  <c r="FX1345" i="1"/>
  <c r="FX1346" i="1"/>
  <c r="FX1347" i="1"/>
  <c r="FX1348" i="1"/>
  <c r="FX1349" i="1"/>
  <c r="FX1350" i="1"/>
  <c r="FX1351" i="1"/>
  <c r="FX1352" i="1"/>
  <c r="FX1353" i="1"/>
  <c r="FX1354" i="1"/>
  <c r="FX1355" i="1"/>
  <c r="FX1356" i="1"/>
  <c r="FX1357" i="1"/>
  <c r="FX1358" i="1"/>
  <c r="FX1359" i="1"/>
  <c r="FX1360" i="1"/>
  <c r="FX1361" i="1"/>
  <c r="FX1362" i="1"/>
  <c r="FX1363" i="1"/>
  <c r="FX1364" i="1"/>
  <c r="FX1365" i="1"/>
  <c r="FX1366" i="1"/>
  <c r="FX1367" i="1"/>
  <c r="FX1368" i="1"/>
  <c r="FX1369" i="1"/>
  <c r="FX1370" i="1"/>
  <c r="FX1371" i="1"/>
  <c r="FX1372" i="1"/>
  <c r="FX1373" i="1"/>
  <c r="FX1374" i="1"/>
  <c r="FX1375" i="1"/>
  <c r="FX1376" i="1"/>
  <c r="FX1377" i="1"/>
  <c r="FX1378" i="1"/>
  <c r="FX1379" i="1"/>
  <c r="FX1380" i="1"/>
  <c r="FX1381" i="1"/>
  <c r="FX1382" i="1"/>
  <c r="FX1383" i="1"/>
  <c r="FX1384" i="1"/>
  <c r="FX1385" i="1"/>
  <c r="FX1386" i="1"/>
  <c r="FX1387" i="1"/>
  <c r="FX1388" i="1"/>
  <c r="FX1389" i="1"/>
  <c r="FX1390" i="1"/>
  <c r="FX1391" i="1"/>
  <c r="FX1392" i="1"/>
  <c r="FX1393" i="1"/>
  <c r="FX1394" i="1"/>
  <c r="FX1395" i="1"/>
  <c r="FX1396" i="1"/>
  <c r="FX1397" i="1"/>
  <c r="FX1398" i="1"/>
  <c r="FX1399" i="1"/>
  <c r="FX1400" i="1"/>
  <c r="FX1401" i="1"/>
  <c r="FX1402" i="1"/>
  <c r="FX1403" i="1"/>
  <c r="FX1404" i="1"/>
  <c r="FX1405" i="1"/>
  <c r="FX1406" i="1"/>
  <c r="FX1407" i="1"/>
  <c r="FX1408" i="1"/>
  <c r="FX1409" i="1"/>
  <c r="FX1410" i="1"/>
  <c r="FX1411" i="1"/>
  <c r="FX1412" i="1"/>
  <c r="FX1413" i="1"/>
  <c r="FX1414" i="1"/>
  <c r="FX1415" i="1"/>
  <c r="FX1416" i="1"/>
  <c r="FX1417" i="1"/>
  <c r="FX1418" i="1"/>
  <c r="FX1419" i="1"/>
  <c r="FX1420" i="1"/>
  <c r="FX1421" i="1"/>
  <c r="FX1422" i="1"/>
  <c r="FX1423" i="1"/>
  <c r="FX1424" i="1"/>
  <c r="FX1425" i="1"/>
  <c r="FX1426" i="1"/>
  <c r="FX1427" i="1"/>
  <c r="FX1428" i="1"/>
  <c r="FX1429" i="1"/>
  <c r="FX1430" i="1"/>
  <c r="FX1431" i="1"/>
  <c r="FX1432" i="1"/>
  <c r="FX1433" i="1"/>
  <c r="FX1434" i="1"/>
  <c r="FX1435" i="1"/>
  <c r="FX1436" i="1"/>
  <c r="FX1437" i="1"/>
  <c r="FX1438" i="1"/>
  <c r="FX1439" i="1"/>
  <c r="FX1440" i="1"/>
  <c r="FX1441" i="1"/>
  <c r="FX1442" i="1"/>
  <c r="FX1443" i="1"/>
  <c r="FX1444" i="1"/>
  <c r="FX1445" i="1"/>
  <c r="FX1446" i="1"/>
  <c r="FX1447" i="1"/>
  <c r="FX1448" i="1"/>
  <c r="FX1449" i="1"/>
  <c r="FX1450" i="1"/>
  <c r="FX1451" i="1"/>
  <c r="FX1452" i="1"/>
  <c r="FX1453" i="1"/>
  <c r="FX1454" i="1"/>
  <c r="FX1455" i="1"/>
  <c r="FX1456" i="1"/>
  <c r="FX1457" i="1"/>
  <c r="FX1458" i="1"/>
  <c r="FX1459" i="1"/>
  <c r="FX1460" i="1"/>
  <c r="FX1461" i="1"/>
  <c r="FX1462" i="1"/>
  <c r="FX1463" i="1"/>
  <c r="FX1464" i="1"/>
  <c r="FX1465" i="1"/>
  <c r="FX1466" i="1"/>
  <c r="FX1467" i="1"/>
  <c r="FX1468" i="1"/>
  <c r="FX1469" i="1"/>
  <c r="FX1470" i="1"/>
  <c r="FX1471" i="1"/>
  <c r="FX1472" i="1"/>
  <c r="FX1473" i="1"/>
  <c r="FX1474" i="1"/>
  <c r="FX1475" i="1"/>
  <c r="FX1476" i="1"/>
  <c r="FX1477" i="1"/>
  <c r="FX1478" i="1"/>
  <c r="FX1479" i="1"/>
  <c r="FX1480" i="1"/>
  <c r="FX1481" i="1"/>
  <c r="FX1482" i="1"/>
  <c r="FX1483" i="1"/>
  <c r="FX1484" i="1"/>
  <c r="FX1485" i="1"/>
  <c r="FX1486" i="1"/>
  <c r="FX1487" i="1"/>
  <c r="FX1488" i="1"/>
  <c r="FX1489" i="1"/>
  <c r="FX1490" i="1"/>
  <c r="FX1491" i="1"/>
  <c r="FX1492" i="1"/>
  <c r="FX1493" i="1"/>
  <c r="FX1494" i="1"/>
  <c r="FX1495" i="1"/>
  <c r="FX1496" i="1"/>
  <c r="FX1497" i="1"/>
  <c r="FX1498" i="1"/>
  <c r="FX1499" i="1"/>
  <c r="FX1500" i="1"/>
  <c r="FX1501" i="1"/>
  <c r="FX1502" i="1"/>
  <c r="FX1503" i="1"/>
  <c r="FX1504" i="1"/>
  <c r="FX1505" i="1"/>
  <c r="FX1506" i="1"/>
  <c r="FX1507" i="1"/>
  <c r="FX1508" i="1"/>
  <c r="FX1509" i="1"/>
  <c r="FX1510" i="1"/>
  <c r="FX1511" i="1"/>
  <c r="FX1512" i="1"/>
  <c r="FX1513" i="1"/>
  <c r="FX1514" i="1"/>
  <c r="FX1515" i="1"/>
  <c r="FX1516" i="1"/>
  <c r="FX1517" i="1"/>
  <c r="FX1518" i="1"/>
  <c r="FX1519" i="1"/>
  <c r="FX1520" i="1"/>
  <c r="FX1521" i="1"/>
  <c r="FX1522" i="1"/>
  <c r="FX1523" i="1"/>
  <c r="FX1524" i="1"/>
  <c r="FX1525" i="1"/>
  <c r="FX1526" i="1"/>
  <c r="FX1527" i="1"/>
  <c r="FX1528" i="1"/>
  <c r="FX1529" i="1"/>
  <c r="FX1530" i="1"/>
  <c r="FX1531" i="1"/>
  <c r="FX1532" i="1"/>
  <c r="FX1533" i="1"/>
  <c r="FX1534" i="1"/>
  <c r="FX1535" i="1"/>
  <c r="FX1536" i="1"/>
  <c r="FX1537" i="1"/>
  <c r="FX1538" i="1"/>
  <c r="FX1539" i="1"/>
  <c r="FX1540" i="1"/>
  <c r="FX1541" i="1"/>
  <c r="FX1542" i="1"/>
  <c r="FX1543" i="1"/>
  <c r="FX1544" i="1"/>
  <c r="FX1545" i="1"/>
  <c r="FX1546" i="1"/>
  <c r="FX1547" i="1"/>
  <c r="FX1548" i="1"/>
  <c r="FX1549" i="1"/>
  <c r="FX1550" i="1"/>
  <c r="FX1551" i="1"/>
  <c r="FX1552" i="1"/>
  <c r="FX1553" i="1"/>
  <c r="FX1554" i="1"/>
  <c r="FX1555" i="1"/>
  <c r="FX1556" i="1"/>
  <c r="FX1557" i="1"/>
  <c r="FX1558" i="1"/>
  <c r="FX1559" i="1"/>
  <c r="FX1560" i="1"/>
  <c r="FX1561" i="1"/>
  <c r="FX1562" i="1"/>
  <c r="FX1563" i="1"/>
  <c r="FX1564" i="1"/>
  <c r="FX1565" i="1"/>
  <c r="FX1566" i="1"/>
  <c r="FX1567" i="1"/>
  <c r="FX1568" i="1"/>
  <c r="FX1569" i="1"/>
  <c r="FX1570" i="1"/>
  <c r="FX1571" i="1"/>
  <c r="FX1572" i="1"/>
  <c r="FX1573" i="1"/>
  <c r="FX1574" i="1"/>
  <c r="FX1575" i="1"/>
  <c r="FX1576" i="1"/>
  <c r="FX1577" i="1"/>
  <c r="FX1578" i="1"/>
  <c r="FX1579" i="1"/>
  <c r="FX1580" i="1"/>
  <c r="FX1581" i="1"/>
  <c r="FX1582" i="1"/>
  <c r="FX1583" i="1"/>
  <c r="FX1584" i="1"/>
  <c r="FX1585" i="1"/>
  <c r="FX1586" i="1"/>
  <c r="FX1587" i="1"/>
  <c r="FX1588" i="1"/>
  <c r="FX1589" i="1"/>
  <c r="FX1590" i="1"/>
  <c r="FX1591" i="1"/>
  <c r="FX1592" i="1"/>
  <c r="FX1593" i="1"/>
  <c r="FX1594" i="1"/>
  <c r="FX1595" i="1"/>
  <c r="FX1596" i="1"/>
  <c r="FX1597" i="1"/>
  <c r="FX1598" i="1"/>
  <c r="FX1599" i="1"/>
  <c r="FX1600" i="1"/>
  <c r="FX1601" i="1"/>
  <c r="FX1602" i="1"/>
  <c r="FX1603" i="1"/>
  <c r="FX1604" i="1"/>
  <c r="FX1605" i="1"/>
  <c r="FX1606" i="1"/>
  <c r="FX1607" i="1"/>
  <c r="FX1608" i="1"/>
  <c r="FX1609" i="1"/>
  <c r="FX1610" i="1"/>
  <c r="FX1611" i="1"/>
  <c r="FX1612" i="1"/>
  <c r="FX1613" i="1"/>
  <c r="FX1614" i="1"/>
  <c r="FX1615" i="1"/>
  <c r="FX1616" i="1"/>
  <c r="FX1617" i="1"/>
  <c r="FX1618" i="1"/>
  <c r="FX1619" i="1"/>
  <c r="FX1620" i="1"/>
  <c r="FX1621" i="1"/>
  <c r="FX1622" i="1"/>
  <c r="FX1623" i="1"/>
  <c r="FX1624" i="1"/>
  <c r="FX1625" i="1"/>
  <c r="FX1626" i="1"/>
  <c r="FX1627" i="1"/>
  <c r="FX1628" i="1"/>
  <c r="FX1629" i="1"/>
  <c r="FX1630" i="1"/>
  <c r="FX1631" i="1"/>
  <c r="FX1632" i="1"/>
  <c r="FX1633" i="1"/>
  <c r="FX1634" i="1"/>
  <c r="FX1635" i="1"/>
  <c r="FX1636" i="1"/>
  <c r="FX1637" i="1"/>
  <c r="FX1638" i="1"/>
  <c r="FX1639" i="1"/>
  <c r="FX1640" i="1"/>
  <c r="FX1641" i="1"/>
  <c r="FX1642" i="1"/>
  <c r="FX1643" i="1"/>
  <c r="FX1644" i="1"/>
  <c r="FX1645" i="1"/>
  <c r="FX1646" i="1"/>
  <c r="FX1647" i="1"/>
  <c r="FX1648" i="1"/>
  <c r="FX1649" i="1"/>
  <c r="FX1650" i="1"/>
  <c r="FX1651" i="1"/>
  <c r="FX1652" i="1"/>
  <c r="FX1653" i="1"/>
  <c r="FX1654" i="1"/>
  <c r="FX1655" i="1"/>
  <c r="FX1656" i="1"/>
  <c r="FX1657" i="1"/>
  <c r="FX1658" i="1"/>
  <c r="FX1659" i="1"/>
  <c r="FX1660" i="1"/>
  <c r="FX1661" i="1"/>
  <c r="FX1662" i="1"/>
  <c r="FX1663" i="1"/>
  <c r="FX1664" i="1"/>
  <c r="FX1665" i="1"/>
  <c r="FX1666" i="1"/>
  <c r="FX1667" i="1"/>
  <c r="FX1668" i="1"/>
  <c r="FX1669" i="1"/>
  <c r="FX1670" i="1"/>
  <c r="FX1671" i="1"/>
  <c r="FX1672" i="1"/>
  <c r="FX1673" i="1"/>
  <c r="FX1674" i="1"/>
  <c r="FX1675" i="1"/>
  <c r="FX1676" i="1"/>
  <c r="FX1677" i="1"/>
  <c r="FX1678" i="1"/>
  <c r="FX1679" i="1"/>
  <c r="FX1680" i="1"/>
  <c r="FX1681" i="1"/>
  <c r="FX1682" i="1"/>
  <c r="FX1683" i="1"/>
  <c r="FX1684" i="1"/>
  <c r="FX1685" i="1"/>
  <c r="FX1686" i="1"/>
  <c r="FX1687" i="1"/>
  <c r="FX1688" i="1"/>
  <c r="FX1689" i="1"/>
  <c r="FX1690" i="1"/>
  <c r="FX1691" i="1"/>
  <c r="FX1692" i="1"/>
  <c r="FX1693" i="1"/>
  <c r="FX1694" i="1"/>
  <c r="FX1695" i="1"/>
  <c r="FX1696" i="1"/>
  <c r="FX1697" i="1"/>
  <c r="FX1698" i="1"/>
  <c r="FX1699" i="1"/>
  <c r="FX1700" i="1"/>
  <c r="FX1701" i="1"/>
  <c r="FX1702" i="1"/>
  <c r="FX1703" i="1"/>
  <c r="FX1704" i="1"/>
  <c r="FX1705" i="1"/>
  <c r="FX1706" i="1"/>
  <c r="FX1707" i="1"/>
  <c r="FX1708" i="1"/>
  <c r="FX1709" i="1"/>
  <c r="FX1710" i="1"/>
  <c r="FX1711" i="1"/>
  <c r="FX1712" i="1"/>
  <c r="FX1713" i="1"/>
  <c r="FX1714" i="1"/>
  <c r="FX1715" i="1"/>
  <c r="FX1716" i="1"/>
  <c r="FX1717" i="1"/>
  <c r="FX1718" i="1"/>
  <c r="FX1719" i="1"/>
  <c r="FX1720" i="1"/>
  <c r="FX1721" i="1"/>
  <c r="FX1722" i="1"/>
  <c r="FX1723" i="1"/>
  <c r="FX1724" i="1"/>
  <c r="FX1725" i="1"/>
  <c r="FX1726" i="1"/>
  <c r="FX1727" i="1"/>
  <c r="FX1728" i="1"/>
  <c r="FX1729" i="1"/>
  <c r="FX1730" i="1"/>
  <c r="FX1731" i="1"/>
  <c r="FX1732" i="1"/>
  <c r="FX1733" i="1"/>
  <c r="FX1734" i="1"/>
  <c r="FX1735" i="1"/>
  <c r="FX1736" i="1"/>
  <c r="FX1737" i="1"/>
  <c r="FX1738" i="1"/>
  <c r="FX1739" i="1"/>
  <c r="FX1740" i="1"/>
  <c r="FX1741" i="1"/>
  <c r="FX1742" i="1"/>
  <c r="FX1743" i="1"/>
  <c r="FX1744" i="1"/>
  <c r="FX1745" i="1"/>
  <c r="FX1746" i="1"/>
  <c r="FX1747" i="1"/>
  <c r="FX1748" i="1"/>
  <c r="FX1749" i="1"/>
  <c r="FX1750" i="1"/>
  <c r="FX1751" i="1"/>
  <c r="FX1752" i="1"/>
  <c r="FX1753" i="1"/>
  <c r="FX1754" i="1"/>
  <c r="FX1755" i="1"/>
  <c r="FX1756" i="1"/>
  <c r="FX1757" i="1"/>
  <c r="FX1758" i="1"/>
  <c r="FX1759" i="1"/>
  <c r="FX1760" i="1"/>
  <c r="FX1761" i="1"/>
  <c r="FX1762" i="1"/>
  <c r="FX1763" i="1"/>
  <c r="FX1764" i="1"/>
  <c r="FX1765" i="1"/>
  <c r="FX1766" i="1"/>
  <c r="FX1767" i="1"/>
  <c r="FX1768" i="1"/>
  <c r="FX1769" i="1"/>
  <c r="FX1770" i="1"/>
  <c r="FX1771" i="1"/>
  <c r="FX1772" i="1"/>
  <c r="FX1773" i="1"/>
  <c r="FX1774" i="1"/>
  <c r="FX1775" i="1"/>
  <c r="FX1776" i="1"/>
  <c r="FX1777" i="1"/>
  <c r="FX1778" i="1"/>
  <c r="FX1779" i="1"/>
  <c r="FX1780" i="1"/>
  <c r="FX1781" i="1"/>
  <c r="FX1782" i="1"/>
  <c r="FX1783" i="1"/>
  <c r="FX1784" i="1"/>
  <c r="FX1785" i="1"/>
  <c r="FX1786" i="1"/>
  <c r="FX1787" i="1"/>
  <c r="FX1788" i="1"/>
  <c r="FX1789" i="1"/>
  <c r="FX1790" i="1"/>
  <c r="FX1791" i="1"/>
  <c r="FX1792" i="1"/>
  <c r="FX1793" i="1"/>
  <c r="FX1794" i="1"/>
  <c r="FX1795" i="1"/>
  <c r="FX1796" i="1"/>
  <c r="FX1797" i="1"/>
  <c r="FX1798" i="1"/>
  <c r="FX1799" i="1"/>
  <c r="FX1800" i="1"/>
  <c r="FX1801" i="1"/>
  <c r="FX1802" i="1"/>
  <c r="FX1803" i="1"/>
  <c r="FX1804" i="1"/>
  <c r="FX1805" i="1"/>
  <c r="FX1806" i="1"/>
  <c r="FX1807" i="1"/>
  <c r="FX1808" i="1"/>
  <c r="FX1809" i="1"/>
  <c r="FX1810" i="1"/>
  <c r="FX1811" i="1"/>
  <c r="FX1812" i="1"/>
  <c r="FX1813" i="1"/>
  <c r="FX1814" i="1"/>
  <c r="FX1815" i="1"/>
  <c r="FX1816" i="1"/>
  <c r="FX1817" i="1"/>
  <c r="FX1818" i="1"/>
  <c r="FX1819" i="1"/>
  <c r="FX1820" i="1"/>
  <c r="FX1821" i="1"/>
  <c r="FX1822" i="1"/>
  <c r="FX1823" i="1"/>
  <c r="FX1824" i="1"/>
  <c r="FX1825" i="1"/>
  <c r="FX1826" i="1"/>
  <c r="FX1827" i="1"/>
  <c r="FX1828" i="1"/>
  <c r="FX1829" i="1"/>
  <c r="FX1830" i="1"/>
  <c r="FX1831" i="1"/>
  <c r="FX1832" i="1"/>
  <c r="FX1833" i="1"/>
  <c r="FX1834" i="1"/>
  <c r="FX1835" i="1"/>
  <c r="FX1836" i="1"/>
  <c r="FX1837" i="1"/>
  <c r="FX1838" i="1"/>
  <c r="FX1839" i="1"/>
  <c r="FX1840" i="1"/>
  <c r="FX1841" i="1"/>
  <c r="FX1842" i="1"/>
  <c r="FX1843" i="1"/>
  <c r="FX1844" i="1"/>
  <c r="FX1845" i="1"/>
  <c r="FX1846" i="1"/>
  <c r="FX1847" i="1"/>
  <c r="FX1848" i="1"/>
  <c r="FX1849" i="1"/>
  <c r="FX1850" i="1"/>
  <c r="FX1851" i="1"/>
  <c r="FX1852" i="1"/>
  <c r="FX1853" i="1"/>
  <c r="FX1854" i="1"/>
  <c r="FX1855" i="1"/>
  <c r="FX1856" i="1"/>
  <c r="FX1857" i="1"/>
  <c r="FX1858" i="1"/>
  <c r="FX1859" i="1"/>
  <c r="FX1860" i="1"/>
  <c r="FX1861" i="1"/>
  <c r="FX1862" i="1"/>
  <c r="FX1863" i="1"/>
  <c r="FX1864" i="1"/>
  <c r="FX1865" i="1"/>
  <c r="FX1866" i="1"/>
  <c r="FX1867" i="1"/>
  <c r="FX1868" i="1"/>
  <c r="FX1869" i="1"/>
  <c r="FX1870" i="1"/>
  <c r="FX1871" i="1"/>
  <c r="FX1872" i="1"/>
  <c r="FX1873" i="1"/>
  <c r="FX1874" i="1"/>
  <c r="FX1875" i="1"/>
  <c r="FX1876" i="1"/>
  <c r="FX1877" i="1"/>
  <c r="FX1878" i="1"/>
  <c r="FX1879" i="1"/>
  <c r="FX1880" i="1"/>
  <c r="FX1881" i="1"/>
  <c r="FX1882" i="1"/>
  <c r="FX1883" i="1"/>
  <c r="FX1884" i="1"/>
  <c r="FX1885" i="1"/>
  <c r="FX1886" i="1"/>
  <c r="FX1887" i="1"/>
  <c r="FX1888" i="1"/>
  <c r="FX1889" i="1"/>
  <c r="FX1890" i="1"/>
  <c r="FX1891" i="1"/>
  <c r="FX1892" i="1"/>
  <c r="FX1893" i="1"/>
  <c r="FX1894" i="1"/>
  <c r="FX1895" i="1"/>
  <c r="FX1896" i="1"/>
  <c r="FX1897" i="1"/>
  <c r="FX1898" i="1"/>
  <c r="FX1899" i="1"/>
  <c r="FX1900" i="1"/>
  <c r="FX1901" i="1"/>
  <c r="FX1902" i="1"/>
  <c r="FX1903" i="1"/>
  <c r="FX1904" i="1"/>
  <c r="FX1905" i="1"/>
  <c r="FX1906" i="1"/>
  <c r="FX1907" i="1"/>
  <c r="FX1908" i="1"/>
  <c r="FX1909" i="1"/>
  <c r="FX1910" i="1"/>
  <c r="FX1911" i="1"/>
  <c r="FX1912" i="1"/>
  <c r="FX1913" i="1"/>
  <c r="FX1914" i="1"/>
  <c r="FX1915" i="1"/>
  <c r="FX1916" i="1"/>
  <c r="FX1917" i="1"/>
  <c r="FX1918" i="1"/>
  <c r="FX1919" i="1"/>
  <c r="FX1920" i="1"/>
  <c r="FX1921" i="1"/>
  <c r="FX1922" i="1"/>
  <c r="FX1923" i="1"/>
  <c r="FX1924" i="1"/>
  <c r="FX1925" i="1"/>
  <c r="FX1926" i="1"/>
  <c r="FX1927" i="1"/>
  <c r="FX1928" i="1"/>
  <c r="FX1929" i="1"/>
  <c r="FX1930" i="1"/>
  <c r="FX1931" i="1"/>
  <c r="FX1932" i="1"/>
  <c r="FX1933" i="1"/>
  <c r="FX1934" i="1"/>
  <c r="FX1935" i="1"/>
  <c r="FX1936" i="1"/>
  <c r="FX1937" i="1"/>
  <c r="FX1938" i="1"/>
  <c r="FX1939" i="1"/>
  <c r="FX1940" i="1"/>
  <c r="FX1941" i="1"/>
  <c r="FX1942" i="1"/>
  <c r="FX1943" i="1"/>
  <c r="FX1944" i="1"/>
  <c r="FX1945" i="1"/>
  <c r="FX1946" i="1"/>
  <c r="FX1947" i="1"/>
  <c r="FX1948" i="1"/>
  <c r="FX1949" i="1"/>
  <c r="FX1950" i="1"/>
  <c r="FX1951" i="1"/>
  <c r="FX1952" i="1"/>
  <c r="FX1953" i="1"/>
  <c r="FX1954" i="1"/>
  <c r="FX1955" i="1"/>
  <c r="FX1956" i="1"/>
  <c r="FX1957" i="1"/>
  <c r="FX1958" i="1"/>
  <c r="FX1959" i="1"/>
  <c r="FX1960" i="1"/>
  <c r="FX1961" i="1"/>
  <c r="FX1962" i="1"/>
  <c r="FX1963" i="1"/>
  <c r="FX1964" i="1"/>
  <c r="FX1965" i="1"/>
  <c r="FX1966" i="1"/>
  <c r="FX1967" i="1"/>
  <c r="FX1968" i="1"/>
  <c r="FX1969" i="1"/>
  <c r="FX1970" i="1"/>
  <c r="FX1971" i="1"/>
  <c r="FW384" i="1"/>
  <c r="FW385" i="1"/>
  <c r="FW386" i="1"/>
  <c r="FW387" i="1"/>
  <c r="FW388" i="1"/>
  <c r="FW389" i="1"/>
  <c r="FW390" i="1"/>
  <c r="FW391" i="1"/>
  <c r="FW392" i="1"/>
  <c r="FW393" i="1"/>
  <c r="FW394" i="1"/>
  <c r="FW395" i="1"/>
  <c r="FW396" i="1"/>
  <c r="FW397" i="1"/>
  <c r="FW398" i="1"/>
  <c r="FW399" i="1"/>
  <c r="FW400" i="1"/>
  <c r="FW401" i="1"/>
  <c r="FW402" i="1"/>
  <c r="FW403" i="1"/>
  <c r="FW404" i="1"/>
  <c r="FW405" i="1"/>
  <c r="FW406" i="1"/>
  <c r="FW407" i="1"/>
  <c r="FW408" i="1"/>
  <c r="FW409" i="1"/>
  <c r="FW410" i="1"/>
  <c r="FW411" i="1"/>
  <c r="FW412" i="1"/>
  <c r="FW413" i="1"/>
  <c r="FW414" i="1"/>
  <c r="FW415" i="1"/>
  <c r="FW416" i="1"/>
  <c r="FW417" i="1"/>
  <c r="FW418" i="1"/>
  <c r="FW419" i="1"/>
  <c r="FW420" i="1"/>
  <c r="FW421" i="1"/>
  <c r="FW422" i="1"/>
  <c r="FW423" i="1"/>
  <c r="FW424" i="1"/>
  <c r="FW425" i="1"/>
  <c r="FW426" i="1"/>
  <c r="FW427" i="1"/>
  <c r="FW428" i="1"/>
  <c r="FW429" i="1"/>
  <c r="FW430" i="1"/>
  <c r="FW431" i="1"/>
  <c r="FW432" i="1"/>
  <c r="FW433" i="1"/>
  <c r="FW434" i="1"/>
  <c r="FW435" i="1"/>
  <c r="FW436" i="1"/>
  <c r="FW437" i="1"/>
  <c r="FW438" i="1"/>
  <c r="FW439" i="1"/>
  <c r="FW440" i="1"/>
  <c r="FW441" i="1"/>
  <c r="FW442" i="1"/>
  <c r="FW443" i="1"/>
  <c r="FW444" i="1"/>
  <c r="FW445" i="1"/>
  <c r="FW446" i="1"/>
  <c r="FW447" i="1"/>
  <c r="FW448" i="1"/>
  <c r="FW449" i="1"/>
  <c r="FW450" i="1"/>
  <c r="FW451" i="1"/>
  <c r="FW452" i="1"/>
  <c r="FW453" i="1"/>
  <c r="FW454" i="1"/>
  <c r="FW455" i="1"/>
  <c r="FW456" i="1"/>
  <c r="FW457" i="1"/>
  <c r="FW458" i="1"/>
  <c r="FW459" i="1"/>
  <c r="FW460" i="1"/>
  <c r="FW461" i="1"/>
  <c r="FW462" i="1"/>
  <c r="FW463" i="1"/>
  <c r="FW464" i="1"/>
  <c r="FW465" i="1"/>
  <c r="FW466" i="1"/>
  <c r="FW467" i="1"/>
  <c r="FW468" i="1"/>
  <c r="FW469" i="1"/>
  <c r="FW470" i="1"/>
  <c r="FW471" i="1"/>
  <c r="FW472" i="1"/>
  <c r="FW473" i="1"/>
  <c r="FW474" i="1"/>
  <c r="FW475" i="1"/>
  <c r="FW476" i="1"/>
  <c r="FW477" i="1"/>
  <c r="FW478" i="1"/>
  <c r="FW479" i="1"/>
  <c r="FW480" i="1"/>
  <c r="FW481" i="1"/>
  <c r="FW482" i="1"/>
  <c r="FW483" i="1"/>
  <c r="FW484" i="1"/>
  <c r="FW485" i="1"/>
  <c r="FW486" i="1"/>
  <c r="FW487" i="1"/>
  <c r="FW488" i="1"/>
  <c r="FW489" i="1"/>
  <c r="FW490" i="1"/>
  <c r="FW491" i="1"/>
  <c r="FW492" i="1"/>
  <c r="FW493" i="1"/>
  <c r="FW494" i="1"/>
  <c r="FW495" i="1"/>
  <c r="FW496" i="1"/>
  <c r="FW497" i="1"/>
  <c r="FW498" i="1"/>
  <c r="FW499" i="1"/>
  <c r="FW500" i="1"/>
  <c r="FW501" i="1"/>
  <c r="FW502" i="1"/>
  <c r="FW503" i="1"/>
  <c r="FW504" i="1"/>
  <c r="FW505" i="1"/>
  <c r="FW506" i="1"/>
  <c r="FW507" i="1"/>
  <c r="FW508" i="1"/>
  <c r="FW509" i="1"/>
  <c r="FW510" i="1"/>
  <c r="FW511" i="1"/>
  <c r="FW512" i="1"/>
  <c r="FW513" i="1"/>
  <c r="FW514" i="1"/>
  <c r="FW515" i="1"/>
  <c r="FW516" i="1"/>
  <c r="FW517" i="1"/>
  <c r="FW518" i="1"/>
  <c r="FW519" i="1"/>
  <c r="FW520" i="1"/>
  <c r="FW521" i="1"/>
  <c r="FW522" i="1"/>
  <c r="FW523" i="1"/>
  <c r="FW524" i="1"/>
  <c r="FW525" i="1"/>
  <c r="FW526" i="1"/>
  <c r="FW527" i="1"/>
  <c r="FW528" i="1"/>
  <c r="FW529" i="1"/>
  <c r="FW530" i="1"/>
  <c r="FW531" i="1"/>
  <c r="FW532" i="1"/>
  <c r="FW533" i="1"/>
  <c r="FW534" i="1"/>
  <c r="FW535" i="1"/>
  <c r="FW536" i="1"/>
  <c r="FW537" i="1"/>
  <c r="FW538" i="1"/>
  <c r="FW539" i="1"/>
  <c r="FW540" i="1"/>
  <c r="FW541" i="1"/>
  <c r="FW542" i="1"/>
  <c r="FW543" i="1"/>
  <c r="FW544" i="1"/>
  <c r="FW545" i="1"/>
  <c r="FW546" i="1"/>
  <c r="FW547" i="1"/>
  <c r="FW548" i="1"/>
  <c r="FW549" i="1"/>
  <c r="FW550" i="1"/>
  <c r="FW551" i="1"/>
  <c r="FW552" i="1"/>
  <c r="FW553" i="1"/>
  <c r="FW554" i="1"/>
  <c r="FW555" i="1"/>
  <c r="FW556" i="1"/>
  <c r="FW557" i="1"/>
  <c r="FW558" i="1"/>
  <c r="FW559" i="1"/>
  <c r="FW560" i="1"/>
  <c r="FW561" i="1"/>
  <c r="FW562" i="1"/>
  <c r="FW563" i="1"/>
  <c r="FW564" i="1"/>
  <c r="FW565" i="1"/>
  <c r="FW566" i="1"/>
  <c r="FW567" i="1"/>
  <c r="FW568" i="1"/>
  <c r="FW569" i="1"/>
  <c r="FW570" i="1"/>
  <c r="FW571" i="1"/>
  <c r="FW572" i="1"/>
  <c r="FW573" i="1"/>
  <c r="FW574" i="1"/>
  <c r="FW575" i="1"/>
  <c r="FW576" i="1"/>
  <c r="FW577" i="1"/>
  <c r="FW578" i="1"/>
  <c r="FW579" i="1"/>
  <c r="FW580" i="1"/>
  <c r="FW581" i="1"/>
  <c r="FW582" i="1"/>
  <c r="FW583" i="1"/>
  <c r="FW584" i="1"/>
  <c r="FW585" i="1"/>
  <c r="FW586" i="1"/>
  <c r="FW587" i="1"/>
  <c r="FW588" i="1"/>
  <c r="FW589" i="1"/>
  <c r="FW590" i="1"/>
  <c r="FW591" i="1"/>
  <c r="FW592" i="1"/>
  <c r="FW593" i="1"/>
  <c r="FW594" i="1"/>
  <c r="FW595" i="1"/>
  <c r="FW596" i="1"/>
  <c r="FW597" i="1"/>
  <c r="FW598" i="1"/>
  <c r="FW599" i="1"/>
  <c r="FW600" i="1"/>
  <c r="FW601" i="1"/>
  <c r="FW602" i="1"/>
  <c r="FW603" i="1"/>
  <c r="FW604" i="1"/>
  <c r="FW605" i="1"/>
  <c r="FW606" i="1"/>
  <c r="FW607" i="1"/>
  <c r="FW608" i="1"/>
  <c r="FW609" i="1"/>
  <c r="FW610" i="1"/>
  <c r="FW611" i="1"/>
  <c r="FW612" i="1"/>
  <c r="FW613" i="1"/>
  <c r="FW614" i="1"/>
  <c r="FW615" i="1"/>
  <c r="FW616" i="1"/>
  <c r="FW617" i="1"/>
  <c r="FW618" i="1"/>
  <c r="FW619" i="1"/>
  <c r="FW620" i="1"/>
  <c r="FW621" i="1"/>
  <c r="FW622" i="1"/>
  <c r="FW623" i="1"/>
  <c r="FW624" i="1"/>
  <c r="FW625" i="1"/>
  <c r="FW626" i="1"/>
  <c r="FW627" i="1"/>
  <c r="FW628" i="1"/>
  <c r="FW629" i="1"/>
  <c r="FW630" i="1"/>
  <c r="FW631" i="1"/>
  <c r="FW632" i="1"/>
  <c r="FW633" i="1"/>
  <c r="FW634" i="1"/>
  <c r="FW635" i="1"/>
  <c r="FW636" i="1"/>
  <c r="FW637" i="1"/>
  <c r="FW638" i="1"/>
  <c r="FW639" i="1"/>
  <c r="FW640" i="1"/>
  <c r="FW641" i="1"/>
  <c r="FW642" i="1"/>
  <c r="FW643" i="1"/>
  <c r="FW644" i="1"/>
  <c r="FW645" i="1"/>
  <c r="FW646" i="1"/>
  <c r="FW647" i="1"/>
  <c r="FW648" i="1"/>
  <c r="FW649" i="1"/>
  <c r="FW650" i="1"/>
  <c r="FW651" i="1"/>
  <c r="FW652" i="1"/>
  <c r="FW653" i="1"/>
  <c r="FW654" i="1"/>
  <c r="FW655" i="1"/>
  <c r="FW656" i="1"/>
  <c r="FW657" i="1"/>
  <c r="FW658" i="1"/>
  <c r="FW659" i="1"/>
  <c r="FW660" i="1"/>
  <c r="FW661" i="1"/>
  <c r="FW662" i="1"/>
  <c r="FW663" i="1"/>
  <c r="FW664" i="1"/>
  <c r="FW665" i="1"/>
  <c r="FW666" i="1"/>
  <c r="FW667" i="1"/>
  <c r="FW668" i="1"/>
  <c r="FW669" i="1"/>
  <c r="FW670" i="1"/>
  <c r="FW671" i="1"/>
  <c r="FW672" i="1"/>
  <c r="FW673" i="1"/>
  <c r="FW674" i="1"/>
  <c r="FW675" i="1"/>
  <c r="FW676" i="1"/>
  <c r="FW677" i="1"/>
  <c r="FW678" i="1"/>
  <c r="FW679" i="1"/>
  <c r="FW680" i="1"/>
  <c r="FW681" i="1"/>
  <c r="FW682" i="1"/>
  <c r="FW683" i="1"/>
  <c r="FW684" i="1"/>
  <c r="FW685" i="1"/>
  <c r="FW686" i="1"/>
  <c r="FW687" i="1"/>
  <c r="FW688" i="1"/>
  <c r="FW689" i="1"/>
  <c r="FW690" i="1"/>
  <c r="FW691" i="1"/>
  <c r="FW692" i="1"/>
  <c r="FW693" i="1"/>
  <c r="FW694" i="1"/>
  <c r="FW695" i="1"/>
  <c r="FW696" i="1"/>
  <c r="FW697" i="1"/>
  <c r="FW698" i="1"/>
  <c r="FW699" i="1"/>
  <c r="FW700" i="1"/>
  <c r="FW701" i="1"/>
  <c r="FW702" i="1"/>
  <c r="FW703" i="1"/>
  <c r="FW704" i="1"/>
  <c r="FW705" i="1"/>
  <c r="FW706" i="1"/>
  <c r="FW707" i="1"/>
  <c r="FW708" i="1"/>
  <c r="FW709" i="1"/>
  <c r="FW710" i="1"/>
  <c r="FW711" i="1"/>
  <c r="FW712" i="1"/>
  <c r="FW713" i="1"/>
  <c r="FW714" i="1"/>
  <c r="FW715" i="1"/>
  <c r="FW716" i="1"/>
  <c r="FW717" i="1"/>
  <c r="FW718" i="1"/>
  <c r="FW719" i="1"/>
  <c r="FW720" i="1"/>
  <c r="FW721" i="1"/>
  <c r="FW722" i="1"/>
  <c r="FW723" i="1"/>
  <c r="FW724" i="1"/>
  <c r="FW725" i="1"/>
  <c r="FW726" i="1"/>
  <c r="FW727" i="1"/>
  <c r="FW728" i="1"/>
  <c r="FW729" i="1"/>
  <c r="FW730" i="1"/>
  <c r="FW731" i="1"/>
  <c r="FW732" i="1"/>
  <c r="FW733" i="1"/>
  <c r="FW734" i="1"/>
  <c r="FW735" i="1"/>
  <c r="FW736" i="1"/>
  <c r="FW737" i="1"/>
  <c r="FW738" i="1"/>
  <c r="FW739" i="1"/>
  <c r="FW740" i="1"/>
  <c r="FW741" i="1"/>
  <c r="FW742" i="1"/>
  <c r="FW743" i="1"/>
  <c r="FW744" i="1"/>
  <c r="FW745" i="1"/>
  <c r="FW746" i="1"/>
  <c r="FW747" i="1"/>
  <c r="FW748" i="1"/>
  <c r="FW749" i="1"/>
  <c r="FW750" i="1"/>
  <c r="FW751" i="1"/>
  <c r="FW752" i="1"/>
  <c r="FW753" i="1"/>
  <c r="FW754" i="1"/>
  <c r="FW755" i="1"/>
  <c r="FW756" i="1"/>
  <c r="FW757" i="1"/>
  <c r="FW758" i="1"/>
  <c r="FW759" i="1"/>
  <c r="FW760" i="1"/>
  <c r="FW761" i="1"/>
  <c r="FW762" i="1"/>
  <c r="FW763" i="1"/>
  <c r="FW764" i="1"/>
  <c r="FW765" i="1"/>
  <c r="FW766" i="1"/>
  <c r="FW767" i="1"/>
  <c r="FW768" i="1"/>
  <c r="FW769" i="1"/>
  <c r="FW770" i="1"/>
  <c r="FW771" i="1"/>
  <c r="FW772" i="1"/>
  <c r="FW773" i="1"/>
  <c r="FW774" i="1"/>
  <c r="FW775" i="1"/>
  <c r="FW776" i="1"/>
  <c r="FW777" i="1"/>
  <c r="FW778" i="1"/>
  <c r="FW779" i="1"/>
  <c r="FW780" i="1"/>
  <c r="FW781" i="1"/>
  <c r="FW782" i="1"/>
  <c r="FW783" i="1"/>
  <c r="FW784" i="1"/>
  <c r="FW785" i="1"/>
  <c r="FW786" i="1"/>
  <c r="FW787" i="1"/>
  <c r="FW788" i="1"/>
  <c r="FW789" i="1"/>
  <c r="FW790" i="1"/>
  <c r="FW791" i="1"/>
  <c r="FW792" i="1"/>
  <c r="FW793" i="1"/>
  <c r="FW794" i="1"/>
  <c r="FW795" i="1"/>
  <c r="FW796" i="1"/>
  <c r="FW797" i="1"/>
  <c r="FW798" i="1"/>
  <c r="FW799" i="1"/>
  <c r="FW800" i="1"/>
  <c r="FW801" i="1"/>
  <c r="FW802" i="1"/>
  <c r="FW803" i="1"/>
  <c r="FW804" i="1"/>
  <c r="FW805" i="1"/>
  <c r="FW806" i="1"/>
  <c r="FW807" i="1"/>
  <c r="FW808" i="1"/>
  <c r="FW809" i="1"/>
  <c r="FW810" i="1"/>
  <c r="FW811" i="1"/>
  <c r="FW812" i="1"/>
  <c r="FW813" i="1"/>
  <c r="FW814" i="1"/>
  <c r="FW815" i="1"/>
  <c r="FW816" i="1"/>
  <c r="FW817" i="1"/>
  <c r="FW818" i="1"/>
  <c r="FW819" i="1"/>
  <c r="FW820" i="1"/>
  <c r="FW821" i="1"/>
  <c r="FW822" i="1"/>
  <c r="FW823" i="1"/>
  <c r="FW824" i="1"/>
  <c r="FW825" i="1"/>
  <c r="FW826" i="1"/>
  <c r="FW827" i="1"/>
  <c r="FW828" i="1"/>
  <c r="FW829" i="1"/>
  <c r="FW830" i="1"/>
  <c r="FW831" i="1"/>
  <c r="FW832" i="1"/>
  <c r="FW833" i="1"/>
  <c r="FW834" i="1"/>
  <c r="FW835" i="1"/>
  <c r="FW836" i="1"/>
  <c r="FW837" i="1"/>
  <c r="FW838" i="1"/>
  <c r="FW839" i="1"/>
  <c r="FW840" i="1"/>
  <c r="FW841" i="1"/>
  <c r="FW842" i="1"/>
  <c r="FW843" i="1"/>
  <c r="FW844" i="1"/>
  <c r="FW845" i="1"/>
  <c r="FW846" i="1"/>
  <c r="FW847" i="1"/>
  <c r="FW848" i="1"/>
  <c r="FW849" i="1"/>
  <c r="FW850" i="1"/>
  <c r="FW851" i="1"/>
  <c r="FW852" i="1"/>
  <c r="FW853" i="1"/>
  <c r="FW854" i="1"/>
  <c r="FW855" i="1"/>
  <c r="FW856" i="1"/>
  <c r="FW857" i="1"/>
  <c r="FW858" i="1"/>
  <c r="FW859" i="1"/>
  <c r="FW860" i="1"/>
  <c r="FW861" i="1"/>
  <c r="FW862" i="1"/>
  <c r="FW863" i="1"/>
  <c r="FW864" i="1"/>
  <c r="FW865" i="1"/>
  <c r="FW866" i="1"/>
  <c r="FW867" i="1"/>
  <c r="FW868" i="1"/>
  <c r="FW869" i="1"/>
  <c r="FW870" i="1"/>
  <c r="FW871" i="1"/>
  <c r="FW872" i="1"/>
  <c r="FW873" i="1"/>
  <c r="FW874" i="1"/>
  <c r="FW875" i="1"/>
  <c r="FW876" i="1"/>
  <c r="FW877" i="1"/>
  <c r="FW878" i="1"/>
  <c r="FW879" i="1"/>
  <c r="FW880" i="1"/>
  <c r="FW881" i="1"/>
  <c r="FW882" i="1"/>
  <c r="FW883" i="1"/>
  <c r="FW884" i="1"/>
  <c r="FW885" i="1"/>
  <c r="FW886" i="1"/>
  <c r="FW887" i="1"/>
  <c r="FW888" i="1"/>
  <c r="FW889" i="1"/>
  <c r="FW890" i="1"/>
  <c r="FW891" i="1"/>
  <c r="FW892" i="1"/>
  <c r="FW893" i="1"/>
  <c r="FW894" i="1"/>
  <c r="FW895" i="1"/>
  <c r="FW896" i="1"/>
  <c r="FW897" i="1"/>
  <c r="FW898" i="1"/>
  <c r="FW899" i="1"/>
  <c r="FW900" i="1"/>
  <c r="FW901" i="1"/>
  <c r="FW902" i="1"/>
  <c r="FW903" i="1"/>
  <c r="FW904" i="1"/>
  <c r="FW905" i="1"/>
  <c r="FW906" i="1"/>
  <c r="FW907" i="1"/>
  <c r="FW908" i="1"/>
  <c r="FW909" i="1"/>
  <c r="FW910" i="1"/>
  <c r="FW911" i="1"/>
  <c r="FW912" i="1"/>
  <c r="FW913" i="1"/>
  <c r="FW914" i="1"/>
  <c r="FW915" i="1"/>
  <c r="FW916" i="1"/>
  <c r="FW917" i="1"/>
  <c r="FW918" i="1"/>
  <c r="FW919" i="1"/>
  <c r="FW920" i="1"/>
  <c r="FW921" i="1"/>
  <c r="FW922" i="1"/>
  <c r="FW923" i="1"/>
  <c r="FW924" i="1"/>
  <c r="FW925" i="1"/>
  <c r="FW926" i="1"/>
  <c r="FW927" i="1"/>
  <c r="FW928" i="1"/>
  <c r="FW929" i="1"/>
  <c r="FW930" i="1"/>
  <c r="FW931" i="1"/>
  <c r="FW932" i="1"/>
  <c r="FW933" i="1"/>
  <c r="FW934" i="1"/>
  <c r="FW935" i="1"/>
  <c r="FW936" i="1"/>
  <c r="FW937" i="1"/>
  <c r="FW938" i="1"/>
  <c r="FW939" i="1"/>
  <c r="FW940" i="1"/>
  <c r="FW941" i="1"/>
  <c r="FW942" i="1"/>
  <c r="FW943" i="1"/>
  <c r="FW944" i="1"/>
  <c r="FW945" i="1"/>
  <c r="FW946" i="1"/>
  <c r="FW947" i="1"/>
  <c r="FW948" i="1"/>
  <c r="FW949" i="1"/>
  <c r="FW950" i="1"/>
  <c r="FW951" i="1"/>
  <c r="FW952" i="1"/>
  <c r="FW953" i="1"/>
  <c r="FW954" i="1"/>
  <c r="FW955" i="1"/>
  <c r="FW956" i="1"/>
  <c r="FW957" i="1"/>
  <c r="FW958" i="1"/>
  <c r="FW959" i="1"/>
  <c r="FW960" i="1"/>
  <c r="FW961" i="1"/>
  <c r="FW962" i="1"/>
  <c r="FW963" i="1"/>
  <c r="FW964" i="1"/>
  <c r="FW965" i="1"/>
  <c r="FW966" i="1"/>
  <c r="FW967" i="1"/>
  <c r="FW968" i="1"/>
  <c r="FW969" i="1"/>
  <c r="FW970" i="1"/>
  <c r="FW971" i="1"/>
  <c r="FW972" i="1"/>
  <c r="FW973" i="1"/>
  <c r="FW974" i="1"/>
  <c r="FW975" i="1"/>
  <c r="FW976" i="1"/>
  <c r="FW977" i="1"/>
  <c r="FW978" i="1"/>
  <c r="FW979" i="1"/>
  <c r="FW980" i="1"/>
  <c r="FW981" i="1"/>
  <c r="FW982" i="1"/>
  <c r="FW983" i="1"/>
  <c r="FW984" i="1"/>
  <c r="FW985" i="1"/>
  <c r="FW986" i="1"/>
  <c r="FW987" i="1"/>
  <c r="FW988" i="1"/>
  <c r="FW989" i="1"/>
  <c r="FW990" i="1"/>
  <c r="FW991" i="1"/>
  <c r="FW992" i="1"/>
  <c r="FW993" i="1"/>
  <c r="FW994" i="1"/>
  <c r="FW995" i="1"/>
  <c r="FW996" i="1"/>
  <c r="FW997" i="1"/>
  <c r="FW998" i="1"/>
  <c r="FW999" i="1"/>
  <c r="FW1000" i="1"/>
  <c r="FW1001" i="1"/>
  <c r="FW1002" i="1"/>
  <c r="FW1003" i="1"/>
  <c r="FW1004" i="1"/>
  <c r="FW1005" i="1"/>
  <c r="FW1006" i="1"/>
  <c r="FW1007" i="1"/>
  <c r="FW1008" i="1"/>
  <c r="FW1009" i="1"/>
  <c r="FW1010" i="1"/>
  <c r="FW1011" i="1"/>
  <c r="FW1012" i="1"/>
  <c r="FW1013" i="1"/>
  <c r="FW1014" i="1"/>
  <c r="FW1015" i="1"/>
  <c r="FW1016" i="1"/>
  <c r="FW1017" i="1"/>
  <c r="FW1018" i="1"/>
  <c r="FW1019" i="1"/>
  <c r="FW1020" i="1"/>
  <c r="FW1021" i="1"/>
  <c r="FW1022" i="1"/>
  <c r="FW1023" i="1"/>
  <c r="FW1024" i="1"/>
  <c r="FW1025" i="1"/>
  <c r="FW1026" i="1"/>
  <c r="FW1027" i="1"/>
  <c r="FW1028" i="1"/>
  <c r="FW1029" i="1"/>
  <c r="FW1030" i="1"/>
  <c r="FW1031" i="1"/>
  <c r="FW1032" i="1"/>
  <c r="FW1033" i="1"/>
  <c r="FW1034" i="1"/>
  <c r="FW1035" i="1"/>
  <c r="FW1036" i="1"/>
  <c r="FW1037" i="1"/>
  <c r="FW1038" i="1"/>
  <c r="FW1039" i="1"/>
  <c r="FW1040" i="1"/>
  <c r="FW1041" i="1"/>
  <c r="FW1042" i="1"/>
  <c r="FW1043" i="1"/>
  <c r="FW1044" i="1"/>
  <c r="FW1045" i="1"/>
  <c r="FW1046" i="1"/>
  <c r="FW1047" i="1"/>
  <c r="FW1048" i="1"/>
  <c r="FW1049" i="1"/>
  <c r="FW1050" i="1"/>
  <c r="FW1051" i="1"/>
  <c r="FW1052" i="1"/>
  <c r="FW1053" i="1"/>
  <c r="FW1054" i="1"/>
  <c r="FW1055" i="1"/>
  <c r="FW1056" i="1"/>
  <c r="FW1057" i="1"/>
  <c r="FW1058" i="1"/>
  <c r="FW1059" i="1"/>
  <c r="FW1060" i="1"/>
  <c r="FW1061" i="1"/>
  <c r="FW1062" i="1"/>
  <c r="FW1063" i="1"/>
  <c r="FW1064" i="1"/>
  <c r="FW1065" i="1"/>
  <c r="FW1066" i="1"/>
  <c r="FW1067" i="1"/>
  <c r="FW1068" i="1"/>
  <c r="FW1069" i="1"/>
  <c r="FW1070" i="1"/>
  <c r="FW1071" i="1"/>
  <c r="FW1072" i="1"/>
  <c r="FW1073" i="1"/>
  <c r="FW1074" i="1"/>
  <c r="FW1075" i="1"/>
  <c r="FW1076" i="1"/>
  <c r="FW1077" i="1"/>
  <c r="FW1078" i="1"/>
  <c r="FW1079" i="1"/>
  <c r="FW1080" i="1"/>
  <c r="FW1081" i="1"/>
  <c r="FW1082" i="1"/>
  <c r="FW1083" i="1"/>
  <c r="FW1084" i="1"/>
  <c r="FW1085" i="1"/>
  <c r="FW1086" i="1"/>
  <c r="FW1087" i="1"/>
  <c r="FW1088" i="1"/>
  <c r="FW1089" i="1"/>
  <c r="FW1090" i="1"/>
  <c r="FW1091" i="1"/>
  <c r="FW1092" i="1"/>
  <c r="FW1093" i="1"/>
  <c r="FW1094" i="1"/>
  <c r="FW1095" i="1"/>
  <c r="FW1096" i="1"/>
  <c r="FW1097" i="1"/>
  <c r="FW1098" i="1"/>
  <c r="FW1099" i="1"/>
  <c r="FW1100" i="1"/>
  <c r="FW1101" i="1"/>
  <c r="FW1102" i="1"/>
  <c r="FW1103" i="1"/>
  <c r="FW1104" i="1"/>
  <c r="FW1105" i="1"/>
  <c r="FW1106" i="1"/>
  <c r="FW1107" i="1"/>
  <c r="FW1108" i="1"/>
  <c r="FW1109" i="1"/>
  <c r="FW1110" i="1"/>
  <c r="FW1111" i="1"/>
  <c r="FW1112" i="1"/>
  <c r="FW1113" i="1"/>
  <c r="FW1114" i="1"/>
  <c r="FW1115" i="1"/>
  <c r="FW1116" i="1"/>
  <c r="FW1117" i="1"/>
  <c r="FW1118" i="1"/>
  <c r="FW1119" i="1"/>
  <c r="FW1120" i="1"/>
  <c r="FW1121" i="1"/>
  <c r="FW1122" i="1"/>
  <c r="FW1123" i="1"/>
  <c r="FW1124" i="1"/>
  <c r="FW1125" i="1"/>
  <c r="FW1126" i="1"/>
  <c r="FW1127" i="1"/>
  <c r="FW1128" i="1"/>
  <c r="FW1129" i="1"/>
  <c r="FW1130" i="1"/>
  <c r="FW1131" i="1"/>
  <c r="FW1132" i="1"/>
  <c r="FW1133" i="1"/>
  <c r="FW1134" i="1"/>
  <c r="FW1135" i="1"/>
  <c r="FW1136" i="1"/>
  <c r="FW1137" i="1"/>
  <c r="FW1138" i="1"/>
  <c r="FW1139" i="1"/>
  <c r="FW1140" i="1"/>
  <c r="FW1141" i="1"/>
  <c r="FW1142" i="1"/>
  <c r="FW1143" i="1"/>
  <c r="FW1144" i="1"/>
  <c r="FW1145" i="1"/>
  <c r="FW1146" i="1"/>
  <c r="FW1147" i="1"/>
  <c r="FW1148" i="1"/>
  <c r="FW1149" i="1"/>
  <c r="FW1150" i="1"/>
  <c r="FW1151" i="1"/>
  <c r="FW1152" i="1"/>
  <c r="FW1153" i="1"/>
  <c r="FW1154" i="1"/>
  <c r="FW1155" i="1"/>
  <c r="FW1156" i="1"/>
  <c r="FW1157" i="1"/>
  <c r="FW1158" i="1"/>
  <c r="FW1159" i="1"/>
  <c r="FW1160" i="1"/>
  <c r="FW1161" i="1"/>
  <c r="FW1162" i="1"/>
  <c r="FW1163" i="1"/>
  <c r="FW1164" i="1"/>
  <c r="FW1165" i="1"/>
  <c r="FW1166" i="1"/>
  <c r="FW1167" i="1"/>
  <c r="FW1168" i="1"/>
  <c r="FW1169" i="1"/>
  <c r="FW1170" i="1"/>
  <c r="FW1171" i="1"/>
  <c r="FW1172" i="1"/>
  <c r="FW1173" i="1"/>
  <c r="FW1174" i="1"/>
  <c r="FW1175" i="1"/>
  <c r="FW1176" i="1"/>
  <c r="FW1177" i="1"/>
  <c r="FW1178" i="1"/>
  <c r="FW1179" i="1"/>
  <c r="FW1180" i="1"/>
  <c r="FW1181" i="1"/>
  <c r="FW1182" i="1"/>
  <c r="FW1183" i="1"/>
  <c r="FW1184" i="1"/>
  <c r="FW1185" i="1"/>
  <c r="FW1186" i="1"/>
  <c r="FW1187" i="1"/>
  <c r="FW1188" i="1"/>
  <c r="FW1189" i="1"/>
  <c r="FW1190" i="1"/>
  <c r="FW1191" i="1"/>
  <c r="FW1192" i="1"/>
  <c r="FW1193" i="1"/>
  <c r="FW1194" i="1"/>
  <c r="FW1195" i="1"/>
  <c r="FW1196" i="1"/>
  <c r="FW1197" i="1"/>
  <c r="FW1198" i="1"/>
  <c r="FW1199" i="1"/>
  <c r="FW1200" i="1"/>
  <c r="FW1201" i="1"/>
  <c r="FW1202" i="1"/>
  <c r="FW1203" i="1"/>
  <c r="FW1204" i="1"/>
  <c r="FW1205" i="1"/>
  <c r="FW1206" i="1"/>
  <c r="FW1207" i="1"/>
  <c r="FW1208" i="1"/>
  <c r="FW1209" i="1"/>
  <c r="FW1210" i="1"/>
  <c r="FW1211" i="1"/>
  <c r="FW1212" i="1"/>
  <c r="FW1213" i="1"/>
  <c r="FW1214" i="1"/>
  <c r="FW1215" i="1"/>
  <c r="FW1216" i="1"/>
  <c r="FW1217" i="1"/>
  <c r="FW1218" i="1"/>
  <c r="FW1219" i="1"/>
  <c r="FW1220" i="1"/>
  <c r="FW1221" i="1"/>
  <c r="FW1222" i="1"/>
  <c r="FW1223" i="1"/>
  <c r="FW1224" i="1"/>
  <c r="FW1225" i="1"/>
  <c r="FW1226" i="1"/>
  <c r="FW1227" i="1"/>
  <c r="FW1228" i="1"/>
  <c r="FW1229" i="1"/>
  <c r="FW1230" i="1"/>
  <c r="FW1231" i="1"/>
  <c r="FW1232" i="1"/>
  <c r="FW1233" i="1"/>
  <c r="FW1234" i="1"/>
  <c r="FW1235" i="1"/>
  <c r="FW1236" i="1"/>
  <c r="FW1237" i="1"/>
  <c r="FW1238" i="1"/>
  <c r="FW1239" i="1"/>
  <c r="FW1240" i="1"/>
  <c r="FW1241" i="1"/>
  <c r="FW1242" i="1"/>
  <c r="FW1243" i="1"/>
  <c r="FW1244" i="1"/>
  <c r="FW1245" i="1"/>
  <c r="FW1246" i="1"/>
  <c r="FW1247" i="1"/>
  <c r="FW1248" i="1"/>
  <c r="FW1249" i="1"/>
  <c r="FW1250" i="1"/>
  <c r="FW1251" i="1"/>
  <c r="FW1252" i="1"/>
  <c r="FW1253" i="1"/>
  <c r="FW1254" i="1"/>
  <c r="FW1255" i="1"/>
  <c r="FW1256" i="1"/>
  <c r="FW1257" i="1"/>
  <c r="FW1258" i="1"/>
  <c r="FW1259" i="1"/>
  <c r="FW1260" i="1"/>
  <c r="FW1261" i="1"/>
  <c r="FW1262" i="1"/>
  <c r="FW1263" i="1"/>
  <c r="FW1264" i="1"/>
  <c r="FW1265" i="1"/>
  <c r="FW1266" i="1"/>
  <c r="FW1267" i="1"/>
  <c r="FW1268" i="1"/>
  <c r="FW1269" i="1"/>
  <c r="FW1270" i="1"/>
  <c r="FW1271" i="1"/>
  <c r="FW1272" i="1"/>
  <c r="FW1273" i="1"/>
  <c r="FW1274" i="1"/>
  <c r="FW1275" i="1"/>
  <c r="FW1276" i="1"/>
  <c r="FW1277" i="1"/>
  <c r="FW1278" i="1"/>
  <c r="FW1279" i="1"/>
  <c r="FW1280" i="1"/>
  <c r="FW1281" i="1"/>
  <c r="FW1282" i="1"/>
  <c r="FW1283" i="1"/>
  <c r="FW1284" i="1"/>
  <c r="FW1285" i="1"/>
  <c r="FW1286" i="1"/>
  <c r="FW1287" i="1"/>
  <c r="FW1288" i="1"/>
  <c r="FW1289" i="1"/>
  <c r="FW1290" i="1"/>
  <c r="FW1291" i="1"/>
  <c r="FW1292" i="1"/>
  <c r="FW1293" i="1"/>
  <c r="FW1294" i="1"/>
  <c r="FW1295" i="1"/>
  <c r="FW1296" i="1"/>
  <c r="FW1297" i="1"/>
  <c r="FW1298" i="1"/>
  <c r="FW1299" i="1"/>
  <c r="FW1300" i="1"/>
  <c r="FW1301" i="1"/>
  <c r="FW1302" i="1"/>
  <c r="FW1303" i="1"/>
  <c r="FW1304" i="1"/>
  <c r="FW1305" i="1"/>
  <c r="FW1306" i="1"/>
  <c r="FW1307" i="1"/>
  <c r="FW1308" i="1"/>
  <c r="FW1309" i="1"/>
  <c r="FW1310" i="1"/>
  <c r="FW1311" i="1"/>
  <c r="FW1312" i="1"/>
  <c r="FW1313" i="1"/>
  <c r="FW1314" i="1"/>
  <c r="FW1315" i="1"/>
  <c r="FW1316" i="1"/>
  <c r="FW1317" i="1"/>
  <c r="FW1318" i="1"/>
  <c r="FW1319" i="1"/>
  <c r="FW1320" i="1"/>
  <c r="FW1321" i="1"/>
  <c r="FW1322" i="1"/>
  <c r="FW1323" i="1"/>
  <c r="FW1324" i="1"/>
  <c r="FW1325" i="1"/>
  <c r="FW1326" i="1"/>
  <c r="FW1327" i="1"/>
  <c r="FW1328" i="1"/>
  <c r="FW1329" i="1"/>
  <c r="FW1330" i="1"/>
  <c r="FW1331" i="1"/>
  <c r="FW1332" i="1"/>
  <c r="FW1333" i="1"/>
  <c r="FW1334" i="1"/>
  <c r="FW1335" i="1"/>
  <c r="FW1336" i="1"/>
  <c r="FW1337" i="1"/>
  <c r="FW1338" i="1"/>
  <c r="FW1339" i="1"/>
  <c r="FW1340" i="1"/>
  <c r="FW1341" i="1"/>
  <c r="FW1342" i="1"/>
  <c r="FW1343" i="1"/>
  <c r="FW1344" i="1"/>
  <c r="FW1345" i="1"/>
  <c r="FW1346" i="1"/>
  <c r="FW1347" i="1"/>
  <c r="FW1348" i="1"/>
  <c r="FW1349" i="1"/>
  <c r="FW1350" i="1"/>
  <c r="FW1351" i="1"/>
  <c r="FW1352" i="1"/>
  <c r="FW1353" i="1"/>
  <c r="FW1354" i="1"/>
  <c r="FW1355" i="1"/>
  <c r="FW1356" i="1"/>
  <c r="FW1357" i="1"/>
  <c r="FW1358" i="1"/>
  <c r="FW1359" i="1"/>
  <c r="FW1360" i="1"/>
  <c r="FW1361" i="1"/>
  <c r="FW1362" i="1"/>
  <c r="FW1363" i="1"/>
  <c r="FW1364" i="1"/>
  <c r="FW1365" i="1"/>
  <c r="FW1366" i="1"/>
  <c r="FW1367" i="1"/>
  <c r="FW1368" i="1"/>
  <c r="FW1369" i="1"/>
  <c r="FW1370" i="1"/>
  <c r="FW1371" i="1"/>
  <c r="FW1372" i="1"/>
  <c r="FW1373" i="1"/>
  <c r="FW1374" i="1"/>
  <c r="FW1375" i="1"/>
  <c r="FW1376" i="1"/>
  <c r="FW1377" i="1"/>
  <c r="FW1378" i="1"/>
  <c r="FW1379" i="1"/>
  <c r="FW1380" i="1"/>
  <c r="FW1381" i="1"/>
  <c r="FW1382" i="1"/>
  <c r="FW1383" i="1"/>
  <c r="FW1384" i="1"/>
  <c r="FW1385" i="1"/>
  <c r="FW1386" i="1"/>
  <c r="FW1387" i="1"/>
  <c r="FW1388" i="1"/>
  <c r="FW1389" i="1"/>
  <c r="FW1390" i="1"/>
  <c r="FW1391" i="1"/>
  <c r="FW1392" i="1"/>
  <c r="FW1393" i="1"/>
  <c r="FW1394" i="1"/>
  <c r="FW1395" i="1"/>
  <c r="FW1396" i="1"/>
  <c r="FW1397" i="1"/>
  <c r="FW1398" i="1"/>
  <c r="FW1399" i="1"/>
  <c r="FW1400" i="1"/>
  <c r="FW1401" i="1"/>
  <c r="FW1402" i="1"/>
  <c r="FW1403" i="1"/>
  <c r="FW1404" i="1"/>
  <c r="FW1405" i="1"/>
  <c r="FW1406" i="1"/>
  <c r="FW1407" i="1"/>
  <c r="FW1408" i="1"/>
  <c r="FW1409" i="1"/>
  <c r="FW1410" i="1"/>
  <c r="FW1411" i="1"/>
  <c r="FW1412" i="1"/>
  <c r="FW1413" i="1"/>
  <c r="FW1414" i="1"/>
  <c r="FW1415" i="1"/>
  <c r="FW1416" i="1"/>
  <c r="FW1417" i="1"/>
  <c r="FW1418" i="1"/>
  <c r="FW1419" i="1"/>
  <c r="FW1420" i="1"/>
  <c r="FW1421" i="1"/>
  <c r="FW1422" i="1"/>
  <c r="FW1423" i="1"/>
  <c r="FW1424" i="1"/>
  <c r="FW1425" i="1"/>
  <c r="FW1426" i="1"/>
  <c r="FW1427" i="1"/>
  <c r="FW1428" i="1"/>
  <c r="FW1429" i="1"/>
  <c r="FW1430" i="1"/>
  <c r="FW1431" i="1"/>
  <c r="FW1432" i="1"/>
  <c r="FW1433" i="1"/>
  <c r="FW1434" i="1"/>
  <c r="FW1435" i="1"/>
  <c r="FW1436" i="1"/>
  <c r="FW1437" i="1"/>
  <c r="FW1438" i="1"/>
  <c r="FW1439" i="1"/>
  <c r="FW1440" i="1"/>
  <c r="FW1441" i="1"/>
  <c r="FW1442" i="1"/>
  <c r="FW1443" i="1"/>
  <c r="FW1444" i="1"/>
  <c r="FW1445" i="1"/>
  <c r="FW1446" i="1"/>
  <c r="FW1447" i="1"/>
  <c r="FW1448" i="1"/>
  <c r="FW1449" i="1"/>
  <c r="FW1450" i="1"/>
  <c r="FW1451" i="1"/>
  <c r="FW1452" i="1"/>
  <c r="FW1453" i="1"/>
  <c r="FW1454" i="1"/>
  <c r="FW1455" i="1"/>
  <c r="FW1456" i="1"/>
  <c r="FW1457" i="1"/>
  <c r="FW1458" i="1"/>
  <c r="FW1459" i="1"/>
  <c r="FW1460" i="1"/>
  <c r="FW1461" i="1"/>
  <c r="FW1462" i="1"/>
  <c r="FW1463" i="1"/>
  <c r="FW1464" i="1"/>
  <c r="FW1465" i="1"/>
  <c r="FW1466" i="1"/>
  <c r="FW1467" i="1"/>
  <c r="FW1468" i="1"/>
  <c r="FW1469" i="1"/>
  <c r="FW1470" i="1"/>
  <c r="FW1471" i="1"/>
  <c r="FW1472" i="1"/>
  <c r="FW1473" i="1"/>
  <c r="FW1474" i="1"/>
  <c r="FW1475" i="1"/>
  <c r="FW1476" i="1"/>
  <c r="FW1477" i="1"/>
  <c r="FW1478" i="1"/>
  <c r="FW1479" i="1"/>
  <c r="FW1480" i="1"/>
  <c r="FW1481" i="1"/>
  <c r="FW1482" i="1"/>
  <c r="FW1483" i="1"/>
  <c r="FW1484" i="1"/>
  <c r="FW1485" i="1"/>
  <c r="FW1486" i="1"/>
  <c r="FW1487" i="1"/>
  <c r="FW1488" i="1"/>
  <c r="FW1489" i="1"/>
  <c r="FW1490" i="1"/>
  <c r="FW1491" i="1"/>
  <c r="FW1492" i="1"/>
  <c r="FW1493" i="1"/>
  <c r="FW1494" i="1"/>
  <c r="FW1495" i="1"/>
  <c r="FW1496" i="1"/>
  <c r="FW1497" i="1"/>
  <c r="FW1498" i="1"/>
  <c r="FW1499" i="1"/>
  <c r="FW1500" i="1"/>
  <c r="FW1501" i="1"/>
  <c r="FW1502" i="1"/>
  <c r="FW1503" i="1"/>
  <c r="FW1504" i="1"/>
  <c r="FW1505" i="1"/>
  <c r="FW1506" i="1"/>
  <c r="FW1507" i="1"/>
  <c r="FW1508" i="1"/>
  <c r="FW1509" i="1"/>
  <c r="FW1510" i="1"/>
  <c r="FW1511" i="1"/>
  <c r="FW1512" i="1"/>
  <c r="FW1513" i="1"/>
  <c r="FW1514" i="1"/>
  <c r="FW1515" i="1"/>
  <c r="FW1516" i="1"/>
  <c r="FW1517" i="1"/>
  <c r="FW1518" i="1"/>
  <c r="FW1519" i="1"/>
  <c r="FW1520" i="1"/>
  <c r="FW1521" i="1"/>
  <c r="FW1522" i="1"/>
  <c r="FW1523" i="1"/>
  <c r="FW1524" i="1"/>
  <c r="FW1525" i="1"/>
  <c r="FW1526" i="1"/>
  <c r="FW1527" i="1"/>
  <c r="FW1528" i="1"/>
  <c r="FW1529" i="1"/>
  <c r="FW1530" i="1"/>
  <c r="FW1531" i="1"/>
  <c r="FW1532" i="1"/>
  <c r="FW1533" i="1"/>
  <c r="FW1534" i="1"/>
  <c r="FW1535" i="1"/>
  <c r="FW1536" i="1"/>
  <c r="FW1537" i="1"/>
  <c r="FW1538" i="1"/>
  <c r="FW1539" i="1"/>
  <c r="FW1540" i="1"/>
  <c r="FW1541" i="1"/>
  <c r="FW1542" i="1"/>
  <c r="FW1543" i="1"/>
  <c r="FW1544" i="1"/>
  <c r="FW1545" i="1"/>
  <c r="FW1546" i="1"/>
  <c r="FW1547" i="1"/>
  <c r="FW1548" i="1"/>
  <c r="FW1549" i="1"/>
  <c r="FW1550" i="1"/>
  <c r="FW1551" i="1"/>
  <c r="FW1552" i="1"/>
  <c r="FW1553" i="1"/>
  <c r="FW1554" i="1"/>
  <c r="FW1555" i="1"/>
  <c r="FW1556" i="1"/>
  <c r="FW1557" i="1"/>
  <c r="FW1558" i="1"/>
  <c r="FW1559" i="1"/>
  <c r="FW1560" i="1"/>
  <c r="FW1561" i="1"/>
  <c r="FW1562" i="1"/>
  <c r="FW1563" i="1"/>
  <c r="FW1564" i="1"/>
  <c r="FW1565" i="1"/>
  <c r="FW1566" i="1"/>
  <c r="FW1567" i="1"/>
  <c r="FW1568" i="1"/>
  <c r="FW1569" i="1"/>
  <c r="FW1570" i="1"/>
  <c r="FW1571" i="1"/>
  <c r="FW1572" i="1"/>
  <c r="FW1573" i="1"/>
  <c r="FW1574" i="1"/>
  <c r="FW1575" i="1"/>
  <c r="FW1576" i="1"/>
  <c r="FW1577" i="1"/>
  <c r="FW1578" i="1"/>
  <c r="FW1579" i="1"/>
  <c r="FW1580" i="1"/>
  <c r="FW1581" i="1"/>
  <c r="FW1582" i="1"/>
  <c r="FW1583" i="1"/>
  <c r="FW1584" i="1"/>
  <c r="FW1585" i="1"/>
  <c r="FW1586" i="1"/>
  <c r="FW1587" i="1"/>
  <c r="FW1588" i="1"/>
  <c r="FW1589" i="1"/>
  <c r="FW1590" i="1"/>
  <c r="FW1591" i="1"/>
  <c r="FW1592" i="1"/>
  <c r="FW1593" i="1"/>
  <c r="FW1594" i="1"/>
  <c r="FW1595" i="1"/>
  <c r="FW1596" i="1"/>
  <c r="FW1597" i="1"/>
  <c r="FW1598" i="1"/>
  <c r="FW1599" i="1"/>
  <c r="FW1600" i="1"/>
  <c r="FW1601" i="1"/>
  <c r="FW1602" i="1"/>
  <c r="FW1603" i="1"/>
  <c r="FW1604" i="1"/>
  <c r="FW1605" i="1"/>
  <c r="FW1606" i="1"/>
  <c r="FW1607" i="1"/>
  <c r="FW1608" i="1"/>
  <c r="FW1609" i="1"/>
  <c r="FW1610" i="1"/>
  <c r="FW1611" i="1"/>
  <c r="FW1612" i="1"/>
  <c r="FW1613" i="1"/>
  <c r="FW1614" i="1"/>
  <c r="FW1615" i="1"/>
  <c r="FW1616" i="1"/>
  <c r="FW1617" i="1"/>
  <c r="FW1618" i="1"/>
  <c r="FW1619" i="1"/>
  <c r="FW1620" i="1"/>
  <c r="FW1621" i="1"/>
  <c r="FW1622" i="1"/>
  <c r="FW1623" i="1"/>
  <c r="FW1624" i="1"/>
  <c r="FW1625" i="1"/>
  <c r="FW1626" i="1"/>
  <c r="FW1627" i="1"/>
  <c r="FW1628" i="1"/>
  <c r="FW1629" i="1"/>
  <c r="FW1630" i="1"/>
  <c r="FW1631" i="1"/>
  <c r="FW1632" i="1"/>
  <c r="FW1633" i="1"/>
  <c r="FW1634" i="1"/>
  <c r="FW1635" i="1"/>
  <c r="FW1636" i="1"/>
  <c r="FW1637" i="1"/>
  <c r="FW1638" i="1"/>
  <c r="FW1639" i="1"/>
  <c r="FW1640" i="1"/>
  <c r="FW1641" i="1"/>
  <c r="FW1642" i="1"/>
  <c r="FW1643" i="1"/>
  <c r="FW1644" i="1"/>
  <c r="FW1645" i="1"/>
  <c r="FW1646" i="1"/>
  <c r="FW1647" i="1"/>
  <c r="FW1648" i="1"/>
  <c r="FW1649" i="1"/>
  <c r="FW1650" i="1"/>
  <c r="FW1651" i="1"/>
  <c r="FW1652" i="1"/>
  <c r="FW1653" i="1"/>
  <c r="FW1654" i="1"/>
  <c r="FW1655" i="1"/>
  <c r="FW1656" i="1"/>
  <c r="FW1657" i="1"/>
  <c r="FW1658" i="1"/>
  <c r="FW1659" i="1"/>
  <c r="FW1660" i="1"/>
  <c r="FW1661" i="1"/>
  <c r="FW1662" i="1"/>
  <c r="FW1663" i="1"/>
  <c r="FW1664" i="1"/>
  <c r="FW1665" i="1"/>
  <c r="FW1666" i="1"/>
  <c r="FW1667" i="1"/>
  <c r="FW1668" i="1"/>
  <c r="FW1669" i="1"/>
  <c r="FW1670" i="1"/>
  <c r="FW1671" i="1"/>
  <c r="FW1672" i="1"/>
  <c r="FW1673" i="1"/>
  <c r="FW1674" i="1"/>
  <c r="FW1675" i="1"/>
  <c r="FW1676" i="1"/>
  <c r="FW1677" i="1"/>
  <c r="FW1678" i="1"/>
  <c r="FW1679" i="1"/>
  <c r="FW1680" i="1"/>
  <c r="FW1681" i="1"/>
  <c r="FW1682" i="1"/>
  <c r="FW1683" i="1"/>
  <c r="FW1684" i="1"/>
  <c r="FW1685" i="1"/>
  <c r="FW1686" i="1"/>
  <c r="FW1687" i="1"/>
  <c r="FW1688" i="1"/>
  <c r="FW1689" i="1"/>
  <c r="FW1690" i="1"/>
  <c r="FW1691" i="1"/>
  <c r="FW1692" i="1"/>
  <c r="FW1693" i="1"/>
  <c r="FW1694" i="1"/>
  <c r="FW1695" i="1"/>
  <c r="FW1696" i="1"/>
  <c r="FW1697" i="1"/>
  <c r="FW1698" i="1"/>
  <c r="FW1699" i="1"/>
  <c r="FW1700" i="1"/>
  <c r="FW1701" i="1"/>
  <c r="FW1702" i="1"/>
  <c r="FW1703" i="1"/>
  <c r="FW1704" i="1"/>
  <c r="FW1705" i="1"/>
  <c r="FW1706" i="1"/>
  <c r="FW1707" i="1"/>
  <c r="FW1708" i="1"/>
  <c r="FW1709" i="1"/>
  <c r="FW1710" i="1"/>
  <c r="FW1711" i="1"/>
  <c r="FW1712" i="1"/>
  <c r="FW1713" i="1"/>
  <c r="FW1714" i="1"/>
  <c r="FW1715" i="1"/>
  <c r="FW1716" i="1"/>
  <c r="FW1717" i="1"/>
  <c r="FW1718" i="1"/>
  <c r="FW1719" i="1"/>
  <c r="FW1720" i="1"/>
  <c r="FW1721" i="1"/>
  <c r="FW1722" i="1"/>
  <c r="FW1723" i="1"/>
  <c r="FW1724" i="1"/>
  <c r="FW1725" i="1"/>
  <c r="FW1726" i="1"/>
  <c r="FW1727" i="1"/>
  <c r="FW1728" i="1"/>
  <c r="FW1729" i="1"/>
  <c r="FW1730" i="1"/>
  <c r="FW1731" i="1"/>
  <c r="FW1732" i="1"/>
  <c r="FW1733" i="1"/>
  <c r="FW1734" i="1"/>
  <c r="FW1735" i="1"/>
  <c r="FW1736" i="1"/>
  <c r="FW1737" i="1"/>
  <c r="FW1738" i="1"/>
  <c r="FW1739" i="1"/>
  <c r="FW1740" i="1"/>
  <c r="FW1741" i="1"/>
  <c r="FW1742" i="1"/>
  <c r="FW1743" i="1"/>
  <c r="FW1744" i="1"/>
  <c r="FW1745" i="1"/>
  <c r="FW1746" i="1"/>
  <c r="FW1747" i="1"/>
  <c r="FW1748" i="1"/>
  <c r="FW1749" i="1"/>
  <c r="FW1750" i="1"/>
  <c r="FW1751" i="1"/>
  <c r="FW1752" i="1"/>
  <c r="FW1753" i="1"/>
  <c r="FW1754" i="1"/>
  <c r="FW1755" i="1"/>
  <c r="FW1756" i="1"/>
  <c r="FW1757" i="1"/>
  <c r="FW1758" i="1"/>
  <c r="FW1759" i="1"/>
  <c r="FW1760" i="1"/>
  <c r="FW1761" i="1"/>
  <c r="FW1762" i="1"/>
  <c r="FW1763" i="1"/>
  <c r="FW1764" i="1"/>
  <c r="FW1765" i="1"/>
  <c r="FW1766" i="1"/>
  <c r="FW1767" i="1"/>
  <c r="FW1768" i="1"/>
  <c r="FW1769" i="1"/>
  <c r="FW1770" i="1"/>
  <c r="FW1771" i="1"/>
  <c r="FW1772" i="1"/>
  <c r="FW1773" i="1"/>
  <c r="FW1774" i="1"/>
  <c r="FW1775" i="1"/>
  <c r="FW1776" i="1"/>
  <c r="FW1777" i="1"/>
  <c r="FW1778" i="1"/>
  <c r="FW1779" i="1"/>
  <c r="FW1780" i="1"/>
  <c r="FW1781" i="1"/>
  <c r="FW1782" i="1"/>
  <c r="FW1783" i="1"/>
  <c r="FW1784" i="1"/>
  <c r="FW1785" i="1"/>
  <c r="FW1786" i="1"/>
  <c r="FW1787" i="1"/>
  <c r="FW1788" i="1"/>
  <c r="FW1789" i="1"/>
  <c r="FW1790" i="1"/>
  <c r="FW1791" i="1"/>
  <c r="FW1792" i="1"/>
  <c r="FW1793" i="1"/>
  <c r="FW1794" i="1"/>
  <c r="FW1795" i="1"/>
  <c r="FW1796" i="1"/>
  <c r="FW1797" i="1"/>
  <c r="FW1798" i="1"/>
  <c r="FW1799" i="1"/>
  <c r="FW1800" i="1"/>
  <c r="FW1801" i="1"/>
  <c r="FW1802" i="1"/>
  <c r="FW1803" i="1"/>
  <c r="FW1804" i="1"/>
  <c r="FW1805" i="1"/>
  <c r="FW1806" i="1"/>
  <c r="FW1807" i="1"/>
  <c r="FW1808" i="1"/>
  <c r="FW1809" i="1"/>
  <c r="FW1810" i="1"/>
  <c r="FW1811" i="1"/>
  <c r="FW1812" i="1"/>
  <c r="FW1813" i="1"/>
  <c r="FW1814" i="1"/>
  <c r="FW1815" i="1"/>
  <c r="FW1816" i="1"/>
  <c r="FW1817" i="1"/>
  <c r="FW1818" i="1"/>
  <c r="FW1819" i="1"/>
  <c r="FW1820" i="1"/>
  <c r="FW1821" i="1"/>
  <c r="FW1822" i="1"/>
  <c r="FW1823" i="1"/>
  <c r="FW1824" i="1"/>
  <c r="FW1825" i="1"/>
  <c r="FW1826" i="1"/>
  <c r="FW1827" i="1"/>
  <c r="FW1828" i="1"/>
  <c r="FW1829" i="1"/>
  <c r="FW1830" i="1"/>
  <c r="FW1831" i="1"/>
  <c r="FW1832" i="1"/>
  <c r="FW1833" i="1"/>
  <c r="FW1834" i="1"/>
  <c r="FW1835" i="1"/>
  <c r="FW1836" i="1"/>
  <c r="FW1837" i="1"/>
  <c r="FW1838" i="1"/>
  <c r="FW1839" i="1"/>
  <c r="FW1840" i="1"/>
  <c r="FW1841" i="1"/>
  <c r="FW1842" i="1"/>
  <c r="FW1843" i="1"/>
  <c r="FW1844" i="1"/>
  <c r="FW1845" i="1"/>
  <c r="FW1846" i="1"/>
  <c r="FW1847" i="1"/>
  <c r="FW1848" i="1"/>
  <c r="FW1849" i="1"/>
  <c r="FW1850" i="1"/>
  <c r="FW1851" i="1"/>
  <c r="FW1852" i="1"/>
  <c r="FW1853" i="1"/>
  <c r="FW1854" i="1"/>
  <c r="FW1855" i="1"/>
  <c r="FW1856" i="1"/>
  <c r="FW1857" i="1"/>
  <c r="FW1858" i="1"/>
  <c r="FW1859" i="1"/>
  <c r="FW1860" i="1"/>
  <c r="FW1861" i="1"/>
  <c r="FW1862" i="1"/>
  <c r="FW1863" i="1"/>
  <c r="FW1864" i="1"/>
  <c r="FW1865" i="1"/>
  <c r="FW1866" i="1"/>
  <c r="FW1867" i="1"/>
  <c r="FW1868" i="1"/>
  <c r="FW1869" i="1"/>
  <c r="FW1870" i="1"/>
  <c r="FW1871" i="1"/>
  <c r="FW1872" i="1"/>
  <c r="FW1873" i="1"/>
  <c r="FW1874" i="1"/>
  <c r="FW1875" i="1"/>
  <c r="FW1876" i="1"/>
  <c r="FW1877" i="1"/>
  <c r="FW1878" i="1"/>
  <c r="FW1879" i="1"/>
  <c r="FW1880" i="1"/>
  <c r="FW1881" i="1"/>
  <c r="FW1882" i="1"/>
  <c r="FW1883" i="1"/>
  <c r="FW1884" i="1"/>
  <c r="FW1885" i="1"/>
  <c r="FW1886" i="1"/>
  <c r="FW1887" i="1"/>
  <c r="FW1888" i="1"/>
  <c r="FW1889" i="1"/>
  <c r="FW1890" i="1"/>
  <c r="FW1891" i="1"/>
  <c r="FW1892" i="1"/>
  <c r="FW1893" i="1"/>
  <c r="FW1894" i="1"/>
  <c r="FW1895" i="1"/>
  <c r="FW1896" i="1"/>
  <c r="FW1897" i="1"/>
  <c r="FW1898" i="1"/>
  <c r="FW1899" i="1"/>
  <c r="FW1900" i="1"/>
  <c r="FW1901" i="1"/>
  <c r="FW1902" i="1"/>
  <c r="FW1903" i="1"/>
  <c r="FW1904" i="1"/>
  <c r="FW1905" i="1"/>
  <c r="FW1906" i="1"/>
  <c r="FW1907" i="1"/>
  <c r="FW1908" i="1"/>
  <c r="FW1909" i="1"/>
  <c r="FW1910" i="1"/>
  <c r="FW1911" i="1"/>
  <c r="FW1912" i="1"/>
  <c r="FW1913" i="1"/>
  <c r="FW1914" i="1"/>
  <c r="FW1915" i="1"/>
  <c r="FW1916" i="1"/>
  <c r="FW1917" i="1"/>
  <c r="FW1918" i="1"/>
  <c r="FW1919" i="1"/>
  <c r="FW1920" i="1"/>
  <c r="FW1921" i="1"/>
  <c r="FW1922" i="1"/>
  <c r="FW1923" i="1"/>
  <c r="FW1924" i="1"/>
  <c r="FW1925" i="1"/>
  <c r="FW1926" i="1"/>
  <c r="FW1927" i="1"/>
  <c r="FW1928" i="1"/>
  <c r="FW1929" i="1"/>
  <c r="FW1930" i="1"/>
  <c r="FW1931" i="1"/>
  <c r="FW1932" i="1"/>
  <c r="FW1933" i="1"/>
  <c r="FW1934" i="1"/>
  <c r="FW1935" i="1"/>
  <c r="FW1936" i="1"/>
  <c r="FW1937" i="1"/>
  <c r="FW1938" i="1"/>
  <c r="FW1939" i="1"/>
  <c r="FW1940" i="1"/>
  <c r="FW1941" i="1"/>
  <c r="FW1942" i="1"/>
  <c r="FW1943" i="1"/>
  <c r="FW1944" i="1"/>
  <c r="FW1945" i="1"/>
  <c r="FW1946" i="1"/>
  <c r="FW1947" i="1"/>
  <c r="FW1948" i="1"/>
  <c r="FW1949" i="1"/>
  <c r="FW1950" i="1"/>
  <c r="FW1951" i="1"/>
  <c r="FW1952" i="1"/>
  <c r="FW1953" i="1"/>
  <c r="FW1954" i="1"/>
  <c r="FW1955" i="1"/>
  <c r="FW1956" i="1"/>
  <c r="FW1957" i="1"/>
  <c r="FW1958" i="1"/>
  <c r="FW1959" i="1"/>
  <c r="FW1960" i="1"/>
  <c r="FW1961" i="1"/>
  <c r="FW1962" i="1"/>
  <c r="FW1963" i="1"/>
  <c r="FW1964" i="1"/>
  <c r="FW1965" i="1"/>
  <c r="FW1966" i="1"/>
  <c r="FW1967" i="1"/>
  <c r="FW1968" i="1"/>
  <c r="FW1969" i="1"/>
  <c r="FW1970" i="1"/>
  <c r="FW1971" i="1"/>
  <c r="FW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s267826</author>
    <author>tc={7E4E5C57-E6CC-4725-BE52-5BE954AB7BB4}</author>
    <author>tc={9B20BA84-D307-4A1C-9AEF-A62E7EC442DF}</author>
  </authors>
  <commentList>
    <comment ref="Z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s267826:</t>
        </r>
        <r>
          <rPr>
            <sz val="9"/>
            <color indexed="81"/>
            <rFont val="Tahoma"/>
            <charset val="1"/>
          </rPr>
          <t xml:space="preserve">
Big Sandy submitting duct blaster CFM 25 before and after weatherization numbers. </t>
        </r>
      </text>
    </comment>
    <comment ref="FW307" authorId="1" shapeId="0" xr:uid="{7E4E5C57-E6CC-4725-BE52-5BE954AB7BB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$1,248.64 was originally charged to WAP funds, but should have been DSM funds. $5,568.01 is correct total, but $1,248.64 will be paid on April 2024 Big Sandy invoice. </t>
      </text>
    </comment>
    <comment ref="FW378" authorId="2" shapeId="0" xr:uid="{9B20BA84-D307-4A1C-9AEF-A62E7EC442D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April Big Sandy invoice will contain an additional $1,248.64 from June 2023 Chuck McKinney application. The floor insulation was mistakenly charged to WAP funds on the original application, but should have been paid by DSM funds. </t>
      </text>
    </comment>
  </commentList>
</comments>
</file>

<file path=xl/sharedStrings.xml><?xml version="1.0" encoding="utf-8"?>
<sst xmlns="http://schemas.openxmlformats.org/spreadsheetml/2006/main" count="12078" uniqueCount="665">
  <si>
    <t>ID</t>
  </si>
  <si>
    <t>Agency:</t>
  </si>
  <si>
    <t>Contact Date</t>
  </si>
  <si>
    <t>Completion Date</t>
  </si>
  <si>
    <t>Housing Type</t>
  </si>
  <si>
    <t>Primary Heat</t>
  </si>
  <si>
    <t>Type of Heating System</t>
  </si>
  <si>
    <t>Secondary Heat</t>
  </si>
  <si>
    <t>Type of Secondary System</t>
  </si>
  <si>
    <t>% Supplied by Electricity</t>
  </si>
  <si>
    <t>HSPF</t>
  </si>
  <si>
    <t>AC</t>
  </si>
  <si>
    <t>Number: Window</t>
  </si>
  <si>
    <t>Number: Central</t>
  </si>
  <si>
    <t>Number: Heat Pump</t>
  </si>
  <si>
    <t>Cooling Capacity #1</t>
  </si>
  <si>
    <t>SEER or EER #1</t>
  </si>
  <si>
    <t>Cooling Capacity #2</t>
  </si>
  <si>
    <t>SEER or EER #2</t>
  </si>
  <si>
    <t># of Occupants</t>
  </si>
  <si>
    <t># of Conditioned Rooms</t>
  </si>
  <si>
    <t>Conditioned Volume</t>
  </si>
  <si>
    <t>Floor Area</t>
  </si>
  <si>
    <t>Blower Door Shielding</t>
  </si>
  <si>
    <t>Pre-Weatherization CFM</t>
  </si>
  <si>
    <t>Pre-Blocked Duct CFM</t>
  </si>
  <si>
    <t>Post-Duct Sealing CFM</t>
  </si>
  <si>
    <t>Final CFM</t>
  </si>
  <si>
    <t>Number of Stories</t>
  </si>
  <si>
    <t>Heating Repair</t>
  </si>
  <si>
    <t>HR Cost $KPCO</t>
  </si>
  <si>
    <t>HR Cost $WAP</t>
  </si>
  <si>
    <t>HR Cost $Other</t>
  </si>
  <si>
    <t>Heating Filter</t>
  </si>
  <si>
    <t>HF Cost $KPCO</t>
  </si>
  <si>
    <t>HF Cost $WAP</t>
  </si>
  <si>
    <t>HF Cost $Other</t>
  </si>
  <si>
    <t>Cooling Work Done</t>
  </si>
  <si>
    <t>Cooling Filter</t>
  </si>
  <si>
    <t>CF Cost $KPCO</t>
  </si>
  <si>
    <t>CF Cost $WAP</t>
  </si>
  <si>
    <t>CF Cost $Other</t>
  </si>
  <si>
    <t>Safety Work Done</t>
  </si>
  <si>
    <t>SW Cost $KPCO</t>
  </si>
  <si>
    <t>SW Cost $WAP</t>
  </si>
  <si>
    <t>SW Cost $Other</t>
  </si>
  <si>
    <t>Repair Work Done</t>
  </si>
  <si>
    <t>RW Cost $KPCO</t>
  </si>
  <si>
    <t>RW Cost $WAP</t>
  </si>
  <si>
    <t>RW Cost $Other</t>
  </si>
  <si>
    <t>Air Leakage Done</t>
  </si>
  <si>
    <t>Air CFM Reduction</t>
  </si>
  <si>
    <t>AL Cost $KPCO</t>
  </si>
  <si>
    <t>AL Cost $WAP</t>
  </si>
  <si>
    <t>AL Cost $Other</t>
  </si>
  <si>
    <t>Duct Sealing Done</t>
  </si>
  <si>
    <t>Duct CFM Reduction</t>
  </si>
  <si>
    <t>Duct Cost $KPCO</t>
  </si>
  <si>
    <t>Duct Cost $WAP</t>
  </si>
  <si>
    <t>Duct Cost $Other</t>
  </si>
  <si>
    <t>Attic Insulation</t>
  </si>
  <si>
    <t>Attic Area 1</t>
  </si>
  <si>
    <t>Attic Cost $KPCO</t>
  </si>
  <si>
    <t>Attic Cost $WAP</t>
  </si>
  <si>
    <t>Attic Cost $Other</t>
  </si>
  <si>
    <t>Attic Pre Area 1</t>
  </si>
  <si>
    <t>Attic Post Area 1</t>
  </si>
  <si>
    <t>Attic Area 2</t>
  </si>
  <si>
    <t>Attic Pre Area  2</t>
  </si>
  <si>
    <t>Attic Post Area 2</t>
  </si>
  <si>
    <t>Attic Area 3</t>
  </si>
  <si>
    <t>Attic Pre Area 3</t>
  </si>
  <si>
    <t>Attic Post Area 3</t>
  </si>
  <si>
    <t>Sidewall Cost $KPCO</t>
  </si>
  <si>
    <t>Sidewall Cost $WAP</t>
  </si>
  <si>
    <t>Sidewall Cost $Other</t>
  </si>
  <si>
    <t>Wall Area 1</t>
  </si>
  <si>
    <t>Pre Wall  Area 1</t>
  </si>
  <si>
    <t>Post Wall Area 1</t>
  </si>
  <si>
    <t>Wall Area 2</t>
  </si>
  <si>
    <t>Pre Wall Area 2</t>
  </si>
  <si>
    <t>Post Wall Area 2</t>
  </si>
  <si>
    <t>Floor Insulation</t>
  </si>
  <si>
    <t>Floor Cost $KPCO</t>
  </si>
  <si>
    <t>Floor Cost $WAP</t>
  </si>
  <si>
    <t>Floor Cost $Other</t>
  </si>
  <si>
    <t>Floor Area 1</t>
  </si>
  <si>
    <t>Pre Floor Area 1</t>
  </si>
  <si>
    <t>Post Floor Area 1</t>
  </si>
  <si>
    <t>Floor Area 2</t>
  </si>
  <si>
    <t>Pre Floor Area 2</t>
  </si>
  <si>
    <t>Post Floor Area 2</t>
  </si>
  <si>
    <t>Ducts/Boilers/Pipes</t>
  </si>
  <si>
    <t>DB Cost $KPCO</t>
  </si>
  <si>
    <t>DB Cost $WAP</t>
  </si>
  <si>
    <t>DB Cost $Other</t>
  </si>
  <si>
    <t>Diameter 1</t>
  </si>
  <si>
    <t>Length 1</t>
  </si>
  <si>
    <t>R-Value 1</t>
  </si>
  <si>
    <t>Location 1</t>
  </si>
  <si>
    <t>Diameter 2</t>
  </si>
  <si>
    <t>Length 2</t>
  </si>
  <si>
    <t>R-Value 2</t>
  </si>
  <si>
    <t>Location 2</t>
  </si>
  <si>
    <t>Diameter 3</t>
  </si>
  <si>
    <t>Length 3</t>
  </si>
  <si>
    <t>R-Value 3</t>
  </si>
  <si>
    <t>Location 3</t>
  </si>
  <si>
    <t>Heating System Replaced</t>
  </si>
  <si>
    <t>Rep Cost $KPCO</t>
  </si>
  <si>
    <t>Rep Cost $WAP</t>
  </si>
  <si>
    <t>Rep Cost $Other</t>
  </si>
  <si>
    <t>New HP Size</t>
  </si>
  <si>
    <t>HP SEER</t>
  </si>
  <si>
    <t>HP HSPF</t>
  </si>
  <si>
    <t>Thermostat EE</t>
  </si>
  <si>
    <t>Original Day Setpoint</t>
  </si>
  <si>
    <t>Original Night Setpoint</t>
  </si>
  <si>
    <t>New Day Setpoint</t>
  </si>
  <si>
    <t>New Night Setpoint</t>
  </si>
  <si>
    <t>#Hours Day Setback</t>
  </si>
  <si>
    <t>#Hours Night Setback</t>
  </si>
  <si>
    <t>Waterbed Covers</t>
  </si>
  <si>
    <t>Quantity Installed</t>
  </si>
  <si>
    <t>WB  $KPCO</t>
  </si>
  <si>
    <t>WB $WAP</t>
  </si>
  <si>
    <t>WB $Other</t>
  </si>
  <si>
    <t>Hot Water Measures</t>
  </si>
  <si>
    <t>DHW $KPCO</t>
  </si>
  <si>
    <t>DHW $WAP</t>
  </si>
  <si>
    <t>DHW $Other</t>
  </si>
  <si>
    <t>Fuel Type</t>
  </si>
  <si>
    <t>Tank Capacity</t>
  </si>
  <si>
    <t>Tank Age</t>
  </si>
  <si>
    <t>Temp: Original</t>
  </si>
  <si>
    <t>Temp: Setback</t>
  </si>
  <si>
    <t>Feet of Pipe Insulation</t>
  </si>
  <si>
    <t>Insulation Jacket</t>
  </si>
  <si>
    <t>Reason No:</t>
  </si>
  <si>
    <t># of Low Flow Showerheads</t>
  </si>
  <si>
    <t>Watt Bulb #1: Installed</t>
  </si>
  <si>
    <t>Watt Bulb #1: Replaced</t>
  </si>
  <si>
    <t>Watt Bulb #1: Hours</t>
  </si>
  <si>
    <t>Location Bulb #1</t>
  </si>
  <si>
    <t>Watt Bulb #2: Installed</t>
  </si>
  <si>
    <t>Watt Bulb #2: Replaced</t>
  </si>
  <si>
    <t>Watt Bulb #2: Hours</t>
  </si>
  <si>
    <t>Location Bulb #2</t>
  </si>
  <si>
    <t>Energy Education</t>
  </si>
  <si>
    <t>EE $KPCO</t>
  </si>
  <si>
    <t>EE $WAP</t>
  </si>
  <si>
    <t>EE $Other</t>
  </si>
  <si>
    <t>TEE $KPCO</t>
  </si>
  <si>
    <t>TEE $WAP</t>
  </si>
  <si>
    <t>TEE $Other</t>
  </si>
  <si>
    <t>$DOE WAP</t>
  </si>
  <si>
    <t>$KPCO</t>
  </si>
  <si>
    <t>$WAP</t>
  </si>
  <si>
    <t>$Other</t>
  </si>
  <si>
    <t>Watt Bulb #3: Installed</t>
  </si>
  <si>
    <t>Watt Bulb #3: Replaced</t>
  </si>
  <si>
    <t>Watt Bulb #3: Hours</t>
  </si>
  <si>
    <t>Location Bulb #3</t>
  </si>
  <si>
    <t>Windows Installed</t>
  </si>
  <si>
    <t>U-Factor</t>
  </si>
  <si>
    <t>SHGC</t>
  </si>
  <si>
    <t>Win Cost $WAP</t>
  </si>
  <si>
    <t>Win Cost $KPCO</t>
  </si>
  <si>
    <t>Win Cost $Other</t>
  </si>
  <si>
    <t>Doors Installed</t>
  </si>
  <si>
    <t>Door Cost $KPCO</t>
  </si>
  <si>
    <t>Door Cost $WAP</t>
  </si>
  <si>
    <t>Door Cost $Other</t>
  </si>
  <si>
    <t>Sidewall Insulation</t>
  </si>
  <si>
    <t>yes</t>
  </si>
  <si>
    <t>average</t>
  </si>
  <si>
    <t>no</t>
  </si>
  <si>
    <t>electric</t>
  </si>
  <si>
    <t>Energy Efficient Lights</t>
  </si>
  <si>
    <t>DOE Other</t>
  </si>
  <si>
    <t>living room</t>
  </si>
  <si>
    <t>u</t>
  </si>
  <si>
    <t>heat pump</t>
  </si>
  <si>
    <t>38 @ 100%</t>
  </si>
  <si>
    <t>19-01</t>
  </si>
  <si>
    <t>19-02</t>
  </si>
  <si>
    <t>19-03</t>
  </si>
  <si>
    <t>19-04</t>
  </si>
  <si>
    <t>19-05</t>
  </si>
  <si>
    <t>19-06</t>
  </si>
  <si>
    <t>19-07</t>
  </si>
  <si>
    <t>19-08</t>
  </si>
  <si>
    <t>19-09</t>
  </si>
  <si>
    <t>19-10</t>
  </si>
  <si>
    <t>19-11</t>
  </si>
  <si>
    <t>19-12</t>
  </si>
  <si>
    <t>19-13</t>
  </si>
  <si>
    <t>19-14</t>
  </si>
  <si>
    <t>Northeast CAA</t>
  </si>
  <si>
    <t>site built</t>
  </si>
  <si>
    <t xml:space="preserve">38 @ 60% </t>
  </si>
  <si>
    <t>LKLP</t>
  </si>
  <si>
    <t>mobile home</t>
  </si>
  <si>
    <t>furnace</t>
  </si>
  <si>
    <t>exposed</t>
  </si>
  <si>
    <t>kitchen</t>
  </si>
  <si>
    <t>12/18/1/8</t>
  </si>
  <si>
    <t>too close</t>
  </si>
  <si>
    <t>F/A Furnace</t>
  </si>
  <si>
    <t>too close to wall</t>
  </si>
  <si>
    <t>already had one</t>
  </si>
  <si>
    <t>6 months</t>
  </si>
  <si>
    <t>new reliance wtr htr</t>
  </si>
  <si>
    <t>19-15</t>
  </si>
  <si>
    <t>19-16</t>
  </si>
  <si>
    <t>19-17</t>
  </si>
  <si>
    <t>19-18</t>
  </si>
  <si>
    <t>19-19</t>
  </si>
  <si>
    <t>19-20</t>
  </si>
  <si>
    <t>19-21</t>
  </si>
  <si>
    <t>19-22</t>
  </si>
  <si>
    <t>19-23</t>
  </si>
  <si>
    <t>19-24</t>
  </si>
  <si>
    <t>19-25</t>
  </si>
  <si>
    <t>19-26</t>
  </si>
  <si>
    <t>19-27</t>
  </si>
  <si>
    <t>19-28</t>
  </si>
  <si>
    <t>19-29</t>
  </si>
  <si>
    <t>19-30</t>
  </si>
  <si>
    <t>19-31</t>
  </si>
  <si>
    <t>19-32</t>
  </si>
  <si>
    <t>Big Sandy CAP</t>
  </si>
  <si>
    <t>porch</t>
  </si>
  <si>
    <t>hallway</t>
  </si>
  <si>
    <t xml:space="preserve">19 @ 50% </t>
  </si>
  <si>
    <t>19 @ 100%</t>
  </si>
  <si>
    <t>bedroom</t>
  </si>
  <si>
    <t>19 @ 50%</t>
  </si>
  <si>
    <t>electric furnace</t>
  </si>
  <si>
    <t>13 @ 50%</t>
  </si>
  <si>
    <t>13 @ 100%</t>
  </si>
  <si>
    <t>Lighting  $KPCO</t>
  </si>
  <si>
    <t>Lighting $WAP</t>
  </si>
  <si>
    <t>Lighting $Other</t>
  </si>
  <si>
    <t>19-33</t>
  </si>
  <si>
    <t>19-34</t>
  </si>
  <si>
    <t>19-35</t>
  </si>
  <si>
    <t>19-36</t>
  </si>
  <si>
    <t>19-37</t>
  </si>
  <si>
    <t>19-38</t>
  </si>
  <si>
    <t>19-39</t>
  </si>
  <si>
    <t>19-40</t>
  </si>
  <si>
    <t>19-41</t>
  </si>
  <si>
    <t>already wrapped</t>
  </si>
  <si>
    <t>too tight of an area</t>
  </si>
  <si>
    <t>electric furnace (new)</t>
  </si>
  <si>
    <t>11 @ 70%</t>
  </si>
  <si>
    <t>11 @ 50%</t>
  </si>
  <si>
    <t>19-42</t>
  </si>
  <si>
    <t>19-43</t>
  </si>
  <si>
    <t>19-44</t>
  </si>
  <si>
    <t>19-45</t>
  </si>
  <si>
    <t>19-46</t>
  </si>
  <si>
    <t>19-47</t>
  </si>
  <si>
    <t>19-48</t>
  </si>
  <si>
    <t>19-49</t>
  </si>
  <si>
    <t>19-50</t>
  </si>
  <si>
    <t>19-51</t>
  </si>
  <si>
    <t>19-52</t>
  </si>
  <si>
    <t>19-53</t>
  </si>
  <si>
    <t>19-54</t>
  </si>
  <si>
    <t>19-55</t>
  </si>
  <si>
    <t>19-56</t>
  </si>
  <si>
    <t>19-57</t>
  </si>
  <si>
    <t>19-58</t>
  </si>
  <si>
    <t>19-59</t>
  </si>
  <si>
    <t>19-60</t>
  </si>
  <si>
    <t>19-61</t>
  </si>
  <si>
    <t>19-62</t>
  </si>
  <si>
    <t>19-63</t>
  </si>
  <si>
    <t>19-64</t>
  </si>
  <si>
    <t>19-65</t>
  </si>
  <si>
    <t>19-66</t>
  </si>
  <si>
    <t>19-67</t>
  </si>
  <si>
    <t>19-68</t>
  </si>
  <si>
    <t>19-69</t>
  </si>
  <si>
    <t>19-70</t>
  </si>
  <si>
    <t>19 @ 80%</t>
  </si>
  <si>
    <t>baseload</t>
  </si>
  <si>
    <t>shielded</t>
  </si>
  <si>
    <t>s</t>
  </si>
  <si>
    <t>3/4 in</t>
  </si>
  <si>
    <t>11 @ 80%</t>
  </si>
  <si>
    <t>already done</t>
  </si>
  <si>
    <t>19-71</t>
  </si>
  <si>
    <t>20-01</t>
  </si>
  <si>
    <t>Heat Pump</t>
  </si>
  <si>
    <t>20-02</t>
  </si>
  <si>
    <t>20-03</t>
  </si>
  <si>
    <t>Furnace</t>
  </si>
  <si>
    <t>20-04</t>
  </si>
  <si>
    <t>already had wrap</t>
  </si>
  <si>
    <t>20-05</t>
  </si>
  <si>
    <t>20-06</t>
  </si>
  <si>
    <t>20-07</t>
  </si>
  <si>
    <t>20-08</t>
  </si>
  <si>
    <t>20-09</t>
  </si>
  <si>
    <t>20-10</t>
  </si>
  <si>
    <t>20-11</t>
  </si>
  <si>
    <t>20-12</t>
  </si>
  <si>
    <t>20-13</t>
  </si>
  <si>
    <t>20-14</t>
  </si>
  <si>
    <t>20-15</t>
  </si>
  <si>
    <t>20-16</t>
  </si>
  <si>
    <t>20-17</t>
  </si>
  <si>
    <t>20-18</t>
  </si>
  <si>
    <t>20-19</t>
  </si>
  <si>
    <t>20-20</t>
  </si>
  <si>
    <t>20-21</t>
  </si>
  <si>
    <t>20-22</t>
  </si>
  <si>
    <t>20-23</t>
  </si>
  <si>
    <t xml:space="preserve">no </t>
  </si>
  <si>
    <t>20-24</t>
  </si>
  <si>
    <t>20-25</t>
  </si>
  <si>
    <t>20-26</t>
  </si>
  <si>
    <t>20-27</t>
  </si>
  <si>
    <t>20-28</t>
  </si>
  <si>
    <t>20-29</t>
  </si>
  <si>
    <t>20-30</t>
  </si>
  <si>
    <t>mov</t>
  </si>
  <si>
    <t>20-31</t>
  </si>
  <si>
    <t>20-32</t>
  </si>
  <si>
    <t>20-33</t>
  </si>
  <si>
    <t>5 @ 80%</t>
  </si>
  <si>
    <t>20-34</t>
  </si>
  <si>
    <t>20-35</t>
  </si>
  <si>
    <t>20-36</t>
  </si>
  <si>
    <t>Big Sandy</t>
  </si>
  <si>
    <t>no clearance</t>
  </si>
  <si>
    <t>20-37</t>
  </si>
  <si>
    <t>20-38</t>
  </si>
  <si>
    <t>20-39</t>
  </si>
  <si>
    <t>20-40</t>
  </si>
  <si>
    <t>20-41</t>
  </si>
  <si>
    <t>20-42</t>
  </si>
  <si>
    <t>20-43</t>
  </si>
  <si>
    <t>20-44</t>
  </si>
  <si>
    <t>20-45</t>
  </si>
  <si>
    <t>20-46</t>
  </si>
  <si>
    <t>20-47</t>
  </si>
  <si>
    <t>20-48</t>
  </si>
  <si>
    <t>21-01</t>
  </si>
  <si>
    <t xml:space="preserve">Northeast </t>
  </si>
  <si>
    <t>too close to wrap</t>
  </si>
  <si>
    <t>21-02</t>
  </si>
  <si>
    <t>21-03</t>
  </si>
  <si>
    <t>21-04</t>
  </si>
  <si>
    <t>21-05</t>
  </si>
  <si>
    <t>21-06</t>
  </si>
  <si>
    <t>21-07</t>
  </si>
  <si>
    <t>21-08</t>
  </si>
  <si>
    <t>21-09</t>
  </si>
  <si>
    <t>in closet, no clearance</t>
  </si>
  <si>
    <t>21-10</t>
  </si>
  <si>
    <t>propane</t>
  </si>
  <si>
    <t>space heater</t>
  </si>
  <si>
    <t>21-11</t>
  </si>
  <si>
    <t>21-12</t>
  </si>
  <si>
    <t>21-13</t>
  </si>
  <si>
    <t>21-14</t>
  </si>
  <si>
    <t>21-15</t>
  </si>
  <si>
    <t>21-16</t>
  </si>
  <si>
    <t>21-17</t>
  </si>
  <si>
    <t>21-18</t>
  </si>
  <si>
    <t>21-19</t>
  </si>
  <si>
    <t>21-20</t>
  </si>
  <si>
    <t>21-21</t>
  </si>
  <si>
    <t>21-22</t>
  </si>
  <si>
    <t>21-23</t>
  </si>
  <si>
    <t>21-24</t>
  </si>
  <si>
    <t>21-25</t>
  </si>
  <si>
    <t>21-26</t>
  </si>
  <si>
    <t>21-27</t>
  </si>
  <si>
    <t>21-28</t>
  </si>
  <si>
    <t>21-29</t>
  </si>
  <si>
    <t>21-30</t>
  </si>
  <si>
    <t>21-31</t>
  </si>
  <si>
    <t>confined space</t>
  </si>
  <si>
    <t>21-32</t>
  </si>
  <si>
    <t>21-33</t>
  </si>
  <si>
    <t>21-34</t>
  </si>
  <si>
    <t>21-35</t>
  </si>
  <si>
    <t xml:space="preserve"> no</t>
  </si>
  <si>
    <t>21-36</t>
  </si>
  <si>
    <t>21-37</t>
  </si>
  <si>
    <t>21-38</t>
  </si>
  <si>
    <t>21-39</t>
  </si>
  <si>
    <t>21-40</t>
  </si>
  <si>
    <t>21-41</t>
  </si>
  <si>
    <t>21-42</t>
  </si>
  <si>
    <t>21-43</t>
  </si>
  <si>
    <t>21-44</t>
  </si>
  <si>
    <t>21-45</t>
  </si>
  <si>
    <t>21-46</t>
  </si>
  <si>
    <t>19 @ 60%</t>
  </si>
  <si>
    <t>21-47</t>
  </si>
  <si>
    <t>19 @ 90%</t>
  </si>
  <si>
    <t>21-48</t>
  </si>
  <si>
    <t>21-49</t>
  </si>
  <si>
    <t>21-50</t>
  </si>
  <si>
    <t>21-51</t>
  </si>
  <si>
    <t>21-52</t>
  </si>
  <si>
    <t>21-53</t>
  </si>
  <si>
    <t>21-54</t>
  </si>
  <si>
    <t>21-55</t>
  </si>
  <si>
    <t>21-56</t>
  </si>
  <si>
    <t>21-57</t>
  </si>
  <si>
    <t>21-58</t>
  </si>
  <si>
    <t>21-59</t>
  </si>
  <si>
    <t>21-60</t>
  </si>
  <si>
    <t>already had insulation jacket</t>
  </si>
  <si>
    <t>21-61</t>
  </si>
  <si>
    <t>21-62</t>
  </si>
  <si>
    <t>21-63</t>
  </si>
  <si>
    <t>21-64</t>
  </si>
  <si>
    <t xml:space="preserve">19 @ 80% </t>
  </si>
  <si>
    <t>21-65</t>
  </si>
  <si>
    <t>gas</t>
  </si>
  <si>
    <t>21-66</t>
  </si>
  <si>
    <t>21-67</t>
  </si>
  <si>
    <t>21-68</t>
  </si>
  <si>
    <t>21-69</t>
  </si>
  <si>
    <t>21-70</t>
  </si>
  <si>
    <t>22-01</t>
  </si>
  <si>
    <t>22-02</t>
  </si>
  <si>
    <t>22-03</t>
  </si>
  <si>
    <t>Northeast</t>
  </si>
  <si>
    <t>22-04</t>
  </si>
  <si>
    <t>22-05</t>
  </si>
  <si>
    <t>22-06</t>
  </si>
  <si>
    <t>22-07</t>
  </si>
  <si>
    <t>22-08</t>
  </si>
  <si>
    <t>wall heater</t>
  </si>
  <si>
    <t>22-09</t>
  </si>
  <si>
    <t>22-10</t>
  </si>
  <si>
    <t>22-11</t>
  </si>
  <si>
    <t>22-12</t>
  </si>
  <si>
    <t>22-13</t>
  </si>
  <si>
    <t>22-14</t>
  </si>
  <si>
    <t>22-15</t>
  </si>
  <si>
    <t>22-16</t>
  </si>
  <si>
    <t>22-17</t>
  </si>
  <si>
    <t>22-18</t>
  </si>
  <si>
    <t>22-19</t>
  </si>
  <si>
    <t>22-20</t>
  </si>
  <si>
    <t>22-21</t>
  </si>
  <si>
    <t>22-22</t>
  </si>
  <si>
    <t>22-23</t>
  </si>
  <si>
    <t>22-24</t>
  </si>
  <si>
    <t>new hot water haeter</t>
  </si>
  <si>
    <t>22-25</t>
  </si>
  <si>
    <t>22-26</t>
  </si>
  <si>
    <t>22-27</t>
  </si>
  <si>
    <t>22-28</t>
  </si>
  <si>
    <t>22-29</t>
  </si>
  <si>
    <t>22-30</t>
  </si>
  <si>
    <t>already had a wrap</t>
  </si>
  <si>
    <t>22-31</t>
  </si>
  <si>
    <t>22-32</t>
  </si>
  <si>
    <t>a0</t>
  </si>
  <si>
    <t>22-33</t>
  </si>
  <si>
    <t>22-34</t>
  </si>
  <si>
    <t>22-35</t>
  </si>
  <si>
    <t>22-36</t>
  </si>
  <si>
    <t>22-37</t>
  </si>
  <si>
    <t>22-38</t>
  </si>
  <si>
    <t>22-39</t>
  </si>
  <si>
    <t>22-40</t>
  </si>
  <si>
    <t>22-41</t>
  </si>
  <si>
    <t>22-42</t>
  </si>
  <si>
    <t>22-43</t>
  </si>
  <si>
    <t>22-44</t>
  </si>
  <si>
    <t>22-45</t>
  </si>
  <si>
    <t>22-46</t>
  </si>
  <si>
    <t>22-47</t>
  </si>
  <si>
    <t>22-48</t>
  </si>
  <si>
    <t>22-49</t>
  </si>
  <si>
    <t>22-50</t>
  </si>
  <si>
    <t>already installed</t>
  </si>
  <si>
    <t>22-51</t>
  </si>
  <si>
    <t>tankless</t>
  </si>
  <si>
    <t>N/A</t>
  </si>
  <si>
    <t>tankless water heater</t>
  </si>
  <si>
    <t>22-52</t>
  </si>
  <si>
    <t>22-53</t>
  </si>
  <si>
    <t>22-54</t>
  </si>
  <si>
    <t>22-55</t>
  </si>
  <si>
    <t>22-56</t>
  </si>
  <si>
    <t>22-57</t>
  </si>
  <si>
    <t>22-58</t>
  </si>
  <si>
    <t>22-59</t>
  </si>
  <si>
    <t>22-60</t>
  </si>
  <si>
    <t>already had jacket</t>
  </si>
  <si>
    <t>22-61</t>
  </si>
  <si>
    <t>22-62</t>
  </si>
  <si>
    <t>22-63</t>
  </si>
  <si>
    <t>22-64</t>
  </si>
  <si>
    <t>22-65</t>
  </si>
  <si>
    <t>22-66</t>
  </si>
  <si>
    <t>22-67</t>
  </si>
  <si>
    <t>38 @ 75%</t>
  </si>
  <si>
    <t>22-68</t>
  </si>
  <si>
    <t>22-69</t>
  </si>
  <si>
    <t>22-70</t>
  </si>
  <si>
    <t>22-71</t>
  </si>
  <si>
    <t>22-72</t>
  </si>
  <si>
    <t>unvented gas heater fireplace</t>
  </si>
  <si>
    <t>22-73</t>
  </si>
  <si>
    <t>22-74</t>
  </si>
  <si>
    <t>22-75</t>
  </si>
  <si>
    <t>22-76</t>
  </si>
  <si>
    <t>22-77</t>
  </si>
  <si>
    <t>22-78</t>
  </si>
  <si>
    <t>23-01</t>
  </si>
  <si>
    <t>23-02</t>
  </si>
  <si>
    <t>23-03</t>
  </si>
  <si>
    <t>to close</t>
  </si>
  <si>
    <t>23-04</t>
  </si>
  <si>
    <t>23-05</t>
  </si>
  <si>
    <t>23-06</t>
  </si>
  <si>
    <t>23-07</t>
  </si>
  <si>
    <t>23-08</t>
  </si>
  <si>
    <t>23-09</t>
  </si>
  <si>
    <t>23-10</t>
  </si>
  <si>
    <t>23-11</t>
  </si>
  <si>
    <t>23-12</t>
  </si>
  <si>
    <t>23-13</t>
  </si>
  <si>
    <t>23-14</t>
  </si>
  <si>
    <t>23-15</t>
  </si>
  <si>
    <t>23-16</t>
  </si>
  <si>
    <t>polyfiber</t>
  </si>
  <si>
    <t>23-17</t>
  </si>
  <si>
    <t>23-18</t>
  </si>
  <si>
    <t>polyfiber and tight quarters</t>
  </si>
  <si>
    <t>23-19</t>
  </si>
  <si>
    <t>23-20</t>
  </si>
  <si>
    <t>23-21</t>
  </si>
  <si>
    <t>23-22</t>
  </si>
  <si>
    <t>23-23</t>
  </si>
  <si>
    <t>23-24</t>
  </si>
  <si>
    <t>23-25</t>
  </si>
  <si>
    <t>23-26</t>
  </si>
  <si>
    <t>23-27</t>
  </si>
  <si>
    <t>23-28</t>
  </si>
  <si>
    <t>23-29</t>
  </si>
  <si>
    <t>23-30</t>
  </si>
  <si>
    <t>23-31</t>
  </si>
  <si>
    <t>23-32</t>
  </si>
  <si>
    <t>polymer</t>
  </si>
  <si>
    <t>23-33</t>
  </si>
  <si>
    <t>23-34</t>
  </si>
  <si>
    <t>23-35</t>
  </si>
  <si>
    <t>13 @ 90%</t>
  </si>
  <si>
    <t>23-36</t>
  </si>
  <si>
    <t>23-37</t>
  </si>
  <si>
    <t>23-38</t>
  </si>
  <si>
    <t>23-39</t>
  </si>
  <si>
    <t>23-40</t>
  </si>
  <si>
    <t>23-41</t>
  </si>
  <si>
    <t>13 @ 30%</t>
  </si>
  <si>
    <t>2.0 mini split</t>
  </si>
  <si>
    <t>23-42</t>
  </si>
  <si>
    <t>23-43</t>
  </si>
  <si>
    <t>23-44</t>
  </si>
  <si>
    <t>23-45</t>
  </si>
  <si>
    <t>23-46</t>
  </si>
  <si>
    <t>ceiling</t>
  </si>
  <si>
    <t>23-47</t>
  </si>
  <si>
    <t>23-48</t>
  </si>
  <si>
    <t>client refused</t>
  </si>
  <si>
    <t>23-49</t>
  </si>
  <si>
    <t>23-50</t>
  </si>
  <si>
    <t>wood stove insert</t>
  </si>
  <si>
    <t>wood</t>
  </si>
  <si>
    <t>23-51</t>
  </si>
  <si>
    <t>23-52</t>
  </si>
  <si>
    <t xml:space="preserve">11 @ 50% </t>
  </si>
  <si>
    <t>23-53</t>
  </si>
  <si>
    <t>23-54</t>
  </si>
  <si>
    <t>23-55</t>
  </si>
  <si>
    <t>poly insulated</t>
  </si>
  <si>
    <t>23-56</t>
  </si>
  <si>
    <t>23-57</t>
  </si>
  <si>
    <t>23-58</t>
  </si>
  <si>
    <t>23-59</t>
  </si>
  <si>
    <t>23-60</t>
  </si>
  <si>
    <t>23-61</t>
  </si>
  <si>
    <t>23-62</t>
  </si>
  <si>
    <t xml:space="preserve">19 @ 40% </t>
  </si>
  <si>
    <t>23-63</t>
  </si>
  <si>
    <t>19 @ 40%</t>
  </si>
  <si>
    <t>23-64</t>
  </si>
  <si>
    <t>23-65</t>
  </si>
  <si>
    <t>23-66</t>
  </si>
  <si>
    <t>23-67</t>
  </si>
  <si>
    <t>23-68</t>
  </si>
  <si>
    <t>23-69</t>
  </si>
  <si>
    <t>23-70</t>
  </si>
  <si>
    <t>23-71</t>
  </si>
  <si>
    <t>23-72</t>
  </si>
  <si>
    <t>23-73</t>
  </si>
  <si>
    <t>23-74</t>
  </si>
  <si>
    <t>Baseload</t>
  </si>
  <si>
    <t>23-75</t>
  </si>
  <si>
    <t>23-76</t>
  </si>
  <si>
    <t>23-77</t>
  </si>
  <si>
    <t>unable to reach water heater</t>
  </si>
  <si>
    <t>23-78</t>
  </si>
  <si>
    <t>set against the wall</t>
  </si>
  <si>
    <t>23-79</t>
  </si>
  <si>
    <t>23-80</t>
  </si>
  <si>
    <t>24-01</t>
  </si>
  <si>
    <t>24-02</t>
  </si>
  <si>
    <t>too tight of space</t>
  </si>
  <si>
    <t>24-03</t>
  </si>
  <si>
    <t>24-04</t>
  </si>
  <si>
    <t>24-05</t>
  </si>
  <si>
    <t>13 @ 85%</t>
  </si>
  <si>
    <t>24-06</t>
  </si>
  <si>
    <t>24-07</t>
  </si>
  <si>
    <t>fireplace</t>
  </si>
  <si>
    <t>24-08</t>
  </si>
  <si>
    <t>vented stove</t>
  </si>
  <si>
    <t>24-09</t>
  </si>
  <si>
    <t>24-10</t>
  </si>
  <si>
    <t>24-11</t>
  </si>
  <si>
    <t>24-12</t>
  </si>
  <si>
    <t>24-13</t>
  </si>
  <si>
    <t>not enough room</t>
  </si>
  <si>
    <t>24-14</t>
  </si>
  <si>
    <t>heat strips</t>
  </si>
  <si>
    <t>well</t>
  </si>
  <si>
    <t>24-15</t>
  </si>
  <si>
    <t>24-16</t>
  </si>
  <si>
    <t>24-17</t>
  </si>
  <si>
    <t>24-18</t>
  </si>
  <si>
    <t>24-19</t>
  </si>
  <si>
    <t>24-20</t>
  </si>
  <si>
    <t>24-21</t>
  </si>
  <si>
    <t>24-22</t>
  </si>
  <si>
    <t>24-23</t>
  </si>
  <si>
    <t>24-24</t>
  </si>
  <si>
    <t>24-25</t>
  </si>
  <si>
    <t>24-26</t>
  </si>
  <si>
    <t>24-27</t>
  </si>
  <si>
    <t>24-28</t>
  </si>
  <si>
    <t>poly insulation</t>
  </si>
  <si>
    <t>24-29</t>
  </si>
  <si>
    <t>24-30</t>
  </si>
  <si>
    <t>24-31</t>
  </si>
  <si>
    <t>24-32</t>
  </si>
  <si>
    <t>24-33</t>
  </si>
  <si>
    <t>24-34</t>
  </si>
  <si>
    <t>wall heaters</t>
  </si>
  <si>
    <t>24-35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</si>
</sst>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.00;\(\$#,##0.00\)"/>
    <numFmt numFmtId="165" formatCode="m/d/yyyy;@"/>
    <numFmt numFmtId="166" formatCode="&quot;$&quot;#,##0.00"/>
    <numFmt numFmtId="167" formatCode="0.0"/>
    <numFmt numFmtId="168" formatCode="00\/00\/00"/>
  </numFmts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rgb="FFD0D7E5"/>
      </left>
      <right/>
      <top/>
      <bottom/>
      <diagonal/>
    </border>
    <border>
      <left/>
      <right style="thin">
        <color rgb="FFD0D7E5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right" vertical="center" wrapText="1"/>
    </xf>
    <xf numFmtId="0" fontId="4" fillId="4" borderId="3" xfId="0" applyFont="1" applyFill="1" applyBorder="1" applyAlignment="1" applyProtection="1">
      <alignment vertical="center" wrapText="1"/>
    </xf>
    <xf numFmtId="0" fontId="6" fillId="6" borderId="5" xfId="0" applyFont="1" applyFill="1" applyBorder="1" applyAlignment="1" applyProtection="1">
      <alignment horizontal="right" vertical="center" wrapText="1"/>
    </xf>
    <xf numFmtId="164" fontId="7" fillId="7" borderId="6" xfId="0" applyNumberFormat="1" applyFont="1" applyFill="1" applyBorder="1" applyAlignment="1" applyProtection="1">
      <alignment horizontal="righ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164" fontId="10" fillId="7" borderId="6" xfId="0" applyNumberFormat="1" applyFont="1" applyFill="1" applyBorder="1" applyAlignment="1" applyProtection="1">
      <alignment horizontal="right" vertical="center" wrapText="1"/>
    </xf>
    <xf numFmtId="0" fontId="8" fillId="0" borderId="0" xfId="0" applyFont="1"/>
    <xf numFmtId="0" fontId="3" fillId="3" borderId="6" xfId="0" applyFont="1" applyFill="1" applyBorder="1" applyAlignment="1" applyProtection="1">
      <alignment horizontal="right" vertical="center" wrapText="1"/>
    </xf>
    <xf numFmtId="0" fontId="9" fillId="4" borderId="3" xfId="0" applyFont="1" applyFill="1" applyBorder="1" applyAlignment="1" applyProtection="1">
      <alignment vertical="center" wrapText="1"/>
    </xf>
    <xf numFmtId="1" fontId="1" fillId="2" borderId="1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165" fontId="1" fillId="2" borderId="1" xfId="0" applyNumberFormat="1" applyFont="1" applyFill="1" applyBorder="1" applyAlignment="1" applyProtection="1">
      <alignment horizontal="center" vertical="center"/>
    </xf>
    <xf numFmtId="165" fontId="5" fillId="5" borderId="4" xfId="0" applyNumberFormat="1" applyFont="1" applyFill="1" applyBorder="1" applyAlignment="1" applyProtection="1">
      <alignment horizontal="right" vertical="center" wrapText="1"/>
    </xf>
    <xf numFmtId="165" fontId="0" fillId="0" borderId="0" xfId="0" applyNumberFormat="1"/>
    <xf numFmtId="166" fontId="10" fillId="2" borderId="1" xfId="0" applyNumberFormat="1" applyFont="1" applyFill="1" applyBorder="1" applyAlignment="1" applyProtection="1">
      <alignment horizontal="center" vertical="center"/>
    </xf>
    <xf numFmtId="166" fontId="3" fillId="3" borderId="6" xfId="0" applyNumberFormat="1" applyFont="1" applyFill="1" applyBorder="1" applyAlignment="1" applyProtection="1">
      <alignment horizontal="right" vertical="center" wrapText="1"/>
    </xf>
    <xf numFmtId="166" fontId="0" fillId="0" borderId="0" xfId="0" applyNumberFormat="1"/>
    <xf numFmtId="0" fontId="9" fillId="3" borderId="2" xfId="0" applyFont="1" applyFill="1" applyBorder="1" applyAlignment="1" applyProtection="1">
      <alignment horizontal="right" vertical="center" wrapText="1"/>
    </xf>
    <xf numFmtId="0" fontId="9" fillId="7" borderId="7" xfId="0" applyFont="1" applyFill="1" applyBorder="1" applyAlignment="1" applyProtection="1">
      <alignment vertical="center" wrapText="1"/>
    </xf>
    <xf numFmtId="0" fontId="9" fillId="7" borderId="7" xfId="0" applyFont="1" applyFill="1" applyBorder="1" applyAlignment="1" applyProtection="1">
      <alignment horizontal="right" vertical="center" wrapText="1"/>
    </xf>
    <xf numFmtId="164" fontId="9" fillId="7" borderId="7" xfId="0" applyNumberFormat="1" applyFont="1" applyFill="1" applyBorder="1" applyAlignment="1" applyProtection="1">
      <alignment horizontal="right" vertical="center" wrapText="1"/>
    </xf>
    <xf numFmtId="0" fontId="2" fillId="7" borderId="7" xfId="0" applyFont="1" applyFill="1" applyBorder="1" applyAlignment="1" applyProtection="1">
      <alignment horizontal="right" vertical="center" wrapText="1"/>
    </xf>
    <xf numFmtId="0" fontId="2" fillId="7" borderId="8" xfId="0" applyFont="1" applyFill="1" applyBorder="1" applyAlignment="1" applyProtection="1">
      <alignment horizontal="right" vertical="center" wrapText="1"/>
    </xf>
    <xf numFmtId="0" fontId="2" fillId="7" borderId="9" xfId="0" applyFont="1" applyFill="1" applyBorder="1" applyAlignment="1" applyProtection="1">
      <alignment horizontal="right" vertical="center" wrapText="1"/>
    </xf>
    <xf numFmtId="0" fontId="2" fillId="7" borderId="0" xfId="0" applyFont="1" applyFill="1" applyBorder="1" applyAlignment="1" applyProtection="1">
      <alignment horizontal="right" vertical="center" wrapText="1"/>
    </xf>
    <xf numFmtId="167" fontId="1" fillId="2" borderId="1" xfId="0" applyNumberFormat="1" applyFont="1" applyFill="1" applyBorder="1" applyAlignment="1" applyProtection="1">
      <alignment horizontal="center" vertical="center"/>
    </xf>
    <xf numFmtId="167" fontId="6" fillId="6" borderId="5" xfId="0" applyNumberFormat="1" applyFont="1" applyFill="1" applyBorder="1" applyAlignment="1" applyProtection="1">
      <alignment horizontal="right" vertical="center" wrapText="1"/>
    </xf>
    <xf numFmtId="167" fontId="0" fillId="0" borderId="0" xfId="0" applyNumberFormat="1"/>
    <xf numFmtId="167" fontId="0" fillId="7" borderId="0" xfId="0" applyNumberFormat="1" applyFill="1" applyBorder="1"/>
    <xf numFmtId="166" fontId="1" fillId="2" borderId="1" xfId="0" applyNumberFormat="1" applyFont="1" applyFill="1" applyBorder="1" applyAlignment="1" applyProtection="1">
      <alignment horizontal="center" vertical="center"/>
    </xf>
    <xf numFmtId="166" fontId="7" fillId="7" borderId="6" xfId="0" applyNumberFormat="1" applyFont="1" applyFill="1" applyBorder="1" applyAlignment="1" applyProtection="1">
      <alignment horizontal="right" vertical="center" wrapText="1"/>
    </xf>
    <xf numFmtId="0" fontId="9" fillId="7" borderId="8" xfId="0" applyFont="1" applyFill="1" applyBorder="1" applyAlignment="1" applyProtection="1">
      <alignment horizontal="right" vertical="center" wrapText="1"/>
    </xf>
    <xf numFmtId="0" fontId="9" fillId="7" borderId="9" xfId="0" applyFont="1" applyFill="1" applyBorder="1" applyAlignment="1" applyProtection="1">
      <alignment horizontal="right" vertical="center" wrapText="1"/>
    </xf>
    <xf numFmtId="166" fontId="9" fillId="7" borderId="0" xfId="0" applyNumberFormat="1" applyFont="1" applyFill="1" applyBorder="1" applyAlignment="1" applyProtection="1">
      <alignment horizontal="right" vertical="center" wrapText="1"/>
    </xf>
    <xf numFmtId="166" fontId="2" fillId="7" borderId="0" xfId="0" applyNumberFormat="1" applyFont="1" applyFill="1" applyBorder="1" applyAlignment="1" applyProtection="1">
      <alignment horizontal="right" vertical="center" wrapText="1"/>
    </xf>
    <xf numFmtId="166" fontId="9" fillId="7" borderId="7" xfId="0" applyNumberFormat="1" applyFont="1" applyFill="1" applyBorder="1" applyAlignment="1" applyProtection="1">
      <alignment horizontal="right" vertical="center" wrapText="1"/>
    </xf>
    <xf numFmtId="1" fontId="6" fillId="6" borderId="5" xfId="0" applyNumberFormat="1" applyFont="1" applyFill="1" applyBorder="1" applyAlignment="1" applyProtection="1">
      <alignment horizontal="right" vertical="center" wrapText="1"/>
    </xf>
    <xf numFmtId="1" fontId="2" fillId="7" borderId="0" xfId="0" applyNumberFormat="1" applyFont="1" applyFill="1" applyBorder="1" applyAlignment="1" applyProtection="1">
      <alignment horizontal="right" vertical="center" wrapText="1"/>
    </xf>
    <xf numFmtId="1" fontId="0" fillId="7" borderId="0" xfId="0" applyNumberFormat="1" applyFill="1" applyBorder="1"/>
    <xf numFmtId="0" fontId="9" fillId="7" borderId="0" xfId="0" applyFont="1" applyFill="1" applyBorder="1" applyAlignment="1" applyProtection="1">
      <alignment horizontal="right" vertical="center" wrapText="1"/>
    </xf>
    <xf numFmtId="14" fontId="1" fillId="2" borderId="1" xfId="0" applyNumberFormat="1" applyFont="1" applyFill="1" applyBorder="1" applyAlignment="1" applyProtection="1">
      <alignment horizontal="center" vertical="center"/>
    </xf>
    <xf numFmtId="14" fontId="5" fillId="5" borderId="4" xfId="0" applyNumberFormat="1" applyFont="1" applyFill="1" applyBorder="1" applyAlignment="1" applyProtection="1">
      <alignment horizontal="right" vertical="center" wrapText="1"/>
    </xf>
    <xf numFmtId="14" fontId="9" fillId="7" borderId="7" xfId="0" applyNumberFormat="1" applyFont="1" applyFill="1" applyBorder="1" applyAlignment="1" applyProtection="1">
      <alignment horizontal="right" vertical="center" wrapText="1"/>
    </xf>
    <xf numFmtId="14" fontId="0" fillId="0" borderId="0" xfId="0" applyNumberFormat="1"/>
    <xf numFmtId="166" fontId="2" fillId="7" borderId="8" xfId="0" applyNumberFormat="1" applyFont="1" applyFill="1" applyBorder="1" applyAlignment="1" applyProtection="1">
      <alignment horizontal="right" vertical="center" wrapText="1"/>
    </xf>
    <xf numFmtId="166" fontId="2" fillId="7" borderId="9" xfId="0" applyNumberFormat="1" applyFont="1" applyFill="1" applyBorder="1" applyAlignment="1" applyProtection="1">
      <alignment horizontal="right" vertical="center" wrapText="1"/>
    </xf>
    <xf numFmtId="166" fontId="9" fillId="7" borderId="9" xfId="0" applyNumberFormat="1" applyFont="1" applyFill="1" applyBorder="1" applyAlignment="1" applyProtection="1">
      <alignment horizontal="right" vertical="center" wrapText="1"/>
    </xf>
    <xf numFmtId="166" fontId="9" fillId="7" borderId="8" xfId="0" applyNumberFormat="1" applyFont="1" applyFill="1" applyBorder="1" applyAlignment="1" applyProtection="1">
      <alignment horizontal="right" vertical="center" wrapText="1"/>
    </xf>
    <xf numFmtId="0" fontId="9" fillId="7" borderId="8" xfId="0" applyFont="1" applyFill="1" applyBorder="1" applyAlignment="1" applyProtection="1">
      <alignment vertical="center" wrapText="1"/>
    </xf>
    <xf numFmtId="0" fontId="9" fillId="7" borderId="0" xfId="0" applyFont="1" applyFill="1" applyBorder="1" applyAlignment="1" applyProtection="1">
      <alignment vertical="center" wrapText="1"/>
    </xf>
    <xf numFmtId="0" fontId="9" fillId="7" borderId="9" xfId="0" applyFont="1" applyFill="1" applyBorder="1" applyAlignment="1" applyProtection="1">
      <alignment vertical="center" wrapText="1"/>
    </xf>
    <xf numFmtId="166" fontId="2" fillId="7" borderId="7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9" fillId="7" borderId="7" xfId="0" applyNumberFormat="1" applyFont="1" applyFill="1" applyBorder="1" applyAlignment="1" applyProtection="1">
      <alignment horizontal="right" vertical="center" wrapText="1"/>
    </xf>
    <xf numFmtId="1" fontId="2" fillId="7" borderId="7" xfId="0" applyNumberFormat="1" applyFont="1" applyFill="1" applyBorder="1" applyAlignment="1" applyProtection="1">
      <alignment horizontal="right" vertical="center" wrapText="1"/>
    </xf>
    <xf numFmtId="1" fontId="3" fillId="3" borderId="2" xfId="0" applyNumberFormat="1" applyFont="1" applyFill="1" applyBorder="1" applyAlignment="1" applyProtection="1">
      <alignment horizontal="right" vertical="center" wrapText="1"/>
    </xf>
    <xf numFmtId="1" fontId="2" fillId="7" borderId="8" xfId="0" applyNumberFormat="1" applyFont="1" applyFill="1" applyBorder="1" applyAlignment="1" applyProtection="1">
      <alignment horizontal="right" vertical="center" wrapText="1"/>
    </xf>
    <xf numFmtId="1" fontId="9" fillId="7" borderId="0" xfId="0" applyNumberFormat="1" applyFont="1" applyFill="1" applyBorder="1" applyAlignment="1" applyProtection="1">
      <alignment horizontal="right" vertical="center" wrapText="1"/>
    </xf>
    <xf numFmtId="0" fontId="2" fillId="4" borderId="3" xfId="0" applyFont="1" applyFill="1" applyBorder="1" applyAlignment="1" applyProtection="1">
      <alignment vertical="center" wrapText="1"/>
    </xf>
    <xf numFmtId="0" fontId="0" fillId="0" borderId="0" xfId="0" applyAlignment="1">
      <alignment horizont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0" fillId="7" borderId="0" xfId="0" applyFill="1"/>
    <xf numFmtId="0" fontId="0" fillId="0" borderId="0" xfId="0" applyAlignment="1">
      <alignment horizontal="left"/>
    </xf>
    <xf numFmtId="166" fontId="2" fillId="7" borderId="6" xfId="0" applyNumberFormat="1" applyFont="1" applyFill="1" applyBorder="1" applyAlignment="1" applyProtection="1">
      <alignment horizontal="right" vertical="center" wrapText="1"/>
    </xf>
    <xf numFmtId="1" fontId="2" fillId="3" borderId="2" xfId="0" applyNumberFormat="1" applyFont="1" applyFill="1" applyBorder="1" applyAlignment="1" applyProtection="1">
      <alignment horizontal="right" vertical="center" wrapText="1"/>
    </xf>
    <xf numFmtId="165" fontId="2" fillId="5" borderId="4" xfId="0" applyNumberFormat="1" applyFont="1" applyFill="1" applyBorder="1" applyAlignment="1" applyProtection="1">
      <alignment horizontal="right" vertical="center" wrapText="1"/>
    </xf>
    <xf numFmtId="1" fontId="2" fillId="6" borderId="5" xfId="0" applyNumberFormat="1" applyFont="1" applyFill="1" applyBorder="1" applyAlignment="1" applyProtection="1">
      <alignment horizontal="right" vertical="center" wrapText="1"/>
    </xf>
    <xf numFmtId="0" fontId="9" fillId="0" borderId="2" xfId="0" applyFont="1" applyFill="1" applyBorder="1" applyAlignment="1" applyProtection="1">
      <alignment horizontal="right" vertical="center" wrapText="1"/>
    </xf>
    <xf numFmtId="1" fontId="0" fillId="0" borderId="0" xfId="0" applyNumberFormat="1" applyFill="1"/>
    <xf numFmtId="0" fontId="2" fillId="3" borderId="6" xfId="0" applyFont="1" applyFill="1" applyBorder="1" applyAlignment="1" applyProtection="1">
      <alignment horizontal="right" vertical="center" wrapText="1"/>
    </xf>
    <xf numFmtId="0" fontId="2" fillId="6" borderId="5" xfId="0" applyFont="1" applyFill="1" applyBorder="1" applyAlignment="1" applyProtection="1">
      <alignment horizontal="right" vertical="center" wrapText="1"/>
    </xf>
    <xf numFmtId="14" fontId="2" fillId="5" borderId="4" xfId="0" applyNumberFormat="1" applyFont="1" applyFill="1" applyBorder="1" applyAlignment="1" applyProtection="1">
      <alignment horizontal="right" vertical="center" wrapText="1"/>
    </xf>
    <xf numFmtId="1" fontId="6" fillId="0" borderId="5" xfId="0" applyNumberFormat="1" applyFont="1" applyFill="1" applyBorder="1" applyAlignment="1" applyProtection="1">
      <alignment horizontal="right" vertical="center" wrapText="1"/>
    </xf>
    <xf numFmtId="1" fontId="3" fillId="0" borderId="2" xfId="0" applyNumberFormat="1" applyFont="1" applyFill="1" applyBorder="1" applyAlignment="1" applyProtection="1">
      <alignment horizontal="right" vertical="center" wrapText="1"/>
    </xf>
    <xf numFmtId="167" fontId="6" fillId="0" borderId="5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right" vertical="center" wrapText="1"/>
    </xf>
    <xf numFmtId="14" fontId="5" fillId="0" borderId="4" xfId="0" applyNumberFormat="1" applyFont="1" applyFill="1" applyBorder="1" applyAlignment="1" applyProtection="1">
      <alignment horizontal="right" vertical="center" wrapText="1"/>
    </xf>
    <xf numFmtId="165" fontId="5" fillId="0" borderId="4" xfId="0" applyNumberFormat="1" applyFont="1" applyFill="1" applyBorder="1" applyAlignment="1" applyProtection="1">
      <alignment horizontal="right" vertical="center" wrapText="1"/>
    </xf>
    <xf numFmtId="16" fontId="0" fillId="0" borderId="0" xfId="0" applyNumberFormat="1"/>
    <xf numFmtId="0" fontId="9" fillId="7" borderId="6" xfId="0" applyFont="1" applyFill="1" applyBorder="1" applyAlignment="1">
      <alignment horizontal="right" vertical="center" wrapText="1"/>
    </xf>
    <xf numFmtId="164" fontId="9" fillId="7" borderId="6" xfId="0" applyNumberFormat="1" applyFont="1" applyFill="1" applyBorder="1" applyAlignment="1">
      <alignment horizontal="right" vertical="center" wrapText="1"/>
    </xf>
    <xf numFmtId="164" fontId="9" fillId="7" borderId="7" xfId="0" applyNumberFormat="1" applyFont="1" applyFill="1" applyBorder="1" applyAlignment="1">
      <alignment horizontal="right" vertical="center" wrapText="1"/>
    </xf>
    <xf numFmtId="164" fontId="10" fillId="7" borderId="6" xfId="0" applyNumberFormat="1" applyFont="1" applyFill="1" applyBorder="1" applyAlignment="1">
      <alignment horizontal="right" vertical="center" wrapText="1"/>
    </xf>
    <xf numFmtId="0" fontId="9" fillId="7" borderId="6" xfId="0" applyFont="1" applyFill="1" applyBorder="1" applyAlignment="1">
      <alignment vertical="center" wrapText="1"/>
    </xf>
    <xf numFmtId="14" fontId="9" fillId="7" borderId="6" xfId="0" applyNumberFormat="1" applyFont="1" applyFill="1" applyBorder="1" applyAlignment="1">
      <alignment horizontal="right" vertical="center" wrapText="1"/>
    </xf>
    <xf numFmtId="165" fontId="9" fillId="7" borderId="6" xfId="0" applyNumberFormat="1" applyFont="1" applyFill="1" applyBorder="1" applyAlignment="1">
      <alignment horizontal="right" vertical="center" wrapText="1"/>
    </xf>
    <xf numFmtId="166" fontId="9" fillId="7" borderId="6" xfId="0" applyNumberFormat="1" applyFont="1" applyFill="1" applyBorder="1" applyAlignment="1">
      <alignment horizontal="right" vertical="center" wrapText="1"/>
    </xf>
    <xf numFmtId="1" fontId="9" fillId="7" borderId="6" xfId="0" applyNumberFormat="1" applyFont="1" applyFill="1" applyBorder="1" applyAlignment="1">
      <alignment horizontal="right" vertical="center" wrapText="1"/>
    </xf>
    <xf numFmtId="0" fontId="9" fillId="7" borderId="6" xfId="0" applyFont="1" applyFill="1" applyBorder="1" applyAlignment="1">
      <alignment horizontal="center" vertical="center" wrapText="1"/>
    </xf>
    <xf numFmtId="167" fontId="9" fillId="7" borderId="6" xfId="0" applyNumberFormat="1" applyFont="1" applyFill="1" applyBorder="1" applyAlignment="1">
      <alignment horizontal="right" vertical="center" wrapText="1"/>
    </xf>
    <xf numFmtId="0" fontId="9" fillId="7" borderId="0" xfId="0" applyFont="1" applyFill="1" applyAlignment="1">
      <alignment horizontal="right" vertical="center" wrapText="1"/>
    </xf>
    <xf numFmtId="167" fontId="9" fillId="8" borderId="6" xfId="0" applyNumberFormat="1" applyFont="1" applyFill="1" applyBorder="1" applyAlignment="1">
      <alignment horizontal="right" vertical="center" wrapText="1"/>
    </xf>
    <xf numFmtId="14" fontId="9" fillId="7" borderId="7" xfId="0" applyNumberFormat="1" applyFont="1" applyFill="1" applyBorder="1" applyAlignment="1">
      <alignment horizontal="right" vertical="center" wrapText="1"/>
    </xf>
    <xf numFmtId="0" fontId="9" fillId="7" borderId="7" xfId="0" applyFont="1" applyFill="1" applyBorder="1" applyAlignment="1">
      <alignment vertical="center" wrapText="1"/>
    </xf>
    <xf numFmtId="0" fontId="9" fillId="7" borderId="7" xfId="0" applyFont="1" applyFill="1" applyBorder="1" applyAlignment="1">
      <alignment horizontal="right" vertical="center" wrapText="1"/>
    </xf>
    <xf numFmtId="166" fontId="9" fillId="7" borderId="7" xfId="0" applyNumberFormat="1" applyFont="1" applyFill="1" applyBorder="1" applyAlignment="1">
      <alignment horizontal="right" vertical="center" wrapText="1"/>
    </xf>
    <xf numFmtId="1" fontId="9" fillId="7" borderId="7" xfId="0" applyNumberFormat="1" applyFont="1" applyFill="1" applyBorder="1" applyAlignment="1">
      <alignment horizontal="right" vertical="center" wrapText="1"/>
    </xf>
    <xf numFmtId="1" fontId="9" fillId="7" borderId="8" xfId="0" applyNumberFormat="1" applyFont="1" applyFill="1" applyBorder="1" applyAlignment="1">
      <alignment horizontal="right" vertical="center" wrapText="1"/>
    </xf>
    <xf numFmtId="166" fontId="9" fillId="7" borderId="0" xfId="0" applyNumberFormat="1" applyFont="1" applyFill="1" applyAlignment="1">
      <alignment horizontal="right" vertical="center" wrapText="1"/>
    </xf>
    <xf numFmtId="0" fontId="9" fillId="7" borderId="8" xfId="0" applyFont="1" applyFill="1" applyBorder="1" applyAlignment="1">
      <alignment vertical="center" wrapText="1"/>
    </xf>
    <xf numFmtId="0" fontId="9" fillId="7" borderId="8" xfId="0" applyFont="1" applyFill="1" applyBorder="1" applyAlignment="1">
      <alignment horizontal="right" vertical="center" wrapText="1"/>
    </xf>
    <xf numFmtId="0" fontId="9" fillId="7" borderId="9" xfId="0" applyFont="1" applyFill="1" applyBorder="1" applyAlignment="1">
      <alignment horizontal="right" vertical="center" wrapText="1"/>
    </xf>
    <xf numFmtId="166" fontId="9" fillId="7" borderId="9" xfId="0" applyNumberFormat="1" applyFont="1" applyFill="1" applyBorder="1" applyAlignment="1">
      <alignment horizontal="right" vertical="center" wrapText="1"/>
    </xf>
    <xf numFmtId="1" fontId="9" fillId="7" borderId="0" xfId="0" applyNumberFormat="1" applyFont="1" applyFill="1" applyAlignment="1">
      <alignment horizontal="right" vertical="center" wrapText="1"/>
    </xf>
    <xf numFmtId="166" fontId="9" fillId="7" borderId="8" xfId="0" applyNumberFormat="1" applyFont="1" applyFill="1" applyBorder="1" applyAlignment="1">
      <alignment horizontal="right" vertical="center" wrapText="1"/>
    </xf>
    <xf numFmtId="1" fontId="0" fillId="7" borderId="0" xfId="0" applyNumberFormat="1" applyFill="1"/>
    <xf numFmtId="0" fontId="9" fillId="7" borderId="0" xfId="0" applyFont="1" applyFill="1" applyAlignment="1">
      <alignment vertical="center" wrapText="1"/>
    </xf>
    <xf numFmtId="167" fontId="0" fillId="7" borderId="0" xfId="0" applyNumberFormat="1" applyFill="1"/>
    <xf numFmtId="0" fontId="9" fillId="7" borderId="9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horizontal="left" vertical="center" wrapText="1"/>
    </xf>
    <xf numFmtId="0" fontId="9" fillId="7" borderId="7" xfId="0" applyFont="1" applyFill="1" applyBorder="1" applyAlignment="1">
      <alignment horizontal="left" vertical="center" wrapText="1"/>
    </xf>
    <xf numFmtId="0" fontId="9" fillId="7" borderId="9" xfId="0" applyFont="1" applyFill="1" applyBorder="1" applyAlignment="1">
      <alignment horizontal="left" vertical="center" wrapText="1"/>
    </xf>
    <xf numFmtId="164" fontId="9" fillId="7" borderId="6" xfId="0" applyNumberFormat="1" applyFont="1" applyFill="1" applyBorder="1" applyAlignment="1">
      <alignment horizontal="left" vertical="center" wrapText="1"/>
    </xf>
    <xf numFmtId="168" fontId="0" fillId="0" borderId="0" xfId="0" applyNumberFormat="1"/>
    <xf numFmtId="168" fontId="9" fillId="7" borderId="6" xfId="0" applyNumberFormat="1" applyFont="1" applyFill="1" applyBorder="1" applyAlignment="1">
      <alignment horizontal="right" vertical="center" wrapText="1"/>
    </xf>
    <xf numFmtId="0" fontId="9" fillId="9" borderId="6" xfId="0" applyFont="1" applyFill="1" applyBorder="1" applyAlignment="1">
      <alignment horizontal="right" vertical="center" wrapText="1"/>
    </xf>
  </cellXfs>
  <cellStyles count="1">
    <cellStyle name="Normal" xfId="0" builtinId="0"/>
  </cellStyles>
  <dxfs count="1">
    <dxf>
      <fill>
        <patternFill patternType="solid">
          <fgColor rgb="FF9BBB59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rrett L Nolen" id="{A6F33E73-3ECD-4B96-945B-087E0437E04B}" userId="S::s267826@corp.aepsc.com::13bf9ab9-4a05-4829-aa92-9afc24435efb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W307" dT="2024-05-17T14:54:11.28" personId="{A6F33E73-3ECD-4B96-945B-087E0437E04B}" id="{7E4E5C57-E6CC-4725-BE52-5BE954AB7BB4}">
    <text xml:space="preserve">$1,248.64 was originally charged to WAP funds, but should have been DSM funds. $5,568.01 is correct total, but $1,248.64 will be paid on April 2024 Big Sandy invoice. </text>
  </threadedComment>
  <threadedComment ref="FW378" dT="2024-05-17T14:58:43.67" personId="{A6F33E73-3ECD-4B96-945B-087E0437E04B}" id="{9B20BA84-D307-4A1C-9AEF-A62E7EC442DF}">
    <text xml:space="preserve">April Big Sandy invoice will contain an additional $1,248.64 from June 2023 Chuck McKinney application. The floor insulation was mistakenly charged to WAP funds on the original application, but should have been paid by DSM funds.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A1971"/>
  <sheetViews>
    <sheetView tabSelected="1" topLeftCell="BK1" workbookViewId="0">
      <selection activeCell="BQ11" sqref="BQ11"/>
    </sheetView>
  </sheetViews>
  <sheetFormatPr defaultRowHeight="15" x14ac:dyDescent="0.25"/>
  <cols>
    <col min="1" max="2" width="14" customWidth="1"/>
    <col min="3" max="3" width="13.28515625" style="45" customWidth="1"/>
    <col min="4" max="4" width="16.140625" style="15" bestFit="1" customWidth="1"/>
    <col min="5" max="6" width="14" customWidth="1"/>
    <col min="7" max="7" width="14" style="54" customWidth="1"/>
    <col min="8" max="8" width="14" customWidth="1"/>
    <col min="9" max="9" width="14" style="54" customWidth="1"/>
    <col min="10" max="25" width="14" customWidth="1"/>
    <col min="26" max="26" width="9.140625" customWidth="1"/>
    <col min="27" max="27" width="13.140625" customWidth="1"/>
    <col min="28" max="30" width="14" customWidth="1"/>
    <col min="31" max="33" width="14" style="18" customWidth="1"/>
    <col min="34" max="39" width="14" customWidth="1"/>
    <col min="40" max="42" width="14" style="18" customWidth="1"/>
    <col min="43" max="43" width="14" customWidth="1"/>
    <col min="44" max="46" width="14" style="18" customWidth="1"/>
    <col min="47" max="47" width="14" customWidth="1"/>
    <col min="48" max="50" width="14" style="18" customWidth="1"/>
    <col min="51" max="52" width="14" customWidth="1"/>
    <col min="53" max="55" width="14" style="18" customWidth="1"/>
    <col min="56" max="56" width="14" customWidth="1"/>
    <col min="57" max="57" width="14" style="12" customWidth="1"/>
    <col min="58" max="60" width="14" style="18" customWidth="1"/>
    <col min="61" max="61" width="14" customWidth="1"/>
    <col min="62" max="62" width="14" style="12" customWidth="1"/>
    <col min="63" max="65" width="14" style="18" customWidth="1"/>
    <col min="66" max="70" width="14" style="12" customWidth="1"/>
    <col min="71" max="73" width="14" customWidth="1"/>
    <col min="74" max="74" width="16.85546875" bestFit="1" customWidth="1"/>
    <col min="75" max="77" width="14" style="18" customWidth="1"/>
    <col min="78" max="78" width="14" customWidth="1"/>
    <col min="79" max="83" width="14" style="12" customWidth="1"/>
    <col min="84" max="84" width="14" customWidth="1"/>
    <col min="85" max="87" width="14" style="18" customWidth="1"/>
    <col min="88" max="88" width="14" style="12" customWidth="1"/>
    <col min="89" max="89" width="12.5703125" style="12" customWidth="1"/>
    <col min="90" max="90" width="14" style="12" customWidth="1"/>
    <col min="91" max="93" width="14" customWidth="1"/>
    <col min="94" max="94" width="16.7109375" style="62" customWidth="1"/>
    <col min="95" max="96" width="14" customWidth="1"/>
    <col min="97" max="99" width="14" style="18" customWidth="1"/>
    <col min="100" max="100" width="14" style="62" customWidth="1"/>
    <col min="101" max="102" width="14" customWidth="1"/>
    <col min="103" max="105" width="14" style="18" customWidth="1"/>
    <col min="106" max="106" width="14" customWidth="1"/>
    <col min="107" max="109" width="14" style="18" customWidth="1"/>
    <col min="110" max="110" width="14" customWidth="1"/>
    <col min="111" max="112" width="14" style="12" customWidth="1"/>
    <col min="113" max="122" width="14" customWidth="1"/>
    <col min="123" max="125" width="14" style="18" customWidth="1"/>
    <col min="126" max="126" width="14.140625" style="29" customWidth="1"/>
    <col min="127" max="128" width="14" style="29" customWidth="1"/>
    <col min="129" max="141" width="14" customWidth="1"/>
    <col min="142" max="144" width="14" style="18" customWidth="1"/>
    <col min="145" max="146" width="14" customWidth="1"/>
    <col min="147" max="150" width="14" style="12" customWidth="1"/>
    <col min="151" max="151" width="14" customWidth="1"/>
    <col min="152" max="152" width="14" style="54" customWidth="1"/>
    <col min="153" max="153" width="14" style="12" customWidth="1"/>
    <col min="154" max="154" width="22" customWidth="1"/>
    <col min="155" max="157" width="14" style="18" customWidth="1"/>
    <col min="158" max="158" width="22.28515625" style="12" customWidth="1"/>
    <col min="159" max="159" width="23.140625" style="12" customWidth="1"/>
    <col min="160" max="160" width="19.5703125" style="12" customWidth="1"/>
    <col min="161" max="161" width="14" customWidth="1"/>
    <col min="162" max="162" width="22.28515625" customWidth="1"/>
    <col min="163" max="163" width="23.140625" customWidth="1"/>
    <col min="164" max="169" width="14" customWidth="1"/>
    <col min="170" max="170" width="21.140625" customWidth="1"/>
    <col min="171" max="171" width="13.5703125" customWidth="1"/>
    <col min="172" max="172" width="13.42578125" bestFit="1" customWidth="1"/>
    <col min="173" max="174" width="14" customWidth="1"/>
    <col min="175" max="176" width="14" style="18" customWidth="1"/>
    <col min="177" max="177" width="15.140625" style="18" bestFit="1" customWidth="1"/>
    <col min="178" max="178" width="14.85546875" style="18" bestFit="1" customWidth="1"/>
    <col min="179" max="179" width="11.42578125" style="8" bestFit="1" customWidth="1"/>
    <col min="180" max="180" width="11" style="8" bestFit="1" customWidth="1"/>
    <col min="181" max="181" width="14.5703125" style="8" customWidth="1"/>
    <col min="182" max="182" width="10" customWidth="1"/>
  </cols>
  <sheetData>
    <row r="1" spans="1:181" ht="45" x14ac:dyDescent="0.25">
      <c r="A1" s="1" t="s">
        <v>0</v>
      </c>
      <c r="B1" s="1" t="s">
        <v>1</v>
      </c>
      <c r="C1" s="42" t="s">
        <v>2</v>
      </c>
      <c r="D1" s="13" t="s">
        <v>3</v>
      </c>
      <c r="E1" s="1" t="s">
        <v>4</v>
      </c>
      <c r="F1" s="1" t="s">
        <v>5</v>
      </c>
      <c r="G1" s="55" t="s">
        <v>6</v>
      </c>
      <c r="H1" s="1" t="s">
        <v>7</v>
      </c>
      <c r="I1" s="55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31" t="s">
        <v>30</v>
      </c>
      <c r="AF1" s="31" t="s">
        <v>31</v>
      </c>
      <c r="AG1" s="3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31" t="s">
        <v>39</v>
      </c>
      <c r="AO1" s="31" t="s">
        <v>40</v>
      </c>
      <c r="AP1" s="31" t="s">
        <v>41</v>
      </c>
      <c r="AQ1" s="1" t="s">
        <v>42</v>
      </c>
      <c r="AR1" s="31" t="s">
        <v>43</v>
      </c>
      <c r="AS1" s="31" t="s">
        <v>44</v>
      </c>
      <c r="AT1" s="31" t="s">
        <v>45</v>
      </c>
      <c r="AU1" s="1" t="s">
        <v>46</v>
      </c>
      <c r="AV1" s="31" t="s">
        <v>47</v>
      </c>
      <c r="AW1" s="31" t="s">
        <v>48</v>
      </c>
      <c r="AX1" s="31" t="s">
        <v>49</v>
      </c>
      <c r="AY1" s="1" t="s">
        <v>50</v>
      </c>
      <c r="AZ1" s="1" t="s">
        <v>51</v>
      </c>
      <c r="BA1" s="31" t="s">
        <v>52</v>
      </c>
      <c r="BB1" s="31" t="s">
        <v>53</v>
      </c>
      <c r="BC1" s="31" t="s">
        <v>54</v>
      </c>
      <c r="BD1" s="1" t="s">
        <v>55</v>
      </c>
      <c r="BE1" s="11" t="s">
        <v>56</v>
      </c>
      <c r="BF1" s="31" t="s">
        <v>57</v>
      </c>
      <c r="BG1" s="31" t="s">
        <v>58</v>
      </c>
      <c r="BH1" s="31" t="s">
        <v>59</v>
      </c>
      <c r="BI1" s="1" t="s">
        <v>60</v>
      </c>
      <c r="BJ1" s="11" t="s">
        <v>61</v>
      </c>
      <c r="BK1" s="31" t="s">
        <v>62</v>
      </c>
      <c r="BL1" s="31" t="s">
        <v>63</v>
      </c>
      <c r="BM1" s="3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6" t="s">
        <v>173</v>
      </c>
      <c r="BW1" s="31" t="s">
        <v>73</v>
      </c>
      <c r="BX1" s="31" t="s">
        <v>74</v>
      </c>
      <c r="BY1" s="31" t="s">
        <v>75</v>
      </c>
      <c r="BZ1" s="1" t="s">
        <v>76</v>
      </c>
      <c r="CA1" s="11" t="s">
        <v>77</v>
      </c>
      <c r="CB1" s="11" t="s">
        <v>78</v>
      </c>
      <c r="CC1" s="11" t="s">
        <v>79</v>
      </c>
      <c r="CD1" s="11" t="s">
        <v>80</v>
      </c>
      <c r="CE1" s="11" t="s">
        <v>81</v>
      </c>
      <c r="CF1" s="1" t="s">
        <v>82</v>
      </c>
      <c r="CG1" s="31" t="s">
        <v>83</v>
      </c>
      <c r="CH1" s="31" t="s">
        <v>84</v>
      </c>
      <c r="CI1" s="31" t="s">
        <v>85</v>
      </c>
      <c r="CJ1" s="11" t="s">
        <v>86</v>
      </c>
      <c r="CK1" s="11" t="s">
        <v>87</v>
      </c>
      <c r="CL1" s="11" t="s">
        <v>88</v>
      </c>
      <c r="CM1" s="1" t="s">
        <v>89</v>
      </c>
      <c r="CN1" s="1" t="s">
        <v>90</v>
      </c>
      <c r="CO1" s="1" t="s">
        <v>91</v>
      </c>
      <c r="CP1" s="6" t="s">
        <v>163</v>
      </c>
      <c r="CQ1" s="6" t="s">
        <v>164</v>
      </c>
      <c r="CR1" s="6" t="s">
        <v>165</v>
      </c>
      <c r="CS1" s="16" t="s">
        <v>167</v>
      </c>
      <c r="CT1" s="16" t="s">
        <v>166</v>
      </c>
      <c r="CU1" s="16" t="s">
        <v>168</v>
      </c>
      <c r="CV1" s="6" t="s">
        <v>169</v>
      </c>
      <c r="CW1" s="6" t="s">
        <v>164</v>
      </c>
      <c r="CX1" s="6" t="s">
        <v>165</v>
      </c>
      <c r="CY1" s="16" t="s">
        <v>170</v>
      </c>
      <c r="CZ1" s="16" t="s">
        <v>171</v>
      </c>
      <c r="DA1" s="16" t="s">
        <v>172</v>
      </c>
      <c r="DB1" s="1" t="s">
        <v>92</v>
      </c>
      <c r="DC1" s="31" t="s">
        <v>93</v>
      </c>
      <c r="DD1" s="31" t="s">
        <v>94</v>
      </c>
      <c r="DE1" s="31" t="s">
        <v>95</v>
      </c>
      <c r="DF1" s="1" t="s">
        <v>96</v>
      </c>
      <c r="DG1" s="11" t="s">
        <v>97</v>
      </c>
      <c r="DH1" s="11" t="s">
        <v>98</v>
      </c>
      <c r="DI1" s="1" t="s">
        <v>99</v>
      </c>
      <c r="DJ1" s="1" t="s">
        <v>100</v>
      </c>
      <c r="DK1" s="1" t="s">
        <v>101</v>
      </c>
      <c r="DL1" s="1" t="s">
        <v>102</v>
      </c>
      <c r="DM1" s="1" t="s">
        <v>103</v>
      </c>
      <c r="DN1" s="1" t="s">
        <v>104</v>
      </c>
      <c r="DO1" s="1" t="s">
        <v>105</v>
      </c>
      <c r="DP1" s="1" t="s">
        <v>106</v>
      </c>
      <c r="DQ1" s="1" t="s">
        <v>107</v>
      </c>
      <c r="DR1" s="1" t="s">
        <v>108</v>
      </c>
      <c r="DS1" s="31" t="s">
        <v>109</v>
      </c>
      <c r="DT1" s="31" t="s">
        <v>110</v>
      </c>
      <c r="DU1" s="31" t="s">
        <v>111</v>
      </c>
      <c r="DV1" s="27" t="s">
        <v>112</v>
      </c>
      <c r="DW1" s="27" t="s">
        <v>113</v>
      </c>
      <c r="DX1" s="27" t="s">
        <v>114</v>
      </c>
      <c r="DY1" s="1" t="s">
        <v>115</v>
      </c>
      <c r="DZ1" s="1" t="s">
        <v>116</v>
      </c>
      <c r="EA1" s="1" t="s">
        <v>117</v>
      </c>
      <c r="EB1" s="1" t="s">
        <v>118</v>
      </c>
      <c r="EC1" s="1" t="s">
        <v>119</v>
      </c>
      <c r="ED1" s="1" t="s">
        <v>120</v>
      </c>
      <c r="EE1" s="1" t="s">
        <v>121</v>
      </c>
      <c r="EF1" s="1" t="s">
        <v>122</v>
      </c>
      <c r="EG1" s="1" t="s">
        <v>123</v>
      </c>
      <c r="EH1" s="1" t="s">
        <v>124</v>
      </c>
      <c r="EI1" s="1" t="s">
        <v>125</v>
      </c>
      <c r="EJ1" s="1" t="s">
        <v>126</v>
      </c>
      <c r="EK1" s="1" t="s">
        <v>127</v>
      </c>
      <c r="EL1" s="31" t="s">
        <v>128</v>
      </c>
      <c r="EM1" s="31" t="s">
        <v>129</v>
      </c>
      <c r="EN1" s="31" t="s">
        <v>130</v>
      </c>
      <c r="EO1" s="1" t="s">
        <v>131</v>
      </c>
      <c r="EP1" s="1" t="s">
        <v>132</v>
      </c>
      <c r="EQ1" s="11" t="s">
        <v>133</v>
      </c>
      <c r="ER1" s="11" t="s">
        <v>134</v>
      </c>
      <c r="ES1" s="11" t="s">
        <v>135</v>
      </c>
      <c r="ET1" s="11" t="s">
        <v>136</v>
      </c>
      <c r="EU1" s="1" t="s">
        <v>137</v>
      </c>
      <c r="EV1" s="55" t="s">
        <v>138</v>
      </c>
      <c r="EW1" s="11" t="s">
        <v>139</v>
      </c>
      <c r="EX1" s="1" t="s">
        <v>178</v>
      </c>
      <c r="EY1" s="31" t="s">
        <v>241</v>
      </c>
      <c r="EZ1" s="31" t="s">
        <v>242</v>
      </c>
      <c r="FA1" s="31" t="s">
        <v>243</v>
      </c>
      <c r="FB1" s="11" t="s">
        <v>140</v>
      </c>
      <c r="FC1" s="11" t="s">
        <v>141</v>
      </c>
      <c r="FD1" s="11" t="s">
        <v>142</v>
      </c>
      <c r="FE1" s="1" t="s">
        <v>143</v>
      </c>
      <c r="FF1" s="1" t="s">
        <v>144</v>
      </c>
      <c r="FG1" s="1" t="s">
        <v>145</v>
      </c>
      <c r="FH1" s="1" t="s">
        <v>146</v>
      </c>
      <c r="FI1" s="1" t="s">
        <v>147</v>
      </c>
      <c r="FJ1" s="1" t="s">
        <v>159</v>
      </c>
      <c r="FK1" s="1" t="s">
        <v>160</v>
      </c>
      <c r="FL1" s="1" t="s">
        <v>161</v>
      </c>
      <c r="FM1" s="1" t="s">
        <v>162</v>
      </c>
      <c r="FN1" s="1" t="s">
        <v>148</v>
      </c>
      <c r="FO1" s="1" t="s">
        <v>149</v>
      </c>
      <c r="FP1" s="1" t="s">
        <v>150</v>
      </c>
      <c r="FQ1" s="1" t="s">
        <v>151</v>
      </c>
      <c r="FR1" s="1" t="s">
        <v>152</v>
      </c>
      <c r="FS1" s="31" t="s">
        <v>153</v>
      </c>
      <c r="FT1" s="31" t="s">
        <v>154</v>
      </c>
      <c r="FU1" s="31" t="s">
        <v>155</v>
      </c>
      <c r="FV1" s="31" t="s">
        <v>179</v>
      </c>
      <c r="FW1" s="6" t="s">
        <v>156</v>
      </c>
      <c r="FX1" s="6" t="s">
        <v>157</v>
      </c>
      <c r="FY1" s="6" t="s">
        <v>158</v>
      </c>
    </row>
    <row r="2" spans="1:181" ht="15" customHeight="1" x14ac:dyDescent="0.25">
      <c r="A2" s="19" t="s">
        <v>184</v>
      </c>
      <c r="B2" t="s">
        <v>198</v>
      </c>
      <c r="C2" s="45">
        <v>43398</v>
      </c>
      <c r="D2" s="15">
        <v>43480</v>
      </c>
      <c r="E2" t="s">
        <v>199</v>
      </c>
      <c r="F2" t="s">
        <v>177</v>
      </c>
      <c r="G2" s="54" t="s">
        <v>182</v>
      </c>
      <c r="J2">
        <v>100</v>
      </c>
      <c r="K2">
        <v>8.5</v>
      </c>
      <c r="L2" t="s">
        <v>174</v>
      </c>
      <c r="O2">
        <v>1</v>
      </c>
      <c r="P2">
        <v>30000</v>
      </c>
      <c r="T2">
        <v>4</v>
      </c>
      <c r="U2">
        <v>8</v>
      </c>
      <c r="V2">
        <v>11024</v>
      </c>
      <c r="W2">
        <v>1378</v>
      </c>
      <c r="X2" t="s">
        <v>175</v>
      </c>
      <c r="Y2">
        <v>3754</v>
      </c>
      <c r="Z2">
        <v>3754</v>
      </c>
      <c r="AA2">
        <v>2729</v>
      </c>
      <c r="AB2">
        <v>1711</v>
      </c>
      <c r="AC2">
        <v>1</v>
      </c>
      <c r="AD2" t="s">
        <v>176</v>
      </c>
      <c r="AH2" t="s">
        <v>176</v>
      </c>
      <c r="AL2" t="s">
        <v>176</v>
      </c>
      <c r="AM2" t="s">
        <v>176</v>
      </c>
      <c r="AQ2" t="s">
        <v>174</v>
      </c>
      <c r="AS2" s="18">
        <v>769.99</v>
      </c>
      <c r="AU2" t="s">
        <v>176</v>
      </c>
      <c r="AY2" t="s">
        <v>174</v>
      </c>
      <c r="AZ2">
        <v>1018</v>
      </c>
      <c r="BA2" s="18">
        <v>383.5</v>
      </c>
      <c r="BB2" s="18">
        <v>1307.43</v>
      </c>
      <c r="BD2" t="s">
        <v>174</v>
      </c>
      <c r="BE2" s="12">
        <v>1025</v>
      </c>
      <c r="BF2" s="18">
        <v>751.64</v>
      </c>
      <c r="BG2" s="18">
        <v>805.14</v>
      </c>
      <c r="BI2" t="s">
        <v>174</v>
      </c>
      <c r="BJ2" s="12">
        <v>1378</v>
      </c>
      <c r="BL2" s="18">
        <v>832.67</v>
      </c>
      <c r="BN2" s="12" t="s">
        <v>200</v>
      </c>
      <c r="BO2" s="12" t="s">
        <v>183</v>
      </c>
      <c r="BV2" t="s">
        <v>176</v>
      </c>
      <c r="CF2" t="s">
        <v>174</v>
      </c>
      <c r="CG2" s="18">
        <v>667.5</v>
      </c>
      <c r="CH2" s="18">
        <v>1219.75</v>
      </c>
      <c r="CJ2" s="12">
        <v>1066</v>
      </c>
      <c r="CK2" s="65">
        <v>0</v>
      </c>
      <c r="CL2" s="12">
        <v>19</v>
      </c>
      <c r="CP2" s="62" t="s">
        <v>176</v>
      </c>
      <c r="CV2" s="62" t="s">
        <v>176</v>
      </c>
      <c r="DB2" t="s">
        <v>174</v>
      </c>
      <c r="DD2" s="18">
        <v>350.82</v>
      </c>
      <c r="DF2">
        <v>38</v>
      </c>
      <c r="DG2" s="12">
        <v>25</v>
      </c>
      <c r="DH2" s="12">
        <v>8</v>
      </c>
      <c r="DI2" t="s">
        <v>181</v>
      </c>
      <c r="DR2" t="s">
        <v>176</v>
      </c>
      <c r="DY2" t="s">
        <v>174</v>
      </c>
      <c r="DZ2" s="29">
        <v>70</v>
      </c>
      <c r="EA2" s="29">
        <v>68</v>
      </c>
      <c r="EB2" s="29">
        <v>70</v>
      </c>
      <c r="EC2" s="29">
        <v>68</v>
      </c>
      <c r="ED2" s="29">
        <v>12</v>
      </c>
      <c r="EE2" s="29">
        <v>12</v>
      </c>
      <c r="EF2" t="s">
        <v>176</v>
      </c>
      <c r="EK2" t="s">
        <v>174</v>
      </c>
      <c r="EM2" s="18">
        <v>167.79</v>
      </c>
      <c r="EO2" t="s">
        <v>177</v>
      </c>
      <c r="EP2">
        <v>50</v>
      </c>
      <c r="EQ2" s="12">
        <v>4</v>
      </c>
      <c r="ER2" s="12">
        <v>120</v>
      </c>
      <c r="ES2" s="12">
        <v>120</v>
      </c>
      <c r="ET2" s="12">
        <v>6</v>
      </c>
      <c r="EU2" t="s">
        <v>174</v>
      </c>
      <c r="EW2" s="12">
        <v>2</v>
      </c>
      <c r="EX2" t="s">
        <v>174</v>
      </c>
      <c r="EZ2" s="18">
        <v>62.81</v>
      </c>
      <c r="FB2" s="12">
        <v>18</v>
      </c>
      <c r="FC2" s="12">
        <v>60</v>
      </c>
      <c r="FD2" s="12">
        <v>12</v>
      </c>
      <c r="FE2" t="s">
        <v>180</v>
      </c>
      <c r="FF2" s="12">
        <v>18</v>
      </c>
      <c r="FG2" s="12">
        <v>60</v>
      </c>
      <c r="FH2" s="12">
        <v>12</v>
      </c>
      <c r="FI2" t="s">
        <v>180</v>
      </c>
      <c r="FN2" t="s">
        <v>174</v>
      </c>
      <c r="FO2" s="5">
        <f>IF(FN2="Yes",50,0)</f>
        <v>50</v>
      </c>
      <c r="FR2" s="22">
        <f>IF(F2="electric",200,0)</f>
        <v>200</v>
      </c>
      <c r="FU2" s="18">
        <v>754.93</v>
      </c>
      <c r="FW2" s="7">
        <f t="shared" ref="FW2:FW3" si="0">SUM(AE2,AI2,AN2,AR2,AV2,BA2,BF2,BK2,BW2,CG2,CS2,CY2,DC2,DS2,EH2,EL2,EY2,FO2,FR2)</f>
        <v>2052.64</v>
      </c>
      <c r="FX2" s="7">
        <f t="shared" ref="FX2:FX3" si="1">SUM(AF2,AJ2,AO2,AS2,AW2,BB2,BG2,BL2,BX2,CH2,CT2,CZ2,DD2,DT2,EI2,EM2,EZ2,FP2,FS2,FU2)</f>
        <v>6271.33</v>
      </c>
      <c r="FY2" s="7">
        <f t="shared" ref="FY2:FY3" si="2">SUM(AG2,AK2,AP2,AT2,AX2,BC2,BH2,BM2,BY2,CI2,CU2,DA2,DE2,DU2,EJ2,EN2,FA2,FQ2,FT2)</f>
        <v>0</v>
      </c>
    </row>
    <row r="3" spans="1:181" x14ac:dyDescent="0.25">
      <c r="A3" s="19" t="s">
        <v>185</v>
      </c>
      <c r="B3" t="s">
        <v>201</v>
      </c>
      <c r="C3" s="45">
        <v>43406</v>
      </c>
      <c r="D3" s="15">
        <v>43475</v>
      </c>
      <c r="E3" t="s">
        <v>202</v>
      </c>
      <c r="F3" t="s">
        <v>177</v>
      </c>
      <c r="G3" s="54" t="s">
        <v>203</v>
      </c>
      <c r="J3">
        <v>100</v>
      </c>
      <c r="L3" t="s">
        <v>174</v>
      </c>
      <c r="M3">
        <v>2</v>
      </c>
      <c r="P3">
        <v>12000</v>
      </c>
      <c r="R3">
        <v>12000</v>
      </c>
      <c r="T3">
        <v>2</v>
      </c>
      <c r="U3">
        <v>7</v>
      </c>
      <c r="V3">
        <v>15680</v>
      </c>
      <c r="W3">
        <v>1960</v>
      </c>
      <c r="X3" t="s">
        <v>204</v>
      </c>
      <c r="Y3">
        <v>1973</v>
      </c>
      <c r="AB3">
        <v>1175</v>
      </c>
      <c r="AC3">
        <v>1</v>
      </c>
      <c r="AD3" t="s">
        <v>176</v>
      </c>
      <c r="AH3" t="s">
        <v>176</v>
      </c>
      <c r="AL3" t="s">
        <v>176</v>
      </c>
      <c r="AM3" t="s">
        <v>176</v>
      </c>
      <c r="AQ3" t="s">
        <v>174</v>
      </c>
      <c r="AS3" s="18">
        <v>820.21</v>
      </c>
      <c r="AU3" t="s">
        <v>176</v>
      </c>
      <c r="AY3" t="s">
        <v>174</v>
      </c>
      <c r="AZ3">
        <v>798</v>
      </c>
      <c r="BA3" s="18">
        <v>236.94</v>
      </c>
      <c r="BB3" s="18">
        <v>285.38</v>
      </c>
      <c r="BD3" t="s">
        <v>176</v>
      </c>
      <c r="BI3" t="s">
        <v>174</v>
      </c>
      <c r="BJ3" s="12">
        <v>1960</v>
      </c>
      <c r="BL3" s="18">
        <v>2087.31</v>
      </c>
      <c r="BN3" s="12">
        <v>8</v>
      </c>
      <c r="BO3" s="12">
        <v>38</v>
      </c>
      <c r="BV3" t="s">
        <v>176</v>
      </c>
      <c r="CF3" t="s">
        <v>174</v>
      </c>
      <c r="CH3" s="18">
        <v>1675.92</v>
      </c>
      <c r="CJ3" s="12">
        <v>1960</v>
      </c>
      <c r="CK3" s="12">
        <v>10</v>
      </c>
      <c r="CL3" s="12">
        <v>19</v>
      </c>
      <c r="CP3" s="62" t="s">
        <v>176</v>
      </c>
      <c r="CV3" s="62" t="s">
        <v>176</v>
      </c>
      <c r="DB3" t="s">
        <v>176</v>
      </c>
      <c r="DR3" t="s">
        <v>174</v>
      </c>
      <c r="DS3" s="18">
        <v>2600</v>
      </c>
      <c r="DT3" s="18">
        <v>1680.08</v>
      </c>
      <c r="DV3" s="29">
        <v>3</v>
      </c>
      <c r="DW3" s="29">
        <v>16</v>
      </c>
      <c r="DX3" s="29">
        <v>8.4</v>
      </c>
      <c r="DY3" t="s">
        <v>174</v>
      </c>
      <c r="DZ3" s="29">
        <v>75</v>
      </c>
      <c r="EA3" s="29">
        <v>75</v>
      </c>
      <c r="EB3" s="29">
        <v>72</v>
      </c>
      <c r="EC3" s="29">
        <v>72</v>
      </c>
      <c r="ED3" s="29">
        <v>12</v>
      </c>
      <c r="EE3" s="29">
        <v>12</v>
      </c>
      <c r="EF3" t="s">
        <v>176</v>
      </c>
      <c r="EK3" t="s">
        <v>174</v>
      </c>
      <c r="EL3" s="18">
        <v>43.08</v>
      </c>
      <c r="EM3" s="18">
        <v>57.01</v>
      </c>
      <c r="EO3" t="s">
        <v>177</v>
      </c>
      <c r="EP3">
        <v>40</v>
      </c>
      <c r="EQ3" s="12">
        <v>10</v>
      </c>
      <c r="ER3" s="12">
        <v>140</v>
      </c>
      <c r="ES3" s="12">
        <v>120</v>
      </c>
      <c r="ET3" s="12">
        <v>6</v>
      </c>
      <c r="EU3" t="s">
        <v>174</v>
      </c>
      <c r="EW3" s="12">
        <v>2</v>
      </c>
      <c r="EX3" t="s">
        <v>174</v>
      </c>
      <c r="EZ3" s="18">
        <v>72.72</v>
      </c>
      <c r="FB3" s="12">
        <v>19</v>
      </c>
      <c r="FC3" s="12">
        <v>75</v>
      </c>
      <c r="FD3" s="12">
        <v>12</v>
      </c>
      <c r="FE3" t="s">
        <v>180</v>
      </c>
      <c r="FF3" s="12">
        <v>19</v>
      </c>
      <c r="FG3" s="12">
        <v>75</v>
      </c>
      <c r="FH3" s="12">
        <v>12</v>
      </c>
      <c r="FI3" t="s">
        <v>205</v>
      </c>
      <c r="FN3" t="s">
        <v>174</v>
      </c>
      <c r="FO3" s="5">
        <f t="shared" ref="FO3:FO66" si="3">IF(FN3="Yes",50,0)</f>
        <v>50</v>
      </c>
      <c r="FR3" s="22">
        <f t="shared" ref="FR3:FR66" si="4">IF(F3="electric",200,0)</f>
        <v>200</v>
      </c>
      <c r="FU3" s="18">
        <v>529.72</v>
      </c>
      <c r="FW3" s="7">
        <f t="shared" si="0"/>
        <v>3130.02</v>
      </c>
      <c r="FX3" s="7">
        <f t="shared" si="1"/>
        <v>7208.35</v>
      </c>
      <c r="FY3" s="7">
        <f t="shared" si="2"/>
        <v>0</v>
      </c>
    </row>
    <row r="4" spans="1:181" ht="30" customHeight="1" x14ac:dyDescent="0.25">
      <c r="A4" s="19" t="s">
        <v>186</v>
      </c>
      <c r="B4" s="61" t="s">
        <v>201</v>
      </c>
      <c r="C4" s="43">
        <v>43411</v>
      </c>
      <c r="D4" s="14">
        <v>43483</v>
      </c>
      <c r="E4" s="61" t="s">
        <v>199</v>
      </c>
      <c r="F4" s="61" t="s">
        <v>177</v>
      </c>
      <c r="G4" s="61" t="s">
        <v>182</v>
      </c>
      <c r="H4" s="3"/>
      <c r="I4" s="3"/>
      <c r="J4" s="2">
        <v>100</v>
      </c>
      <c r="K4" s="3">
        <v>8.1999999999999993</v>
      </c>
      <c r="L4" s="61" t="s">
        <v>174</v>
      </c>
      <c r="M4" s="2"/>
      <c r="N4" s="2"/>
      <c r="O4" s="2">
        <v>1</v>
      </c>
      <c r="P4" s="4"/>
      <c r="Q4" s="4">
        <v>10</v>
      </c>
      <c r="R4" s="4"/>
      <c r="S4" s="4"/>
      <c r="T4" s="2">
        <v>1</v>
      </c>
      <c r="U4" s="2">
        <v>7</v>
      </c>
      <c r="V4" s="2">
        <v>9120</v>
      </c>
      <c r="W4" s="2">
        <v>1140</v>
      </c>
      <c r="X4" s="61" t="s">
        <v>204</v>
      </c>
      <c r="Y4" s="2">
        <v>2758</v>
      </c>
      <c r="Z4" s="2"/>
      <c r="AA4" s="2"/>
      <c r="AB4" s="2">
        <v>1968</v>
      </c>
      <c r="AC4" s="4">
        <v>1</v>
      </c>
      <c r="AD4" s="61" t="s">
        <v>176</v>
      </c>
      <c r="AE4" s="32"/>
      <c r="AF4" s="32"/>
      <c r="AG4" s="32"/>
      <c r="AH4" s="61" t="s">
        <v>176</v>
      </c>
      <c r="AI4" s="5"/>
      <c r="AJ4" s="5"/>
      <c r="AK4" s="5"/>
      <c r="AL4" s="61" t="s">
        <v>176</v>
      </c>
      <c r="AM4" s="61" t="s">
        <v>176</v>
      </c>
      <c r="AN4" s="32"/>
      <c r="AO4" s="32"/>
      <c r="AP4" s="32"/>
      <c r="AQ4" s="61" t="s">
        <v>174</v>
      </c>
      <c r="AR4" s="32"/>
      <c r="AS4" s="32">
        <v>758.74</v>
      </c>
      <c r="AT4" s="32"/>
      <c r="AU4" s="61" t="s">
        <v>176</v>
      </c>
      <c r="AV4" s="32"/>
      <c r="AW4" s="32"/>
      <c r="AX4" s="32"/>
      <c r="AY4" s="61" t="s">
        <v>174</v>
      </c>
      <c r="AZ4" s="4">
        <v>790</v>
      </c>
      <c r="BA4" s="32">
        <v>170.53</v>
      </c>
      <c r="BB4" s="32">
        <v>1421.65</v>
      </c>
      <c r="BC4" s="32"/>
      <c r="BD4" s="61" t="s">
        <v>176</v>
      </c>
      <c r="BE4" s="38"/>
      <c r="BF4" s="32"/>
      <c r="BG4" s="32"/>
      <c r="BH4" s="32"/>
      <c r="BI4" s="61" t="s">
        <v>174</v>
      </c>
      <c r="BJ4" s="58">
        <v>1140</v>
      </c>
      <c r="BK4" s="32">
        <v>721.34</v>
      </c>
      <c r="BL4" s="32">
        <v>769.36</v>
      </c>
      <c r="BM4" s="32"/>
      <c r="BN4" s="38">
        <v>19</v>
      </c>
      <c r="BO4" s="38">
        <v>38</v>
      </c>
      <c r="BP4" s="58"/>
      <c r="BQ4" s="38"/>
      <c r="BR4" s="38"/>
      <c r="BS4" s="2"/>
      <c r="BT4" s="2"/>
      <c r="BU4" s="2"/>
      <c r="BV4" s="61" t="s">
        <v>176</v>
      </c>
      <c r="BW4" s="32"/>
      <c r="BX4" s="32"/>
      <c r="BY4" s="32"/>
      <c r="BZ4" s="2"/>
      <c r="CA4" s="58"/>
      <c r="CB4" s="58"/>
      <c r="CC4" s="58"/>
      <c r="CD4" s="58"/>
      <c r="CE4" s="58"/>
      <c r="CF4" s="61" t="s">
        <v>174</v>
      </c>
      <c r="CG4" s="32"/>
      <c r="CH4" s="32">
        <v>445.5</v>
      </c>
      <c r="CI4" s="32"/>
      <c r="CJ4" s="58">
        <v>1140</v>
      </c>
      <c r="CK4" s="58">
        <v>0</v>
      </c>
      <c r="CL4" s="58">
        <v>19</v>
      </c>
      <c r="CM4" s="2"/>
      <c r="CN4" s="2"/>
      <c r="CO4" s="2"/>
      <c r="CP4" s="63" t="s">
        <v>176</v>
      </c>
      <c r="CQ4" s="9"/>
      <c r="CR4" s="9"/>
      <c r="CS4" s="17"/>
      <c r="CT4" s="17"/>
      <c r="CU4" s="17"/>
      <c r="CV4" s="63" t="s">
        <v>176</v>
      </c>
      <c r="CW4" s="9"/>
      <c r="CX4" s="9"/>
      <c r="CY4" s="17"/>
      <c r="CZ4" s="17"/>
      <c r="DA4" s="17"/>
      <c r="DB4" s="61" t="s">
        <v>176</v>
      </c>
      <c r="DC4" s="32"/>
      <c r="DD4" s="32"/>
      <c r="DE4" s="32"/>
      <c r="DF4" s="4"/>
      <c r="DG4" s="58"/>
      <c r="DH4" s="38"/>
      <c r="DI4" s="3"/>
      <c r="DJ4" s="4"/>
      <c r="DK4" s="4"/>
      <c r="DL4" s="2"/>
      <c r="DM4" s="3"/>
      <c r="DN4" s="2"/>
      <c r="DO4" s="2"/>
      <c r="DP4" s="2"/>
      <c r="DQ4" s="3"/>
      <c r="DR4" s="61" t="s">
        <v>176</v>
      </c>
      <c r="DS4" s="32"/>
      <c r="DT4" s="32"/>
      <c r="DU4" s="32"/>
      <c r="DV4" s="28"/>
      <c r="DW4" s="28"/>
      <c r="DX4" s="28"/>
      <c r="DY4" s="61" t="s">
        <v>174</v>
      </c>
      <c r="DZ4" s="2">
        <v>75</v>
      </c>
      <c r="EA4" s="2">
        <v>75</v>
      </c>
      <c r="EB4" s="2">
        <v>72</v>
      </c>
      <c r="EC4" s="2">
        <v>72</v>
      </c>
      <c r="ED4" s="2">
        <v>12</v>
      </c>
      <c r="EE4" s="4">
        <v>12</v>
      </c>
      <c r="EF4" s="61" t="s">
        <v>176</v>
      </c>
      <c r="EG4" s="2"/>
      <c r="EH4" s="5"/>
      <c r="EI4" s="5"/>
      <c r="EJ4" s="5"/>
      <c r="EK4" s="61" t="s">
        <v>174</v>
      </c>
      <c r="EL4" s="32">
        <v>71.83</v>
      </c>
      <c r="EM4" s="32">
        <v>1.38</v>
      </c>
      <c r="EN4" s="32"/>
      <c r="EO4" s="61" t="s">
        <v>177</v>
      </c>
      <c r="EP4" s="2">
        <v>40</v>
      </c>
      <c r="EQ4" s="38">
        <v>10</v>
      </c>
      <c r="ER4" s="58">
        <v>140</v>
      </c>
      <c r="ES4" s="58">
        <v>120</v>
      </c>
      <c r="ET4" s="58">
        <v>0</v>
      </c>
      <c r="EU4" s="61" t="s">
        <v>174</v>
      </c>
      <c r="EV4" s="61"/>
      <c r="EW4" s="58">
        <v>0</v>
      </c>
      <c r="EX4" s="61" t="s">
        <v>174</v>
      </c>
      <c r="EY4" s="32">
        <v>28.24</v>
      </c>
      <c r="EZ4" s="32">
        <v>60.3</v>
      </c>
      <c r="FA4" s="32"/>
      <c r="FB4" s="58">
        <v>19</v>
      </c>
      <c r="FC4" s="58">
        <v>75</v>
      </c>
      <c r="FD4" s="58">
        <v>12</v>
      </c>
      <c r="FE4" s="61" t="s">
        <v>180</v>
      </c>
      <c r="FF4" s="2">
        <v>19</v>
      </c>
      <c r="FG4" s="2">
        <v>75</v>
      </c>
      <c r="FH4" s="2">
        <v>10</v>
      </c>
      <c r="FI4" s="61" t="s">
        <v>205</v>
      </c>
      <c r="FJ4" s="2"/>
      <c r="FK4" s="2"/>
      <c r="FL4" s="2"/>
      <c r="FM4" s="3"/>
      <c r="FN4" s="61" t="s">
        <v>174</v>
      </c>
      <c r="FO4" s="5">
        <f t="shared" si="3"/>
        <v>50</v>
      </c>
      <c r="FP4" s="5"/>
      <c r="FQ4" s="5"/>
      <c r="FR4" s="22">
        <f t="shared" si="4"/>
        <v>200</v>
      </c>
      <c r="FS4" s="32"/>
      <c r="FT4" s="32"/>
      <c r="FU4" s="32">
        <v>529.72</v>
      </c>
      <c r="FV4" s="32"/>
      <c r="FW4" s="7">
        <f t="shared" ref="FW4:FW66" si="5">SUM(AE4,AI4,AN4,AR4,AV4,BA4,BF4,BK4,BW4,CG4,CS4,CY4,DC4,DS4,EH4,EL4,EY4,FO4,FR4)</f>
        <v>1241.94</v>
      </c>
      <c r="FX4" s="7">
        <f t="shared" ref="FX4:FX66" si="6">SUM(AF4,AJ4,AO4,AS4,AW4,BB4,BG4,BL4,BX4,CH4,CT4,CZ4,DD4,DT4,EI4,EM4,EZ4,FP4,FS4,FU4)</f>
        <v>3986.6500000000005</v>
      </c>
      <c r="FY4" s="7">
        <f>SUM(AG4,AK4,AP4,AT4,AX4,BC4,BH4,BM4,BY4,CI4,CU4,DA4,DE4,DU4,EJ4,EN4,FA4,FQ4,FT4,FV4)</f>
        <v>0</v>
      </c>
    </row>
    <row r="5" spans="1:181" ht="30" customHeight="1" x14ac:dyDescent="0.25">
      <c r="A5" s="19" t="s">
        <v>187</v>
      </c>
      <c r="B5" s="61" t="s">
        <v>201</v>
      </c>
      <c r="C5" s="43">
        <v>43444</v>
      </c>
      <c r="D5" s="14">
        <v>43496</v>
      </c>
      <c r="E5" s="61" t="s">
        <v>199</v>
      </c>
      <c r="F5" s="61" t="s">
        <v>177</v>
      </c>
      <c r="G5" s="61" t="s">
        <v>203</v>
      </c>
      <c r="H5" s="3"/>
      <c r="I5" s="3"/>
      <c r="J5" s="2">
        <v>100</v>
      </c>
      <c r="K5" s="3"/>
      <c r="L5" s="61" t="s">
        <v>176</v>
      </c>
      <c r="M5" s="2"/>
      <c r="N5" s="2"/>
      <c r="O5" s="2"/>
      <c r="P5" s="4"/>
      <c r="Q5" s="4"/>
      <c r="R5" s="4"/>
      <c r="S5" s="4"/>
      <c r="T5" s="2">
        <v>2</v>
      </c>
      <c r="U5" s="2">
        <v>7</v>
      </c>
      <c r="V5" s="2">
        <v>12480</v>
      </c>
      <c r="W5" s="2">
        <v>1560</v>
      </c>
      <c r="X5" s="61" t="s">
        <v>204</v>
      </c>
      <c r="Y5" s="2">
        <v>2571</v>
      </c>
      <c r="Z5" s="2"/>
      <c r="AA5" s="2"/>
      <c r="AB5" s="2">
        <v>2008</v>
      </c>
      <c r="AC5" s="4">
        <v>1</v>
      </c>
      <c r="AD5" s="61" t="s">
        <v>176</v>
      </c>
      <c r="AE5" s="32"/>
      <c r="AF5" s="32"/>
      <c r="AG5" s="32"/>
      <c r="AH5" s="61" t="s">
        <v>176</v>
      </c>
      <c r="AI5" s="5"/>
      <c r="AJ5" s="5"/>
      <c r="AK5" s="5"/>
      <c r="AL5" s="61" t="s">
        <v>176</v>
      </c>
      <c r="AM5" s="61" t="s">
        <v>176</v>
      </c>
      <c r="AN5" s="32"/>
      <c r="AO5" s="32"/>
      <c r="AP5" s="32"/>
      <c r="AQ5" s="61" t="s">
        <v>174</v>
      </c>
      <c r="AR5" s="32"/>
      <c r="AS5" s="32">
        <v>669.58</v>
      </c>
      <c r="AT5" s="32"/>
      <c r="AU5" s="61" t="s">
        <v>176</v>
      </c>
      <c r="AV5" s="32"/>
      <c r="AW5" s="32"/>
      <c r="AX5" s="32"/>
      <c r="AY5" s="61" t="s">
        <v>174</v>
      </c>
      <c r="AZ5" s="4">
        <v>563</v>
      </c>
      <c r="BA5" s="32">
        <v>239.67</v>
      </c>
      <c r="BB5" s="32">
        <v>1518.25</v>
      </c>
      <c r="BC5" s="32"/>
      <c r="BD5" s="61" t="s">
        <v>176</v>
      </c>
      <c r="BE5" s="38"/>
      <c r="BF5" s="32"/>
      <c r="BG5" s="32"/>
      <c r="BH5" s="32"/>
      <c r="BI5" s="61" t="s">
        <v>174</v>
      </c>
      <c r="BJ5" s="58">
        <v>1560</v>
      </c>
      <c r="BK5" s="32"/>
      <c r="BL5" s="32">
        <v>1474.78</v>
      </c>
      <c r="BM5" s="32"/>
      <c r="BN5" s="38">
        <v>19</v>
      </c>
      <c r="BO5" s="38">
        <v>38</v>
      </c>
      <c r="BP5" s="58"/>
      <c r="BQ5" s="38"/>
      <c r="BR5" s="38"/>
      <c r="BS5" s="2"/>
      <c r="BT5" s="2"/>
      <c r="BU5" s="2"/>
      <c r="BV5" s="61" t="s">
        <v>176</v>
      </c>
      <c r="BW5" s="32"/>
      <c r="BX5" s="32"/>
      <c r="BY5" s="32"/>
      <c r="BZ5" s="2"/>
      <c r="CA5" s="58"/>
      <c r="CB5" s="58"/>
      <c r="CC5" s="58"/>
      <c r="CD5" s="58"/>
      <c r="CE5" s="58"/>
      <c r="CF5" s="61" t="s">
        <v>174</v>
      </c>
      <c r="CG5" s="32"/>
      <c r="CH5" s="32">
        <v>1112.19</v>
      </c>
      <c r="CI5" s="32"/>
      <c r="CJ5" s="58">
        <v>1560</v>
      </c>
      <c r="CK5" s="58">
        <v>16</v>
      </c>
      <c r="CL5" s="58">
        <v>19</v>
      </c>
      <c r="CM5" s="2"/>
      <c r="CN5" s="2"/>
      <c r="CO5" s="2"/>
      <c r="CP5" s="63" t="s">
        <v>176</v>
      </c>
      <c r="CQ5" s="9"/>
      <c r="CR5" s="9"/>
      <c r="CS5" s="17"/>
      <c r="CT5" s="17"/>
      <c r="CU5" s="17"/>
      <c r="CV5" s="63" t="s">
        <v>176</v>
      </c>
      <c r="CW5" s="9"/>
      <c r="CX5" s="9"/>
      <c r="CY5" s="17"/>
      <c r="CZ5" s="17"/>
      <c r="DA5" s="17"/>
      <c r="DB5" s="61" t="s">
        <v>174</v>
      </c>
      <c r="DC5" s="32"/>
      <c r="DD5" s="32">
        <v>615.9</v>
      </c>
      <c r="DE5" s="32"/>
      <c r="DF5" s="4">
        <v>6</v>
      </c>
      <c r="DG5" s="58">
        <v>75</v>
      </c>
      <c r="DH5" s="70">
        <v>8</v>
      </c>
      <c r="DI5" s="61" t="s">
        <v>181</v>
      </c>
      <c r="DJ5" s="4"/>
      <c r="DK5" s="4"/>
      <c r="DL5" s="2"/>
      <c r="DM5" s="3"/>
      <c r="DN5" s="2"/>
      <c r="DO5" s="2"/>
      <c r="DP5" s="2"/>
      <c r="DQ5" s="3"/>
      <c r="DR5" s="61" t="s">
        <v>174</v>
      </c>
      <c r="DS5" s="32">
        <v>2600</v>
      </c>
      <c r="DT5" s="32">
        <v>1166.6500000000001</v>
      </c>
      <c r="DU5" s="32"/>
      <c r="DV5" s="28">
        <v>2</v>
      </c>
      <c r="DW5" s="28">
        <v>14</v>
      </c>
      <c r="DX5" s="28">
        <v>8.1999999999999993</v>
      </c>
      <c r="DY5" s="61" t="s">
        <v>174</v>
      </c>
      <c r="DZ5" s="2">
        <v>77</v>
      </c>
      <c r="EA5" s="2">
        <v>77</v>
      </c>
      <c r="EB5" s="2">
        <v>72</v>
      </c>
      <c r="EC5" s="2">
        <v>72</v>
      </c>
      <c r="ED5" s="2">
        <v>12</v>
      </c>
      <c r="EE5" s="4">
        <v>12</v>
      </c>
      <c r="EF5" s="61" t="s">
        <v>176</v>
      </c>
      <c r="EG5" s="2"/>
      <c r="EH5" s="5"/>
      <c r="EI5" s="5"/>
      <c r="EJ5" s="5"/>
      <c r="EK5" s="61" t="s">
        <v>174</v>
      </c>
      <c r="EL5" s="32">
        <v>46.67</v>
      </c>
      <c r="EM5" s="32">
        <v>1.2</v>
      </c>
      <c r="EN5" s="32"/>
      <c r="EO5" s="61" t="s">
        <v>177</v>
      </c>
      <c r="EP5" s="2">
        <v>40</v>
      </c>
      <c r="EQ5" s="38">
        <v>10</v>
      </c>
      <c r="ER5" s="58">
        <v>140</v>
      </c>
      <c r="ES5" s="58">
        <v>120</v>
      </c>
      <c r="ET5" s="58">
        <v>0</v>
      </c>
      <c r="EU5" s="61" t="s">
        <v>174</v>
      </c>
      <c r="EV5" s="3"/>
      <c r="EW5" s="58">
        <v>0</v>
      </c>
      <c r="EX5" s="61" t="s">
        <v>174</v>
      </c>
      <c r="EY5" s="32">
        <v>28.24</v>
      </c>
      <c r="EZ5" s="32">
        <v>43.55</v>
      </c>
      <c r="FA5" s="32"/>
      <c r="FB5" s="58">
        <v>9</v>
      </c>
      <c r="FC5" s="58">
        <v>75</v>
      </c>
      <c r="FD5" s="58">
        <v>12</v>
      </c>
      <c r="FE5" s="61" t="s">
        <v>180</v>
      </c>
      <c r="FF5" s="2">
        <v>9</v>
      </c>
      <c r="FG5" s="2">
        <v>75</v>
      </c>
      <c r="FH5" s="2">
        <v>10</v>
      </c>
      <c r="FI5" s="61" t="s">
        <v>205</v>
      </c>
      <c r="FJ5" s="2"/>
      <c r="FK5" s="2"/>
      <c r="FL5" s="2"/>
      <c r="FM5" s="61"/>
      <c r="FN5" s="61" t="s">
        <v>174</v>
      </c>
      <c r="FO5" s="5">
        <f t="shared" si="3"/>
        <v>50</v>
      </c>
      <c r="FP5" s="5"/>
      <c r="FQ5" s="5"/>
      <c r="FR5" s="22">
        <f t="shared" si="4"/>
        <v>200</v>
      </c>
      <c r="FS5" s="32"/>
      <c r="FT5" s="32"/>
      <c r="FU5" s="32">
        <v>501.84</v>
      </c>
      <c r="FV5" s="32"/>
      <c r="FW5" s="7">
        <f t="shared" si="5"/>
        <v>3164.58</v>
      </c>
      <c r="FX5" s="7">
        <f t="shared" si="6"/>
        <v>7103.9399999999987</v>
      </c>
      <c r="FY5" s="7">
        <f>SUM(AG5,AK5,AP5,AT5,AX5,BC5,BH5,BM5,BY5,CI5,CU5,DA5,DE5,DU5,EJ5,EN5,FA5,FQ5,FT5,FV5)</f>
        <v>0</v>
      </c>
    </row>
    <row r="6" spans="1:181" ht="45" customHeight="1" x14ac:dyDescent="0.25">
      <c r="A6" s="71" t="s">
        <v>188</v>
      </c>
      <c r="B6" s="61" t="s">
        <v>198</v>
      </c>
      <c r="C6" s="75" t="s">
        <v>206</v>
      </c>
      <c r="D6" s="14">
        <v>43511</v>
      </c>
      <c r="E6" s="61" t="s">
        <v>202</v>
      </c>
      <c r="F6" s="61" t="s">
        <v>177</v>
      </c>
      <c r="G6" s="61" t="s">
        <v>182</v>
      </c>
      <c r="H6" s="3"/>
      <c r="I6" s="3"/>
      <c r="J6" s="2">
        <v>100</v>
      </c>
      <c r="K6" s="3">
        <v>8.1999999999999993</v>
      </c>
      <c r="L6" s="61" t="s">
        <v>174</v>
      </c>
      <c r="M6" s="2"/>
      <c r="N6" s="2"/>
      <c r="O6" s="2">
        <v>1</v>
      </c>
      <c r="P6" s="4">
        <v>42000</v>
      </c>
      <c r="Q6" s="4"/>
      <c r="R6" s="4"/>
      <c r="S6" s="4"/>
      <c r="T6" s="2">
        <v>3</v>
      </c>
      <c r="U6" s="2">
        <v>5</v>
      </c>
      <c r="V6" s="2">
        <v>5472</v>
      </c>
      <c r="W6" s="2">
        <v>684</v>
      </c>
      <c r="X6" s="61" t="s">
        <v>175</v>
      </c>
      <c r="Y6" s="2">
        <v>1640</v>
      </c>
      <c r="Z6" s="2">
        <v>1640</v>
      </c>
      <c r="AA6" s="2">
        <v>1260</v>
      </c>
      <c r="AB6" s="2">
        <v>1030</v>
      </c>
      <c r="AC6" s="4">
        <v>1</v>
      </c>
      <c r="AD6" s="61" t="s">
        <v>176</v>
      </c>
      <c r="AE6" s="32"/>
      <c r="AF6" s="32"/>
      <c r="AG6" s="32"/>
      <c r="AH6" s="61" t="s">
        <v>176</v>
      </c>
      <c r="AI6" s="5"/>
      <c r="AJ6" s="5"/>
      <c r="AK6" s="5"/>
      <c r="AL6" s="61" t="s">
        <v>176</v>
      </c>
      <c r="AM6" s="61" t="s">
        <v>176</v>
      </c>
      <c r="AN6" s="32"/>
      <c r="AO6" s="32"/>
      <c r="AP6" s="32"/>
      <c r="AQ6" s="61" t="s">
        <v>174</v>
      </c>
      <c r="AR6" s="32"/>
      <c r="AS6" s="32">
        <v>778.76</v>
      </c>
      <c r="AT6" s="32"/>
      <c r="AU6" s="61" t="s">
        <v>176</v>
      </c>
      <c r="AV6" s="32"/>
      <c r="AW6" s="32"/>
      <c r="AX6" s="32"/>
      <c r="AY6" s="61" t="s">
        <v>174</v>
      </c>
      <c r="AZ6" s="4">
        <v>230</v>
      </c>
      <c r="BA6" s="32">
        <v>13</v>
      </c>
      <c r="BB6" s="32">
        <v>745.1</v>
      </c>
      <c r="BC6" s="32"/>
      <c r="BD6" s="61" t="s">
        <v>174</v>
      </c>
      <c r="BE6" s="38">
        <v>380</v>
      </c>
      <c r="BF6" s="32">
        <v>900</v>
      </c>
      <c r="BG6" s="32">
        <v>697.43</v>
      </c>
      <c r="BH6" s="32"/>
      <c r="BI6" s="61" t="s">
        <v>174</v>
      </c>
      <c r="BJ6" s="58">
        <v>684</v>
      </c>
      <c r="BK6" s="32">
        <v>162.5</v>
      </c>
      <c r="BL6" s="32">
        <v>1053.52</v>
      </c>
      <c r="BM6" s="32"/>
      <c r="BN6" s="38">
        <v>11</v>
      </c>
      <c r="BO6" s="38">
        <v>38</v>
      </c>
      <c r="BP6" s="58"/>
      <c r="BQ6" s="38"/>
      <c r="BR6" s="38"/>
      <c r="BS6" s="2"/>
      <c r="BT6" s="2"/>
      <c r="BU6" s="2"/>
      <c r="BV6" s="61" t="s">
        <v>176</v>
      </c>
      <c r="BW6" s="32"/>
      <c r="BX6" s="32"/>
      <c r="BY6" s="32"/>
      <c r="BZ6" s="2"/>
      <c r="CA6" s="58"/>
      <c r="CB6" s="58"/>
      <c r="CC6" s="58"/>
      <c r="CD6" s="58"/>
      <c r="CE6" s="58"/>
      <c r="CF6" s="61" t="s">
        <v>174</v>
      </c>
      <c r="CG6" s="32">
        <v>900</v>
      </c>
      <c r="CH6" s="32">
        <v>1618.41</v>
      </c>
      <c r="CI6" s="32"/>
      <c r="CJ6" s="58">
        <v>684</v>
      </c>
      <c r="CK6" s="58">
        <v>0</v>
      </c>
      <c r="CL6" s="58">
        <v>19</v>
      </c>
      <c r="CM6" s="2"/>
      <c r="CN6" s="2"/>
      <c r="CO6" s="2"/>
      <c r="CP6" s="63" t="s">
        <v>176</v>
      </c>
      <c r="CQ6" s="9"/>
      <c r="CR6" s="9"/>
      <c r="CS6" s="17"/>
      <c r="CT6" s="17"/>
      <c r="CU6" s="17"/>
      <c r="CV6" s="63" t="s">
        <v>176</v>
      </c>
      <c r="CW6" s="9"/>
      <c r="CX6" s="9"/>
      <c r="CY6" s="17"/>
      <c r="CZ6" s="17"/>
      <c r="DA6" s="17"/>
      <c r="DB6" s="61" t="s">
        <v>176</v>
      </c>
      <c r="DC6" s="67"/>
      <c r="DD6" s="32"/>
      <c r="DE6" s="32"/>
      <c r="DF6" s="4"/>
      <c r="DG6" s="58"/>
      <c r="DH6" s="38"/>
      <c r="DI6" s="61"/>
      <c r="DJ6" s="4"/>
      <c r="DK6" s="4"/>
      <c r="DL6" s="2"/>
      <c r="DM6" s="61"/>
      <c r="DN6" s="2"/>
      <c r="DO6" s="2"/>
      <c r="DP6" s="2"/>
      <c r="DQ6" s="3"/>
      <c r="DR6" s="61" t="s">
        <v>176</v>
      </c>
      <c r="DS6" s="32"/>
      <c r="DT6" s="32"/>
      <c r="DU6" s="32"/>
      <c r="DV6" s="28"/>
      <c r="DW6" s="28"/>
      <c r="DX6" s="28"/>
      <c r="DY6" s="61" t="s">
        <v>174</v>
      </c>
      <c r="DZ6" s="2">
        <v>70</v>
      </c>
      <c r="EA6" s="2">
        <v>68</v>
      </c>
      <c r="EB6" s="2">
        <v>68</v>
      </c>
      <c r="EC6" s="2">
        <v>68</v>
      </c>
      <c r="ED6" s="2">
        <v>12</v>
      </c>
      <c r="EE6" s="4">
        <v>12</v>
      </c>
      <c r="EF6" s="61" t="s">
        <v>176</v>
      </c>
      <c r="EG6" s="2"/>
      <c r="EH6" s="5"/>
      <c r="EI6" s="5"/>
      <c r="EJ6" s="5"/>
      <c r="EK6" s="61" t="s">
        <v>174</v>
      </c>
      <c r="EL6" s="32"/>
      <c r="EM6" s="32">
        <v>103.3</v>
      </c>
      <c r="EN6" s="32"/>
      <c r="EO6" s="61" t="s">
        <v>177</v>
      </c>
      <c r="EP6" s="2">
        <v>30</v>
      </c>
      <c r="EQ6" s="38">
        <v>19</v>
      </c>
      <c r="ER6" s="58">
        <v>120</v>
      </c>
      <c r="ES6" s="58">
        <v>120</v>
      </c>
      <c r="ET6" s="58">
        <v>6</v>
      </c>
      <c r="EU6" s="61" t="s">
        <v>176</v>
      </c>
      <c r="EV6" s="61" t="s">
        <v>207</v>
      </c>
      <c r="EW6" s="58">
        <v>1</v>
      </c>
      <c r="EX6" s="61" t="s">
        <v>174</v>
      </c>
      <c r="EY6" s="32"/>
      <c r="EZ6" s="32">
        <v>66.849999999999994</v>
      </c>
      <c r="FA6" s="32"/>
      <c r="FB6" s="58">
        <v>13</v>
      </c>
      <c r="FC6" s="58">
        <v>60</v>
      </c>
      <c r="FD6" s="58">
        <v>12</v>
      </c>
      <c r="FE6" s="61" t="s">
        <v>180</v>
      </c>
      <c r="FF6" s="2">
        <v>13</v>
      </c>
      <c r="FG6" s="2">
        <v>60</v>
      </c>
      <c r="FH6" s="2">
        <v>12</v>
      </c>
      <c r="FI6" s="61" t="s">
        <v>180</v>
      </c>
      <c r="FJ6" s="2"/>
      <c r="FK6" s="2"/>
      <c r="FL6" s="2"/>
      <c r="FM6" s="61"/>
      <c r="FN6" s="61" t="s">
        <v>174</v>
      </c>
      <c r="FO6" s="5">
        <f t="shared" si="3"/>
        <v>50</v>
      </c>
      <c r="FP6" s="5"/>
      <c r="FQ6" s="5"/>
      <c r="FR6" s="22">
        <f t="shared" si="4"/>
        <v>200</v>
      </c>
      <c r="FS6" s="32"/>
      <c r="FT6" s="32"/>
      <c r="FU6" s="32">
        <v>461.51</v>
      </c>
      <c r="FV6" s="32"/>
      <c r="FW6" s="7">
        <f>SUM(AE6,AI6,AN6,AR6,AV6,BA6,BF6,BK6,BW6,CG6,CS6,CY6,DC6,DS6,EH6,EL6,EY6,FO6,FR6)</f>
        <v>2225.5</v>
      </c>
      <c r="FX6" s="7">
        <f t="shared" si="6"/>
        <v>5524.880000000001</v>
      </c>
      <c r="FY6" s="7">
        <f t="shared" ref="FY6:FY69" si="7">SUM(AG6,AK6,AP6,AT6,AX6,BC6,BH6,BM6,BY6,CI6,CU6,DA6,DE6,DU6,EJ6,EN6,FA6,FQ6,FT6,FV6)</f>
        <v>0</v>
      </c>
    </row>
    <row r="7" spans="1:181" ht="30" customHeight="1" x14ac:dyDescent="0.25">
      <c r="A7" s="19" t="s">
        <v>189</v>
      </c>
      <c r="B7" s="61" t="s">
        <v>198</v>
      </c>
      <c r="C7" s="43">
        <v>43448</v>
      </c>
      <c r="D7" s="14">
        <v>43522</v>
      </c>
      <c r="E7" s="61" t="s">
        <v>199</v>
      </c>
      <c r="F7" s="61" t="s">
        <v>177</v>
      </c>
      <c r="G7" s="61" t="s">
        <v>208</v>
      </c>
      <c r="H7" s="3"/>
      <c r="I7" s="3"/>
      <c r="J7" s="2">
        <v>100</v>
      </c>
      <c r="K7" s="3"/>
      <c r="L7" s="61" t="s">
        <v>174</v>
      </c>
      <c r="M7" s="2"/>
      <c r="N7" s="2">
        <v>1</v>
      </c>
      <c r="O7" s="2"/>
      <c r="P7" s="4">
        <v>42000</v>
      </c>
      <c r="Q7" s="4"/>
      <c r="R7" s="4"/>
      <c r="S7" s="4"/>
      <c r="T7" s="2">
        <v>1</v>
      </c>
      <c r="U7" s="2">
        <v>8</v>
      </c>
      <c r="V7" s="2">
        <v>10400</v>
      </c>
      <c r="W7" s="2">
        <v>1300</v>
      </c>
      <c r="X7" s="61" t="s">
        <v>175</v>
      </c>
      <c r="Y7" s="2">
        <v>2295</v>
      </c>
      <c r="Z7" s="2">
        <v>2295</v>
      </c>
      <c r="AA7" s="2">
        <v>2020</v>
      </c>
      <c r="AB7" s="2">
        <v>1824</v>
      </c>
      <c r="AC7" s="4">
        <v>1</v>
      </c>
      <c r="AD7" s="61" t="s">
        <v>176</v>
      </c>
      <c r="AE7" s="32"/>
      <c r="AF7" s="32"/>
      <c r="AG7" s="32"/>
      <c r="AH7" s="61" t="s">
        <v>176</v>
      </c>
      <c r="AI7" s="5"/>
      <c r="AJ7" s="5"/>
      <c r="AK7" s="5"/>
      <c r="AL7" s="61" t="s">
        <v>176</v>
      </c>
      <c r="AM7" s="61" t="s">
        <v>176</v>
      </c>
      <c r="AN7" s="32"/>
      <c r="AO7" s="32"/>
      <c r="AP7" s="32"/>
      <c r="AQ7" s="61" t="s">
        <v>174</v>
      </c>
      <c r="AR7" s="32"/>
      <c r="AS7" s="32">
        <v>841.58</v>
      </c>
      <c r="AT7" s="32"/>
      <c r="AU7" s="61" t="s">
        <v>176</v>
      </c>
      <c r="AV7" s="32"/>
      <c r="AW7" s="32"/>
      <c r="AX7" s="32"/>
      <c r="AY7" s="61" t="s">
        <v>174</v>
      </c>
      <c r="AZ7" s="4">
        <v>196</v>
      </c>
      <c r="BA7" s="32">
        <v>403</v>
      </c>
      <c r="BB7" s="32">
        <v>413.06</v>
      </c>
      <c r="BC7" s="32"/>
      <c r="BD7" s="61" t="s">
        <v>174</v>
      </c>
      <c r="BE7" s="38">
        <v>275</v>
      </c>
      <c r="BF7" s="32">
        <v>634.5</v>
      </c>
      <c r="BG7" s="32">
        <v>1202.69</v>
      </c>
      <c r="BH7" s="32"/>
      <c r="BI7" s="61" t="s">
        <v>174</v>
      </c>
      <c r="BJ7" s="58">
        <v>1300</v>
      </c>
      <c r="BK7" s="32"/>
      <c r="BL7" s="32">
        <v>928.22</v>
      </c>
      <c r="BM7" s="32"/>
      <c r="BN7" s="38">
        <v>13</v>
      </c>
      <c r="BO7" s="38">
        <v>38</v>
      </c>
      <c r="BP7" s="58"/>
      <c r="BQ7" s="38"/>
      <c r="BR7" s="38"/>
      <c r="BS7" s="2"/>
      <c r="BT7" s="2"/>
      <c r="BU7" s="2"/>
      <c r="BV7" s="61" t="s">
        <v>176</v>
      </c>
      <c r="BW7" s="32"/>
      <c r="BX7" s="32"/>
      <c r="BY7" s="32"/>
      <c r="BZ7" s="2"/>
      <c r="CA7" s="58"/>
      <c r="CB7" s="58"/>
      <c r="CC7" s="58"/>
      <c r="CD7" s="58"/>
      <c r="CE7" s="58"/>
      <c r="CF7" s="61" t="s">
        <v>174</v>
      </c>
      <c r="CG7" s="32">
        <v>791</v>
      </c>
      <c r="CH7" s="32">
        <v>1486.46</v>
      </c>
      <c r="CI7" s="32"/>
      <c r="CJ7" s="58">
        <v>1300</v>
      </c>
      <c r="CK7" s="58">
        <v>0</v>
      </c>
      <c r="CL7" s="58">
        <v>19</v>
      </c>
      <c r="CM7" s="2"/>
      <c r="CN7" s="2"/>
      <c r="CO7" s="2"/>
      <c r="CP7" s="63" t="s">
        <v>176</v>
      </c>
      <c r="CQ7" s="9"/>
      <c r="CR7" s="9"/>
      <c r="CS7" s="17"/>
      <c r="CT7" s="17"/>
      <c r="CU7" s="17"/>
      <c r="CV7" s="63" t="s">
        <v>176</v>
      </c>
      <c r="CW7" s="9"/>
      <c r="CX7" s="9"/>
      <c r="CY7" s="17"/>
      <c r="CZ7" s="17"/>
      <c r="DA7" s="17"/>
      <c r="DB7" s="61" t="s">
        <v>176</v>
      </c>
      <c r="DC7" s="32"/>
      <c r="DD7" s="32"/>
      <c r="DE7" s="32"/>
      <c r="DF7" s="4"/>
      <c r="DG7" s="58"/>
      <c r="DH7" s="38"/>
      <c r="DI7" s="3"/>
      <c r="DJ7" s="4"/>
      <c r="DK7" s="4"/>
      <c r="DL7" s="2"/>
      <c r="DM7" s="3"/>
      <c r="DN7" s="2"/>
      <c r="DO7" s="2"/>
      <c r="DP7" s="2"/>
      <c r="DQ7" s="3"/>
      <c r="DR7" s="61" t="s">
        <v>174</v>
      </c>
      <c r="DS7" s="32">
        <v>2600</v>
      </c>
      <c r="DT7" s="32"/>
      <c r="DU7" s="32"/>
      <c r="DV7" s="28">
        <v>3.5</v>
      </c>
      <c r="DW7" s="28">
        <v>14</v>
      </c>
      <c r="DX7" s="28">
        <v>8.1999999999999993</v>
      </c>
      <c r="DY7" s="61" t="s">
        <v>174</v>
      </c>
      <c r="DZ7" s="2">
        <v>70</v>
      </c>
      <c r="EA7" s="2">
        <v>69</v>
      </c>
      <c r="EB7" s="2">
        <v>68</v>
      </c>
      <c r="EC7" s="2">
        <v>67</v>
      </c>
      <c r="ED7" s="2">
        <v>12</v>
      </c>
      <c r="EE7" s="4">
        <v>12</v>
      </c>
      <c r="EF7" s="61" t="s">
        <v>176</v>
      </c>
      <c r="EG7" s="2"/>
      <c r="EH7" s="5"/>
      <c r="EI7" s="5"/>
      <c r="EJ7" s="5"/>
      <c r="EK7" s="61" t="s">
        <v>174</v>
      </c>
      <c r="EL7" s="32"/>
      <c r="EM7" s="32">
        <v>143.65</v>
      </c>
      <c r="EN7" s="32"/>
      <c r="EO7" s="61" t="s">
        <v>177</v>
      </c>
      <c r="EP7" s="2">
        <v>50</v>
      </c>
      <c r="EQ7" s="38">
        <v>6</v>
      </c>
      <c r="ER7" s="58">
        <v>120</v>
      </c>
      <c r="ES7" s="58">
        <v>120</v>
      </c>
      <c r="ET7" s="58">
        <v>6</v>
      </c>
      <c r="EU7" s="61" t="s">
        <v>174</v>
      </c>
      <c r="EV7" s="61"/>
      <c r="EW7" s="58">
        <v>1</v>
      </c>
      <c r="EX7" s="61" t="s">
        <v>174</v>
      </c>
      <c r="EY7" s="32"/>
      <c r="EZ7" s="32">
        <v>50.11</v>
      </c>
      <c r="FA7" s="32"/>
      <c r="FB7" s="58">
        <v>13</v>
      </c>
      <c r="FC7" s="58">
        <v>75</v>
      </c>
      <c r="FD7" s="58">
        <v>12</v>
      </c>
      <c r="FE7" s="61" t="s">
        <v>205</v>
      </c>
      <c r="FF7" s="2">
        <v>13</v>
      </c>
      <c r="FG7" s="2">
        <v>75</v>
      </c>
      <c r="FH7" s="2">
        <v>12</v>
      </c>
      <c r="FI7" s="61" t="s">
        <v>205</v>
      </c>
      <c r="FJ7" s="2"/>
      <c r="FK7" s="2"/>
      <c r="FL7" s="2"/>
      <c r="FM7" s="3"/>
      <c r="FN7" s="61" t="s">
        <v>174</v>
      </c>
      <c r="FO7" s="5">
        <f t="shared" si="3"/>
        <v>50</v>
      </c>
      <c r="FP7" s="5"/>
      <c r="FQ7" s="5"/>
      <c r="FR7" s="22">
        <f t="shared" si="4"/>
        <v>200</v>
      </c>
      <c r="FS7" s="32"/>
      <c r="FT7" s="32"/>
      <c r="FU7" s="32">
        <v>724.79</v>
      </c>
      <c r="FV7" s="32"/>
      <c r="FW7" s="7">
        <f t="shared" si="5"/>
        <v>4678.5</v>
      </c>
      <c r="FX7" s="7">
        <f t="shared" si="6"/>
        <v>5790.5599999999995</v>
      </c>
      <c r="FY7" s="7">
        <f t="shared" si="7"/>
        <v>0</v>
      </c>
    </row>
    <row r="8" spans="1:181" ht="30" customHeight="1" x14ac:dyDescent="0.25">
      <c r="A8" s="19" t="s">
        <v>190</v>
      </c>
      <c r="B8" s="61" t="s">
        <v>201</v>
      </c>
      <c r="C8" s="43">
        <v>43487</v>
      </c>
      <c r="D8" s="14">
        <v>43515</v>
      </c>
      <c r="E8" s="61" t="s">
        <v>199</v>
      </c>
      <c r="F8" s="61" t="s">
        <v>177</v>
      </c>
      <c r="G8" s="61" t="s">
        <v>203</v>
      </c>
      <c r="H8" s="3"/>
      <c r="I8" s="3"/>
      <c r="J8" s="2">
        <v>100</v>
      </c>
      <c r="K8" s="3"/>
      <c r="L8" s="61" t="s">
        <v>174</v>
      </c>
      <c r="M8" s="2">
        <v>1</v>
      </c>
      <c r="N8" s="2"/>
      <c r="P8" s="4">
        <v>20000</v>
      </c>
      <c r="Q8" s="4"/>
      <c r="R8" s="4"/>
      <c r="S8" s="4"/>
      <c r="T8" s="2">
        <v>1</v>
      </c>
      <c r="U8" s="2">
        <v>9</v>
      </c>
      <c r="V8" s="2">
        <v>9216</v>
      </c>
      <c r="W8" s="2">
        <v>1152</v>
      </c>
      <c r="X8" s="61" t="s">
        <v>204</v>
      </c>
      <c r="Y8" s="2">
        <v>3618</v>
      </c>
      <c r="Z8" s="2"/>
      <c r="AA8" s="2"/>
      <c r="AB8" s="2">
        <v>1865</v>
      </c>
      <c r="AC8" s="4">
        <v>1</v>
      </c>
      <c r="AD8" s="61" t="s">
        <v>176</v>
      </c>
      <c r="AE8" s="32"/>
      <c r="AF8" s="32"/>
      <c r="AG8" s="32"/>
      <c r="AH8" s="61" t="s">
        <v>176</v>
      </c>
      <c r="AI8" s="5"/>
      <c r="AJ8" s="5"/>
      <c r="AK8" s="5"/>
      <c r="AL8" s="61" t="s">
        <v>176</v>
      </c>
      <c r="AM8" s="61" t="s">
        <v>176</v>
      </c>
      <c r="AN8" s="32"/>
      <c r="AO8" s="32"/>
      <c r="AP8" s="32"/>
      <c r="AQ8" s="61" t="s">
        <v>174</v>
      </c>
      <c r="AR8" s="32"/>
      <c r="AS8" s="32">
        <v>821.86</v>
      </c>
      <c r="AT8" s="32"/>
      <c r="AU8" s="61" t="s">
        <v>176</v>
      </c>
      <c r="AV8" s="32"/>
      <c r="AW8" s="32"/>
      <c r="AX8" s="32"/>
      <c r="AY8" s="61" t="s">
        <v>174</v>
      </c>
      <c r="AZ8" s="4">
        <v>1753</v>
      </c>
      <c r="BA8" s="32">
        <v>380.72</v>
      </c>
      <c r="BB8" s="32">
        <v>1184.9100000000001</v>
      </c>
      <c r="BC8" s="32"/>
      <c r="BD8" s="61" t="s">
        <v>176</v>
      </c>
      <c r="BE8" s="38"/>
      <c r="BF8" s="32"/>
      <c r="BG8" s="32"/>
      <c r="BH8" s="32"/>
      <c r="BI8" s="61" t="s">
        <v>174</v>
      </c>
      <c r="BJ8" s="58">
        <v>1152</v>
      </c>
      <c r="BK8" s="32"/>
      <c r="BL8" s="32">
        <v>982.13</v>
      </c>
      <c r="BM8" s="32"/>
      <c r="BN8" s="38">
        <v>13</v>
      </c>
      <c r="BO8" s="38">
        <v>38</v>
      </c>
      <c r="BP8" s="58"/>
      <c r="BQ8" s="38"/>
      <c r="BR8" s="38"/>
      <c r="BS8" s="2"/>
      <c r="BT8" s="2"/>
      <c r="BU8" s="2"/>
      <c r="BV8" s="61" t="s">
        <v>176</v>
      </c>
      <c r="BW8" s="32"/>
      <c r="BX8" s="32"/>
      <c r="BY8" s="32"/>
      <c r="BZ8" s="2"/>
      <c r="CA8" s="58"/>
      <c r="CB8" s="58"/>
      <c r="CC8" s="58"/>
      <c r="CD8" s="58"/>
      <c r="CE8" s="58"/>
      <c r="CF8" s="61" t="s">
        <v>174</v>
      </c>
      <c r="CG8" s="32"/>
      <c r="CH8" s="32">
        <v>2375.15</v>
      </c>
      <c r="CI8" s="32"/>
      <c r="CJ8" s="58">
        <v>1152</v>
      </c>
      <c r="CK8" s="68">
        <v>19</v>
      </c>
      <c r="CL8" s="68">
        <v>38</v>
      </c>
      <c r="CM8" s="2"/>
      <c r="CN8" s="2"/>
      <c r="CO8" s="2"/>
      <c r="CP8" s="63" t="s">
        <v>176</v>
      </c>
      <c r="CQ8" s="9"/>
      <c r="CR8" s="9"/>
      <c r="CS8" s="17"/>
      <c r="CT8" s="17"/>
      <c r="CU8" s="17"/>
      <c r="CV8" s="63" t="s">
        <v>176</v>
      </c>
      <c r="CW8" s="9"/>
      <c r="CX8" s="9"/>
      <c r="CY8" s="17"/>
      <c r="CZ8" s="17"/>
      <c r="DA8" s="17"/>
      <c r="DB8" s="61" t="s">
        <v>176</v>
      </c>
      <c r="DC8" s="32"/>
      <c r="DD8" s="32"/>
      <c r="DE8" s="32"/>
      <c r="DF8" s="4"/>
      <c r="DG8" s="58"/>
      <c r="DH8" s="38"/>
      <c r="DI8" s="3"/>
      <c r="DJ8" s="4"/>
      <c r="DK8" s="4"/>
      <c r="DL8" s="2"/>
      <c r="DM8" s="3"/>
      <c r="DN8" s="2"/>
      <c r="DO8" s="2"/>
      <c r="DP8" s="2"/>
      <c r="DQ8" s="3"/>
      <c r="DR8" s="61" t="s">
        <v>174</v>
      </c>
      <c r="DS8" s="32">
        <v>2600</v>
      </c>
      <c r="DT8" s="32">
        <v>1678.5</v>
      </c>
      <c r="DU8" s="32"/>
      <c r="DV8" s="28">
        <v>2</v>
      </c>
      <c r="DW8" s="28">
        <v>16</v>
      </c>
      <c r="DX8" s="28">
        <v>8.4</v>
      </c>
      <c r="DY8" s="61" t="s">
        <v>174</v>
      </c>
      <c r="DZ8" s="2">
        <v>75</v>
      </c>
      <c r="EA8" s="2">
        <v>75</v>
      </c>
      <c r="EB8" s="2">
        <v>72</v>
      </c>
      <c r="EC8" s="2">
        <v>72</v>
      </c>
      <c r="ED8" s="2">
        <v>12</v>
      </c>
      <c r="EE8" s="4">
        <v>12</v>
      </c>
      <c r="EF8" s="61" t="s">
        <v>176</v>
      </c>
      <c r="EG8" s="2"/>
      <c r="EH8" s="5"/>
      <c r="EI8" s="5"/>
      <c r="EJ8" s="5"/>
      <c r="EK8" s="61" t="s">
        <v>174</v>
      </c>
      <c r="EL8" s="32">
        <v>12.46</v>
      </c>
      <c r="EM8" s="32"/>
      <c r="EN8" s="32"/>
      <c r="EO8" s="61" t="s">
        <v>177</v>
      </c>
      <c r="EP8" s="2">
        <v>40</v>
      </c>
      <c r="EQ8" s="38">
        <v>10</v>
      </c>
      <c r="ER8" s="58">
        <v>140</v>
      </c>
      <c r="ES8" s="58">
        <v>120</v>
      </c>
      <c r="ET8" s="58">
        <v>12</v>
      </c>
      <c r="EU8" s="61" t="s">
        <v>176</v>
      </c>
      <c r="EV8" s="61" t="s">
        <v>209</v>
      </c>
      <c r="EW8" s="58">
        <v>0</v>
      </c>
      <c r="EX8" s="61" t="s">
        <v>174</v>
      </c>
      <c r="EY8" s="32">
        <v>28.06</v>
      </c>
      <c r="EZ8" s="32">
        <v>46.9</v>
      </c>
      <c r="FA8" s="32"/>
      <c r="FB8" s="58">
        <v>9</v>
      </c>
      <c r="FC8" s="58">
        <v>100</v>
      </c>
      <c r="FD8" s="58">
        <v>12</v>
      </c>
      <c r="FE8" s="61" t="s">
        <v>180</v>
      </c>
      <c r="FF8" s="2">
        <v>9</v>
      </c>
      <c r="FG8" s="2">
        <v>100</v>
      </c>
      <c r="FH8" s="2">
        <v>12</v>
      </c>
      <c r="FI8" s="61" t="s">
        <v>205</v>
      </c>
      <c r="FJ8" s="2"/>
      <c r="FK8" s="2"/>
      <c r="FL8" s="2"/>
      <c r="FM8" s="3"/>
      <c r="FN8" s="61" t="s">
        <v>174</v>
      </c>
      <c r="FO8" s="5">
        <f t="shared" si="3"/>
        <v>50</v>
      </c>
      <c r="FP8" s="5"/>
      <c r="FQ8" s="5"/>
      <c r="FR8" s="22">
        <f t="shared" si="4"/>
        <v>200</v>
      </c>
      <c r="FS8" s="32"/>
      <c r="FT8" s="32"/>
      <c r="FU8" s="32">
        <v>497.7</v>
      </c>
      <c r="FV8" s="32"/>
      <c r="FW8" s="7">
        <f t="shared" si="5"/>
        <v>3271.2400000000002</v>
      </c>
      <c r="FX8" s="7">
        <f t="shared" si="6"/>
        <v>7587.15</v>
      </c>
      <c r="FY8" s="7">
        <f t="shared" si="7"/>
        <v>0</v>
      </c>
    </row>
    <row r="9" spans="1:181" ht="30" customHeight="1" x14ac:dyDescent="0.25">
      <c r="A9" s="19" t="s">
        <v>191</v>
      </c>
      <c r="B9" s="61" t="s">
        <v>201</v>
      </c>
      <c r="C9" s="43">
        <v>43497</v>
      </c>
      <c r="D9" s="14">
        <v>43525</v>
      </c>
      <c r="E9" s="61" t="s">
        <v>199</v>
      </c>
      <c r="F9" s="61" t="s">
        <v>177</v>
      </c>
      <c r="G9" s="61" t="s">
        <v>203</v>
      </c>
      <c r="H9" s="3"/>
      <c r="I9" s="3"/>
      <c r="J9" s="2">
        <v>100</v>
      </c>
      <c r="K9" s="3"/>
      <c r="L9" s="61" t="s">
        <v>174</v>
      </c>
      <c r="M9" s="2"/>
      <c r="N9" s="2">
        <v>1</v>
      </c>
      <c r="O9" s="2"/>
      <c r="P9" s="4">
        <v>30000</v>
      </c>
      <c r="Q9" s="4"/>
      <c r="R9" s="4"/>
      <c r="S9" s="4"/>
      <c r="T9" s="2">
        <v>3</v>
      </c>
      <c r="U9" s="2">
        <v>7</v>
      </c>
      <c r="V9" s="2">
        <v>14400</v>
      </c>
      <c r="W9" s="2">
        <v>1800</v>
      </c>
      <c r="X9" s="61" t="s">
        <v>204</v>
      </c>
      <c r="Y9" s="2">
        <v>3640</v>
      </c>
      <c r="Z9" s="2"/>
      <c r="AA9" s="2"/>
      <c r="AB9" s="2">
        <v>2513</v>
      </c>
      <c r="AC9" s="4">
        <v>1</v>
      </c>
      <c r="AD9" s="61" t="s">
        <v>176</v>
      </c>
      <c r="AE9" s="32"/>
      <c r="AF9" s="32"/>
      <c r="AG9" s="32"/>
      <c r="AH9" s="61" t="s">
        <v>176</v>
      </c>
      <c r="AI9" s="5"/>
      <c r="AJ9" s="5"/>
      <c r="AK9" s="5"/>
      <c r="AL9" s="61" t="s">
        <v>176</v>
      </c>
      <c r="AM9" s="61" t="s">
        <v>176</v>
      </c>
      <c r="AN9" s="32"/>
      <c r="AO9" s="32"/>
      <c r="AP9" s="32"/>
      <c r="AQ9" s="61" t="s">
        <v>174</v>
      </c>
      <c r="AR9" s="32"/>
      <c r="AS9" s="32">
        <v>519.86</v>
      </c>
      <c r="AT9" s="32"/>
      <c r="AU9" s="61" t="s">
        <v>176</v>
      </c>
      <c r="AV9" s="32"/>
      <c r="AW9" s="32"/>
      <c r="AX9" s="32"/>
      <c r="AY9" s="61" t="s">
        <v>174</v>
      </c>
      <c r="AZ9" s="4">
        <v>1127</v>
      </c>
      <c r="BA9" s="32"/>
      <c r="BB9" s="32">
        <v>1454.45</v>
      </c>
      <c r="BC9" s="32"/>
      <c r="BD9" s="61" t="s">
        <v>176</v>
      </c>
      <c r="BE9" s="38"/>
      <c r="BF9" s="32"/>
      <c r="BG9" s="32"/>
      <c r="BH9" s="32"/>
      <c r="BI9" s="61" t="s">
        <v>174</v>
      </c>
      <c r="BJ9" s="58">
        <v>1800</v>
      </c>
      <c r="BK9" s="32">
        <v>1247.08</v>
      </c>
      <c r="BL9" s="32">
        <v>667.95</v>
      </c>
      <c r="BM9" s="32"/>
      <c r="BN9" s="38">
        <v>19</v>
      </c>
      <c r="BO9" s="38">
        <v>38</v>
      </c>
      <c r="BP9" s="58"/>
      <c r="BQ9" s="38"/>
      <c r="BR9" s="38"/>
      <c r="BS9" s="2"/>
      <c r="BT9" s="2"/>
      <c r="BU9" s="2"/>
      <c r="BV9" s="61" t="s">
        <v>176</v>
      </c>
      <c r="BW9" s="32"/>
      <c r="BX9" s="32"/>
      <c r="BY9" s="32"/>
      <c r="BZ9" s="2"/>
      <c r="CA9" s="58"/>
      <c r="CB9" s="58"/>
      <c r="CC9" s="58"/>
      <c r="CD9" s="58"/>
      <c r="CE9" s="58"/>
      <c r="CF9" s="61" t="s">
        <v>174</v>
      </c>
      <c r="CG9" s="32">
        <v>1797.55</v>
      </c>
      <c r="CH9" s="32">
        <v>1676.55</v>
      </c>
      <c r="CI9" s="32"/>
      <c r="CJ9" s="58">
        <v>1800</v>
      </c>
      <c r="CK9" s="58">
        <v>0</v>
      </c>
      <c r="CL9" s="58">
        <v>19</v>
      </c>
      <c r="CM9" s="2"/>
      <c r="CN9" s="2"/>
      <c r="CO9" s="2"/>
      <c r="CP9" s="63" t="s">
        <v>176</v>
      </c>
      <c r="CQ9" s="9"/>
      <c r="CR9" s="9"/>
      <c r="CS9" s="17"/>
      <c r="CT9" s="17"/>
      <c r="CU9" s="17"/>
      <c r="CV9" s="63" t="s">
        <v>176</v>
      </c>
      <c r="CW9" s="9"/>
      <c r="CX9" s="9"/>
      <c r="CY9" s="17"/>
      <c r="CZ9" s="17"/>
      <c r="DA9" s="17"/>
      <c r="DB9" s="61" t="s">
        <v>174</v>
      </c>
      <c r="DC9" s="32"/>
      <c r="DD9" s="32">
        <v>835.23</v>
      </c>
      <c r="DE9" s="32"/>
      <c r="DF9" s="4"/>
      <c r="DG9" s="58"/>
      <c r="DH9" s="38"/>
      <c r="DI9" s="61"/>
      <c r="DJ9" s="4"/>
      <c r="DK9" s="4"/>
      <c r="DL9" s="2"/>
      <c r="DM9" s="61"/>
      <c r="DN9" s="2"/>
      <c r="DO9" s="2"/>
      <c r="DP9" s="2"/>
      <c r="DQ9" s="3"/>
      <c r="DR9" s="61" t="s">
        <v>174</v>
      </c>
      <c r="DS9" s="32"/>
      <c r="DT9" s="32">
        <v>4874.13</v>
      </c>
      <c r="DU9" s="32"/>
      <c r="DV9" s="28">
        <v>3</v>
      </c>
      <c r="DW9" s="28">
        <v>16</v>
      </c>
      <c r="DX9" s="28">
        <v>8.4</v>
      </c>
      <c r="DY9" s="61" t="s">
        <v>174</v>
      </c>
      <c r="DZ9" s="2">
        <v>75</v>
      </c>
      <c r="EA9" s="2">
        <v>75</v>
      </c>
      <c r="EB9" s="2">
        <v>72</v>
      </c>
      <c r="EC9" s="2">
        <v>72</v>
      </c>
      <c r="ED9" s="2">
        <v>12</v>
      </c>
      <c r="EE9" s="4">
        <v>12</v>
      </c>
      <c r="EF9" s="61" t="s">
        <v>176</v>
      </c>
      <c r="EG9" s="2"/>
      <c r="EH9" s="5"/>
      <c r="EI9" s="5"/>
      <c r="EJ9" s="5"/>
      <c r="EK9" s="61" t="s">
        <v>174</v>
      </c>
      <c r="EL9" s="32">
        <v>72.430000000000007</v>
      </c>
      <c r="EM9" s="32">
        <v>2.4</v>
      </c>
      <c r="EN9" s="32"/>
      <c r="EO9" s="61" t="s">
        <v>177</v>
      </c>
      <c r="EP9" s="2">
        <v>40</v>
      </c>
      <c r="EQ9" s="38">
        <v>10</v>
      </c>
      <c r="ER9" s="58">
        <v>140</v>
      </c>
      <c r="ES9" s="58">
        <v>120</v>
      </c>
      <c r="ET9" s="58">
        <v>12</v>
      </c>
      <c r="EU9" s="61" t="s">
        <v>174</v>
      </c>
      <c r="EV9" s="61"/>
      <c r="EW9" s="58">
        <v>0</v>
      </c>
      <c r="EX9" s="61" t="s">
        <v>174</v>
      </c>
      <c r="EY9" s="32">
        <v>28.4</v>
      </c>
      <c r="EZ9" s="32">
        <v>60.3</v>
      </c>
      <c r="FA9" s="32"/>
      <c r="FB9" s="58">
        <v>19</v>
      </c>
      <c r="FC9" s="58">
        <v>75</v>
      </c>
      <c r="FD9" s="58">
        <v>12</v>
      </c>
      <c r="FE9" s="61" t="s">
        <v>205</v>
      </c>
      <c r="FF9" s="2">
        <v>19</v>
      </c>
      <c r="FG9" s="2">
        <v>75</v>
      </c>
      <c r="FH9" s="2">
        <v>12</v>
      </c>
      <c r="FI9" s="61" t="s">
        <v>180</v>
      </c>
      <c r="FJ9" s="2"/>
      <c r="FK9" s="2"/>
      <c r="FL9" s="2"/>
      <c r="FM9" s="61"/>
      <c r="FN9" s="61" t="s">
        <v>174</v>
      </c>
      <c r="FO9" s="5">
        <f t="shared" si="3"/>
        <v>50</v>
      </c>
      <c r="FP9" s="5"/>
      <c r="FQ9" s="5"/>
      <c r="FR9" s="22">
        <f t="shared" si="4"/>
        <v>200</v>
      </c>
      <c r="FS9" s="32"/>
      <c r="FT9" s="32"/>
      <c r="FU9" s="32">
        <v>505.62</v>
      </c>
      <c r="FV9" s="32"/>
      <c r="FW9" s="7">
        <f t="shared" si="5"/>
        <v>3395.46</v>
      </c>
      <c r="FX9" s="7">
        <f t="shared" si="6"/>
        <v>10596.490000000002</v>
      </c>
      <c r="FY9" s="7">
        <f t="shared" si="7"/>
        <v>0</v>
      </c>
    </row>
    <row r="10" spans="1:181" ht="30" customHeight="1" x14ac:dyDescent="0.25">
      <c r="A10" s="19" t="s">
        <v>192</v>
      </c>
      <c r="B10" s="61" t="s">
        <v>201</v>
      </c>
      <c r="C10" s="43">
        <v>43488</v>
      </c>
      <c r="D10" s="14">
        <v>43504</v>
      </c>
      <c r="E10" s="61" t="s">
        <v>199</v>
      </c>
      <c r="F10" s="61" t="s">
        <v>177</v>
      </c>
      <c r="G10" s="61" t="s">
        <v>182</v>
      </c>
      <c r="H10" s="3"/>
      <c r="I10" s="3"/>
      <c r="J10" s="2">
        <v>100</v>
      </c>
      <c r="K10" s="3">
        <v>8</v>
      </c>
      <c r="L10" s="61" t="s">
        <v>174</v>
      </c>
      <c r="M10" s="2"/>
      <c r="N10" s="2"/>
      <c r="O10" s="2">
        <v>1</v>
      </c>
      <c r="P10" s="4">
        <v>30000</v>
      </c>
      <c r="Q10" s="4">
        <v>12</v>
      </c>
      <c r="R10" s="4"/>
      <c r="S10" s="4"/>
      <c r="T10" s="2">
        <v>2</v>
      </c>
      <c r="U10" s="2">
        <v>7</v>
      </c>
      <c r="V10" s="2">
        <v>18560</v>
      </c>
      <c r="W10" s="2">
        <v>2320</v>
      </c>
      <c r="X10" s="61" t="s">
        <v>204</v>
      </c>
      <c r="Y10" s="2">
        <v>3200</v>
      </c>
      <c r="Z10" s="2"/>
      <c r="AA10" s="2"/>
      <c r="AB10" s="2">
        <v>2343</v>
      </c>
      <c r="AC10" s="4">
        <v>1</v>
      </c>
      <c r="AD10" s="61" t="s">
        <v>174</v>
      </c>
      <c r="AE10" s="32"/>
      <c r="AF10" s="32">
        <v>402.97</v>
      </c>
      <c r="AG10" s="32"/>
      <c r="AH10" s="61" t="s">
        <v>176</v>
      </c>
      <c r="AI10" s="5"/>
      <c r="AJ10" s="5"/>
      <c r="AK10" s="5"/>
      <c r="AL10" s="61" t="s">
        <v>176</v>
      </c>
      <c r="AM10" s="61" t="s">
        <v>176</v>
      </c>
      <c r="AN10" s="32"/>
      <c r="AO10" s="32"/>
      <c r="AP10" s="32"/>
      <c r="AQ10" s="61" t="s">
        <v>174</v>
      </c>
      <c r="AR10" s="32"/>
      <c r="AS10" s="32">
        <v>802.43</v>
      </c>
      <c r="AT10" s="32"/>
      <c r="AU10" s="61" t="s">
        <v>176</v>
      </c>
      <c r="AV10" s="32"/>
      <c r="AW10" s="32"/>
      <c r="AX10" s="32"/>
      <c r="AY10" s="61" t="s">
        <v>174</v>
      </c>
      <c r="AZ10" s="4">
        <v>857</v>
      </c>
      <c r="BA10" s="32"/>
      <c r="BB10" s="32">
        <v>1646.05</v>
      </c>
      <c r="BC10" s="32"/>
      <c r="BD10" s="61" t="s">
        <v>176</v>
      </c>
      <c r="BE10" s="38"/>
      <c r="BF10" s="32"/>
      <c r="BG10" s="32"/>
      <c r="BH10" s="32"/>
      <c r="BI10" s="61" t="s">
        <v>174</v>
      </c>
      <c r="BJ10" s="58">
        <v>2320</v>
      </c>
      <c r="BK10" s="32">
        <v>715.93</v>
      </c>
      <c r="BL10" s="32">
        <v>268.58</v>
      </c>
      <c r="BM10" s="32"/>
      <c r="BN10" s="38">
        <v>0</v>
      </c>
      <c r="BO10" s="38">
        <v>38</v>
      </c>
      <c r="BP10" s="58"/>
      <c r="BQ10" s="38"/>
      <c r="BR10" s="38"/>
      <c r="BS10" s="2"/>
      <c r="BT10" s="2"/>
      <c r="BU10" s="2"/>
      <c r="BV10" s="61" t="s">
        <v>176</v>
      </c>
      <c r="BW10" s="32"/>
      <c r="BX10" s="32"/>
      <c r="BY10" s="32"/>
      <c r="BZ10" s="2"/>
      <c r="CA10" s="58"/>
      <c r="CB10" s="58"/>
      <c r="CC10" s="58"/>
      <c r="CD10" s="58"/>
      <c r="CE10" s="58"/>
      <c r="CF10" s="61" t="s">
        <v>176</v>
      </c>
      <c r="CG10" s="32"/>
      <c r="CH10" s="32">
        <v>620.35</v>
      </c>
      <c r="CI10" s="32"/>
      <c r="CJ10" s="58"/>
      <c r="CK10" s="58"/>
      <c r="CL10" s="58"/>
      <c r="CM10" s="2"/>
      <c r="CN10" s="2"/>
      <c r="CO10" s="2"/>
      <c r="CP10" s="63" t="s">
        <v>176</v>
      </c>
      <c r="CQ10" s="9"/>
      <c r="CR10" s="9"/>
      <c r="CS10" s="17"/>
      <c r="CT10" s="17"/>
      <c r="CU10" s="17"/>
      <c r="CV10" s="63" t="s">
        <v>176</v>
      </c>
      <c r="CW10" s="9"/>
      <c r="CX10" s="9"/>
      <c r="CY10" s="17"/>
      <c r="CZ10" s="17"/>
      <c r="DA10" s="17"/>
      <c r="DB10" s="61" t="s">
        <v>176</v>
      </c>
      <c r="DC10" s="32"/>
      <c r="DD10" s="32"/>
      <c r="DE10" s="32"/>
      <c r="DF10" s="4"/>
      <c r="DG10" s="58"/>
      <c r="DH10" s="38"/>
      <c r="DI10" s="3"/>
      <c r="DJ10" s="4"/>
      <c r="DK10" s="4"/>
      <c r="DL10" s="2"/>
      <c r="DM10" s="3"/>
      <c r="DN10" s="2"/>
      <c r="DO10" s="2"/>
      <c r="DP10" s="2"/>
      <c r="DQ10" s="3"/>
      <c r="DR10" s="61" t="s">
        <v>176</v>
      </c>
      <c r="DS10" s="32"/>
      <c r="DT10" s="32"/>
      <c r="DU10" s="32"/>
      <c r="DV10" s="28"/>
      <c r="DW10" s="28"/>
      <c r="DX10" s="28"/>
      <c r="DY10" s="61" t="s">
        <v>174</v>
      </c>
      <c r="DZ10" s="2">
        <v>75</v>
      </c>
      <c r="EA10" s="2">
        <v>75</v>
      </c>
      <c r="EB10" s="2">
        <v>72</v>
      </c>
      <c r="EC10" s="2">
        <v>72</v>
      </c>
      <c r="ED10" s="2">
        <v>12</v>
      </c>
      <c r="EE10" s="4">
        <v>12</v>
      </c>
      <c r="EF10" s="61" t="s">
        <v>176</v>
      </c>
      <c r="EG10" s="2"/>
      <c r="EH10" s="5"/>
      <c r="EI10" s="5"/>
      <c r="EJ10" s="5"/>
      <c r="EK10" s="61" t="s">
        <v>176</v>
      </c>
      <c r="EL10" s="32"/>
      <c r="EM10" s="32"/>
      <c r="EN10" s="32"/>
      <c r="EO10" s="61" t="s">
        <v>177</v>
      </c>
      <c r="EP10" s="2">
        <v>40</v>
      </c>
      <c r="EQ10" s="38">
        <v>10</v>
      </c>
      <c r="ER10" s="58">
        <v>140</v>
      </c>
      <c r="ES10" s="58">
        <v>120</v>
      </c>
      <c r="ET10" s="58">
        <v>0</v>
      </c>
      <c r="EU10" s="61" t="s">
        <v>176</v>
      </c>
      <c r="EV10" s="61" t="s">
        <v>210</v>
      </c>
      <c r="EW10" s="58">
        <v>0</v>
      </c>
      <c r="EX10" s="61" t="s">
        <v>174</v>
      </c>
      <c r="EY10" s="32"/>
      <c r="EZ10" s="32">
        <v>73.48</v>
      </c>
      <c r="FA10" s="32"/>
      <c r="FB10" s="58">
        <v>9</v>
      </c>
      <c r="FC10" s="58">
        <v>100</v>
      </c>
      <c r="FD10" s="58">
        <v>12</v>
      </c>
      <c r="FE10" s="61" t="s">
        <v>180</v>
      </c>
      <c r="FF10" s="2">
        <v>9</v>
      </c>
      <c r="FG10" s="2">
        <v>100</v>
      </c>
      <c r="FH10" s="2">
        <v>12</v>
      </c>
      <c r="FI10" s="61" t="s">
        <v>205</v>
      </c>
      <c r="FJ10" s="2"/>
      <c r="FK10" s="2"/>
      <c r="FL10" s="2"/>
      <c r="FM10" s="3"/>
      <c r="FN10" s="61" t="s">
        <v>174</v>
      </c>
      <c r="FO10" s="5">
        <f t="shared" si="3"/>
        <v>50</v>
      </c>
      <c r="FP10" s="5"/>
      <c r="FQ10" s="5"/>
      <c r="FR10" s="22">
        <f t="shared" si="4"/>
        <v>200</v>
      </c>
      <c r="FS10" s="32"/>
      <c r="FT10" s="32"/>
      <c r="FU10" s="67">
        <v>541.26</v>
      </c>
      <c r="FV10" s="32"/>
      <c r="FW10" s="7">
        <f t="shared" si="5"/>
        <v>965.93</v>
      </c>
      <c r="FX10" s="7">
        <f t="shared" si="6"/>
        <v>4355.12</v>
      </c>
      <c r="FY10" s="7">
        <f t="shared" si="7"/>
        <v>0</v>
      </c>
    </row>
    <row r="11" spans="1:181" ht="30" customHeight="1" x14ac:dyDescent="0.25">
      <c r="A11" s="19" t="s">
        <v>193</v>
      </c>
      <c r="B11" s="61" t="s">
        <v>198</v>
      </c>
      <c r="C11" s="43">
        <v>43460</v>
      </c>
      <c r="D11" s="14">
        <v>43535</v>
      </c>
      <c r="E11" s="61" t="s">
        <v>202</v>
      </c>
      <c r="F11" s="61" t="s">
        <v>177</v>
      </c>
      <c r="G11" s="61" t="s">
        <v>208</v>
      </c>
      <c r="H11" s="3"/>
      <c r="I11" s="3"/>
      <c r="J11" s="2">
        <v>100</v>
      </c>
      <c r="K11" s="3"/>
      <c r="L11" s="61" t="s">
        <v>174</v>
      </c>
      <c r="M11" s="2"/>
      <c r="N11" s="2">
        <v>1</v>
      </c>
      <c r="O11" s="2"/>
      <c r="P11" s="4">
        <v>24000</v>
      </c>
      <c r="Q11" s="4"/>
      <c r="R11" s="4"/>
      <c r="S11" s="4"/>
      <c r="T11" s="2">
        <v>1</v>
      </c>
      <c r="U11" s="2">
        <v>6</v>
      </c>
      <c r="V11" s="2">
        <v>7840</v>
      </c>
      <c r="W11" s="2">
        <v>980</v>
      </c>
      <c r="X11" s="61" t="s">
        <v>175</v>
      </c>
      <c r="Y11" s="2">
        <v>1824</v>
      </c>
      <c r="Z11" s="2">
        <v>1824</v>
      </c>
      <c r="AA11" s="2">
        <v>1439</v>
      </c>
      <c r="AB11" s="2">
        <v>1130</v>
      </c>
      <c r="AC11" s="4">
        <v>1</v>
      </c>
      <c r="AD11" s="61" t="s">
        <v>176</v>
      </c>
      <c r="AE11" s="32"/>
      <c r="AF11" s="32"/>
      <c r="AG11" s="32"/>
      <c r="AH11" s="61" t="s">
        <v>176</v>
      </c>
      <c r="AI11" s="5"/>
      <c r="AJ11" s="5"/>
      <c r="AK11" s="5"/>
      <c r="AL11" s="61" t="s">
        <v>176</v>
      </c>
      <c r="AM11" s="61" t="s">
        <v>176</v>
      </c>
      <c r="AN11" s="32"/>
      <c r="AO11" s="32"/>
      <c r="AP11" s="32"/>
      <c r="AQ11" s="61" t="s">
        <v>174</v>
      </c>
      <c r="AR11" s="32"/>
      <c r="AS11" s="32">
        <v>1214.3399999999999</v>
      </c>
      <c r="AT11" s="32"/>
      <c r="AU11" s="61" t="s">
        <v>176</v>
      </c>
      <c r="AV11" s="32"/>
      <c r="AW11" s="32"/>
      <c r="AX11" s="32"/>
      <c r="AY11" s="61" t="s">
        <v>174</v>
      </c>
      <c r="AZ11" s="4">
        <v>309</v>
      </c>
      <c r="BA11" s="32">
        <v>546</v>
      </c>
      <c r="BB11" s="32">
        <v>531.13</v>
      </c>
      <c r="BC11" s="32"/>
      <c r="BD11" s="61" t="s">
        <v>174</v>
      </c>
      <c r="BE11" s="38">
        <v>385</v>
      </c>
      <c r="BF11" s="32">
        <v>587.5</v>
      </c>
      <c r="BG11" s="32">
        <v>582.27</v>
      </c>
      <c r="BH11" s="32"/>
      <c r="BI11" s="61" t="s">
        <v>176</v>
      </c>
      <c r="BJ11" s="58"/>
      <c r="BK11" s="32"/>
      <c r="BL11" s="32"/>
      <c r="BM11" s="32"/>
      <c r="BN11" s="38"/>
      <c r="BO11" s="38"/>
      <c r="BP11" s="58"/>
      <c r="BQ11" s="38"/>
      <c r="BR11" s="38"/>
      <c r="BS11" s="2"/>
      <c r="BT11" s="2"/>
      <c r="BU11" s="2"/>
      <c r="BV11" s="61" t="s">
        <v>176</v>
      </c>
      <c r="BW11" s="32"/>
      <c r="BX11" s="32"/>
      <c r="BY11" s="32"/>
      <c r="BZ11" s="2"/>
      <c r="CA11" s="58"/>
      <c r="CB11" s="58"/>
      <c r="CC11" s="58"/>
      <c r="CD11" s="58"/>
      <c r="CE11" s="58"/>
      <c r="CF11" s="61" t="s">
        <v>174</v>
      </c>
      <c r="CG11" s="32">
        <v>420</v>
      </c>
      <c r="CH11" s="32">
        <v>1776.07</v>
      </c>
      <c r="CI11" s="32"/>
      <c r="CJ11" s="58">
        <v>980</v>
      </c>
      <c r="CK11" s="58">
        <v>6</v>
      </c>
      <c r="CL11" s="58">
        <v>19</v>
      </c>
      <c r="CM11" s="2"/>
      <c r="CN11" s="2"/>
      <c r="CO11" s="2"/>
      <c r="CP11" s="63" t="s">
        <v>176</v>
      </c>
      <c r="CQ11" s="9"/>
      <c r="CR11" s="9"/>
      <c r="CS11" s="17"/>
      <c r="CT11" s="17"/>
      <c r="CU11" s="17"/>
      <c r="CV11" s="63" t="s">
        <v>176</v>
      </c>
      <c r="CW11" s="9"/>
      <c r="CX11" s="9"/>
      <c r="CY11" s="17"/>
      <c r="CZ11" s="17"/>
      <c r="DA11" s="17"/>
      <c r="DB11" s="61" t="s">
        <v>176</v>
      </c>
      <c r="DC11" s="32"/>
      <c r="DD11" s="32"/>
      <c r="DE11" s="32"/>
      <c r="DF11" s="4"/>
      <c r="DG11" s="58"/>
      <c r="DH11" s="38"/>
      <c r="DI11" s="3"/>
      <c r="DJ11" s="4"/>
      <c r="DK11" s="4"/>
      <c r="DL11" s="2"/>
      <c r="DM11" s="3"/>
      <c r="DN11" s="2"/>
      <c r="DO11" s="2"/>
      <c r="DP11" s="2"/>
      <c r="DQ11" s="3"/>
      <c r="DR11" s="61" t="s">
        <v>174</v>
      </c>
      <c r="DS11" s="32">
        <v>2600</v>
      </c>
      <c r="DT11" s="32"/>
      <c r="DU11" s="32"/>
      <c r="DV11" s="28">
        <v>2</v>
      </c>
      <c r="DW11" s="28">
        <v>14</v>
      </c>
      <c r="DX11" s="28">
        <v>8.1999999999999993</v>
      </c>
      <c r="DY11" s="61" t="s">
        <v>174</v>
      </c>
      <c r="DZ11" s="2">
        <v>72</v>
      </c>
      <c r="EA11" s="2">
        <v>69</v>
      </c>
      <c r="EB11" s="2">
        <v>70</v>
      </c>
      <c r="EC11" s="2">
        <v>67</v>
      </c>
      <c r="ED11" s="2">
        <v>12</v>
      </c>
      <c r="EE11" s="4">
        <v>12</v>
      </c>
      <c r="EF11" s="61" t="s">
        <v>176</v>
      </c>
      <c r="EG11" s="2"/>
      <c r="EH11" s="5"/>
      <c r="EI11" s="5"/>
      <c r="EJ11" s="5"/>
      <c r="EK11" s="61" t="s">
        <v>174</v>
      </c>
      <c r="EL11" s="32">
        <v>82.5</v>
      </c>
      <c r="EM11" s="32">
        <v>83.95</v>
      </c>
      <c r="EN11" s="32"/>
      <c r="EO11" s="61" t="s">
        <v>177</v>
      </c>
      <c r="EP11" s="2">
        <v>30</v>
      </c>
      <c r="EQ11" s="38">
        <v>15</v>
      </c>
      <c r="ER11" s="58">
        <v>120</v>
      </c>
      <c r="ES11" s="58">
        <v>120</v>
      </c>
      <c r="ET11" s="58">
        <v>6</v>
      </c>
      <c r="EU11" s="61" t="s">
        <v>174</v>
      </c>
      <c r="EV11" s="61"/>
      <c r="EW11" s="58">
        <v>2</v>
      </c>
      <c r="EX11" s="61" t="s">
        <v>174</v>
      </c>
      <c r="EY11" s="32">
        <v>27.5</v>
      </c>
      <c r="EZ11" s="32">
        <v>38.4</v>
      </c>
      <c r="FA11" s="32"/>
      <c r="FB11" s="58">
        <v>13</v>
      </c>
      <c r="FC11" s="58">
        <v>60</v>
      </c>
      <c r="FD11" s="58">
        <v>12</v>
      </c>
      <c r="FE11" s="61" t="s">
        <v>180</v>
      </c>
      <c r="FF11" s="2">
        <v>13</v>
      </c>
      <c r="FG11" s="2">
        <v>60</v>
      </c>
      <c r="FH11" s="2">
        <v>12</v>
      </c>
      <c r="FI11" s="61" t="s">
        <v>180</v>
      </c>
      <c r="FJ11" s="2"/>
      <c r="FK11" s="2"/>
      <c r="FL11" s="2"/>
      <c r="FM11" s="61"/>
      <c r="FN11" s="61" t="s">
        <v>174</v>
      </c>
      <c r="FO11" s="5">
        <f t="shared" si="3"/>
        <v>50</v>
      </c>
      <c r="FP11" s="5"/>
      <c r="FQ11" s="5"/>
      <c r="FR11" s="22">
        <f t="shared" si="4"/>
        <v>200</v>
      </c>
      <c r="FS11" s="32"/>
      <c r="FT11" s="32"/>
      <c r="FU11" s="32">
        <v>702.05</v>
      </c>
      <c r="FV11" s="32"/>
      <c r="FW11" s="7">
        <f t="shared" si="5"/>
        <v>4513.5</v>
      </c>
      <c r="FX11" s="7">
        <f t="shared" si="6"/>
        <v>4928.2099999999991</v>
      </c>
      <c r="FY11" s="7">
        <f t="shared" si="7"/>
        <v>0</v>
      </c>
    </row>
    <row r="12" spans="1:181" ht="30" customHeight="1" x14ac:dyDescent="0.25">
      <c r="A12" s="19" t="s">
        <v>194</v>
      </c>
      <c r="B12" s="61" t="s">
        <v>198</v>
      </c>
      <c r="C12" s="43">
        <v>43473</v>
      </c>
      <c r="D12" s="14">
        <v>43549</v>
      </c>
      <c r="E12" s="61" t="s">
        <v>202</v>
      </c>
      <c r="F12" s="61" t="s">
        <v>177</v>
      </c>
      <c r="G12" s="61" t="s">
        <v>182</v>
      </c>
      <c r="H12" s="3"/>
      <c r="I12" s="3"/>
      <c r="J12" s="2">
        <v>100</v>
      </c>
      <c r="K12" s="3">
        <v>8.1999999999999993</v>
      </c>
      <c r="L12" s="61" t="s">
        <v>174</v>
      </c>
      <c r="M12" s="2"/>
      <c r="N12" s="2"/>
      <c r="O12" s="2">
        <v>1</v>
      </c>
      <c r="P12" s="4">
        <v>30000</v>
      </c>
      <c r="Q12" s="4">
        <v>14</v>
      </c>
      <c r="R12" s="4"/>
      <c r="S12" s="4"/>
      <c r="T12" s="2">
        <v>1</v>
      </c>
      <c r="U12" s="2">
        <v>6</v>
      </c>
      <c r="V12" s="2">
        <v>6272</v>
      </c>
      <c r="W12" s="2">
        <v>784</v>
      </c>
      <c r="X12" s="61" t="s">
        <v>175</v>
      </c>
      <c r="Y12" s="2">
        <v>1540</v>
      </c>
      <c r="Z12" s="2">
        <v>1540</v>
      </c>
      <c r="AA12" s="2">
        <v>1225</v>
      </c>
      <c r="AB12" s="2">
        <v>1068</v>
      </c>
      <c r="AC12" s="4">
        <v>1</v>
      </c>
      <c r="AD12" s="61" t="s">
        <v>176</v>
      </c>
      <c r="AE12" s="32"/>
      <c r="AF12" s="32"/>
      <c r="AG12" s="32"/>
      <c r="AH12" s="61" t="s">
        <v>176</v>
      </c>
      <c r="AI12" s="5"/>
      <c r="AJ12" s="5"/>
      <c r="AK12" s="5"/>
      <c r="AL12" s="61" t="s">
        <v>176</v>
      </c>
      <c r="AM12" s="61" t="s">
        <v>176</v>
      </c>
      <c r="AN12" s="32"/>
      <c r="AO12" s="32"/>
      <c r="AP12" s="32"/>
      <c r="AQ12" s="61" t="s">
        <v>174</v>
      </c>
      <c r="AR12" s="32"/>
      <c r="AS12" s="32">
        <v>646.69000000000005</v>
      </c>
      <c r="AT12" s="32"/>
      <c r="AU12" s="61" t="s">
        <v>176</v>
      </c>
      <c r="AV12" s="32"/>
      <c r="AW12" s="32"/>
      <c r="AX12" s="32"/>
      <c r="AY12" s="61" t="s">
        <v>174</v>
      </c>
      <c r="AZ12" s="4">
        <v>157</v>
      </c>
      <c r="BA12" s="32">
        <v>246.5</v>
      </c>
      <c r="BB12" s="32">
        <v>257.69</v>
      </c>
      <c r="BC12" s="32"/>
      <c r="BD12" s="61" t="s">
        <v>174</v>
      </c>
      <c r="BE12" s="38">
        <v>315</v>
      </c>
      <c r="BF12" s="32">
        <v>415.5</v>
      </c>
      <c r="BG12" s="32">
        <v>665.66</v>
      </c>
      <c r="BH12" s="32"/>
      <c r="BI12" s="61" t="s">
        <v>174</v>
      </c>
      <c r="BJ12" s="58">
        <v>784</v>
      </c>
      <c r="BK12" s="32">
        <v>140</v>
      </c>
      <c r="BL12" s="32">
        <v>659.18</v>
      </c>
      <c r="BM12" s="32"/>
      <c r="BN12" s="76">
        <v>13</v>
      </c>
      <c r="BO12" s="76">
        <v>38</v>
      </c>
      <c r="BP12" s="77"/>
      <c r="BQ12" s="38"/>
      <c r="BR12" s="38"/>
      <c r="BS12" s="2"/>
      <c r="BT12" s="2"/>
      <c r="BU12" s="2"/>
      <c r="BV12" s="61" t="s">
        <v>176</v>
      </c>
      <c r="BW12" s="32"/>
      <c r="BX12" s="32"/>
      <c r="BY12" s="32"/>
      <c r="BZ12" s="2"/>
      <c r="CA12" s="58"/>
      <c r="CB12" s="58"/>
      <c r="CC12" s="58"/>
      <c r="CD12" s="58"/>
      <c r="CE12" s="58"/>
      <c r="CF12" s="61" t="s">
        <v>174</v>
      </c>
      <c r="CG12" s="32">
        <v>462</v>
      </c>
      <c r="CH12" s="32">
        <v>1752.52</v>
      </c>
      <c r="CI12" s="32"/>
      <c r="CJ12" s="58">
        <v>784</v>
      </c>
      <c r="CK12" s="58">
        <v>13</v>
      </c>
      <c r="CL12" s="58">
        <v>19</v>
      </c>
      <c r="CM12" s="2"/>
      <c r="CN12" s="2"/>
      <c r="CO12" s="2"/>
      <c r="CP12" s="63" t="s">
        <v>176</v>
      </c>
      <c r="CQ12" s="9"/>
      <c r="CR12" s="9"/>
      <c r="CS12" s="17"/>
      <c r="CT12" s="17"/>
      <c r="CU12" s="17"/>
      <c r="CV12" s="63" t="s">
        <v>176</v>
      </c>
      <c r="CW12" s="9"/>
      <c r="CX12" s="9"/>
      <c r="CY12" s="17"/>
      <c r="CZ12" s="17"/>
      <c r="DA12" s="17"/>
      <c r="DB12" s="61" t="s">
        <v>176</v>
      </c>
      <c r="DC12" s="32"/>
      <c r="DD12" s="32"/>
      <c r="DE12" s="32"/>
      <c r="DF12" s="4"/>
      <c r="DG12" s="58"/>
      <c r="DH12" s="38"/>
      <c r="DI12" s="3"/>
      <c r="DJ12" s="4"/>
      <c r="DK12" s="4"/>
      <c r="DL12" s="2"/>
      <c r="DM12" s="3"/>
      <c r="DN12" s="2"/>
      <c r="DO12" s="2"/>
      <c r="DP12" s="2"/>
      <c r="DQ12" s="3"/>
      <c r="DR12" s="61" t="s">
        <v>176</v>
      </c>
      <c r="DS12" s="32"/>
      <c r="DT12" s="32"/>
      <c r="DU12" s="32"/>
      <c r="DV12" s="28"/>
      <c r="DW12" s="28"/>
      <c r="DX12" s="28"/>
      <c r="DY12" s="61" t="s">
        <v>174</v>
      </c>
      <c r="DZ12" s="2">
        <v>70</v>
      </c>
      <c r="EA12" s="2">
        <v>70</v>
      </c>
      <c r="EB12" s="2">
        <v>70</v>
      </c>
      <c r="EC12" s="2">
        <v>68</v>
      </c>
      <c r="ED12" s="2">
        <v>12</v>
      </c>
      <c r="EE12" s="4">
        <v>12</v>
      </c>
      <c r="EF12" s="61" t="s">
        <v>176</v>
      </c>
      <c r="EG12" s="2"/>
      <c r="EH12" s="5"/>
      <c r="EI12" s="5"/>
      <c r="EJ12" s="5"/>
      <c r="EK12" s="61" t="s">
        <v>174</v>
      </c>
      <c r="EL12" s="32"/>
      <c r="EM12" s="32">
        <v>200.26</v>
      </c>
      <c r="EN12" s="32"/>
      <c r="EO12" s="61" t="s">
        <v>177</v>
      </c>
      <c r="EP12" s="2">
        <v>30</v>
      </c>
      <c r="EQ12" s="38">
        <v>14</v>
      </c>
      <c r="ER12" s="58">
        <v>120</v>
      </c>
      <c r="ES12" s="58">
        <v>120</v>
      </c>
      <c r="ET12" s="58">
        <v>6</v>
      </c>
      <c r="EU12" s="61" t="s">
        <v>174</v>
      </c>
      <c r="EV12" s="61"/>
      <c r="EW12" s="58">
        <v>1</v>
      </c>
      <c r="EX12" s="61" t="s">
        <v>174</v>
      </c>
      <c r="EY12" s="32"/>
      <c r="EZ12" s="32">
        <v>90.48</v>
      </c>
      <c r="FA12" s="32"/>
      <c r="FB12" s="58">
        <v>18</v>
      </c>
      <c r="FC12" s="58">
        <v>75</v>
      </c>
      <c r="FD12" s="58">
        <v>12</v>
      </c>
      <c r="FE12" s="61" t="s">
        <v>180</v>
      </c>
      <c r="FF12" s="2">
        <v>18</v>
      </c>
      <c r="FG12" s="2">
        <v>75</v>
      </c>
      <c r="FH12" s="2">
        <v>12</v>
      </c>
      <c r="FI12" s="61" t="s">
        <v>180</v>
      </c>
      <c r="FJ12" s="2"/>
      <c r="FK12" s="2"/>
      <c r="FL12" s="2"/>
      <c r="FM12" s="3"/>
      <c r="FN12" s="61" t="s">
        <v>174</v>
      </c>
      <c r="FO12" s="5">
        <f t="shared" si="3"/>
        <v>50</v>
      </c>
      <c r="FP12" s="5"/>
      <c r="FQ12" s="5"/>
      <c r="FR12" s="22">
        <f t="shared" si="4"/>
        <v>200</v>
      </c>
      <c r="FS12" s="32"/>
      <c r="FT12" s="32"/>
      <c r="FU12" s="32">
        <v>520.27</v>
      </c>
      <c r="FV12" s="32"/>
      <c r="FW12" s="7">
        <f t="shared" si="5"/>
        <v>1514</v>
      </c>
      <c r="FX12" s="7">
        <f t="shared" si="6"/>
        <v>4792.75</v>
      </c>
      <c r="FY12" s="7">
        <f t="shared" si="7"/>
        <v>0</v>
      </c>
    </row>
    <row r="13" spans="1:181" ht="30" customHeight="1" x14ac:dyDescent="0.25">
      <c r="A13" s="19" t="s">
        <v>195</v>
      </c>
      <c r="B13" s="61" t="s">
        <v>198</v>
      </c>
      <c r="C13" s="43">
        <v>43482</v>
      </c>
      <c r="D13" s="69">
        <v>43542</v>
      </c>
      <c r="E13" s="61" t="s">
        <v>202</v>
      </c>
      <c r="F13" s="61" t="s">
        <v>177</v>
      </c>
      <c r="G13" s="61" t="s">
        <v>208</v>
      </c>
      <c r="H13" s="3"/>
      <c r="I13" s="3"/>
      <c r="J13" s="2">
        <v>100</v>
      </c>
      <c r="K13" s="3"/>
      <c r="L13" s="61" t="s">
        <v>174</v>
      </c>
      <c r="M13" s="2"/>
      <c r="N13" s="2">
        <v>1</v>
      </c>
      <c r="O13" s="2"/>
      <c r="P13" s="4">
        <v>30000</v>
      </c>
      <c r="Q13" s="4"/>
      <c r="R13" s="4"/>
      <c r="S13" s="4"/>
      <c r="T13" s="2">
        <v>1</v>
      </c>
      <c r="U13" s="2">
        <v>8</v>
      </c>
      <c r="V13" s="2">
        <v>10240</v>
      </c>
      <c r="W13" s="2">
        <v>1280</v>
      </c>
      <c r="X13" s="61" t="s">
        <v>175</v>
      </c>
      <c r="Y13" s="2">
        <v>4130</v>
      </c>
      <c r="Z13" s="2">
        <v>4130</v>
      </c>
      <c r="AA13" s="2">
        <v>3508</v>
      </c>
      <c r="AB13" s="2">
        <v>2466</v>
      </c>
      <c r="AC13" s="4">
        <v>1</v>
      </c>
      <c r="AD13" s="61" t="s">
        <v>176</v>
      </c>
      <c r="AE13" s="32"/>
      <c r="AF13" s="32"/>
      <c r="AG13" s="32"/>
      <c r="AH13" s="61" t="s">
        <v>176</v>
      </c>
      <c r="AI13" s="5"/>
      <c r="AJ13" s="5"/>
      <c r="AK13" s="5"/>
      <c r="AL13" s="61" t="s">
        <v>176</v>
      </c>
      <c r="AM13" s="61" t="s">
        <v>176</v>
      </c>
      <c r="AN13" s="32"/>
      <c r="AO13" s="32"/>
      <c r="AP13" s="32"/>
      <c r="AQ13" s="61" t="s">
        <v>174</v>
      </c>
      <c r="AR13" s="32"/>
      <c r="AS13" s="32">
        <v>659.72</v>
      </c>
      <c r="AT13" s="32"/>
      <c r="AU13" s="61" t="s">
        <v>176</v>
      </c>
      <c r="AV13" s="32"/>
      <c r="AW13" s="32"/>
      <c r="AX13" s="32"/>
      <c r="AY13" s="61" t="s">
        <v>174</v>
      </c>
      <c r="AZ13" s="4">
        <v>1042</v>
      </c>
      <c r="BA13" s="32">
        <v>766.99</v>
      </c>
      <c r="BB13" s="32">
        <v>1200.97</v>
      </c>
      <c r="BC13" s="32"/>
      <c r="BD13" s="61" t="s">
        <v>174</v>
      </c>
      <c r="BE13" s="38">
        <v>622</v>
      </c>
      <c r="BF13" s="32">
        <v>231</v>
      </c>
      <c r="BG13" s="32">
        <v>601.03</v>
      </c>
      <c r="BH13" s="32"/>
      <c r="BI13" s="61" t="s">
        <v>174</v>
      </c>
      <c r="BJ13" s="58">
        <v>1280</v>
      </c>
      <c r="BK13" s="32"/>
      <c r="BL13" s="32">
        <v>1384.3</v>
      </c>
      <c r="BM13" s="32"/>
      <c r="BN13" s="38">
        <v>6</v>
      </c>
      <c r="BO13" s="38">
        <v>38</v>
      </c>
      <c r="BP13" s="58"/>
      <c r="BQ13" s="38"/>
      <c r="BR13" s="38"/>
      <c r="BS13" s="2"/>
      <c r="BT13" s="2"/>
      <c r="BU13" s="2"/>
      <c r="BV13" s="61" t="s">
        <v>176</v>
      </c>
      <c r="BW13" s="32"/>
      <c r="BX13" s="32"/>
      <c r="BY13" s="32"/>
      <c r="BZ13" s="2"/>
      <c r="CA13" s="58"/>
      <c r="CB13" s="58"/>
      <c r="CC13" s="58"/>
      <c r="CD13" s="58"/>
      <c r="CE13" s="58"/>
      <c r="CF13" s="61" t="s">
        <v>174</v>
      </c>
      <c r="CG13" s="32">
        <v>275</v>
      </c>
      <c r="CH13" s="32">
        <v>2490.4299999999998</v>
      </c>
      <c r="CI13" s="32"/>
      <c r="CJ13" s="58">
        <v>1280</v>
      </c>
      <c r="CK13" s="58">
        <v>3</v>
      </c>
      <c r="CL13" s="58">
        <v>19</v>
      </c>
      <c r="CM13" s="2"/>
      <c r="CN13" s="2"/>
      <c r="CO13" s="2"/>
      <c r="CP13" s="63" t="s">
        <v>176</v>
      </c>
      <c r="CQ13" s="9"/>
      <c r="CR13" s="9"/>
      <c r="CS13" s="17"/>
      <c r="CT13" s="17"/>
      <c r="CU13" s="17"/>
      <c r="CV13" s="63" t="s">
        <v>176</v>
      </c>
      <c r="CW13" s="9"/>
      <c r="CX13" s="9"/>
      <c r="CY13" s="17"/>
      <c r="CZ13" s="17"/>
      <c r="DA13" s="17"/>
      <c r="DB13" s="61" t="s">
        <v>176</v>
      </c>
      <c r="DC13" s="32"/>
      <c r="DD13" s="32"/>
      <c r="DE13" s="32"/>
      <c r="DF13" s="4"/>
      <c r="DG13" s="58"/>
      <c r="DH13" s="38"/>
      <c r="DI13" s="61"/>
      <c r="DJ13" s="4"/>
      <c r="DK13" s="4"/>
      <c r="DL13" s="2"/>
      <c r="DM13" s="61"/>
      <c r="DN13" s="2"/>
      <c r="DO13" s="2"/>
      <c r="DP13" s="2"/>
      <c r="DQ13" s="3"/>
      <c r="DR13" s="61" t="s">
        <v>174</v>
      </c>
      <c r="DS13" s="32">
        <v>2600</v>
      </c>
      <c r="DT13" s="32">
        <v>413.9</v>
      </c>
      <c r="DU13" s="32"/>
      <c r="DV13" s="28">
        <v>2.5</v>
      </c>
      <c r="DW13" s="28">
        <v>14</v>
      </c>
      <c r="DX13" s="28">
        <v>8.1999999999999993</v>
      </c>
      <c r="DY13" s="61" t="s">
        <v>174</v>
      </c>
      <c r="DZ13" s="2">
        <v>69</v>
      </c>
      <c r="EA13" s="2">
        <v>69</v>
      </c>
      <c r="EB13" s="2">
        <v>68</v>
      </c>
      <c r="EC13" s="2">
        <v>68</v>
      </c>
      <c r="ED13" s="2">
        <v>12</v>
      </c>
      <c r="EE13" s="4">
        <v>12</v>
      </c>
      <c r="EF13" s="61" t="s">
        <v>176</v>
      </c>
      <c r="EG13" s="2"/>
      <c r="EH13" s="5"/>
      <c r="EI13" s="5"/>
      <c r="EJ13" s="5"/>
      <c r="EK13" s="61" t="s">
        <v>174</v>
      </c>
      <c r="EL13" s="32"/>
      <c r="EM13" s="32">
        <v>820.45</v>
      </c>
      <c r="EN13" s="32"/>
      <c r="EO13" s="61" t="s">
        <v>177</v>
      </c>
      <c r="EP13" s="2">
        <v>40</v>
      </c>
      <c r="EQ13" s="70" t="s">
        <v>211</v>
      </c>
      <c r="ER13" s="58">
        <v>120</v>
      </c>
      <c r="ES13" s="58">
        <v>120</v>
      </c>
      <c r="ET13" s="58">
        <v>6</v>
      </c>
      <c r="EU13" s="61" t="s">
        <v>176</v>
      </c>
      <c r="EV13" s="61" t="s">
        <v>212</v>
      </c>
      <c r="EW13" s="58">
        <v>2</v>
      </c>
      <c r="EX13" s="61" t="s">
        <v>174</v>
      </c>
      <c r="EY13" s="32"/>
      <c r="EZ13" s="32">
        <v>74.84</v>
      </c>
      <c r="FA13" s="32"/>
      <c r="FB13" s="58">
        <v>13</v>
      </c>
      <c r="FC13" s="58">
        <v>60</v>
      </c>
      <c r="FD13" s="58">
        <v>12</v>
      </c>
      <c r="FE13" s="61" t="s">
        <v>180</v>
      </c>
      <c r="FF13" s="2">
        <v>13</v>
      </c>
      <c r="FG13" s="2">
        <v>60</v>
      </c>
      <c r="FH13" s="2">
        <v>12</v>
      </c>
      <c r="FI13" s="61" t="s">
        <v>180</v>
      </c>
      <c r="FJ13" s="2"/>
      <c r="FK13" s="2"/>
      <c r="FL13" s="2"/>
      <c r="FM13" s="61"/>
      <c r="FN13" s="61" t="s">
        <v>174</v>
      </c>
      <c r="FO13" s="5">
        <f t="shared" si="3"/>
        <v>50</v>
      </c>
      <c r="FP13" s="5"/>
      <c r="FQ13" s="5"/>
      <c r="FR13" s="22">
        <f t="shared" si="4"/>
        <v>200</v>
      </c>
      <c r="FS13" s="32"/>
      <c r="FT13" s="32"/>
      <c r="FU13" s="32">
        <v>686.1</v>
      </c>
      <c r="FV13" s="32"/>
      <c r="FW13" s="7">
        <f t="shared" si="5"/>
        <v>4122.99</v>
      </c>
      <c r="FX13" s="7">
        <f t="shared" si="6"/>
        <v>8331.74</v>
      </c>
      <c r="FY13" s="7">
        <f t="shared" si="7"/>
        <v>0</v>
      </c>
    </row>
    <row r="14" spans="1:181" ht="30" customHeight="1" x14ac:dyDescent="0.25">
      <c r="A14" s="19" t="s">
        <v>196</v>
      </c>
      <c r="B14" s="61" t="s">
        <v>201</v>
      </c>
      <c r="C14" s="43">
        <v>43528</v>
      </c>
      <c r="D14" s="14">
        <v>43539</v>
      </c>
      <c r="E14" s="61" t="s">
        <v>202</v>
      </c>
      <c r="F14" s="61" t="s">
        <v>177</v>
      </c>
      <c r="G14" s="61" t="s">
        <v>203</v>
      </c>
      <c r="H14" s="3"/>
      <c r="I14" s="3"/>
      <c r="J14" s="2">
        <v>100</v>
      </c>
      <c r="K14" s="3"/>
      <c r="L14" s="61" t="s">
        <v>174</v>
      </c>
      <c r="M14" s="2">
        <v>1</v>
      </c>
      <c r="N14" s="2"/>
      <c r="O14" s="2"/>
      <c r="P14" s="4">
        <v>22000</v>
      </c>
      <c r="Q14" s="4"/>
      <c r="R14" s="4"/>
      <c r="S14" s="4"/>
      <c r="T14" s="2">
        <v>1</v>
      </c>
      <c r="U14" s="2">
        <v>6</v>
      </c>
      <c r="V14" s="2">
        <v>7840</v>
      </c>
      <c r="W14" s="2">
        <v>980</v>
      </c>
      <c r="X14" s="61" t="s">
        <v>204</v>
      </c>
      <c r="Y14" s="2">
        <v>2436</v>
      </c>
      <c r="Z14" s="2"/>
      <c r="AA14" s="2"/>
      <c r="AB14" s="2">
        <v>1312</v>
      </c>
      <c r="AC14" s="4">
        <v>1</v>
      </c>
      <c r="AD14" s="61" t="s">
        <v>176</v>
      </c>
      <c r="AE14" s="32"/>
      <c r="AF14" s="32"/>
      <c r="AG14" s="32"/>
      <c r="AH14" s="61" t="s">
        <v>176</v>
      </c>
      <c r="AI14" s="5"/>
      <c r="AJ14" s="5"/>
      <c r="AK14" s="5"/>
      <c r="AL14" s="61" t="s">
        <v>176</v>
      </c>
      <c r="AM14" s="61" t="s">
        <v>176</v>
      </c>
      <c r="AN14" s="32"/>
      <c r="AO14" s="32"/>
      <c r="AP14" s="32"/>
      <c r="AQ14" s="61" t="s">
        <v>174</v>
      </c>
      <c r="AR14" s="32"/>
      <c r="AS14" s="32">
        <v>717.07</v>
      </c>
      <c r="AT14" s="32"/>
      <c r="AU14" s="61" t="s">
        <v>176</v>
      </c>
      <c r="AV14" s="32"/>
      <c r="AW14" s="32"/>
      <c r="AX14" s="32"/>
      <c r="AY14" s="61" t="s">
        <v>174</v>
      </c>
      <c r="AZ14" s="4">
        <v>1124</v>
      </c>
      <c r="BA14" s="32"/>
      <c r="BB14" s="32">
        <v>1363.68</v>
      </c>
      <c r="BC14" s="32"/>
      <c r="BD14" s="61" t="s">
        <v>176</v>
      </c>
      <c r="BE14" s="38"/>
      <c r="BF14" s="32"/>
      <c r="BG14" s="32"/>
      <c r="BH14" s="32"/>
      <c r="BI14" s="61" t="s">
        <v>174</v>
      </c>
      <c r="BJ14" s="58">
        <v>980</v>
      </c>
      <c r="BK14" s="32">
        <v>697.64</v>
      </c>
      <c r="BL14" s="32">
        <v>852.51</v>
      </c>
      <c r="BM14" s="32"/>
      <c r="BN14" s="38">
        <v>0</v>
      </c>
      <c r="BO14" s="38">
        <v>19</v>
      </c>
      <c r="BP14" s="58"/>
      <c r="BQ14" s="38"/>
      <c r="BR14" s="38"/>
      <c r="BS14" s="2"/>
      <c r="BT14" s="2"/>
      <c r="BU14" s="2"/>
      <c r="BV14" s="61" t="s">
        <v>176</v>
      </c>
      <c r="BW14" s="32"/>
      <c r="BX14" s="32"/>
      <c r="BY14" s="32"/>
      <c r="BZ14" s="2"/>
      <c r="CA14" s="58"/>
      <c r="CB14" s="58"/>
      <c r="CC14" s="58"/>
      <c r="CD14" s="58"/>
      <c r="CE14" s="58"/>
      <c r="CF14" s="61" t="s">
        <v>176</v>
      </c>
      <c r="CG14" s="32"/>
      <c r="CH14" s="32"/>
      <c r="CI14" s="32"/>
      <c r="CJ14" s="58"/>
      <c r="CK14" s="58"/>
      <c r="CL14" s="58"/>
      <c r="CM14" s="2"/>
      <c r="CN14" s="2"/>
      <c r="CO14" s="2"/>
      <c r="CP14" s="63" t="s">
        <v>176</v>
      </c>
      <c r="CQ14" s="9"/>
      <c r="CR14" s="9"/>
      <c r="CS14" s="17"/>
      <c r="CT14" s="17"/>
      <c r="CU14" s="17"/>
      <c r="CV14" s="63" t="s">
        <v>176</v>
      </c>
      <c r="CW14" s="9"/>
      <c r="CX14" s="9"/>
      <c r="CY14" s="17"/>
      <c r="CZ14" s="17"/>
      <c r="DA14" s="17"/>
      <c r="DB14" s="61" t="s">
        <v>176</v>
      </c>
      <c r="DC14" s="32"/>
      <c r="DD14" s="32"/>
      <c r="DE14" s="32"/>
      <c r="DF14" s="4"/>
      <c r="DG14" s="58"/>
      <c r="DH14" s="38"/>
      <c r="DI14" s="3"/>
      <c r="DJ14" s="4"/>
      <c r="DK14" s="4"/>
      <c r="DL14" s="2"/>
      <c r="DM14" s="3"/>
      <c r="DN14" s="2"/>
      <c r="DO14" s="2"/>
      <c r="DP14" s="2"/>
      <c r="DQ14" s="3"/>
      <c r="DR14" s="61" t="s">
        <v>174</v>
      </c>
      <c r="DS14" s="32">
        <v>2600</v>
      </c>
      <c r="DT14" s="32">
        <v>1468</v>
      </c>
      <c r="DU14" s="32"/>
      <c r="DV14" s="78">
        <v>2</v>
      </c>
      <c r="DW14" s="78">
        <v>16</v>
      </c>
      <c r="DX14" s="78">
        <v>8.5</v>
      </c>
      <c r="DY14" s="61" t="s">
        <v>174</v>
      </c>
      <c r="DZ14" s="2">
        <v>75</v>
      </c>
      <c r="EA14" s="2">
        <v>75</v>
      </c>
      <c r="EB14" s="2">
        <v>72</v>
      </c>
      <c r="EC14" s="2">
        <v>72</v>
      </c>
      <c r="ED14" s="2">
        <v>12</v>
      </c>
      <c r="EE14" s="4">
        <v>12</v>
      </c>
      <c r="EF14" s="61" t="s">
        <v>176</v>
      </c>
      <c r="EG14" s="2"/>
      <c r="EH14" s="5"/>
      <c r="EI14" s="5"/>
      <c r="EJ14" s="5"/>
      <c r="EK14" s="61" t="s">
        <v>174</v>
      </c>
      <c r="EL14" s="32"/>
      <c r="EM14" s="32">
        <v>57.23</v>
      </c>
      <c r="EN14" s="32"/>
      <c r="EO14" s="61" t="s">
        <v>177</v>
      </c>
      <c r="EP14" s="2">
        <v>40</v>
      </c>
      <c r="EQ14" s="38">
        <v>10</v>
      </c>
      <c r="ER14" s="58">
        <v>140</v>
      </c>
      <c r="ES14" s="58">
        <v>120</v>
      </c>
      <c r="ET14" s="58"/>
      <c r="EU14" s="61" t="s">
        <v>176</v>
      </c>
      <c r="EV14" s="61" t="s">
        <v>209</v>
      </c>
      <c r="EW14" s="58">
        <v>2</v>
      </c>
      <c r="EX14" s="61" t="s">
        <v>174</v>
      </c>
      <c r="EY14" s="32"/>
      <c r="EZ14" s="32">
        <v>104.59</v>
      </c>
      <c r="FA14" s="32"/>
      <c r="FB14" s="58">
        <v>9</v>
      </c>
      <c r="FC14" s="58">
        <v>75</v>
      </c>
      <c r="FD14" s="58">
        <v>12</v>
      </c>
      <c r="FE14" s="61" t="s">
        <v>180</v>
      </c>
      <c r="FF14" s="2">
        <v>9</v>
      </c>
      <c r="FG14" s="2">
        <v>75</v>
      </c>
      <c r="FH14" s="2">
        <v>12</v>
      </c>
      <c r="FI14" s="61" t="s">
        <v>205</v>
      </c>
      <c r="FJ14" s="2"/>
      <c r="FK14" s="2"/>
      <c r="FL14" s="2"/>
      <c r="FM14" s="61"/>
      <c r="FN14" s="61" t="s">
        <v>174</v>
      </c>
      <c r="FO14" s="5">
        <f t="shared" si="3"/>
        <v>50</v>
      </c>
      <c r="FP14" s="5"/>
      <c r="FQ14" s="5"/>
      <c r="FR14" s="22">
        <f t="shared" si="4"/>
        <v>200</v>
      </c>
      <c r="FS14" s="32"/>
      <c r="FT14" s="32"/>
      <c r="FU14" s="32">
        <v>501.12</v>
      </c>
      <c r="FV14" s="32"/>
      <c r="FW14" s="7">
        <f t="shared" si="5"/>
        <v>3547.64</v>
      </c>
      <c r="FX14" s="7">
        <f t="shared" si="6"/>
        <v>5064.2</v>
      </c>
      <c r="FY14" s="7">
        <f t="shared" si="7"/>
        <v>0</v>
      </c>
    </row>
    <row r="15" spans="1:181" ht="30" customHeight="1" x14ac:dyDescent="0.25">
      <c r="A15" s="19" t="s">
        <v>197</v>
      </c>
      <c r="B15" s="61" t="s">
        <v>201</v>
      </c>
      <c r="C15" s="43">
        <v>43518</v>
      </c>
      <c r="D15" s="14">
        <v>43542</v>
      </c>
      <c r="E15" s="61" t="s">
        <v>199</v>
      </c>
      <c r="F15" s="61" t="s">
        <v>177</v>
      </c>
      <c r="G15" s="61" t="s">
        <v>203</v>
      </c>
      <c r="H15" s="3"/>
      <c r="I15" s="3"/>
      <c r="J15" s="2">
        <v>100</v>
      </c>
      <c r="K15" s="3"/>
      <c r="L15" s="61" t="s">
        <v>176</v>
      </c>
      <c r="M15" s="2"/>
      <c r="N15" s="2"/>
      <c r="O15" s="2"/>
      <c r="P15" s="4"/>
      <c r="Q15" s="4"/>
      <c r="R15" s="4"/>
      <c r="S15" s="4"/>
      <c r="T15" s="2"/>
      <c r="U15" s="2"/>
      <c r="V15" s="2">
        <v>8960</v>
      </c>
      <c r="W15" s="2">
        <v>1120</v>
      </c>
      <c r="X15" s="61" t="s">
        <v>204</v>
      </c>
      <c r="Y15" s="2">
        <v>2350</v>
      </c>
      <c r="Z15" s="2"/>
      <c r="AA15" s="2"/>
      <c r="AB15" s="2">
        <v>1102</v>
      </c>
      <c r="AC15" s="4">
        <v>1</v>
      </c>
      <c r="AD15" s="61" t="s">
        <v>176</v>
      </c>
      <c r="AE15" s="32"/>
      <c r="AF15" s="32"/>
      <c r="AG15" s="32"/>
      <c r="AH15" s="61" t="s">
        <v>176</v>
      </c>
      <c r="AI15" s="5"/>
      <c r="AJ15" s="5"/>
      <c r="AK15" s="5"/>
      <c r="AL15" s="61" t="s">
        <v>176</v>
      </c>
      <c r="AM15" s="61" t="s">
        <v>176</v>
      </c>
      <c r="AN15" s="32"/>
      <c r="AO15" s="32"/>
      <c r="AP15" s="32"/>
      <c r="AQ15" s="61" t="s">
        <v>174</v>
      </c>
      <c r="AR15" s="32"/>
      <c r="AS15" s="32">
        <v>775.26</v>
      </c>
      <c r="AT15" s="32"/>
      <c r="AU15" s="61" t="s">
        <v>176</v>
      </c>
      <c r="AV15" s="32"/>
      <c r="AW15" s="32"/>
      <c r="AX15" s="32"/>
      <c r="AY15" s="61" t="s">
        <v>174</v>
      </c>
      <c r="AZ15" s="4">
        <v>1248</v>
      </c>
      <c r="BA15" s="32"/>
      <c r="BB15" s="32">
        <v>1003.79</v>
      </c>
      <c r="BC15" s="32"/>
      <c r="BD15" s="61" t="s">
        <v>176</v>
      </c>
      <c r="BE15" s="38"/>
      <c r="BF15" s="32"/>
      <c r="BG15" s="32"/>
      <c r="BH15" s="32"/>
      <c r="BI15" s="61" t="s">
        <v>174</v>
      </c>
      <c r="BJ15" s="58">
        <v>1120</v>
      </c>
      <c r="BK15" s="32">
        <v>711.29</v>
      </c>
      <c r="BL15" s="32">
        <v>377.74</v>
      </c>
      <c r="BM15" s="32"/>
      <c r="BN15" s="38">
        <v>19</v>
      </c>
      <c r="BO15" s="38">
        <v>38</v>
      </c>
      <c r="BP15" s="58"/>
      <c r="BQ15" s="38"/>
      <c r="BR15" s="38"/>
      <c r="BS15" s="2"/>
      <c r="BT15" s="2"/>
      <c r="BU15" s="2"/>
      <c r="BV15" s="61" t="s">
        <v>176</v>
      </c>
      <c r="BW15" s="32"/>
      <c r="BX15" s="32"/>
      <c r="BY15" s="32"/>
      <c r="BZ15" s="2"/>
      <c r="CA15" s="58"/>
      <c r="CB15" s="58"/>
      <c r="CC15" s="58"/>
      <c r="CD15" s="58"/>
      <c r="CE15" s="58"/>
      <c r="CF15" s="61" t="s">
        <v>174</v>
      </c>
      <c r="CG15" s="32"/>
      <c r="CH15" s="32">
        <v>1543</v>
      </c>
      <c r="CI15" s="32"/>
      <c r="CJ15" s="58">
        <v>1120</v>
      </c>
      <c r="CK15" s="58">
        <v>19</v>
      </c>
      <c r="CL15" s="58">
        <v>19</v>
      </c>
      <c r="CM15" s="2"/>
      <c r="CN15" s="2"/>
      <c r="CO15" s="2"/>
      <c r="CP15" s="63" t="s">
        <v>176</v>
      </c>
      <c r="CQ15" s="9"/>
      <c r="CR15" s="9"/>
      <c r="CS15" s="17"/>
      <c r="CT15" s="17"/>
      <c r="CU15" s="17"/>
      <c r="CV15" s="63" t="s">
        <v>176</v>
      </c>
      <c r="CW15" s="9"/>
      <c r="CX15" s="9"/>
      <c r="CY15" s="17"/>
      <c r="CZ15" s="17"/>
      <c r="DA15" s="17"/>
      <c r="DB15" s="61" t="s">
        <v>174</v>
      </c>
      <c r="DC15" s="32"/>
      <c r="DD15" s="32">
        <v>1639.21</v>
      </c>
      <c r="DE15" s="32"/>
      <c r="DF15" s="74">
        <v>10</v>
      </c>
      <c r="DG15" s="58">
        <v>40</v>
      </c>
      <c r="DH15" s="38">
        <v>8</v>
      </c>
      <c r="DI15" s="61" t="s">
        <v>181</v>
      </c>
      <c r="DJ15" s="4"/>
      <c r="DK15" s="4"/>
      <c r="DL15" s="2"/>
      <c r="DM15" s="3"/>
      <c r="DN15" s="2"/>
      <c r="DO15" s="2"/>
      <c r="DP15" s="2"/>
      <c r="DQ15" s="3"/>
      <c r="DR15" s="61" t="s">
        <v>174</v>
      </c>
      <c r="DS15" s="32"/>
      <c r="DT15" s="32">
        <v>3953.33</v>
      </c>
      <c r="DU15" s="32"/>
      <c r="DV15" s="78">
        <v>2.5</v>
      </c>
      <c r="DW15" s="78">
        <v>16</v>
      </c>
      <c r="DX15" s="78">
        <v>8.5</v>
      </c>
      <c r="DY15" s="61" t="s">
        <v>174</v>
      </c>
      <c r="DZ15" s="2">
        <v>78</v>
      </c>
      <c r="EA15" s="2">
        <v>78</v>
      </c>
      <c r="EB15" s="2">
        <v>72</v>
      </c>
      <c r="EC15" s="2">
        <v>72</v>
      </c>
      <c r="ED15" s="2">
        <v>12</v>
      </c>
      <c r="EE15" s="4">
        <v>12</v>
      </c>
      <c r="EF15" s="61" t="s">
        <v>176</v>
      </c>
      <c r="EG15" s="2"/>
      <c r="EH15" s="5"/>
      <c r="EI15" s="5"/>
      <c r="EJ15" s="5"/>
      <c r="EK15" s="61" t="s">
        <v>174</v>
      </c>
      <c r="EL15" s="32"/>
      <c r="EM15" s="32">
        <v>14.3</v>
      </c>
      <c r="EN15" s="32"/>
      <c r="EO15" s="61" t="s">
        <v>177</v>
      </c>
      <c r="EP15" s="2">
        <v>40</v>
      </c>
      <c r="EQ15" s="38">
        <v>10</v>
      </c>
      <c r="ER15" s="58">
        <v>140</v>
      </c>
      <c r="ES15" s="58">
        <v>120</v>
      </c>
      <c r="ET15" s="58"/>
      <c r="EU15" s="61" t="s">
        <v>176</v>
      </c>
      <c r="EV15" s="3"/>
      <c r="EW15" s="58">
        <v>1</v>
      </c>
      <c r="EX15" s="61" t="s">
        <v>174</v>
      </c>
      <c r="EY15" s="32"/>
      <c r="EZ15" s="32">
        <v>117.83</v>
      </c>
      <c r="FA15" s="32"/>
      <c r="FB15" s="58">
        <v>9</v>
      </c>
      <c r="FC15" s="58">
        <v>75</v>
      </c>
      <c r="FD15" s="58">
        <v>12</v>
      </c>
      <c r="FE15" s="61" t="s">
        <v>180</v>
      </c>
      <c r="FF15" s="2">
        <v>9</v>
      </c>
      <c r="FG15" s="2">
        <v>75</v>
      </c>
      <c r="FH15" s="2">
        <v>10</v>
      </c>
      <c r="FI15" s="61" t="s">
        <v>205</v>
      </c>
      <c r="FJ15" s="2"/>
      <c r="FK15" s="2"/>
      <c r="FL15" s="2"/>
      <c r="FM15" s="61"/>
      <c r="FN15" s="61" t="s">
        <v>174</v>
      </c>
      <c r="FO15" s="5">
        <f t="shared" si="3"/>
        <v>50</v>
      </c>
      <c r="FP15" s="5"/>
      <c r="FQ15" s="5"/>
      <c r="FR15" s="22">
        <f t="shared" si="4"/>
        <v>200</v>
      </c>
      <c r="FS15" s="32"/>
      <c r="FT15" s="32"/>
      <c r="FU15" s="32">
        <v>501.12</v>
      </c>
      <c r="FV15" s="32"/>
      <c r="FW15" s="7">
        <f t="shared" si="5"/>
        <v>961.29</v>
      </c>
      <c r="FX15" s="7">
        <f t="shared" si="6"/>
        <v>9925.58</v>
      </c>
      <c r="FY15" s="7">
        <f t="shared" si="7"/>
        <v>0</v>
      </c>
    </row>
    <row r="16" spans="1:181" x14ac:dyDescent="0.25">
      <c r="A16" s="19" t="s">
        <v>213</v>
      </c>
      <c r="B16" s="61" t="s">
        <v>201</v>
      </c>
      <c r="C16" s="43">
        <v>43536</v>
      </c>
      <c r="D16" s="14">
        <v>43552</v>
      </c>
      <c r="E16" s="61" t="s">
        <v>199</v>
      </c>
      <c r="F16" s="61" t="s">
        <v>177</v>
      </c>
      <c r="G16" s="61" t="s">
        <v>182</v>
      </c>
      <c r="H16" s="3"/>
      <c r="I16" s="3"/>
      <c r="J16" s="2">
        <v>100</v>
      </c>
      <c r="K16" s="3">
        <v>8.1999999999999993</v>
      </c>
      <c r="L16" s="61" t="s">
        <v>174</v>
      </c>
      <c r="M16" s="2"/>
      <c r="N16" s="2"/>
      <c r="O16" s="2">
        <v>1</v>
      </c>
      <c r="P16" s="4">
        <v>36000</v>
      </c>
      <c r="Q16" s="4">
        <v>14</v>
      </c>
      <c r="R16" s="4"/>
      <c r="S16" s="4"/>
      <c r="T16" s="2">
        <v>2</v>
      </c>
      <c r="U16" s="2">
        <v>6</v>
      </c>
      <c r="V16" s="2">
        <v>9184</v>
      </c>
      <c r="W16" s="2">
        <v>1148</v>
      </c>
      <c r="X16" s="61" t="s">
        <v>204</v>
      </c>
      <c r="Y16" s="2">
        <v>2761</v>
      </c>
      <c r="Z16" s="2"/>
      <c r="AA16" s="2"/>
      <c r="AB16" s="2">
        <v>2063</v>
      </c>
      <c r="AC16" s="4">
        <v>1</v>
      </c>
      <c r="AD16" s="61" t="s">
        <v>176</v>
      </c>
      <c r="AE16" s="32"/>
      <c r="AF16" s="32"/>
      <c r="AG16" s="32"/>
      <c r="AH16" s="61" t="s">
        <v>176</v>
      </c>
      <c r="AI16" s="5"/>
      <c r="AJ16" s="5"/>
      <c r="AK16" s="5"/>
      <c r="AL16" s="61" t="s">
        <v>176</v>
      </c>
      <c r="AM16" s="61" t="s">
        <v>176</v>
      </c>
      <c r="AN16" s="32"/>
      <c r="AO16" s="32"/>
      <c r="AP16" s="32"/>
      <c r="AQ16" s="61" t="s">
        <v>174</v>
      </c>
      <c r="AR16" s="32"/>
      <c r="AS16" s="32">
        <v>650.91</v>
      </c>
      <c r="AT16" s="32"/>
      <c r="AU16" s="61" t="s">
        <v>176</v>
      </c>
      <c r="AV16" s="32"/>
      <c r="AW16" s="32"/>
      <c r="AX16" s="32"/>
      <c r="AY16" s="61" t="s">
        <v>174</v>
      </c>
      <c r="AZ16" s="4">
        <v>698</v>
      </c>
      <c r="BA16" s="32"/>
      <c r="BB16" s="32">
        <v>930.44</v>
      </c>
      <c r="BC16" s="32"/>
      <c r="BD16" s="61" t="s">
        <v>176</v>
      </c>
      <c r="BE16" s="38"/>
      <c r="BF16" s="32"/>
      <c r="BG16" s="32"/>
      <c r="BH16" s="32"/>
      <c r="BI16" s="61" t="s">
        <v>174</v>
      </c>
      <c r="BJ16" s="58">
        <v>1148</v>
      </c>
      <c r="BK16" s="32">
        <v>922.22</v>
      </c>
      <c r="BL16" s="32">
        <v>659.96</v>
      </c>
      <c r="BM16" s="32"/>
      <c r="BN16" s="38">
        <v>19</v>
      </c>
      <c r="BO16" s="38">
        <v>38</v>
      </c>
      <c r="BP16" s="58"/>
      <c r="BQ16" s="38"/>
      <c r="BR16" s="38"/>
      <c r="BS16" s="2"/>
      <c r="BT16" s="2"/>
      <c r="BU16" s="2"/>
      <c r="BV16" s="61" t="s">
        <v>176</v>
      </c>
      <c r="BW16" s="32"/>
      <c r="BX16" s="32"/>
      <c r="BY16" s="32"/>
      <c r="BZ16" s="2"/>
      <c r="CA16" s="58"/>
      <c r="CB16" s="58"/>
      <c r="CC16" s="58"/>
      <c r="CD16" s="58"/>
      <c r="CE16" s="58"/>
      <c r="CF16" s="61" t="s">
        <v>174</v>
      </c>
      <c r="CG16" s="32">
        <v>721.65</v>
      </c>
      <c r="CH16" s="32">
        <v>1816.6</v>
      </c>
      <c r="CI16" s="32"/>
      <c r="CJ16" s="58">
        <v>1148</v>
      </c>
      <c r="CK16" s="58">
        <v>0</v>
      </c>
      <c r="CL16" s="58">
        <v>19</v>
      </c>
      <c r="CM16" s="2"/>
      <c r="CN16" s="2"/>
      <c r="CO16" s="2"/>
      <c r="CP16" s="63" t="s">
        <v>176</v>
      </c>
      <c r="CQ16" s="9"/>
      <c r="CR16" s="9"/>
      <c r="CS16" s="17"/>
      <c r="CT16" s="17"/>
      <c r="CU16" s="17"/>
      <c r="CV16" s="63" t="s">
        <v>176</v>
      </c>
      <c r="CW16" s="9"/>
      <c r="CX16" s="9"/>
      <c r="CY16" s="17"/>
      <c r="CZ16" s="17"/>
      <c r="DA16" s="17"/>
      <c r="DB16" s="61" t="s">
        <v>174</v>
      </c>
      <c r="DC16" s="32"/>
      <c r="DD16" s="32">
        <v>886.5</v>
      </c>
      <c r="DE16" s="32"/>
      <c r="DF16" s="4">
        <v>12</v>
      </c>
      <c r="DG16" s="58">
        <v>40</v>
      </c>
      <c r="DH16" s="38">
        <v>8</v>
      </c>
      <c r="DI16" s="61" t="s">
        <v>181</v>
      </c>
      <c r="DJ16" s="4">
        <v>6</v>
      </c>
      <c r="DK16" s="4">
        <v>150</v>
      </c>
      <c r="DL16" s="2">
        <v>8</v>
      </c>
      <c r="DM16" s="61" t="s">
        <v>181</v>
      </c>
      <c r="DN16" s="2">
        <v>6</v>
      </c>
      <c r="DO16" s="2">
        <v>75</v>
      </c>
      <c r="DP16" s="2">
        <v>8</v>
      </c>
      <c r="DQ16" s="61" t="s">
        <v>181</v>
      </c>
      <c r="DR16" s="61" t="s">
        <v>176</v>
      </c>
      <c r="DS16" s="32"/>
      <c r="DT16" s="32"/>
      <c r="DU16" s="32"/>
      <c r="DV16" s="78"/>
      <c r="DW16" s="78"/>
      <c r="DX16" s="78"/>
      <c r="DY16" s="61" t="s">
        <v>174</v>
      </c>
      <c r="DZ16" s="2">
        <v>75</v>
      </c>
      <c r="EA16" s="2">
        <v>75</v>
      </c>
      <c r="EB16" s="2">
        <v>72</v>
      </c>
      <c r="EC16" s="2">
        <v>72</v>
      </c>
      <c r="ED16" s="2">
        <v>12</v>
      </c>
      <c r="EE16" s="4">
        <v>12</v>
      </c>
      <c r="EF16" s="61" t="s">
        <v>176</v>
      </c>
      <c r="EG16" s="2"/>
      <c r="EH16" s="5"/>
      <c r="EI16" s="5"/>
      <c r="EJ16" s="5"/>
      <c r="EK16" s="61" t="s">
        <v>174</v>
      </c>
      <c r="EL16" s="32"/>
      <c r="EM16" s="32">
        <v>75.52</v>
      </c>
      <c r="EN16" s="32"/>
      <c r="EO16" s="61" t="s">
        <v>177</v>
      </c>
      <c r="EP16" s="2">
        <v>40</v>
      </c>
      <c r="EQ16" s="38">
        <v>10</v>
      </c>
      <c r="ER16" s="58">
        <v>140</v>
      </c>
      <c r="ES16" s="58">
        <v>120</v>
      </c>
      <c r="ET16" s="58">
        <v>8</v>
      </c>
      <c r="EU16" s="61" t="s">
        <v>174</v>
      </c>
      <c r="EV16" s="3"/>
      <c r="EW16" s="58">
        <v>0</v>
      </c>
      <c r="EX16" s="61" t="s">
        <v>174</v>
      </c>
      <c r="EY16" s="32">
        <v>28.59</v>
      </c>
      <c r="EZ16" s="32">
        <v>128.25</v>
      </c>
      <c r="FA16" s="32"/>
      <c r="FB16" s="58">
        <v>9</v>
      </c>
      <c r="FC16" s="58">
        <v>75</v>
      </c>
      <c r="FD16" s="58">
        <v>12</v>
      </c>
      <c r="FE16" s="61" t="s">
        <v>180</v>
      </c>
      <c r="FF16" s="2">
        <v>9</v>
      </c>
      <c r="FG16" s="2">
        <v>75</v>
      </c>
      <c r="FH16" s="2">
        <v>10</v>
      </c>
      <c r="FI16" s="61" t="s">
        <v>205</v>
      </c>
      <c r="FJ16" s="2"/>
      <c r="FK16" s="2"/>
      <c r="FL16" s="2"/>
      <c r="FM16" s="3"/>
      <c r="FN16" s="61" t="s">
        <v>174</v>
      </c>
      <c r="FO16" s="5">
        <f t="shared" si="3"/>
        <v>50</v>
      </c>
      <c r="FP16" s="5"/>
      <c r="FQ16" s="5"/>
      <c r="FR16" s="22">
        <f t="shared" si="4"/>
        <v>200</v>
      </c>
      <c r="FS16" s="32"/>
      <c r="FT16" s="32"/>
      <c r="FU16" s="32">
        <v>491.76</v>
      </c>
      <c r="FV16" s="32"/>
      <c r="FW16" s="7">
        <f t="shared" si="5"/>
        <v>1922.4599999999998</v>
      </c>
      <c r="FX16" s="7">
        <f t="shared" si="6"/>
        <v>5639.9400000000005</v>
      </c>
      <c r="FY16" s="7">
        <f t="shared" si="7"/>
        <v>0</v>
      </c>
    </row>
    <row r="17" spans="1:181" ht="30" customHeight="1" x14ac:dyDescent="0.25">
      <c r="A17" s="19" t="s">
        <v>214</v>
      </c>
      <c r="B17" s="61" t="s">
        <v>201</v>
      </c>
      <c r="C17" s="43">
        <v>43535</v>
      </c>
      <c r="D17" s="14">
        <v>43553</v>
      </c>
      <c r="E17" s="61" t="s">
        <v>202</v>
      </c>
      <c r="F17" s="61" t="s">
        <v>177</v>
      </c>
      <c r="G17" s="61" t="s">
        <v>203</v>
      </c>
      <c r="H17" s="3"/>
      <c r="I17" s="3"/>
      <c r="J17" s="2">
        <v>100</v>
      </c>
      <c r="K17" s="3"/>
      <c r="L17" s="61" t="s">
        <v>174</v>
      </c>
      <c r="M17" s="2">
        <v>1</v>
      </c>
      <c r="N17" s="2"/>
      <c r="O17" s="2"/>
      <c r="P17" s="4">
        <v>4000</v>
      </c>
      <c r="Q17" s="4"/>
      <c r="R17" s="4"/>
      <c r="S17" s="4"/>
      <c r="T17" s="2">
        <v>1</v>
      </c>
      <c r="U17" s="2">
        <v>5</v>
      </c>
      <c r="V17" s="2">
        <v>4200</v>
      </c>
      <c r="W17" s="2">
        <v>600</v>
      </c>
      <c r="X17" s="61" t="s">
        <v>204</v>
      </c>
      <c r="Y17" s="2">
        <v>1950</v>
      </c>
      <c r="Z17" s="2"/>
      <c r="AA17" s="2"/>
      <c r="AB17" s="2">
        <v>1396</v>
      </c>
      <c r="AC17" s="4">
        <v>1</v>
      </c>
      <c r="AD17" s="61" t="s">
        <v>176</v>
      </c>
      <c r="AE17" s="32"/>
      <c r="AF17" s="32"/>
      <c r="AG17" s="32"/>
      <c r="AH17" s="61" t="s">
        <v>176</v>
      </c>
      <c r="AI17" s="5"/>
      <c r="AJ17" s="5"/>
      <c r="AK17" s="5"/>
      <c r="AL17" s="61" t="s">
        <v>176</v>
      </c>
      <c r="AM17" s="61" t="s">
        <v>176</v>
      </c>
      <c r="AN17" s="32"/>
      <c r="AO17" s="32"/>
      <c r="AP17" s="32"/>
      <c r="AQ17" s="61" t="s">
        <v>174</v>
      </c>
      <c r="AR17" s="32"/>
      <c r="AS17" s="32">
        <v>978.32</v>
      </c>
      <c r="AT17" s="32"/>
      <c r="AU17" s="61" t="s">
        <v>176</v>
      </c>
      <c r="AV17" s="32"/>
      <c r="AW17" s="32"/>
      <c r="AX17" s="32"/>
      <c r="AY17" s="61" t="s">
        <v>174</v>
      </c>
      <c r="AZ17" s="4">
        <v>560</v>
      </c>
      <c r="BA17" s="32"/>
      <c r="BB17" s="32">
        <v>867.56</v>
      </c>
      <c r="BC17" s="32"/>
      <c r="BD17" s="61" t="s">
        <v>176</v>
      </c>
      <c r="BE17" s="38"/>
      <c r="BF17" s="32"/>
      <c r="BG17" s="32"/>
      <c r="BH17" s="32"/>
      <c r="BI17" s="61" t="s">
        <v>174</v>
      </c>
      <c r="BJ17" s="58">
        <v>600</v>
      </c>
      <c r="BK17" s="32">
        <v>413.65</v>
      </c>
      <c r="BL17" s="32">
        <v>603.05999999999995</v>
      </c>
      <c r="BM17" s="32"/>
      <c r="BN17" s="38">
        <v>10</v>
      </c>
      <c r="BO17" s="38">
        <v>38</v>
      </c>
      <c r="BP17" s="58"/>
      <c r="BQ17" s="38"/>
      <c r="BR17" s="38"/>
      <c r="BS17" s="2"/>
      <c r="BT17" s="2"/>
      <c r="BU17" s="2"/>
      <c r="BV17" s="61" t="s">
        <v>176</v>
      </c>
      <c r="BW17" s="32"/>
      <c r="BX17" s="32"/>
      <c r="BY17" s="32"/>
      <c r="BZ17" s="2"/>
      <c r="CA17" s="58"/>
      <c r="CB17" s="58"/>
      <c r="CC17" s="58"/>
      <c r="CD17" s="58"/>
      <c r="CE17" s="58"/>
      <c r="CF17" s="61" t="s">
        <v>174</v>
      </c>
      <c r="CG17" s="32">
        <v>306.3</v>
      </c>
      <c r="CH17" s="32">
        <v>1347.73</v>
      </c>
      <c r="CI17" s="32"/>
      <c r="CJ17" s="58">
        <v>600</v>
      </c>
      <c r="CK17" s="68">
        <v>0</v>
      </c>
      <c r="CL17" s="68">
        <v>19</v>
      </c>
      <c r="CM17" s="2"/>
      <c r="CN17" s="2"/>
      <c r="CO17" s="2"/>
      <c r="CP17" s="63" t="s">
        <v>176</v>
      </c>
      <c r="CQ17" s="9"/>
      <c r="CR17" s="9"/>
      <c r="CS17" s="17"/>
      <c r="CT17" s="17"/>
      <c r="CU17" s="17"/>
      <c r="CV17" s="63" t="s">
        <v>176</v>
      </c>
      <c r="CW17" s="9"/>
      <c r="CX17" s="9"/>
      <c r="CY17" s="17"/>
      <c r="CZ17" s="17"/>
      <c r="DA17" s="17"/>
      <c r="DB17" s="61" t="s">
        <v>176</v>
      </c>
      <c r="DC17" s="32"/>
      <c r="DD17" s="32"/>
      <c r="DE17" s="32"/>
      <c r="DF17" s="4"/>
      <c r="DG17" s="58"/>
      <c r="DH17" s="38"/>
      <c r="DI17" s="3"/>
      <c r="DJ17" s="4"/>
      <c r="DK17" s="4"/>
      <c r="DL17" s="2"/>
      <c r="DM17" s="3"/>
      <c r="DN17" s="2"/>
      <c r="DO17" s="2"/>
      <c r="DP17" s="2"/>
      <c r="DQ17" s="3"/>
      <c r="DR17" s="61" t="s">
        <v>174</v>
      </c>
      <c r="DS17" s="32"/>
      <c r="DT17" s="32">
        <v>3909.42</v>
      </c>
      <c r="DU17" s="32"/>
      <c r="DV17" s="78">
        <v>1.5</v>
      </c>
      <c r="DW17" s="78">
        <v>14</v>
      </c>
      <c r="DX17" s="78">
        <v>8.5</v>
      </c>
      <c r="DY17" s="61" t="s">
        <v>174</v>
      </c>
      <c r="DZ17" s="2">
        <v>77</v>
      </c>
      <c r="EA17" s="2">
        <v>77</v>
      </c>
      <c r="EB17" s="2">
        <v>72</v>
      </c>
      <c r="EC17" s="2">
        <v>72</v>
      </c>
      <c r="ED17" s="2">
        <v>12</v>
      </c>
      <c r="EE17" s="4">
        <v>12</v>
      </c>
      <c r="EF17" s="61" t="s">
        <v>176</v>
      </c>
      <c r="EG17" s="2"/>
      <c r="EH17" s="5"/>
      <c r="EI17" s="5"/>
      <c r="EJ17" s="5"/>
      <c r="EK17" s="61" t="s">
        <v>174</v>
      </c>
      <c r="EL17" s="32"/>
      <c r="EM17" s="32">
        <v>37.58</v>
      </c>
      <c r="EN17" s="32"/>
      <c r="EO17" s="61" t="s">
        <v>177</v>
      </c>
      <c r="EP17" s="2">
        <v>40</v>
      </c>
      <c r="EQ17" s="38">
        <v>10</v>
      </c>
      <c r="ER17" s="58">
        <v>140</v>
      </c>
      <c r="ES17" s="58">
        <v>120</v>
      </c>
      <c r="ET17" s="58">
        <v>8</v>
      </c>
      <c r="EU17" s="61" t="s">
        <v>176</v>
      </c>
      <c r="EV17" s="61" t="s">
        <v>209</v>
      </c>
      <c r="EW17" s="58">
        <v>2</v>
      </c>
      <c r="EX17" s="61" t="s">
        <v>174</v>
      </c>
      <c r="EY17" s="32">
        <v>28.59</v>
      </c>
      <c r="EZ17" s="32">
        <v>38</v>
      </c>
      <c r="FA17" s="32"/>
      <c r="FB17" s="58">
        <v>9</v>
      </c>
      <c r="FC17" s="58">
        <v>75</v>
      </c>
      <c r="FD17" s="58">
        <v>12</v>
      </c>
      <c r="FE17" s="61" t="s">
        <v>180</v>
      </c>
      <c r="FF17" s="2">
        <v>9</v>
      </c>
      <c r="FG17" s="2">
        <v>75</v>
      </c>
      <c r="FH17" s="2">
        <v>10</v>
      </c>
      <c r="FI17" s="61" t="s">
        <v>205</v>
      </c>
      <c r="FJ17" s="2"/>
      <c r="FK17" s="2"/>
      <c r="FL17" s="2"/>
      <c r="FM17" s="3"/>
      <c r="FN17" s="61" t="s">
        <v>174</v>
      </c>
      <c r="FO17" s="5">
        <f t="shared" si="3"/>
        <v>50</v>
      </c>
      <c r="FP17" s="5"/>
      <c r="FQ17" s="5"/>
      <c r="FR17" s="22">
        <f t="shared" si="4"/>
        <v>200</v>
      </c>
      <c r="FS17" s="32"/>
      <c r="FT17" s="32"/>
      <c r="FU17" s="32">
        <v>501.12</v>
      </c>
      <c r="FV17" s="32"/>
      <c r="FW17" s="7">
        <f t="shared" si="5"/>
        <v>998.54000000000008</v>
      </c>
      <c r="FX17" s="7">
        <f t="shared" si="6"/>
        <v>8282.7900000000009</v>
      </c>
      <c r="FY17" s="7">
        <f t="shared" si="7"/>
        <v>0</v>
      </c>
    </row>
    <row r="18" spans="1:181" ht="30" customHeight="1" x14ac:dyDescent="0.25">
      <c r="A18" s="19" t="s">
        <v>215</v>
      </c>
      <c r="B18" s="61" t="s">
        <v>231</v>
      </c>
      <c r="C18" s="43">
        <v>43370</v>
      </c>
      <c r="D18" s="14">
        <v>43538</v>
      </c>
      <c r="E18" s="61" t="s">
        <v>199</v>
      </c>
      <c r="F18" s="61" t="s">
        <v>177</v>
      </c>
      <c r="G18" s="61" t="s">
        <v>203</v>
      </c>
      <c r="H18" s="3"/>
      <c r="I18" s="3"/>
      <c r="J18" s="2">
        <v>100</v>
      </c>
      <c r="K18" s="3"/>
      <c r="L18" s="61" t="s">
        <v>174</v>
      </c>
      <c r="M18" s="2">
        <v>1</v>
      </c>
      <c r="N18" s="2"/>
      <c r="O18" s="2"/>
      <c r="P18" s="4">
        <v>18000</v>
      </c>
      <c r="Q18" s="4"/>
      <c r="R18" s="4"/>
      <c r="S18" s="4"/>
      <c r="T18" s="2">
        <v>4</v>
      </c>
      <c r="U18" s="2">
        <v>7</v>
      </c>
      <c r="V18" s="2">
        <v>7520</v>
      </c>
      <c r="W18" s="2">
        <v>940</v>
      </c>
      <c r="X18" s="61" t="s">
        <v>175</v>
      </c>
      <c r="Y18" s="2">
        <v>4223</v>
      </c>
      <c r="Z18" s="2"/>
      <c r="AA18" s="2"/>
      <c r="AB18" s="2">
        <v>1593</v>
      </c>
      <c r="AC18" s="4">
        <v>1</v>
      </c>
      <c r="AD18" s="61" t="s">
        <v>174</v>
      </c>
      <c r="AE18" s="32"/>
      <c r="AF18" s="32">
        <v>1039.44</v>
      </c>
      <c r="AG18" s="32"/>
      <c r="AH18" s="61" t="s">
        <v>176</v>
      </c>
      <c r="AI18" s="5"/>
      <c r="AJ18" s="5"/>
      <c r="AK18" s="5"/>
      <c r="AL18" s="61" t="s">
        <v>176</v>
      </c>
      <c r="AM18" s="61" t="s">
        <v>176</v>
      </c>
      <c r="AN18" s="32"/>
      <c r="AO18" s="32"/>
      <c r="AP18" s="32"/>
      <c r="AQ18" s="61" t="s">
        <v>174</v>
      </c>
      <c r="AR18" s="32"/>
      <c r="AS18" s="32">
        <v>1388.08</v>
      </c>
      <c r="AT18" s="32">
        <v>71.260000000000005</v>
      </c>
      <c r="AU18" s="61" t="s">
        <v>176</v>
      </c>
      <c r="AV18" s="32"/>
      <c r="AW18" s="32"/>
      <c r="AX18" s="32"/>
      <c r="AY18" s="61" t="s">
        <v>174</v>
      </c>
      <c r="AZ18" s="4">
        <v>2630</v>
      </c>
      <c r="BA18" s="32">
        <v>463.64</v>
      </c>
      <c r="BB18" s="32"/>
      <c r="BC18" s="32"/>
      <c r="BD18" s="61" t="s">
        <v>176</v>
      </c>
      <c r="BE18" s="38"/>
      <c r="BF18" s="32"/>
      <c r="BG18" s="32"/>
      <c r="BH18" s="32"/>
      <c r="BI18" s="61" t="s">
        <v>174</v>
      </c>
      <c r="BJ18" s="58">
        <v>940</v>
      </c>
      <c r="BK18" s="32">
        <v>615.75</v>
      </c>
      <c r="BL18" s="32">
        <v>404.96</v>
      </c>
      <c r="BM18" s="32"/>
      <c r="BN18" s="38">
        <v>11</v>
      </c>
      <c r="BO18" s="38">
        <v>38</v>
      </c>
      <c r="BP18" s="58"/>
      <c r="BQ18" s="38"/>
      <c r="BR18" s="38"/>
      <c r="BS18" s="2"/>
      <c r="BT18" s="2"/>
      <c r="BU18" s="2"/>
      <c r="BV18" s="61" t="s">
        <v>176</v>
      </c>
      <c r="BW18" s="32"/>
      <c r="BX18" s="32"/>
      <c r="BY18" s="32"/>
      <c r="BZ18" s="2"/>
      <c r="CA18" s="58"/>
      <c r="CB18" s="58"/>
      <c r="CC18" s="58"/>
      <c r="CD18" s="58"/>
      <c r="CE18" s="58"/>
      <c r="CF18" s="61" t="s">
        <v>174</v>
      </c>
      <c r="CG18" s="32">
        <v>786.82</v>
      </c>
      <c r="CH18" s="32">
        <v>910.72</v>
      </c>
      <c r="CI18" s="32"/>
      <c r="CJ18" s="58">
        <v>940</v>
      </c>
      <c r="CK18" s="58">
        <v>0</v>
      </c>
      <c r="CL18" s="58">
        <v>19</v>
      </c>
      <c r="CM18" s="2"/>
      <c r="CN18" s="2"/>
      <c r="CO18" s="2"/>
      <c r="CP18" s="63" t="s">
        <v>176</v>
      </c>
      <c r="CQ18" s="9"/>
      <c r="CR18" s="9"/>
      <c r="CS18" s="17"/>
      <c r="CT18" s="17"/>
      <c r="CU18" s="17"/>
      <c r="CV18" s="63" t="s">
        <v>176</v>
      </c>
      <c r="CW18" s="9"/>
      <c r="CX18" s="9"/>
      <c r="CY18" s="17"/>
      <c r="CZ18" s="17"/>
      <c r="DA18" s="17"/>
      <c r="DB18" s="61" t="s">
        <v>176</v>
      </c>
      <c r="DC18" s="32"/>
      <c r="DD18" s="32"/>
      <c r="DE18" s="32"/>
      <c r="DF18" s="4"/>
      <c r="DG18" s="58"/>
      <c r="DH18" s="38"/>
      <c r="DI18" s="61"/>
      <c r="DJ18" s="4"/>
      <c r="DK18" s="4"/>
      <c r="DL18" s="2"/>
      <c r="DM18" s="3"/>
      <c r="DN18" s="2"/>
      <c r="DO18" s="2"/>
      <c r="DP18" s="2"/>
      <c r="DQ18" s="3"/>
      <c r="DR18" s="61" t="s">
        <v>176</v>
      </c>
      <c r="DS18" s="32"/>
      <c r="DT18" s="32"/>
      <c r="DU18" s="32"/>
      <c r="DV18" s="28"/>
      <c r="DW18" s="28"/>
      <c r="DX18" s="28"/>
      <c r="DY18" s="61" t="s">
        <v>174</v>
      </c>
      <c r="DZ18" s="2"/>
      <c r="EA18" s="2"/>
      <c r="EB18" s="2"/>
      <c r="EC18" s="2"/>
      <c r="ED18" s="2"/>
      <c r="EE18" s="4"/>
      <c r="EF18" s="61" t="s">
        <v>176</v>
      </c>
      <c r="EG18" s="2"/>
      <c r="EH18" s="5"/>
      <c r="EI18" s="5"/>
      <c r="EJ18" s="5"/>
      <c r="EK18" s="61" t="s">
        <v>174</v>
      </c>
      <c r="EL18" s="32">
        <v>49.1</v>
      </c>
      <c r="EM18" s="32">
        <v>257.05</v>
      </c>
      <c r="EN18" s="32"/>
      <c r="EO18" s="61" t="s">
        <v>177</v>
      </c>
      <c r="EP18" s="2">
        <v>40</v>
      </c>
      <c r="EQ18" s="38"/>
      <c r="ER18" s="58">
        <v>125</v>
      </c>
      <c r="ES18" s="58">
        <v>125</v>
      </c>
      <c r="ET18" s="58">
        <v>12</v>
      </c>
      <c r="EU18" s="61" t="s">
        <v>174</v>
      </c>
      <c r="EV18" s="61"/>
      <c r="EW18" s="58">
        <v>1</v>
      </c>
      <c r="EX18" s="61" t="s">
        <v>174</v>
      </c>
      <c r="EY18" s="32"/>
      <c r="EZ18" s="32">
        <v>58.24</v>
      </c>
      <c r="FA18" s="32"/>
      <c r="FB18" s="58">
        <v>15</v>
      </c>
      <c r="FC18" s="58">
        <v>60</v>
      </c>
      <c r="FD18" s="58">
        <v>4</v>
      </c>
      <c r="FE18" s="61"/>
      <c r="FF18" s="2">
        <v>15</v>
      </c>
      <c r="FG18" s="2">
        <v>60</v>
      </c>
      <c r="FH18" s="2"/>
      <c r="FI18" s="61"/>
      <c r="FJ18" s="2">
        <v>15</v>
      </c>
      <c r="FK18" s="2">
        <v>60</v>
      </c>
      <c r="FL18" s="2"/>
      <c r="FM18" s="61" t="s">
        <v>232</v>
      </c>
      <c r="FN18" s="61" t="s">
        <v>174</v>
      </c>
      <c r="FO18" s="5">
        <f t="shared" si="3"/>
        <v>50</v>
      </c>
      <c r="FP18" s="5"/>
      <c r="FQ18" s="5"/>
      <c r="FR18" s="22">
        <f t="shared" si="4"/>
        <v>200</v>
      </c>
      <c r="FS18" s="32"/>
      <c r="FT18" s="32"/>
      <c r="FU18" s="32">
        <v>529</v>
      </c>
      <c r="FV18" s="32"/>
      <c r="FW18" s="7">
        <f t="shared" si="5"/>
        <v>2165.31</v>
      </c>
      <c r="FX18" s="7">
        <f t="shared" si="6"/>
        <v>4587.49</v>
      </c>
      <c r="FY18" s="7">
        <f t="shared" si="7"/>
        <v>71.260000000000005</v>
      </c>
    </row>
    <row r="19" spans="1:181" ht="30" customHeight="1" x14ac:dyDescent="0.25">
      <c r="A19" s="19" t="s">
        <v>216</v>
      </c>
      <c r="B19" s="61" t="s">
        <v>231</v>
      </c>
      <c r="C19" s="43">
        <v>43329</v>
      </c>
      <c r="D19" s="14">
        <v>43530</v>
      </c>
      <c r="E19" s="61" t="s">
        <v>202</v>
      </c>
      <c r="F19" s="61" t="s">
        <v>177</v>
      </c>
      <c r="G19" s="61" t="s">
        <v>203</v>
      </c>
      <c r="H19" s="3"/>
      <c r="I19" s="3"/>
      <c r="J19" s="2">
        <v>100</v>
      </c>
      <c r="K19" s="3"/>
      <c r="L19" s="61" t="s">
        <v>176</v>
      </c>
      <c r="M19" s="2"/>
      <c r="N19" s="2"/>
      <c r="O19" s="2"/>
      <c r="P19" s="4"/>
      <c r="Q19" s="4"/>
      <c r="R19" s="4"/>
      <c r="S19" s="4"/>
      <c r="T19" s="2">
        <v>1</v>
      </c>
      <c r="U19" s="2">
        <v>7</v>
      </c>
      <c r="V19" s="2">
        <v>8960</v>
      </c>
      <c r="W19" s="2">
        <v>1120</v>
      </c>
      <c r="X19" s="61" t="s">
        <v>175</v>
      </c>
      <c r="Y19" s="2">
        <v>4324</v>
      </c>
      <c r="Z19" s="2">
        <v>3910</v>
      </c>
      <c r="AA19" s="2">
        <v>3870</v>
      </c>
      <c r="AB19" s="2">
        <v>1248</v>
      </c>
      <c r="AC19" s="4">
        <v>1</v>
      </c>
      <c r="AD19" s="61" t="s">
        <v>174</v>
      </c>
      <c r="AE19" s="32"/>
      <c r="AF19" s="32"/>
      <c r="AG19" s="32">
        <v>712.4</v>
      </c>
      <c r="AH19" s="61" t="s">
        <v>174</v>
      </c>
      <c r="AI19" s="5"/>
      <c r="AJ19" s="5"/>
      <c r="AK19" s="5"/>
      <c r="AL19" s="61" t="s">
        <v>176</v>
      </c>
      <c r="AM19" s="61" t="s">
        <v>176</v>
      </c>
      <c r="AN19" s="32"/>
      <c r="AO19" s="32"/>
      <c r="AP19" s="32"/>
      <c r="AQ19" s="61" t="s">
        <v>174</v>
      </c>
      <c r="AR19" s="32"/>
      <c r="AS19" s="32">
        <v>360.1</v>
      </c>
      <c r="AT19" s="32">
        <v>1241.19</v>
      </c>
      <c r="AU19" s="61" t="s">
        <v>174</v>
      </c>
      <c r="AV19" s="32"/>
      <c r="AW19" s="32">
        <v>529</v>
      </c>
      <c r="AX19" s="32"/>
      <c r="AY19" s="61" t="s">
        <v>174</v>
      </c>
      <c r="AZ19" s="4">
        <v>2622</v>
      </c>
      <c r="BA19" s="32">
        <v>527.55999999999995</v>
      </c>
      <c r="BB19" s="32">
        <v>199.92</v>
      </c>
      <c r="BC19" s="32"/>
      <c r="BD19" s="61" t="s">
        <v>174</v>
      </c>
      <c r="BE19" s="38">
        <v>454</v>
      </c>
      <c r="BF19" s="32">
        <v>392.41</v>
      </c>
      <c r="BG19" s="32">
        <v>154.75</v>
      </c>
      <c r="BH19" s="32"/>
      <c r="BI19" s="61" t="s">
        <v>174</v>
      </c>
      <c r="BJ19" s="58">
        <v>1120</v>
      </c>
      <c r="BK19" s="32">
        <v>946.8</v>
      </c>
      <c r="BL19" s="32">
        <v>145.83000000000001</v>
      </c>
      <c r="BM19" s="32"/>
      <c r="BN19" s="38">
        <v>6</v>
      </c>
      <c r="BO19" s="38">
        <v>19</v>
      </c>
      <c r="BP19" s="58"/>
      <c r="BQ19" s="38"/>
      <c r="BR19" s="38"/>
      <c r="BS19" s="2"/>
      <c r="BT19" s="2"/>
      <c r="BU19" s="2"/>
      <c r="BV19" s="61" t="s">
        <v>176</v>
      </c>
      <c r="BW19" s="32"/>
      <c r="BX19" s="32"/>
      <c r="BY19" s="32"/>
      <c r="BZ19" s="2"/>
      <c r="CA19" s="58"/>
      <c r="CB19" s="58"/>
      <c r="CC19" s="58"/>
      <c r="CD19" s="58"/>
      <c r="CE19" s="58"/>
      <c r="CF19" s="61" t="s">
        <v>174</v>
      </c>
      <c r="CG19" s="32">
        <v>1183.5</v>
      </c>
      <c r="CH19" s="32">
        <v>952.07</v>
      </c>
      <c r="CI19" s="32"/>
      <c r="CJ19" s="58">
        <v>1120</v>
      </c>
      <c r="CK19" s="58">
        <v>8</v>
      </c>
      <c r="CL19" s="58">
        <v>25</v>
      </c>
      <c r="CM19" s="2"/>
      <c r="CN19" s="2"/>
      <c r="CO19" s="2"/>
      <c r="CP19" s="63" t="s">
        <v>176</v>
      </c>
      <c r="CQ19" s="9"/>
      <c r="CR19" s="9"/>
      <c r="CS19" s="17"/>
      <c r="CT19" s="17"/>
      <c r="CU19" s="17"/>
      <c r="CV19" s="63" t="s">
        <v>176</v>
      </c>
      <c r="CW19" s="9"/>
      <c r="CX19" s="9"/>
      <c r="CY19" s="17"/>
      <c r="CZ19" s="17"/>
      <c r="DA19" s="17"/>
      <c r="DB19" s="61" t="s">
        <v>176</v>
      </c>
      <c r="DC19" s="32"/>
      <c r="DD19" s="32"/>
      <c r="DE19" s="32"/>
      <c r="DF19" s="4"/>
      <c r="DG19" s="58"/>
      <c r="DH19" s="38"/>
      <c r="DI19" s="3"/>
      <c r="DJ19" s="4"/>
      <c r="DK19" s="4"/>
      <c r="DL19" s="2"/>
      <c r="DM19" s="3"/>
      <c r="DN19" s="2"/>
      <c r="DO19" s="2"/>
      <c r="DP19" s="2"/>
      <c r="DQ19" s="3"/>
      <c r="DR19" s="61" t="s">
        <v>176</v>
      </c>
      <c r="DS19" s="32"/>
      <c r="DT19" s="32"/>
      <c r="DU19" s="32"/>
      <c r="DV19" s="28"/>
      <c r="DW19" s="28"/>
      <c r="DX19" s="28"/>
      <c r="DY19" s="61" t="s">
        <v>174</v>
      </c>
      <c r="DZ19" s="2">
        <v>74</v>
      </c>
      <c r="EA19" s="2">
        <v>74</v>
      </c>
      <c r="EB19" s="2">
        <v>72</v>
      </c>
      <c r="EC19" s="2">
        <v>72</v>
      </c>
      <c r="ED19" s="2">
        <v>12</v>
      </c>
      <c r="EE19" s="4">
        <v>12</v>
      </c>
      <c r="EF19" s="61" t="s">
        <v>176</v>
      </c>
      <c r="EG19" s="2"/>
      <c r="EH19" s="5"/>
      <c r="EI19" s="5"/>
      <c r="EJ19" s="5"/>
      <c r="EK19" s="61" t="s">
        <v>174</v>
      </c>
      <c r="EL19" s="32">
        <v>90.97</v>
      </c>
      <c r="EM19" s="32">
        <v>29.52</v>
      </c>
      <c r="EN19" s="32"/>
      <c r="EO19" s="61" t="s">
        <v>177</v>
      </c>
      <c r="EP19" s="2">
        <v>40</v>
      </c>
      <c r="EQ19" s="38"/>
      <c r="ER19" s="58">
        <v>125</v>
      </c>
      <c r="ES19" s="58">
        <v>125</v>
      </c>
      <c r="ET19" s="58"/>
      <c r="EU19" s="61" t="s">
        <v>174</v>
      </c>
      <c r="EV19" s="3"/>
      <c r="EW19" s="58">
        <v>1</v>
      </c>
      <c r="EX19" s="61" t="s">
        <v>174</v>
      </c>
      <c r="EY19" s="32">
        <v>21.91</v>
      </c>
      <c r="EZ19" s="32">
        <v>82.31</v>
      </c>
      <c r="FA19" s="32"/>
      <c r="FB19" s="58">
        <v>13</v>
      </c>
      <c r="FC19" s="58">
        <v>75</v>
      </c>
      <c r="FD19" s="58">
        <v>4</v>
      </c>
      <c r="FE19" s="61" t="s">
        <v>180</v>
      </c>
      <c r="FF19" s="2">
        <v>13</v>
      </c>
      <c r="FG19" s="2">
        <v>75</v>
      </c>
      <c r="FH19" s="2">
        <v>4</v>
      </c>
      <c r="FI19" s="61" t="s">
        <v>233</v>
      </c>
      <c r="FJ19" s="2">
        <v>13</v>
      </c>
      <c r="FK19" s="2">
        <v>75</v>
      </c>
      <c r="FL19" s="2">
        <v>4</v>
      </c>
      <c r="FM19" s="61" t="s">
        <v>232</v>
      </c>
      <c r="FN19" s="61" t="s">
        <v>174</v>
      </c>
      <c r="FO19" s="5">
        <f t="shared" si="3"/>
        <v>50</v>
      </c>
      <c r="FP19" s="5"/>
      <c r="FQ19" s="5"/>
      <c r="FR19" s="22">
        <f t="shared" si="4"/>
        <v>200</v>
      </c>
      <c r="FS19" s="32"/>
      <c r="FT19" s="32"/>
      <c r="FU19" s="32"/>
      <c r="FV19" s="32"/>
      <c r="FW19" s="7">
        <f t="shared" si="5"/>
        <v>3413.1499999999996</v>
      </c>
      <c r="FX19" s="7">
        <f t="shared" si="6"/>
        <v>2453.5</v>
      </c>
      <c r="FY19" s="7">
        <f t="shared" si="7"/>
        <v>1953.5900000000001</v>
      </c>
    </row>
    <row r="20" spans="1:181" ht="30" customHeight="1" x14ac:dyDescent="0.25">
      <c r="A20" s="19" t="s">
        <v>217</v>
      </c>
      <c r="B20" s="10" t="s">
        <v>201</v>
      </c>
      <c r="C20" s="43">
        <v>43501</v>
      </c>
      <c r="D20" s="14">
        <v>43577</v>
      </c>
      <c r="E20" s="10" t="s">
        <v>199</v>
      </c>
      <c r="F20" s="10" t="s">
        <v>177</v>
      </c>
      <c r="G20" s="10" t="s">
        <v>203</v>
      </c>
      <c r="H20" s="3"/>
      <c r="I20" s="3"/>
      <c r="J20" s="2">
        <v>100</v>
      </c>
      <c r="K20" s="3"/>
      <c r="L20" s="10" t="s">
        <v>174</v>
      </c>
      <c r="M20" s="2"/>
      <c r="N20" s="2">
        <v>1</v>
      </c>
      <c r="O20" s="2"/>
      <c r="P20" s="4"/>
      <c r="Q20" s="4"/>
      <c r="R20" s="4"/>
      <c r="S20" s="4"/>
      <c r="T20" s="2">
        <v>1</v>
      </c>
      <c r="U20" s="2">
        <v>8</v>
      </c>
      <c r="V20" s="2">
        <v>19200</v>
      </c>
      <c r="W20" s="2">
        <v>2400</v>
      </c>
      <c r="X20" s="10" t="s">
        <v>204</v>
      </c>
      <c r="Y20" s="2">
        <v>2307</v>
      </c>
      <c r="Z20" s="2"/>
      <c r="AA20" s="2"/>
      <c r="AB20" s="2">
        <v>1465</v>
      </c>
      <c r="AC20" s="4">
        <v>1.5</v>
      </c>
      <c r="AD20" s="10" t="s">
        <v>176</v>
      </c>
      <c r="AE20" s="32"/>
      <c r="AF20" s="32"/>
      <c r="AG20" s="32"/>
      <c r="AH20" s="10" t="s">
        <v>176</v>
      </c>
      <c r="AI20" s="5"/>
      <c r="AJ20" s="5"/>
      <c r="AK20" s="5"/>
      <c r="AL20" s="10" t="s">
        <v>176</v>
      </c>
      <c r="AM20" s="10" t="s">
        <v>176</v>
      </c>
      <c r="AN20" s="32"/>
      <c r="AO20" s="32"/>
      <c r="AP20" s="32"/>
      <c r="AQ20" s="10" t="s">
        <v>174</v>
      </c>
      <c r="AR20" s="32"/>
      <c r="AS20" s="32">
        <v>821.65</v>
      </c>
      <c r="AT20" s="32"/>
      <c r="AU20" s="10" t="s">
        <v>176</v>
      </c>
      <c r="AV20" s="32"/>
      <c r="AW20" s="32"/>
      <c r="AX20" s="32"/>
      <c r="AY20" s="10" t="s">
        <v>174</v>
      </c>
      <c r="AZ20" s="4">
        <v>842</v>
      </c>
      <c r="BA20" s="32"/>
      <c r="BB20" s="32">
        <v>2301.5500000000002</v>
      </c>
      <c r="BC20" s="32"/>
      <c r="BD20" s="10" t="s">
        <v>176</v>
      </c>
      <c r="BE20" s="38"/>
      <c r="BF20" s="32"/>
      <c r="BG20" s="32"/>
      <c r="BH20" s="32"/>
      <c r="BI20" s="10" t="s">
        <v>174</v>
      </c>
      <c r="BJ20" s="58">
        <v>2400</v>
      </c>
      <c r="BK20" s="32">
        <v>1243.08</v>
      </c>
      <c r="BL20" s="32">
        <v>1659</v>
      </c>
      <c r="BM20" s="32"/>
      <c r="BN20" s="38">
        <v>0</v>
      </c>
      <c r="BO20" s="38">
        <v>38</v>
      </c>
      <c r="BP20" s="58"/>
      <c r="BQ20" s="38"/>
      <c r="BR20" s="38"/>
      <c r="BS20" s="2"/>
      <c r="BT20" s="2"/>
      <c r="BU20" s="2"/>
      <c r="BV20" s="10" t="s">
        <v>176</v>
      </c>
      <c r="BW20" s="32"/>
      <c r="BX20" s="32"/>
      <c r="BY20" s="32"/>
      <c r="BZ20" s="2"/>
      <c r="CA20" s="58"/>
      <c r="CB20" s="58"/>
      <c r="CC20" s="58"/>
      <c r="CD20" s="58"/>
      <c r="CE20" s="58"/>
      <c r="CF20" s="10" t="s">
        <v>174</v>
      </c>
      <c r="CG20" s="32">
        <v>192</v>
      </c>
      <c r="CH20" s="32">
        <v>994.65</v>
      </c>
      <c r="CI20" s="32"/>
      <c r="CJ20" s="58">
        <v>2400</v>
      </c>
      <c r="CK20" s="58">
        <v>0</v>
      </c>
      <c r="CL20" s="58">
        <v>19</v>
      </c>
      <c r="CM20" s="2"/>
      <c r="CN20" s="2"/>
      <c r="CO20" s="2"/>
      <c r="CP20" s="64" t="s">
        <v>176</v>
      </c>
      <c r="CQ20" s="9"/>
      <c r="CR20" s="9"/>
      <c r="CS20" s="17"/>
      <c r="CT20" s="17"/>
      <c r="CU20" s="17"/>
      <c r="CV20" s="64" t="s">
        <v>176</v>
      </c>
      <c r="CW20" s="9"/>
      <c r="CX20" s="9"/>
      <c r="CY20" s="17"/>
      <c r="CZ20" s="17"/>
      <c r="DA20" s="17"/>
      <c r="DB20" s="10" t="s">
        <v>174</v>
      </c>
      <c r="DC20" s="32"/>
      <c r="DD20" s="32">
        <v>1777.1</v>
      </c>
      <c r="DE20" s="32"/>
      <c r="DF20" s="4">
        <v>6</v>
      </c>
      <c r="DG20" s="58">
        <v>100</v>
      </c>
      <c r="DH20" s="38">
        <v>8</v>
      </c>
      <c r="DI20" s="10" t="s">
        <v>181</v>
      </c>
      <c r="DJ20" s="4">
        <v>8</v>
      </c>
      <c r="DK20" s="4">
        <v>50</v>
      </c>
      <c r="DL20" s="2">
        <v>8</v>
      </c>
      <c r="DM20" s="10" t="s">
        <v>181</v>
      </c>
      <c r="DN20" s="2">
        <v>6</v>
      </c>
      <c r="DO20" s="2">
        <v>100</v>
      </c>
      <c r="DP20" s="2">
        <v>8</v>
      </c>
      <c r="DQ20" s="10" t="s">
        <v>181</v>
      </c>
      <c r="DR20" s="10" t="s">
        <v>174</v>
      </c>
      <c r="DS20" s="32">
        <v>2600</v>
      </c>
      <c r="DT20" s="32">
        <v>2813.68</v>
      </c>
      <c r="DU20" s="32"/>
      <c r="DV20" s="28">
        <v>3</v>
      </c>
      <c r="DW20" s="28">
        <v>16</v>
      </c>
      <c r="DX20" s="28">
        <v>8.4</v>
      </c>
      <c r="DY20" s="10" t="s">
        <v>174</v>
      </c>
      <c r="DZ20" s="2">
        <v>75</v>
      </c>
      <c r="EA20" s="2">
        <v>75</v>
      </c>
      <c r="EB20" s="2">
        <v>72</v>
      </c>
      <c r="EC20" s="2">
        <v>72</v>
      </c>
      <c r="ED20" s="2">
        <v>12</v>
      </c>
      <c r="EE20" s="4">
        <v>12</v>
      </c>
      <c r="EF20" s="10" t="s">
        <v>176</v>
      </c>
      <c r="EG20" s="2"/>
      <c r="EH20" s="5"/>
      <c r="EI20" s="5"/>
      <c r="EJ20" s="5"/>
      <c r="EK20" s="10" t="s">
        <v>174</v>
      </c>
      <c r="EL20" s="32"/>
      <c r="EM20" s="32">
        <v>70.23</v>
      </c>
      <c r="EN20" s="32"/>
      <c r="EO20" s="10" t="s">
        <v>177</v>
      </c>
      <c r="EP20" s="2">
        <v>40</v>
      </c>
      <c r="EQ20" s="38">
        <v>10</v>
      </c>
      <c r="ER20" s="58">
        <v>140</v>
      </c>
      <c r="ES20" s="58">
        <v>120</v>
      </c>
      <c r="ET20" s="58">
        <v>6</v>
      </c>
      <c r="EU20" s="10" t="s">
        <v>174</v>
      </c>
      <c r="EV20" s="3"/>
      <c r="EW20" s="58">
        <v>0</v>
      </c>
      <c r="EX20" s="10" t="s">
        <v>174</v>
      </c>
      <c r="EY20" s="32">
        <v>15.84</v>
      </c>
      <c r="EZ20" s="32">
        <v>56.04</v>
      </c>
      <c r="FA20" s="32"/>
      <c r="FB20" s="58">
        <v>9</v>
      </c>
      <c r="FC20" s="58">
        <v>100</v>
      </c>
      <c r="FD20" s="58">
        <v>12</v>
      </c>
      <c r="FE20" s="10" t="s">
        <v>180</v>
      </c>
      <c r="FF20" s="2">
        <v>9</v>
      </c>
      <c r="FG20" s="2">
        <v>100</v>
      </c>
      <c r="FH20" s="2">
        <v>10</v>
      </c>
      <c r="FI20" s="10" t="s">
        <v>205</v>
      </c>
      <c r="FJ20" s="2"/>
      <c r="FK20" s="2"/>
      <c r="FL20" s="2"/>
      <c r="FM20" s="61"/>
      <c r="FN20" s="10" t="s">
        <v>174</v>
      </c>
      <c r="FO20" s="5">
        <f t="shared" si="3"/>
        <v>50</v>
      </c>
      <c r="FP20" s="5"/>
      <c r="FQ20" s="5"/>
      <c r="FR20" s="22">
        <f t="shared" si="4"/>
        <v>200</v>
      </c>
      <c r="FS20" s="32"/>
      <c r="FT20" s="32"/>
      <c r="FU20" s="32">
        <v>479.52</v>
      </c>
      <c r="FV20" s="32"/>
      <c r="FW20" s="7">
        <f t="shared" si="5"/>
        <v>4300.92</v>
      </c>
      <c r="FX20" s="7">
        <f t="shared" si="6"/>
        <v>10973.420000000002</v>
      </c>
      <c r="FY20" s="7">
        <f t="shared" si="7"/>
        <v>0</v>
      </c>
    </row>
    <row r="21" spans="1:181" ht="30" customHeight="1" x14ac:dyDescent="0.25">
      <c r="A21" s="19" t="s">
        <v>218</v>
      </c>
      <c r="B21" s="10" t="s">
        <v>201</v>
      </c>
      <c r="C21" s="43">
        <v>43556</v>
      </c>
      <c r="D21" s="14">
        <v>43578</v>
      </c>
      <c r="E21" s="10" t="s">
        <v>202</v>
      </c>
      <c r="F21" s="10" t="s">
        <v>177</v>
      </c>
      <c r="G21" s="10" t="s">
        <v>203</v>
      </c>
      <c r="H21" s="3"/>
      <c r="I21" s="3"/>
      <c r="J21" s="2">
        <v>100</v>
      </c>
      <c r="K21" s="3"/>
      <c r="L21" s="10" t="s">
        <v>174</v>
      </c>
      <c r="M21" s="2"/>
      <c r="N21" s="2">
        <v>1</v>
      </c>
      <c r="O21" s="2"/>
      <c r="P21" s="4"/>
      <c r="Q21" s="4"/>
      <c r="R21" s="4"/>
      <c r="S21" s="4"/>
      <c r="T21" s="2">
        <v>2</v>
      </c>
      <c r="U21" s="2">
        <v>6</v>
      </c>
      <c r="V21" s="2">
        <v>5600</v>
      </c>
      <c r="W21" s="2">
        <v>700</v>
      </c>
      <c r="X21" s="10" t="s">
        <v>204</v>
      </c>
      <c r="Y21" s="2">
        <v>3430</v>
      </c>
      <c r="Z21" s="2"/>
      <c r="AA21" s="2"/>
      <c r="AB21" s="2">
        <v>1023</v>
      </c>
      <c r="AC21" s="4">
        <v>1</v>
      </c>
      <c r="AD21" s="10" t="s">
        <v>176</v>
      </c>
      <c r="AE21" s="32"/>
      <c r="AF21" s="32"/>
      <c r="AG21" s="32"/>
      <c r="AH21" s="10" t="s">
        <v>176</v>
      </c>
      <c r="AI21" s="5"/>
      <c r="AJ21" s="5"/>
      <c r="AK21" s="5"/>
      <c r="AL21" s="10" t="s">
        <v>176</v>
      </c>
      <c r="AM21" s="10" t="s">
        <v>176</v>
      </c>
      <c r="AN21" s="32"/>
      <c r="AO21" s="32"/>
      <c r="AP21" s="32"/>
      <c r="AQ21" s="10" t="s">
        <v>174</v>
      </c>
      <c r="AR21" s="32"/>
      <c r="AS21" s="32">
        <v>796.73</v>
      </c>
      <c r="AT21" s="32"/>
      <c r="AU21" s="10" t="s">
        <v>176</v>
      </c>
      <c r="AV21" s="32"/>
      <c r="AW21" s="32"/>
      <c r="AX21" s="32"/>
      <c r="AY21" s="10" t="s">
        <v>174</v>
      </c>
      <c r="AZ21" s="4">
        <v>2437</v>
      </c>
      <c r="BA21" s="32"/>
      <c r="BB21" s="32">
        <v>766.94</v>
      </c>
      <c r="BC21" s="32"/>
      <c r="BD21" s="10" t="s">
        <v>176</v>
      </c>
      <c r="BE21" s="38"/>
      <c r="BF21" s="32"/>
      <c r="BG21" s="32"/>
      <c r="BH21" s="32"/>
      <c r="BI21" s="10" t="s">
        <v>174</v>
      </c>
      <c r="BJ21" s="58">
        <v>700</v>
      </c>
      <c r="BK21" s="32">
        <v>389.2</v>
      </c>
      <c r="BL21" s="32">
        <v>257.62</v>
      </c>
      <c r="BM21" s="32"/>
      <c r="BN21" s="38">
        <v>19</v>
      </c>
      <c r="BO21" s="38">
        <v>38</v>
      </c>
      <c r="BP21" s="58"/>
      <c r="BQ21" s="38"/>
      <c r="BR21" s="38"/>
      <c r="BS21" s="2"/>
      <c r="BT21" s="2"/>
      <c r="BU21" s="2"/>
      <c r="BV21" s="10" t="s">
        <v>176</v>
      </c>
      <c r="BW21" s="32"/>
      <c r="BX21" s="32"/>
      <c r="BY21" s="32"/>
      <c r="BZ21" s="2"/>
      <c r="CA21" s="58"/>
      <c r="CB21" s="58"/>
      <c r="CC21" s="58"/>
      <c r="CD21" s="58"/>
      <c r="CE21" s="58"/>
      <c r="CF21" s="10" t="s">
        <v>174</v>
      </c>
      <c r="CG21" s="32">
        <v>690.25</v>
      </c>
      <c r="CH21" s="32">
        <v>1247.3399999999999</v>
      </c>
      <c r="CI21" s="32"/>
      <c r="CJ21" s="58">
        <v>700</v>
      </c>
      <c r="CK21" s="58">
        <v>0</v>
      </c>
      <c r="CL21" s="58">
        <v>19</v>
      </c>
      <c r="CM21" s="2"/>
      <c r="CN21" s="2"/>
      <c r="CO21" s="2"/>
      <c r="CP21" s="64" t="s">
        <v>176</v>
      </c>
      <c r="CQ21" s="9"/>
      <c r="CR21" s="9"/>
      <c r="CS21" s="17"/>
      <c r="CT21" s="17"/>
      <c r="CU21" s="17"/>
      <c r="CV21" s="64" t="s">
        <v>176</v>
      </c>
      <c r="CW21" s="9"/>
      <c r="CX21" s="9"/>
      <c r="CY21" s="17"/>
      <c r="CZ21" s="17"/>
      <c r="DA21" s="17"/>
      <c r="DB21" s="10" t="s">
        <v>176</v>
      </c>
      <c r="DC21" s="32"/>
      <c r="DD21" s="32"/>
      <c r="DE21" s="32"/>
      <c r="DF21" s="4"/>
      <c r="DG21" s="58"/>
      <c r="DH21" s="38"/>
      <c r="DI21" s="3"/>
      <c r="DJ21" s="4"/>
      <c r="DK21" s="4"/>
      <c r="DL21" s="2"/>
      <c r="DM21" s="3"/>
      <c r="DN21" s="2"/>
      <c r="DO21" s="2"/>
      <c r="DP21" s="2"/>
      <c r="DQ21" s="3"/>
      <c r="DR21" s="10" t="s">
        <v>174</v>
      </c>
      <c r="DS21" s="32">
        <v>2600</v>
      </c>
      <c r="DT21" s="32">
        <v>1724.28</v>
      </c>
      <c r="DU21" s="32"/>
      <c r="DV21" s="28">
        <v>2</v>
      </c>
      <c r="DW21" s="28">
        <v>16</v>
      </c>
      <c r="DX21" s="28">
        <v>8.4</v>
      </c>
      <c r="DY21" s="10" t="s">
        <v>174</v>
      </c>
      <c r="DZ21" s="2">
        <v>75</v>
      </c>
      <c r="EA21" s="2">
        <v>75</v>
      </c>
      <c r="EB21" s="2">
        <v>72</v>
      </c>
      <c r="EC21" s="2">
        <v>72</v>
      </c>
      <c r="ED21" s="2">
        <v>12</v>
      </c>
      <c r="EE21" s="4">
        <v>12</v>
      </c>
      <c r="EF21" s="10" t="s">
        <v>176</v>
      </c>
      <c r="EG21" s="2"/>
      <c r="EH21" s="5"/>
      <c r="EI21" s="5"/>
      <c r="EJ21" s="5"/>
      <c r="EK21" s="10" t="s">
        <v>174</v>
      </c>
      <c r="EL21" s="32"/>
      <c r="EM21" s="32">
        <v>493.1</v>
      </c>
      <c r="EN21" s="32"/>
      <c r="EO21" s="10" t="s">
        <v>177</v>
      </c>
      <c r="EP21" s="2">
        <v>40</v>
      </c>
      <c r="EQ21" s="38">
        <v>10</v>
      </c>
      <c r="ER21" s="58">
        <v>140</v>
      </c>
      <c r="ES21" s="58">
        <v>120</v>
      </c>
      <c r="ET21" s="58">
        <v>0</v>
      </c>
      <c r="EU21" s="10" t="s">
        <v>176</v>
      </c>
      <c r="EV21" s="10" t="s">
        <v>209</v>
      </c>
      <c r="EW21" s="58">
        <v>2</v>
      </c>
      <c r="EX21" s="10" t="s">
        <v>174</v>
      </c>
      <c r="EY21" s="32">
        <v>16.25</v>
      </c>
      <c r="EZ21" s="32">
        <v>43.05</v>
      </c>
      <c r="FA21" s="32"/>
      <c r="FB21" s="58">
        <v>9</v>
      </c>
      <c r="FC21" s="58">
        <v>75</v>
      </c>
      <c r="FD21" s="58">
        <v>12</v>
      </c>
      <c r="FE21" s="10" t="s">
        <v>180</v>
      </c>
      <c r="FF21" s="2">
        <v>9</v>
      </c>
      <c r="FG21" s="2">
        <v>75</v>
      </c>
      <c r="FH21" s="2">
        <v>10</v>
      </c>
      <c r="FI21" s="10" t="s">
        <v>205</v>
      </c>
      <c r="FJ21" s="2"/>
      <c r="FK21" s="2"/>
      <c r="FL21" s="2"/>
      <c r="FM21" s="61"/>
      <c r="FN21" s="10" t="s">
        <v>174</v>
      </c>
      <c r="FO21" s="5">
        <f t="shared" si="3"/>
        <v>50</v>
      </c>
      <c r="FP21" s="5"/>
      <c r="FQ21" s="5"/>
      <c r="FR21" s="22">
        <f t="shared" si="4"/>
        <v>200</v>
      </c>
      <c r="FS21" s="32"/>
      <c r="FT21" s="32"/>
      <c r="FU21" s="32">
        <v>431.49</v>
      </c>
      <c r="FV21" s="32"/>
      <c r="FW21" s="7">
        <f t="shared" si="5"/>
        <v>3945.7</v>
      </c>
      <c r="FX21" s="7">
        <f t="shared" si="6"/>
        <v>5760.55</v>
      </c>
      <c r="FY21" s="7">
        <f t="shared" si="7"/>
        <v>0</v>
      </c>
    </row>
    <row r="22" spans="1:181" x14ac:dyDescent="0.25">
      <c r="A22" s="19" t="s">
        <v>219</v>
      </c>
      <c r="B22" s="10" t="s">
        <v>201</v>
      </c>
      <c r="C22" s="43">
        <v>43564</v>
      </c>
      <c r="D22" s="69">
        <v>43579</v>
      </c>
      <c r="E22" s="10" t="s">
        <v>202</v>
      </c>
      <c r="F22" s="10" t="s">
        <v>177</v>
      </c>
      <c r="G22" s="10" t="s">
        <v>203</v>
      </c>
      <c r="H22" s="3"/>
      <c r="I22" s="3"/>
      <c r="J22" s="2">
        <v>100</v>
      </c>
      <c r="K22" s="3"/>
      <c r="L22" s="10" t="s">
        <v>174</v>
      </c>
      <c r="M22" s="2"/>
      <c r="N22" s="2">
        <v>1</v>
      </c>
      <c r="O22" s="2"/>
      <c r="P22" s="4"/>
      <c r="Q22" s="4"/>
      <c r="R22" s="4"/>
      <c r="S22" s="4"/>
      <c r="T22" s="2">
        <v>1</v>
      </c>
      <c r="U22" s="2">
        <v>7</v>
      </c>
      <c r="V22" s="2">
        <v>11200</v>
      </c>
      <c r="W22" s="2">
        <v>1400</v>
      </c>
      <c r="X22" s="10" t="s">
        <v>204</v>
      </c>
      <c r="Y22" s="2">
        <v>3160</v>
      </c>
      <c r="Z22" s="2"/>
      <c r="AA22" s="2"/>
      <c r="AB22" s="2">
        <v>1687</v>
      </c>
      <c r="AC22" s="4">
        <v>1</v>
      </c>
      <c r="AD22" s="10" t="s">
        <v>176</v>
      </c>
      <c r="AE22" s="32"/>
      <c r="AF22" s="32"/>
      <c r="AG22" s="32"/>
      <c r="AH22" s="10" t="s">
        <v>176</v>
      </c>
      <c r="AI22" s="5"/>
      <c r="AJ22" s="5"/>
      <c r="AK22" s="5"/>
      <c r="AL22" s="10" t="s">
        <v>176</v>
      </c>
      <c r="AM22" s="10" t="s">
        <v>176</v>
      </c>
      <c r="AN22" s="32"/>
      <c r="AO22" s="32"/>
      <c r="AP22" s="32"/>
      <c r="AQ22" s="10" t="s">
        <v>174</v>
      </c>
      <c r="AR22" s="32"/>
      <c r="AS22" s="32">
        <v>768.28</v>
      </c>
      <c r="AT22" s="32"/>
      <c r="AU22" s="10" t="s">
        <v>176</v>
      </c>
      <c r="AV22" s="32"/>
      <c r="AW22" s="32"/>
      <c r="AX22" s="32"/>
      <c r="AY22" s="10" t="s">
        <v>174</v>
      </c>
      <c r="AZ22" s="4">
        <v>1473</v>
      </c>
      <c r="BA22" s="32"/>
      <c r="BB22" s="32">
        <v>1153.92</v>
      </c>
      <c r="BC22" s="32"/>
      <c r="BD22" s="10" t="s">
        <v>176</v>
      </c>
      <c r="BE22" s="38"/>
      <c r="BF22" s="32"/>
      <c r="BG22" s="32"/>
      <c r="BH22" s="32"/>
      <c r="BI22" s="10" t="s">
        <v>174</v>
      </c>
      <c r="BJ22" s="58">
        <v>1400</v>
      </c>
      <c r="BK22" s="32">
        <v>800.15</v>
      </c>
      <c r="BL22" s="32">
        <v>813.22</v>
      </c>
      <c r="BM22" s="32"/>
      <c r="BN22" s="38">
        <v>19</v>
      </c>
      <c r="BO22" s="38">
        <v>38</v>
      </c>
      <c r="BP22" s="58"/>
      <c r="BQ22" s="38"/>
      <c r="BR22" s="38"/>
      <c r="BS22" s="2"/>
      <c r="BT22" s="2"/>
      <c r="BU22" s="2"/>
      <c r="BV22" s="10" t="s">
        <v>176</v>
      </c>
      <c r="BW22" s="32"/>
      <c r="BX22" s="32"/>
      <c r="BY22" s="32"/>
      <c r="BZ22" s="2"/>
      <c r="CA22" s="58"/>
      <c r="CB22" s="58"/>
      <c r="CC22" s="58"/>
      <c r="CD22" s="58"/>
      <c r="CE22" s="58"/>
      <c r="CF22" s="10" t="s">
        <v>174</v>
      </c>
      <c r="CG22" s="32">
        <v>758.2</v>
      </c>
      <c r="CH22" s="32">
        <v>2066.9</v>
      </c>
      <c r="CI22" s="32"/>
      <c r="CJ22" s="58">
        <v>1400</v>
      </c>
      <c r="CK22" s="58">
        <v>0</v>
      </c>
      <c r="CL22" s="58">
        <v>19</v>
      </c>
      <c r="CM22" s="2"/>
      <c r="CN22" s="2"/>
      <c r="CO22" s="2"/>
      <c r="CP22" s="64" t="s">
        <v>176</v>
      </c>
      <c r="CQ22" s="9"/>
      <c r="CR22" s="9"/>
      <c r="CS22" s="17"/>
      <c r="CT22" s="17"/>
      <c r="CU22" s="17"/>
      <c r="CV22" s="64" t="s">
        <v>176</v>
      </c>
      <c r="CW22" s="9"/>
      <c r="CX22" s="9"/>
      <c r="CY22" s="17"/>
      <c r="CZ22" s="17"/>
      <c r="DA22" s="17"/>
      <c r="DB22" s="10" t="s">
        <v>176</v>
      </c>
      <c r="DC22" s="32"/>
      <c r="DD22" s="32"/>
      <c r="DE22" s="32"/>
      <c r="DF22" s="4"/>
      <c r="DG22" s="58"/>
      <c r="DH22" s="38"/>
      <c r="DI22" s="3"/>
      <c r="DJ22" s="4"/>
      <c r="DK22" s="4"/>
      <c r="DL22" s="2"/>
      <c r="DM22" s="3"/>
      <c r="DN22" s="2"/>
      <c r="DO22" s="2"/>
      <c r="DP22" s="2"/>
      <c r="DQ22" s="3"/>
      <c r="DR22" s="10" t="s">
        <v>174</v>
      </c>
      <c r="DS22" s="32">
        <v>2600</v>
      </c>
      <c r="DT22" s="32">
        <v>2309.4</v>
      </c>
      <c r="DU22" s="32"/>
      <c r="DV22" s="28">
        <v>2.5</v>
      </c>
      <c r="DW22" s="28">
        <v>16</v>
      </c>
      <c r="DX22" s="28">
        <v>8.4</v>
      </c>
      <c r="DY22" s="10" t="s">
        <v>174</v>
      </c>
      <c r="DZ22" s="2">
        <v>75</v>
      </c>
      <c r="EA22" s="2">
        <v>75</v>
      </c>
      <c r="EB22" s="2">
        <v>72</v>
      </c>
      <c r="EC22" s="2">
        <v>72</v>
      </c>
      <c r="ED22" s="2">
        <v>12</v>
      </c>
      <c r="EE22" s="4">
        <v>12</v>
      </c>
      <c r="EF22" s="10" t="s">
        <v>176</v>
      </c>
      <c r="EG22" s="2"/>
      <c r="EH22" s="5"/>
      <c r="EI22" s="5"/>
      <c r="EJ22" s="5"/>
      <c r="EK22" s="10" t="s">
        <v>174</v>
      </c>
      <c r="EL22" s="32"/>
      <c r="EM22" s="32">
        <v>19.05</v>
      </c>
      <c r="EN22" s="32"/>
      <c r="EO22" s="10" t="s">
        <v>177</v>
      </c>
      <c r="EP22" s="2">
        <v>40</v>
      </c>
      <c r="EQ22" s="38">
        <v>10</v>
      </c>
      <c r="ER22" s="58">
        <v>140</v>
      </c>
      <c r="ES22" s="58">
        <v>120</v>
      </c>
      <c r="ET22" s="58"/>
      <c r="EU22" s="10" t="s">
        <v>176</v>
      </c>
      <c r="EV22" s="3"/>
      <c r="EW22" s="58">
        <v>2</v>
      </c>
      <c r="EX22" s="10" t="s">
        <v>174</v>
      </c>
      <c r="EY22" s="32"/>
      <c r="EZ22" s="32">
        <v>76.55</v>
      </c>
      <c r="FA22" s="32"/>
      <c r="FB22" s="58">
        <v>9</v>
      </c>
      <c r="FC22" s="58">
        <v>75</v>
      </c>
      <c r="FD22" s="58">
        <v>12</v>
      </c>
      <c r="FE22" s="10" t="s">
        <v>180</v>
      </c>
      <c r="FF22" s="2">
        <v>9</v>
      </c>
      <c r="FG22" s="2">
        <v>75</v>
      </c>
      <c r="FH22" s="2">
        <v>10</v>
      </c>
      <c r="FI22" s="10" t="s">
        <v>205</v>
      </c>
      <c r="FJ22" s="2"/>
      <c r="FK22" s="2"/>
      <c r="FL22" s="2"/>
      <c r="FM22" s="61"/>
      <c r="FN22" s="10" t="s">
        <v>174</v>
      </c>
      <c r="FO22" s="5">
        <f t="shared" si="3"/>
        <v>50</v>
      </c>
      <c r="FP22" s="5"/>
      <c r="FQ22" s="5"/>
      <c r="FR22" s="22">
        <f t="shared" si="4"/>
        <v>200</v>
      </c>
      <c r="FS22" s="32"/>
      <c r="FT22" s="32"/>
      <c r="FU22" s="32">
        <v>501.12</v>
      </c>
      <c r="FV22" s="32"/>
      <c r="FW22" s="7">
        <f t="shared" si="5"/>
        <v>4408.3500000000004</v>
      </c>
      <c r="FX22" s="7">
        <f t="shared" si="6"/>
        <v>7708.44</v>
      </c>
      <c r="FY22" s="7">
        <f t="shared" si="7"/>
        <v>0</v>
      </c>
    </row>
    <row r="23" spans="1:181" ht="30" customHeight="1" x14ac:dyDescent="0.25">
      <c r="A23" s="19" t="s">
        <v>220</v>
      </c>
      <c r="B23" s="61" t="s">
        <v>198</v>
      </c>
      <c r="C23" s="43">
        <v>43495</v>
      </c>
      <c r="D23" s="14">
        <v>43570</v>
      </c>
      <c r="E23" s="61" t="s">
        <v>199</v>
      </c>
      <c r="F23" s="61" t="s">
        <v>177</v>
      </c>
      <c r="G23" s="61" t="s">
        <v>208</v>
      </c>
      <c r="H23" s="61"/>
      <c r="I23" s="3"/>
      <c r="J23" s="2">
        <v>100</v>
      </c>
      <c r="K23" s="3"/>
      <c r="L23" s="61" t="s">
        <v>174</v>
      </c>
      <c r="M23" s="2"/>
      <c r="N23" s="2">
        <v>1</v>
      </c>
      <c r="O23" s="2"/>
      <c r="P23" s="4">
        <v>24000</v>
      </c>
      <c r="Q23" s="4"/>
      <c r="R23" s="4"/>
      <c r="S23" s="4"/>
      <c r="T23" s="2">
        <v>2</v>
      </c>
      <c r="U23" s="2">
        <v>6</v>
      </c>
      <c r="V23" s="2">
        <v>6144</v>
      </c>
      <c r="W23" s="2">
        <v>768</v>
      </c>
      <c r="X23" s="61" t="s">
        <v>175</v>
      </c>
      <c r="Y23" s="2">
        <v>753</v>
      </c>
      <c r="Z23" s="2">
        <v>753</v>
      </c>
      <c r="AA23" s="2">
        <v>643</v>
      </c>
      <c r="AB23" s="2">
        <v>601</v>
      </c>
      <c r="AC23" s="4">
        <v>1</v>
      </c>
      <c r="AD23" s="61" t="s">
        <v>176</v>
      </c>
      <c r="AE23" s="32"/>
      <c r="AF23" s="32"/>
      <c r="AG23" s="32"/>
      <c r="AH23" s="61" t="s">
        <v>176</v>
      </c>
      <c r="AI23" s="5"/>
      <c r="AJ23" s="5"/>
      <c r="AK23" s="5"/>
      <c r="AL23" s="61" t="s">
        <v>176</v>
      </c>
      <c r="AM23" s="61" t="s">
        <v>176</v>
      </c>
      <c r="AN23" s="32"/>
      <c r="AO23" s="32"/>
      <c r="AP23" s="32"/>
      <c r="AQ23" s="61" t="s">
        <v>174</v>
      </c>
      <c r="AR23" s="32"/>
      <c r="AS23" s="32">
        <v>764.22</v>
      </c>
      <c r="AT23" s="32"/>
      <c r="AU23" s="61" t="s">
        <v>176</v>
      </c>
      <c r="AV23" s="32"/>
      <c r="AW23" s="32"/>
      <c r="AX23" s="32"/>
      <c r="AY23" s="61" t="s">
        <v>174</v>
      </c>
      <c r="AZ23" s="4">
        <v>42</v>
      </c>
      <c r="BA23" s="32">
        <v>70.88</v>
      </c>
      <c r="BB23" s="32">
        <v>92.64</v>
      </c>
      <c r="BC23" s="32"/>
      <c r="BD23" s="61" t="s">
        <v>174</v>
      </c>
      <c r="BE23" s="38">
        <v>110</v>
      </c>
      <c r="BF23" s="32">
        <v>223.75</v>
      </c>
      <c r="BG23" s="32">
        <v>894.82</v>
      </c>
      <c r="BH23" s="32"/>
      <c r="BI23" s="61" t="s">
        <v>176</v>
      </c>
      <c r="BJ23" s="58"/>
      <c r="BK23" s="32"/>
      <c r="BL23" s="32"/>
      <c r="BM23" s="32"/>
      <c r="BN23" s="38"/>
      <c r="BO23" s="38"/>
      <c r="BP23" s="58"/>
      <c r="BQ23" s="38"/>
      <c r="BR23" s="38"/>
      <c r="BS23" s="2"/>
      <c r="BT23" s="2"/>
      <c r="BU23" s="2"/>
      <c r="BV23" s="61" t="s">
        <v>176</v>
      </c>
      <c r="BW23" s="32"/>
      <c r="BX23" s="32"/>
      <c r="BY23" s="32"/>
      <c r="BZ23" s="2"/>
      <c r="CA23" s="58"/>
      <c r="CB23" s="58"/>
      <c r="CC23" s="58"/>
      <c r="CD23" s="58"/>
      <c r="CE23" s="58"/>
      <c r="CF23" s="61" t="s">
        <v>174</v>
      </c>
      <c r="CG23" s="32">
        <v>289.5</v>
      </c>
      <c r="CH23" s="32">
        <v>1305.68</v>
      </c>
      <c r="CI23" s="32"/>
      <c r="CJ23" s="58">
        <v>768</v>
      </c>
      <c r="CK23" s="58">
        <v>0</v>
      </c>
      <c r="CL23" s="58">
        <v>19</v>
      </c>
      <c r="CM23" s="2"/>
      <c r="CN23" s="2"/>
      <c r="CO23" s="2"/>
      <c r="CP23" s="63" t="s">
        <v>176</v>
      </c>
      <c r="CQ23" s="9"/>
      <c r="CR23" s="9"/>
      <c r="CS23" s="17"/>
      <c r="CT23" s="17"/>
      <c r="CU23" s="17"/>
      <c r="CV23" s="63" t="s">
        <v>176</v>
      </c>
      <c r="CW23" s="9"/>
      <c r="CX23" s="9"/>
      <c r="CY23" s="17"/>
      <c r="CZ23" s="17"/>
      <c r="DA23" s="17"/>
      <c r="DB23" s="61" t="s">
        <v>176</v>
      </c>
      <c r="DC23" s="32"/>
      <c r="DD23" s="32"/>
      <c r="DE23" s="32"/>
      <c r="DF23" s="4"/>
      <c r="DG23" s="58"/>
      <c r="DH23" s="38"/>
      <c r="DI23" s="3"/>
      <c r="DJ23" s="4"/>
      <c r="DK23" s="4"/>
      <c r="DL23" s="2"/>
      <c r="DM23" s="3"/>
      <c r="DN23" s="2"/>
      <c r="DO23" s="2"/>
      <c r="DP23" s="2"/>
      <c r="DQ23" s="3"/>
      <c r="DR23" s="61" t="s">
        <v>174</v>
      </c>
      <c r="DS23" s="32">
        <v>2600</v>
      </c>
      <c r="DT23" s="32">
        <v>687.42</v>
      </c>
      <c r="DU23" s="32"/>
      <c r="DV23" s="28">
        <v>2</v>
      </c>
      <c r="DW23" s="28">
        <v>14</v>
      </c>
      <c r="DX23" s="28">
        <v>8.1999999999999993</v>
      </c>
      <c r="DY23" s="61" t="s">
        <v>174</v>
      </c>
      <c r="DZ23" s="2">
        <v>70</v>
      </c>
      <c r="EA23" s="2">
        <v>68</v>
      </c>
      <c r="EB23" s="2">
        <v>68</v>
      </c>
      <c r="EC23" s="2">
        <v>67</v>
      </c>
      <c r="ED23" s="2">
        <v>12</v>
      </c>
      <c r="EE23" s="4">
        <v>12</v>
      </c>
      <c r="EF23" s="61" t="s">
        <v>176</v>
      </c>
      <c r="EG23" s="2"/>
      <c r="EH23" s="5"/>
      <c r="EI23" s="5"/>
      <c r="EJ23" s="5"/>
      <c r="EK23" s="61" t="s">
        <v>174</v>
      </c>
      <c r="EL23" s="32"/>
      <c r="EM23" s="32">
        <v>949.54</v>
      </c>
      <c r="EN23" s="32"/>
      <c r="EO23" s="61" t="s">
        <v>177</v>
      </c>
      <c r="EP23" s="2">
        <v>30</v>
      </c>
      <c r="EQ23" s="38">
        <v>6</v>
      </c>
      <c r="ER23" s="58">
        <v>120</v>
      </c>
      <c r="ES23" s="58">
        <v>120</v>
      </c>
      <c r="ET23" s="58">
        <v>6</v>
      </c>
      <c r="EU23" s="61" t="s">
        <v>174</v>
      </c>
      <c r="EV23" s="61"/>
      <c r="EW23" s="58">
        <v>1</v>
      </c>
      <c r="EX23" s="61" t="s">
        <v>174</v>
      </c>
      <c r="EY23" s="32"/>
      <c r="EZ23" s="32">
        <v>57.65</v>
      </c>
      <c r="FA23" s="32"/>
      <c r="FB23" s="58">
        <v>18</v>
      </c>
      <c r="FC23" s="58">
        <v>60</v>
      </c>
      <c r="FD23" s="58">
        <v>12</v>
      </c>
      <c r="FE23" s="61"/>
      <c r="FF23" s="2">
        <v>18</v>
      </c>
      <c r="FG23" s="2">
        <v>60</v>
      </c>
      <c r="FH23" s="2">
        <v>12</v>
      </c>
      <c r="FI23" s="61"/>
      <c r="FJ23" s="2"/>
      <c r="FK23" s="2"/>
      <c r="FL23" s="2"/>
      <c r="FM23" s="3"/>
      <c r="FN23" s="61" t="s">
        <v>174</v>
      </c>
      <c r="FO23" s="5">
        <f t="shared" si="3"/>
        <v>50</v>
      </c>
      <c r="FP23" s="5"/>
      <c r="FQ23" s="5"/>
      <c r="FR23" s="22">
        <f t="shared" si="4"/>
        <v>200</v>
      </c>
      <c r="FS23" s="32"/>
      <c r="FT23" s="32"/>
      <c r="FU23" s="32">
        <v>664.18</v>
      </c>
      <c r="FV23" s="32"/>
      <c r="FW23" s="7">
        <f t="shared" si="5"/>
        <v>3434.13</v>
      </c>
      <c r="FX23" s="7">
        <f t="shared" si="6"/>
        <v>5416.15</v>
      </c>
      <c r="FY23" s="7">
        <f t="shared" si="7"/>
        <v>0</v>
      </c>
    </row>
    <row r="24" spans="1:181" ht="30" customHeight="1" x14ac:dyDescent="0.25">
      <c r="A24" s="19" t="s">
        <v>221</v>
      </c>
      <c r="B24" s="61" t="s">
        <v>198</v>
      </c>
      <c r="C24" s="43">
        <v>43545</v>
      </c>
      <c r="D24" s="14">
        <v>43565</v>
      </c>
      <c r="E24" s="61" t="s">
        <v>202</v>
      </c>
      <c r="F24" s="61" t="s">
        <v>177</v>
      </c>
      <c r="G24" s="61" t="s">
        <v>208</v>
      </c>
      <c r="H24" s="3"/>
      <c r="I24" s="3"/>
      <c r="J24" s="2">
        <v>100</v>
      </c>
      <c r="K24" s="3"/>
      <c r="L24" s="61" t="s">
        <v>174</v>
      </c>
      <c r="M24" s="2"/>
      <c r="N24" s="2">
        <v>1</v>
      </c>
      <c r="O24" s="2"/>
      <c r="P24" s="4">
        <v>24000</v>
      </c>
      <c r="Q24" s="4"/>
      <c r="R24" s="4"/>
      <c r="S24" s="4"/>
      <c r="T24" s="2">
        <v>1</v>
      </c>
      <c r="U24" s="2">
        <v>5</v>
      </c>
      <c r="V24" s="2">
        <v>5760</v>
      </c>
      <c r="W24" s="2">
        <v>720</v>
      </c>
      <c r="X24" s="61" t="s">
        <v>175</v>
      </c>
      <c r="Y24" s="2">
        <v>1459</v>
      </c>
      <c r="Z24" s="2">
        <v>1459</v>
      </c>
      <c r="AA24" s="2">
        <v>1294</v>
      </c>
      <c r="AB24" s="2">
        <v>1203</v>
      </c>
      <c r="AC24" s="4">
        <v>1</v>
      </c>
      <c r="AD24" s="61" t="s">
        <v>176</v>
      </c>
      <c r="AE24" s="32"/>
      <c r="AF24" s="32"/>
      <c r="AG24" s="32"/>
      <c r="AH24" s="61" t="s">
        <v>176</v>
      </c>
      <c r="AI24" s="5"/>
      <c r="AJ24" s="5"/>
      <c r="AK24" s="5"/>
      <c r="AL24" s="61" t="s">
        <v>176</v>
      </c>
      <c r="AM24" s="61" t="s">
        <v>176</v>
      </c>
      <c r="AN24" s="32"/>
      <c r="AO24" s="32"/>
      <c r="AP24" s="32"/>
      <c r="AQ24" s="61" t="s">
        <v>174</v>
      </c>
      <c r="AR24" s="32"/>
      <c r="AS24" s="32">
        <v>852.8</v>
      </c>
      <c r="AT24" s="32"/>
      <c r="AU24" s="61" t="s">
        <v>176</v>
      </c>
      <c r="AV24" s="32"/>
      <c r="AW24" s="32"/>
      <c r="AX24" s="32"/>
      <c r="AY24" s="61" t="s">
        <v>174</v>
      </c>
      <c r="AZ24" s="4">
        <v>91</v>
      </c>
      <c r="BA24" s="32">
        <v>105.77</v>
      </c>
      <c r="BB24" s="32">
        <v>263.85000000000002</v>
      </c>
      <c r="BC24" s="32"/>
      <c r="BD24" s="61" t="s">
        <v>174</v>
      </c>
      <c r="BE24" s="38">
        <v>165</v>
      </c>
      <c r="BF24" s="32">
        <v>1448.9</v>
      </c>
      <c r="BG24" s="32">
        <v>332.72</v>
      </c>
      <c r="BH24" s="32"/>
      <c r="BI24" s="61" t="s">
        <v>176</v>
      </c>
      <c r="BJ24" s="58"/>
      <c r="BK24" s="32"/>
      <c r="BL24" s="32"/>
      <c r="BM24" s="32"/>
      <c r="BN24" s="38"/>
      <c r="BO24" s="38"/>
      <c r="BP24" s="58"/>
      <c r="BQ24" s="38"/>
      <c r="BR24" s="38"/>
      <c r="BS24" s="2"/>
      <c r="BT24" s="2"/>
      <c r="BU24" s="2"/>
      <c r="BV24" s="61" t="s">
        <v>176</v>
      </c>
      <c r="BW24" s="32"/>
      <c r="BX24" s="32"/>
      <c r="BY24" s="32"/>
      <c r="BZ24" s="2"/>
      <c r="CA24" s="58"/>
      <c r="CB24" s="58"/>
      <c r="CC24" s="58"/>
      <c r="CD24" s="58"/>
      <c r="CE24" s="58"/>
      <c r="CF24" s="61" t="s">
        <v>176</v>
      </c>
      <c r="CG24" s="32"/>
      <c r="CH24" s="32"/>
      <c r="CI24" s="32"/>
      <c r="CJ24" s="58"/>
      <c r="CK24" s="58"/>
      <c r="CL24" s="58"/>
      <c r="CM24" s="2"/>
      <c r="CN24" s="2"/>
      <c r="CO24" s="2"/>
      <c r="CP24" s="63" t="s">
        <v>176</v>
      </c>
      <c r="CQ24" s="9"/>
      <c r="CR24" s="9"/>
      <c r="CS24" s="17"/>
      <c r="CT24" s="17"/>
      <c r="CU24" s="17"/>
      <c r="CV24" s="63" t="s">
        <v>176</v>
      </c>
      <c r="CW24" s="9"/>
      <c r="CX24" s="9"/>
      <c r="CY24" s="17"/>
      <c r="CZ24" s="17"/>
      <c r="DA24" s="17"/>
      <c r="DB24" s="61" t="s">
        <v>176</v>
      </c>
      <c r="DC24" s="32"/>
      <c r="DD24" s="32"/>
      <c r="DE24" s="32"/>
      <c r="DF24" s="4"/>
      <c r="DG24" s="58"/>
      <c r="DH24" s="38"/>
      <c r="DI24" s="3"/>
      <c r="DJ24" s="4"/>
      <c r="DK24" s="4"/>
      <c r="DL24" s="2"/>
      <c r="DM24" s="3"/>
      <c r="DN24" s="2"/>
      <c r="DO24" s="2"/>
      <c r="DP24" s="2"/>
      <c r="DQ24" s="3"/>
      <c r="DR24" s="61" t="s">
        <v>174</v>
      </c>
      <c r="DS24" s="32">
        <v>2600</v>
      </c>
      <c r="DT24" s="32">
        <v>325.07</v>
      </c>
      <c r="DU24" s="32"/>
      <c r="DV24" s="28">
        <v>2</v>
      </c>
      <c r="DW24" s="28">
        <v>14</v>
      </c>
      <c r="DX24" s="28">
        <v>8.1999999999999993</v>
      </c>
      <c r="DY24" s="61" t="s">
        <v>174</v>
      </c>
      <c r="DZ24" s="2">
        <v>70</v>
      </c>
      <c r="EA24" s="2">
        <v>68</v>
      </c>
      <c r="EB24" s="2">
        <v>68</v>
      </c>
      <c r="EC24" s="2">
        <v>68</v>
      </c>
      <c r="ED24" s="2">
        <v>12</v>
      </c>
      <c r="EE24" s="4">
        <v>12</v>
      </c>
      <c r="EF24" s="61" t="s">
        <v>176</v>
      </c>
      <c r="EG24" s="2"/>
      <c r="EH24" s="5"/>
      <c r="EI24" s="5"/>
      <c r="EJ24" s="5"/>
      <c r="EK24" s="61" t="s">
        <v>174</v>
      </c>
      <c r="EL24" s="32">
        <v>57.5</v>
      </c>
      <c r="EM24" s="32">
        <v>145.63</v>
      </c>
      <c r="EN24" s="32"/>
      <c r="EO24" s="61" t="s">
        <v>177</v>
      </c>
      <c r="EP24" s="2">
        <v>40</v>
      </c>
      <c r="EQ24" s="38">
        <v>5</v>
      </c>
      <c r="ER24" s="58">
        <v>120</v>
      </c>
      <c r="ES24" s="58">
        <v>120</v>
      </c>
      <c r="ET24" s="58">
        <v>6</v>
      </c>
      <c r="EU24" s="61" t="s">
        <v>174</v>
      </c>
      <c r="EV24" s="61"/>
      <c r="EW24" s="58">
        <v>1</v>
      </c>
      <c r="EX24" s="61" t="s">
        <v>174</v>
      </c>
      <c r="EY24" s="32"/>
      <c r="EZ24" s="32">
        <v>56.07</v>
      </c>
      <c r="FA24" s="32"/>
      <c r="FB24" s="58">
        <v>18</v>
      </c>
      <c r="FC24" s="58">
        <v>75</v>
      </c>
      <c r="FD24" s="58">
        <v>12</v>
      </c>
      <c r="FE24" s="61" t="s">
        <v>180</v>
      </c>
      <c r="FF24" s="2">
        <v>18</v>
      </c>
      <c r="FG24" s="2">
        <v>75</v>
      </c>
      <c r="FH24" s="2">
        <v>12</v>
      </c>
      <c r="FI24" s="61" t="s">
        <v>180</v>
      </c>
      <c r="FJ24" s="2"/>
      <c r="FK24" s="2"/>
      <c r="FL24" s="2"/>
      <c r="FM24" s="3"/>
      <c r="FN24" s="61" t="s">
        <v>174</v>
      </c>
      <c r="FO24" s="5">
        <f t="shared" si="3"/>
        <v>50</v>
      </c>
      <c r="FP24" s="5"/>
      <c r="FQ24" s="5"/>
      <c r="FR24" s="22">
        <f t="shared" si="4"/>
        <v>200</v>
      </c>
      <c r="FS24" s="32"/>
      <c r="FT24" s="32"/>
      <c r="FU24" s="32">
        <v>371.93</v>
      </c>
      <c r="FV24" s="32"/>
      <c r="FW24" s="7">
        <f t="shared" si="5"/>
        <v>4462.17</v>
      </c>
      <c r="FX24" s="7">
        <f t="shared" si="6"/>
        <v>2348.0700000000002</v>
      </c>
      <c r="FY24" s="7">
        <f t="shared" si="7"/>
        <v>0</v>
      </c>
    </row>
    <row r="25" spans="1:181" ht="45" customHeight="1" x14ac:dyDescent="0.25">
      <c r="A25" s="19" t="s">
        <v>222</v>
      </c>
      <c r="B25" s="61" t="s">
        <v>198</v>
      </c>
      <c r="C25" s="43">
        <v>43557</v>
      </c>
      <c r="D25" s="14">
        <v>43585</v>
      </c>
      <c r="E25" s="61" t="s">
        <v>202</v>
      </c>
      <c r="F25" s="61" t="s">
        <v>177</v>
      </c>
      <c r="G25" s="61" t="s">
        <v>208</v>
      </c>
      <c r="H25" s="3"/>
      <c r="I25" s="3"/>
      <c r="J25" s="2">
        <v>100</v>
      </c>
      <c r="K25" s="3"/>
      <c r="L25" s="61" t="s">
        <v>174</v>
      </c>
      <c r="M25" s="2"/>
      <c r="N25" s="2">
        <v>1</v>
      </c>
      <c r="O25" s="2"/>
      <c r="P25" s="4">
        <v>36000</v>
      </c>
      <c r="Q25" s="4"/>
      <c r="R25" s="4"/>
      <c r="S25" s="4"/>
      <c r="T25" s="2">
        <v>1</v>
      </c>
      <c r="U25" s="2">
        <v>8</v>
      </c>
      <c r="V25" s="2">
        <v>12544</v>
      </c>
      <c r="W25" s="2">
        <v>1568</v>
      </c>
      <c r="X25" s="61" t="s">
        <v>175</v>
      </c>
      <c r="Y25" s="2">
        <v>2914</v>
      </c>
      <c r="Z25" s="2">
        <v>2914</v>
      </c>
      <c r="AA25" s="2">
        <v>2589</v>
      </c>
      <c r="AB25" s="2">
        <v>1411</v>
      </c>
      <c r="AC25" s="4">
        <v>1</v>
      </c>
      <c r="AD25" s="61" t="s">
        <v>176</v>
      </c>
      <c r="AE25" s="32"/>
      <c r="AF25" s="32"/>
      <c r="AG25" s="32"/>
      <c r="AH25" s="61" t="s">
        <v>176</v>
      </c>
      <c r="AI25" s="5"/>
      <c r="AJ25" s="5"/>
      <c r="AK25" s="5"/>
      <c r="AL25" s="61" t="s">
        <v>176</v>
      </c>
      <c r="AM25" s="61" t="s">
        <v>176</v>
      </c>
      <c r="AN25" s="32"/>
      <c r="AO25" s="32"/>
      <c r="AP25" s="32"/>
      <c r="AQ25" s="61" t="s">
        <v>174</v>
      </c>
      <c r="AR25" s="32"/>
      <c r="AS25" s="32">
        <v>710.47</v>
      </c>
      <c r="AT25" s="32"/>
      <c r="AU25" s="61" t="s">
        <v>176</v>
      </c>
      <c r="AV25" s="32"/>
      <c r="AW25" s="32"/>
      <c r="AX25" s="32"/>
      <c r="AY25" s="61" t="s">
        <v>174</v>
      </c>
      <c r="AZ25" s="4">
        <v>325</v>
      </c>
      <c r="BA25" s="32">
        <v>126</v>
      </c>
      <c r="BB25" s="32">
        <v>375.14</v>
      </c>
      <c r="BC25" s="32"/>
      <c r="BD25" s="61" t="s">
        <v>174</v>
      </c>
      <c r="BE25" s="38">
        <v>1178</v>
      </c>
      <c r="BF25" s="32">
        <v>630</v>
      </c>
      <c r="BG25" s="32">
        <v>381.14</v>
      </c>
      <c r="BH25" s="32"/>
      <c r="BI25" s="61" t="s">
        <v>176</v>
      </c>
      <c r="BJ25" s="58"/>
      <c r="BK25" s="32"/>
      <c r="BL25" s="32"/>
      <c r="BM25" s="32"/>
      <c r="BN25" s="70"/>
      <c r="BO25" s="70"/>
      <c r="BP25" s="58"/>
      <c r="BQ25" s="38"/>
      <c r="BR25" s="38"/>
      <c r="BS25" s="2"/>
      <c r="BT25" s="2"/>
      <c r="BU25" s="2"/>
      <c r="BV25" s="61" t="s">
        <v>176</v>
      </c>
      <c r="BW25" s="32"/>
      <c r="BX25" s="32"/>
      <c r="BY25" s="32"/>
      <c r="BZ25" s="2"/>
      <c r="CA25" s="58"/>
      <c r="CB25" s="58"/>
      <c r="CC25" s="58"/>
      <c r="CD25" s="58"/>
      <c r="CE25" s="58"/>
      <c r="CF25" s="61" t="s">
        <v>174</v>
      </c>
      <c r="CG25" s="32">
        <v>618.75</v>
      </c>
      <c r="CH25" s="32">
        <v>2166.85</v>
      </c>
      <c r="CI25" s="32"/>
      <c r="CJ25" s="58">
        <v>1568</v>
      </c>
      <c r="CK25" s="68">
        <v>13</v>
      </c>
      <c r="CL25" s="68">
        <v>19</v>
      </c>
      <c r="CM25" s="2"/>
      <c r="CN25" s="2"/>
      <c r="CO25" s="2"/>
      <c r="CP25" s="63" t="s">
        <v>176</v>
      </c>
      <c r="CQ25" s="9"/>
      <c r="CR25" s="9"/>
      <c r="CS25" s="17"/>
      <c r="CT25" s="17"/>
      <c r="CU25" s="17"/>
      <c r="CV25" s="63" t="s">
        <v>176</v>
      </c>
      <c r="CW25" s="9"/>
      <c r="CX25" s="9"/>
      <c r="CY25" s="17"/>
      <c r="CZ25" s="17"/>
      <c r="DA25" s="17"/>
      <c r="DB25" s="61" t="s">
        <v>176</v>
      </c>
      <c r="DC25" s="32"/>
      <c r="DD25" s="32"/>
      <c r="DE25" s="32"/>
      <c r="DF25" s="4"/>
      <c r="DG25" s="58"/>
      <c r="DH25" s="38"/>
      <c r="DI25" s="61"/>
      <c r="DJ25" s="4"/>
      <c r="DK25" s="4"/>
      <c r="DL25" s="2"/>
      <c r="DM25" s="61"/>
      <c r="DN25" s="2"/>
      <c r="DO25" s="2"/>
      <c r="DP25" s="2"/>
      <c r="DQ25" s="3"/>
      <c r="DR25" s="61" t="s">
        <v>174</v>
      </c>
      <c r="DS25" s="32">
        <v>2600</v>
      </c>
      <c r="DT25" s="32">
        <v>519.02</v>
      </c>
      <c r="DU25" s="32"/>
      <c r="DV25" s="28">
        <v>3</v>
      </c>
      <c r="DW25" s="28">
        <v>14</v>
      </c>
      <c r="DX25" s="28">
        <v>8.1999999999999993</v>
      </c>
      <c r="DY25" s="61" t="s">
        <v>174</v>
      </c>
      <c r="DZ25" s="2">
        <v>68</v>
      </c>
      <c r="EA25" s="2">
        <v>69</v>
      </c>
      <c r="EB25" s="2">
        <v>68</v>
      </c>
      <c r="EC25" s="2">
        <v>69</v>
      </c>
      <c r="ED25" s="2">
        <v>12</v>
      </c>
      <c r="EE25" s="4">
        <v>12</v>
      </c>
      <c r="EF25" s="61" t="s">
        <v>176</v>
      </c>
      <c r="EG25" s="2"/>
      <c r="EH25" s="5"/>
      <c r="EI25" s="5"/>
      <c r="EJ25" s="5"/>
      <c r="EK25" s="61" t="s">
        <v>174</v>
      </c>
      <c r="EL25" s="32">
        <v>126</v>
      </c>
      <c r="EM25" s="32">
        <v>267.39999999999998</v>
      </c>
      <c r="EN25" s="32"/>
      <c r="EO25" s="61" t="s">
        <v>177</v>
      </c>
      <c r="EP25" s="2">
        <v>40</v>
      </c>
      <c r="EQ25" s="38">
        <v>7</v>
      </c>
      <c r="ER25" s="58">
        <v>120</v>
      </c>
      <c r="ES25" s="58">
        <v>120</v>
      </c>
      <c r="ET25" s="58">
        <v>6</v>
      </c>
      <c r="EU25" s="61" t="s">
        <v>174</v>
      </c>
      <c r="EV25" s="61"/>
      <c r="EW25" s="58">
        <v>2</v>
      </c>
      <c r="EX25" s="61" t="s">
        <v>174</v>
      </c>
      <c r="EY25" s="32"/>
      <c r="EZ25" s="32">
        <v>76.77</v>
      </c>
      <c r="FA25" s="32"/>
      <c r="FB25" s="58">
        <v>18</v>
      </c>
      <c r="FC25" s="58">
        <v>60</v>
      </c>
      <c r="FD25" s="58">
        <v>12</v>
      </c>
      <c r="FE25" s="61" t="s">
        <v>180</v>
      </c>
      <c r="FF25" s="2">
        <v>18</v>
      </c>
      <c r="FG25" s="2">
        <v>60</v>
      </c>
      <c r="FH25" s="2">
        <v>12</v>
      </c>
      <c r="FI25" s="61" t="s">
        <v>180</v>
      </c>
      <c r="FJ25" s="2"/>
      <c r="FK25" s="2"/>
      <c r="FL25" s="2"/>
      <c r="FM25" s="3"/>
      <c r="FN25" s="61" t="s">
        <v>174</v>
      </c>
      <c r="FO25" s="5">
        <f t="shared" si="3"/>
        <v>50</v>
      </c>
      <c r="FP25" s="5"/>
      <c r="FQ25" s="5"/>
      <c r="FR25" s="22">
        <f t="shared" si="4"/>
        <v>200</v>
      </c>
      <c r="FS25" s="32"/>
      <c r="FT25" s="32"/>
      <c r="FU25" s="32">
        <v>760.31</v>
      </c>
      <c r="FV25" s="32"/>
      <c r="FW25" s="7">
        <f t="shared" si="5"/>
        <v>4350.75</v>
      </c>
      <c r="FX25" s="7">
        <f t="shared" si="6"/>
        <v>5257.1</v>
      </c>
      <c r="FY25" s="7">
        <f t="shared" si="7"/>
        <v>0</v>
      </c>
    </row>
    <row r="26" spans="1:181" ht="30" customHeight="1" x14ac:dyDescent="0.25">
      <c r="A26" s="19" t="s">
        <v>223</v>
      </c>
      <c r="B26" s="61" t="s">
        <v>198</v>
      </c>
      <c r="C26" s="43">
        <v>43510</v>
      </c>
      <c r="D26" s="14">
        <v>43556</v>
      </c>
      <c r="E26" s="61" t="s">
        <v>199</v>
      </c>
      <c r="F26" s="61" t="s">
        <v>177</v>
      </c>
      <c r="G26" s="61" t="s">
        <v>182</v>
      </c>
      <c r="H26" s="3"/>
      <c r="I26" s="3"/>
      <c r="J26" s="2">
        <v>100</v>
      </c>
      <c r="K26" s="3">
        <v>8.4</v>
      </c>
      <c r="L26" s="61" t="s">
        <v>174</v>
      </c>
      <c r="M26" s="2"/>
      <c r="N26" s="2"/>
      <c r="O26" s="2">
        <v>1</v>
      </c>
      <c r="P26" s="4">
        <v>42000</v>
      </c>
      <c r="Q26" s="4"/>
      <c r="R26" s="4"/>
      <c r="S26" s="4"/>
      <c r="T26" s="2">
        <v>1</v>
      </c>
      <c r="U26" s="2">
        <v>8</v>
      </c>
      <c r="V26" s="2">
        <v>9600</v>
      </c>
      <c r="W26" s="2">
        <v>1200</v>
      </c>
      <c r="X26" s="61" t="s">
        <v>175</v>
      </c>
      <c r="Y26" s="2">
        <v>2704</v>
      </c>
      <c r="Z26" s="2">
        <v>2704</v>
      </c>
      <c r="AA26" s="2">
        <v>2315</v>
      </c>
      <c r="AB26" s="2">
        <v>1735</v>
      </c>
      <c r="AC26" s="4">
        <v>1</v>
      </c>
      <c r="AD26" s="61" t="s">
        <v>176</v>
      </c>
      <c r="AE26" s="32"/>
      <c r="AF26" s="32"/>
      <c r="AG26" s="32"/>
      <c r="AH26" s="61" t="s">
        <v>176</v>
      </c>
      <c r="AI26" s="5"/>
      <c r="AJ26" s="5"/>
      <c r="AK26" s="5"/>
      <c r="AL26" s="61" t="s">
        <v>176</v>
      </c>
      <c r="AM26" s="61" t="s">
        <v>176</v>
      </c>
      <c r="AN26" s="32"/>
      <c r="AO26" s="32"/>
      <c r="AP26" s="32"/>
      <c r="AQ26" s="61" t="s">
        <v>174</v>
      </c>
      <c r="AR26" s="32"/>
      <c r="AS26" s="32">
        <v>883.94</v>
      </c>
      <c r="AT26" s="32"/>
      <c r="AU26" s="61" t="s">
        <v>176</v>
      </c>
      <c r="AV26" s="32"/>
      <c r="AW26" s="32"/>
      <c r="AX26" s="32"/>
      <c r="AY26" s="61" t="s">
        <v>174</v>
      </c>
      <c r="AZ26" s="4">
        <v>580</v>
      </c>
      <c r="BA26" s="32">
        <v>412.5</v>
      </c>
      <c r="BB26" s="32">
        <v>480.58</v>
      </c>
      <c r="BC26" s="32"/>
      <c r="BD26" s="61" t="s">
        <v>174</v>
      </c>
      <c r="BE26" s="38">
        <v>389</v>
      </c>
      <c r="BF26" s="32">
        <v>207</v>
      </c>
      <c r="BG26" s="32">
        <v>275.01</v>
      </c>
      <c r="BH26" s="32"/>
      <c r="BI26" s="61" t="s">
        <v>176</v>
      </c>
      <c r="BJ26" s="58"/>
      <c r="BK26" s="32"/>
      <c r="BL26" s="32"/>
      <c r="BM26" s="32"/>
      <c r="BN26" s="70"/>
      <c r="BO26" s="70"/>
      <c r="BP26" s="58"/>
      <c r="BQ26" s="38"/>
      <c r="BR26" s="38"/>
      <c r="BS26" s="2"/>
      <c r="BT26" s="2"/>
      <c r="BU26" s="2"/>
      <c r="BV26" s="61" t="s">
        <v>176</v>
      </c>
      <c r="BW26" s="32"/>
      <c r="BX26" s="32"/>
      <c r="BY26" s="32"/>
      <c r="BZ26" s="2"/>
      <c r="CA26" s="58"/>
      <c r="CB26" s="58"/>
      <c r="CC26" s="58"/>
      <c r="CD26" s="58"/>
      <c r="CE26" s="58"/>
      <c r="CF26" s="61" t="s">
        <v>174</v>
      </c>
      <c r="CG26" s="32">
        <v>621.25</v>
      </c>
      <c r="CH26" s="32">
        <v>1057.99</v>
      </c>
      <c r="CI26" s="32"/>
      <c r="CJ26" s="58">
        <v>1200</v>
      </c>
      <c r="CK26" s="68" t="s">
        <v>234</v>
      </c>
      <c r="CL26" s="68" t="s">
        <v>235</v>
      </c>
      <c r="CM26" s="2"/>
      <c r="CN26" s="2"/>
      <c r="CO26" s="2"/>
      <c r="CP26" s="63" t="s">
        <v>176</v>
      </c>
      <c r="CQ26" s="9"/>
      <c r="CR26" s="9"/>
      <c r="CS26" s="17"/>
      <c r="CT26" s="17"/>
      <c r="CU26" s="17"/>
      <c r="CV26" s="63" t="s">
        <v>176</v>
      </c>
      <c r="CW26" s="9"/>
      <c r="CX26" s="9"/>
      <c r="CY26" s="17"/>
      <c r="CZ26" s="17"/>
      <c r="DA26" s="17"/>
      <c r="DB26" s="61" t="s">
        <v>176</v>
      </c>
      <c r="DC26" s="32"/>
      <c r="DD26" s="32"/>
      <c r="DE26" s="32"/>
      <c r="DF26" s="4"/>
      <c r="DG26" s="58"/>
      <c r="DH26" s="38"/>
      <c r="DI26" s="61"/>
      <c r="DJ26" s="4"/>
      <c r="DK26" s="4"/>
      <c r="DL26" s="2"/>
      <c r="DM26" s="3"/>
      <c r="DN26" s="2"/>
      <c r="DO26" s="2"/>
      <c r="DP26" s="2"/>
      <c r="DQ26" s="3"/>
      <c r="DR26" s="61" t="s">
        <v>176</v>
      </c>
      <c r="DS26" s="32"/>
      <c r="DT26" s="32"/>
      <c r="DU26" s="32"/>
      <c r="DV26" s="28"/>
      <c r="DW26" s="28"/>
      <c r="DX26" s="28"/>
      <c r="DY26" s="61" t="s">
        <v>174</v>
      </c>
      <c r="DZ26" s="2">
        <v>69</v>
      </c>
      <c r="EA26" s="2">
        <v>68</v>
      </c>
      <c r="EB26" s="2">
        <v>69</v>
      </c>
      <c r="EC26" s="2">
        <v>68</v>
      </c>
      <c r="ED26" s="2">
        <v>12</v>
      </c>
      <c r="EE26" s="4">
        <v>12</v>
      </c>
      <c r="EF26" s="61" t="s">
        <v>176</v>
      </c>
      <c r="EG26" s="2"/>
      <c r="EH26" s="5"/>
      <c r="EI26" s="5"/>
      <c r="EJ26" s="5"/>
      <c r="EK26" s="61" t="s">
        <v>174</v>
      </c>
      <c r="EL26" s="32"/>
      <c r="EM26" s="32">
        <v>234.71</v>
      </c>
      <c r="EN26" s="32"/>
      <c r="EO26" s="61" t="s">
        <v>177</v>
      </c>
      <c r="EP26" s="2">
        <v>30</v>
      </c>
      <c r="EQ26" s="38">
        <v>2</v>
      </c>
      <c r="ER26" s="58">
        <v>120</v>
      </c>
      <c r="ES26" s="58">
        <v>120</v>
      </c>
      <c r="ET26" s="58">
        <v>6</v>
      </c>
      <c r="EU26" s="61" t="s">
        <v>174</v>
      </c>
      <c r="EV26" s="61"/>
      <c r="EW26" s="58">
        <v>1</v>
      </c>
      <c r="EX26" s="61" t="s">
        <v>174</v>
      </c>
      <c r="EY26" s="32"/>
      <c r="EZ26" s="32">
        <v>53</v>
      </c>
      <c r="FA26" s="32"/>
      <c r="FB26" s="58">
        <v>18</v>
      </c>
      <c r="FC26" s="58">
        <v>60</v>
      </c>
      <c r="FD26" s="58">
        <v>12</v>
      </c>
      <c r="FE26" s="61" t="s">
        <v>236</v>
      </c>
      <c r="FF26" s="2">
        <v>18</v>
      </c>
      <c r="FG26" s="2">
        <v>60</v>
      </c>
      <c r="FH26" s="2">
        <v>12</v>
      </c>
      <c r="FI26" s="61" t="s">
        <v>236</v>
      </c>
      <c r="FJ26" s="2"/>
      <c r="FK26" s="2"/>
      <c r="FL26" s="2"/>
      <c r="FM26" s="61"/>
      <c r="FN26" s="61" t="s">
        <v>174</v>
      </c>
      <c r="FO26" s="5">
        <f t="shared" si="3"/>
        <v>50</v>
      </c>
      <c r="FP26" s="5"/>
      <c r="FQ26" s="5"/>
      <c r="FR26" s="22">
        <f t="shared" si="4"/>
        <v>200</v>
      </c>
      <c r="FS26" s="32"/>
      <c r="FT26" s="32"/>
      <c r="FU26" s="32">
        <v>489.43</v>
      </c>
      <c r="FV26" s="32"/>
      <c r="FW26" s="7">
        <f t="shared" si="5"/>
        <v>1490.75</v>
      </c>
      <c r="FX26" s="7">
        <f t="shared" si="6"/>
        <v>3474.66</v>
      </c>
      <c r="FY26" s="7">
        <f t="shared" si="7"/>
        <v>0</v>
      </c>
    </row>
    <row r="27" spans="1:181" ht="30" x14ac:dyDescent="0.25">
      <c r="A27" s="19" t="s">
        <v>224</v>
      </c>
      <c r="B27" s="61" t="s">
        <v>198</v>
      </c>
      <c r="C27" s="43">
        <v>43558</v>
      </c>
      <c r="D27" s="14">
        <v>43598</v>
      </c>
      <c r="E27" s="61" t="s">
        <v>199</v>
      </c>
      <c r="F27" s="61" t="s">
        <v>177</v>
      </c>
      <c r="G27" s="61" t="s">
        <v>208</v>
      </c>
      <c r="H27" s="3"/>
      <c r="I27" s="3"/>
      <c r="J27" s="2">
        <v>100</v>
      </c>
      <c r="K27" s="3"/>
      <c r="L27" s="61" t="s">
        <v>174</v>
      </c>
      <c r="M27" s="2"/>
      <c r="N27" s="2">
        <v>1</v>
      </c>
      <c r="O27" s="2"/>
      <c r="P27" s="4">
        <v>24000</v>
      </c>
      <c r="Q27" s="4"/>
      <c r="R27" s="4"/>
      <c r="S27" s="4"/>
      <c r="T27" s="2">
        <v>6</v>
      </c>
      <c r="U27" s="2">
        <v>8</v>
      </c>
      <c r="V27" s="2">
        <v>8064</v>
      </c>
      <c r="W27" s="2">
        <v>1008</v>
      </c>
      <c r="X27" s="61" t="s">
        <v>175</v>
      </c>
      <c r="Y27" s="2">
        <v>2188</v>
      </c>
      <c r="Z27" s="2">
        <v>2188</v>
      </c>
      <c r="AA27" s="2">
        <v>1260</v>
      </c>
      <c r="AB27" s="2">
        <v>939</v>
      </c>
      <c r="AC27" s="4">
        <v>1</v>
      </c>
      <c r="AD27" s="61" t="s">
        <v>176</v>
      </c>
      <c r="AE27" s="32"/>
      <c r="AF27" s="32"/>
      <c r="AG27" s="32"/>
      <c r="AH27" s="61" t="s">
        <v>176</v>
      </c>
      <c r="AI27" s="5"/>
      <c r="AJ27" s="5"/>
      <c r="AK27" s="5"/>
      <c r="AL27" s="61" t="s">
        <v>176</v>
      </c>
      <c r="AM27" s="61" t="s">
        <v>176</v>
      </c>
      <c r="AN27" s="32"/>
      <c r="AO27" s="32"/>
      <c r="AP27" s="32"/>
      <c r="AQ27" s="61" t="s">
        <v>174</v>
      </c>
      <c r="AR27" s="32"/>
      <c r="AS27" s="32">
        <v>841.66</v>
      </c>
      <c r="AT27" s="32"/>
      <c r="AU27" s="61" t="s">
        <v>176</v>
      </c>
      <c r="AV27" s="32"/>
      <c r="AW27" s="32"/>
      <c r="AX27" s="32"/>
      <c r="AY27" s="61" t="s">
        <v>174</v>
      </c>
      <c r="AZ27" s="4">
        <v>321</v>
      </c>
      <c r="BA27" s="32">
        <v>443</v>
      </c>
      <c r="BB27" s="32">
        <v>273.33999999999997</v>
      </c>
      <c r="BC27" s="32"/>
      <c r="BD27" s="61" t="s">
        <v>174</v>
      </c>
      <c r="BE27" s="38">
        <v>928</v>
      </c>
      <c r="BF27" s="32">
        <v>868</v>
      </c>
      <c r="BG27" s="32">
        <v>376.78</v>
      </c>
      <c r="BH27" s="32"/>
      <c r="BI27" s="61" t="s">
        <v>176</v>
      </c>
      <c r="BJ27" s="58"/>
      <c r="BK27" s="32"/>
      <c r="BL27" s="32"/>
      <c r="BM27" s="32"/>
      <c r="BN27" s="38"/>
      <c r="BO27" s="38"/>
      <c r="BP27" s="58"/>
      <c r="BQ27" s="38"/>
      <c r="BR27" s="38"/>
      <c r="BS27" s="2"/>
      <c r="BT27" s="2"/>
      <c r="BU27" s="2"/>
      <c r="BV27" s="61" t="s">
        <v>176</v>
      </c>
      <c r="BW27" s="32"/>
      <c r="BX27" s="32"/>
      <c r="BY27" s="32"/>
      <c r="BZ27" s="2"/>
      <c r="CA27" s="58"/>
      <c r="CB27" s="58"/>
      <c r="CC27" s="58"/>
      <c r="CD27" s="58"/>
      <c r="CE27" s="58"/>
      <c r="CF27" s="61" t="s">
        <v>174</v>
      </c>
      <c r="CG27" s="32">
        <v>525</v>
      </c>
      <c r="CH27" s="32">
        <v>1199.33</v>
      </c>
      <c r="CI27" s="32"/>
      <c r="CJ27" s="58">
        <v>1008</v>
      </c>
      <c r="CK27" s="68" t="s">
        <v>237</v>
      </c>
      <c r="CL27" s="68" t="s">
        <v>235</v>
      </c>
      <c r="CM27" s="2"/>
      <c r="CN27" s="2"/>
      <c r="CO27" s="2"/>
      <c r="CP27" s="63" t="s">
        <v>176</v>
      </c>
      <c r="CQ27" s="9"/>
      <c r="CR27" s="9"/>
      <c r="CS27" s="17"/>
      <c r="CT27" s="17"/>
      <c r="CU27" s="17"/>
      <c r="CV27" s="63" t="s">
        <v>176</v>
      </c>
      <c r="CW27" s="9"/>
      <c r="CX27" s="9"/>
      <c r="CY27" s="17"/>
      <c r="CZ27" s="17"/>
      <c r="DA27" s="17"/>
      <c r="DB27" s="61" t="s">
        <v>176</v>
      </c>
      <c r="DC27" s="32"/>
      <c r="DD27" s="32"/>
      <c r="DE27" s="32"/>
      <c r="DF27" s="4"/>
      <c r="DG27" s="58"/>
      <c r="DH27" s="38"/>
      <c r="DI27" s="3"/>
      <c r="DJ27" s="4"/>
      <c r="DK27" s="4"/>
      <c r="DL27" s="2"/>
      <c r="DM27" s="3"/>
      <c r="DN27" s="2"/>
      <c r="DO27" s="2"/>
      <c r="DP27" s="2"/>
      <c r="DQ27" s="3"/>
      <c r="DR27" s="61" t="s">
        <v>174</v>
      </c>
      <c r="DS27" s="32">
        <v>2600</v>
      </c>
      <c r="DT27" s="32">
        <v>102.4</v>
      </c>
      <c r="DU27" s="32"/>
      <c r="DV27" s="28">
        <v>2</v>
      </c>
      <c r="DW27" s="28">
        <v>14</v>
      </c>
      <c r="DX27" s="28">
        <v>8.4</v>
      </c>
      <c r="DY27" s="61" t="s">
        <v>174</v>
      </c>
      <c r="DZ27" s="2">
        <v>70</v>
      </c>
      <c r="EA27" s="2">
        <v>68</v>
      </c>
      <c r="EB27" s="2">
        <v>68</v>
      </c>
      <c r="EC27" s="2">
        <v>67</v>
      </c>
      <c r="ED27" s="2">
        <v>12</v>
      </c>
      <c r="EE27" s="4">
        <v>12</v>
      </c>
      <c r="EF27" s="61" t="s">
        <v>176</v>
      </c>
      <c r="EG27" s="2"/>
      <c r="EH27" s="5"/>
      <c r="EI27" s="5"/>
      <c r="EJ27" s="5"/>
      <c r="EK27" s="61" t="s">
        <v>174</v>
      </c>
      <c r="EL27" s="32"/>
      <c r="EM27" s="32">
        <v>258.11</v>
      </c>
      <c r="EN27" s="32"/>
      <c r="EO27" s="61" t="s">
        <v>177</v>
      </c>
      <c r="EP27" s="2">
        <v>50</v>
      </c>
      <c r="EQ27" s="38">
        <v>7</v>
      </c>
      <c r="ER27" s="58">
        <v>120</v>
      </c>
      <c r="ES27" s="58">
        <v>120</v>
      </c>
      <c r="ET27" s="58">
        <v>6</v>
      </c>
      <c r="EU27" s="61" t="s">
        <v>174</v>
      </c>
      <c r="EV27" s="3"/>
      <c r="EW27" s="58">
        <v>1</v>
      </c>
      <c r="EX27" s="61" t="s">
        <v>174</v>
      </c>
      <c r="EY27" s="32"/>
      <c r="EZ27" s="32">
        <v>84.25</v>
      </c>
      <c r="FA27" s="32"/>
      <c r="FB27" s="58">
        <v>18</v>
      </c>
      <c r="FC27" s="58">
        <v>75</v>
      </c>
      <c r="FD27" s="58">
        <v>12</v>
      </c>
      <c r="FE27" s="61"/>
      <c r="FF27" s="2">
        <v>18</v>
      </c>
      <c r="FG27" s="2">
        <v>75</v>
      </c>
      <c r="FH27" s="2">
        <v>12</v>
      </c>
      <c r="FI27" s="61"/>
      <c r="FJ27" s="2"/>
      <c r="FK27" s="2"/>
      <c r="FL27" s="2"/>
      <c r="FM27" s="3"/>
      <c r="FN27" s="61" t="s">
        <v>174</v>
      </c>
      <c r="FO27" s="5">
        <f t="shared" si="3"/>
        <v>50</v>
      </c>
      <c r="FP27" s="5"/>
      <c r="FQ27" s="5"/>
      <c r="FR27" s="22">
        <f t="shared" si="4"/>
        <v>200</v>
      </c>
      <c r="FS27" s="32"/>
      <c r="FT27" s="32"/>
      <c r="FU27" s="32">
        <v>525.76</v>
      </c>
      <c r="FV27" s="32"/>
      <c r="FW27" s="7">
        <f t="shared" si="5"/>
        <v>4686</v>
      </c>
      <c r="FX27" s="7">
        <f t="shared" si="6"/>
        <v>3661.63</v>
      </c>
      <c r="FY27" s="7">
        <f t="shared" si="7"/>
        <v>0</v>
      </c>
    </row>
    <row r="28" spans="1:181" ht="30" customHeight="1" x14ac:dyDescent="0.25">
      <c r="A28" s="19" t="s">
        <v>225</v>
      </c>
      <c r="B28" s="61" t="s">
        <v>198</v>
      </c>
      <c r="C28" s="43">
        <v>43572</v>
      </c>
      <c r="D28" s="14">
        <v>43606</v>
      </c>
      <c r="E28" s="61" t="s">
        <v>199</v>
      </c>
      <c r="F28" s="61" t="s">
        <v>177</v>
      </c>
      <c r="G28" s="61" t="s">
        <v>238</v>
      </c>
      <c r="H28" s="3"/>
      <c r="I28" s="3"/>
      <c r="J28" s="2">
        <v>100</v>
      </c>
      <c r="K28" s="3"/>
      <c r="L28" s="61" t="s">
        <v>174</v>
      </c>
      <c r="M28" s="2"/>
      <c r="N28" s="2">
        <v>1</v>
      </c>
      <c r="O28" s="2"/>
      <c r="P28" s="4">
        <v>24000</v>
      </c>
      <c r="Q28" s="4"/>
      <c r="R28" s="4"/>
      <c r="S28" s="4"/>
      <c r="T28" s="2">
        <v>4</v>
      </c>
      <c r="U28" s="2">
        <v>7</v>
      </c>
      <c r="V28" s="2">
        <v>7680</v>
      </c>
      <c r="W28" s="2">
        <v>960</v>
      </c>
      <c r="X28" s="61" t="s">
        <v>175</v>
      </c>
      <c r="Y28" s="2">
        <v>3752</v>
      </c>
      <c r="Z28" s="2">
        <v>3752</v>
      </c>
      <c r="AA28" s="2">
        <v>3102</v>
      </c>
      <c r="AB28" s="2">
        <v>2459</v>
      </c>
      <c r="AC28" s="4">
        <v>1</v>
      </c>
      <c r="AD28" s="61" t="s">
        <v>176</v>
      </c>
      <c r="AE28" s="32"/>
      <c r="AF28" s="32"/>
      <c r="AG28" s="32"/>
      <c r="AH28" s="61" t="s">
        <v>176</v>
      </c>
      <c r="AI28" s="5"/>
      <c r="AJ28" s="5"/>
      <c r="AK28" s="5"/>
      <c r="AL28" s="61" t="s">
        <v>176</v>
      </c>
      <c r="AM28" s="61" t="s">
        <v>176</v>
      </c>
      <c r="AN28" s="32"/>
      <c r="AO28" s="32"/>
      <c r="AP28" s="32"/>
      <c r="AQ28" s="61" t="s">
        <v>174</v>
      </c>
      <c r="AR28" s="32"/>
      <c r="AS28" s="32">
        <v>1001.65</v>
      </c>
      <c r="AT28" s="32"/>
      <c r="AU28" s="61" t="s">
        <v>176</v>
      </c>
      <c r="AV28" s="32"/>
      <c r="AW28" s="32"/>
      <c r="AX28" s="32"/>
      <c r="AY28" s="61" t="s">
        <v>174</v>
      </c>
      <c r="AZ28" s="4">
        <v>643</v>
      </c>
      <c r="BA28" s="32">
        <v>186</v>
      </c>
      <c r="BB28" s="32">
        <v>450.14</v>
      </c>
      <c r="BC28" s="32"/>
      <c r="BD28" s="61" t="s">
        <v>174</v>
      </c>
      <c r="BE28" s="38">
        <v>650</v>
      </c>
      <c r="BF28" s="32">
        <v>589</v>
      </c>
      <c r="BG28" s="32">
        <v>510.08</v>
      </c>
      <c r="BH28" s="32"/>
      <c r="BI28" s="61" t="s">
        <v>176</v>
      </c>
      <c r="BJ28" s="58"/>
      <c r="BK28" s="32"/>
      <c r="BL28" s="32"/>
      <c r="BM28" s="32"/>
      <c r="BN28" s="38"/>
      <c r="BO28" s="38"/>
      <c r="BP28" s="58"/>
      <c r="BQ28" s="38"/>
      <c r="BR28" s="38"/>
      <c r="BS28" s="2"/>
      <c r="BT28" s="2"/>
      <c r="BU28" s="2"/>
      <c r="BV28" s="61" t="s">
        <v>174</v>
      </c>
      <c r="BW28" s="32"/>
      <c r="BX28" s="32">
        <v>605.9</v>
      </c>
      <c r="BY28" s="32"/>
      <c r="BZ28" s="2">
        <v>453</v>
      </c>
      <c r="CA28" s="68" t="s">
        <v>239</v>
      </c>
      <c r="CB28" s="68" t="s">
        <v>240</v>
      </c>
      <c r="CC28" s="58"/>
      <c r="CD28" s="58"/>
      <c r="CE28" s="58"/>
      <c r="CF28" s="61" t="s">
        <v>174</v>
      </c>
      <c r="CG28" s="32">
        <v>528</v>
      </c>
      <c r="CH28" s="32">
        <v>1678.32</v>
      </c>
      <c r="CI28" s="32"/>
      <c r="CJ28" s="58">
        <v>960</v>
      </c>
      <c r="CK28" s="58">
        <v>0</v>
      </c>
      <c r="CL28" s="58">
        <v>19</v>
      </c>
      <c r="CM28" s="2"/>
      <c r="CN28" s="2"/>
      <c r="CO28" s="2"/>
      <c r="CP28" s="63" t="s">
        <v>176</v>
      </c>
      <c r="CQ28" s="9"/>
      <c r="CR28" s="9"/>
      <c r="CS28" s="17"/>
      <c r="CT28" s="17"/>
      <c r="CU28" s="17"/>
      <c r="CV28" s="63" t="s">
        <v>176</v>
      </c>
      <c r="CW28" s="9"/>
      <c r="CX28" s="9"/>
      <c r="CY28" s="17"/>
      <c r="CZ28" s="17"/>
      <c r="DA28" s="17"/>
      <c r="DB28" s="61" t="s">
        <v>174</v>
      </c>
      <c r="DC28" s="32">
        <v>208</v>
      </c>
      <c r="DD28" s="32">
        <v>429.39</v>
      </c>
      <c r="DE28" s="32"/>
      <c r="DF28" s="4">
        <v>26</v>
      </c>
      <c r="DG28" s="58">
        <v>58</v>
      </c>
      <c r="DH28" s="38">
        <v>8</v>
      </c>
      <c r="DI28" s="61" t="s">
        <v>181</v>
      </c>
      <c r="DJ28" s="4"/>
      <c r="DK28" s="4"/>
      <c r="DL28" s="2"/>
      <c r="DM28" s="61"/>
      <c r="DN28" s="2"/>
      <c r="DO28" s="2"/>
      <c r="DP28" s="2"/>
      <c r="DQ28" s="3"/>
      <c r="DR28" s="61" t="s">
        <v>174</v>
      </c>
      <c r="DS28" s="32">
        <v>2600</v>
      </c>
      <c r="DT28" s="32">
        <v>478.75</v>
      </c>
      <c r="DU28" s="32"/>
      <c r="DV28" s="28">
        <v>2</v>
      </c>
      <c r="DW28" s="28">
        <v>14</v>
      </c>
      <c r="DX28" s="28">
        <v>8.1999999999999993</v>
      </c>
      <c r="DY28" s="61" t="s">
        <v>174</v>
      </c>
      <c r="DZ28" s="2">
        <v>70</v>
      </c>
      <c r="EA28" s="2">
        <v>68</v>
      </c>
      <c r="EB28" s="2">
        <v>68</v>
      </c>
      <c r="EC28" s="2">
        <v>68</v>
      </c>
      <c r="ED28" s="2">
        <v>12</v>
      </c>
      <c r="EE28" s="4">
        <v>12</v>
      </c>
      <c r="EF28" s="61" t="s">
        <v>176</v>
      </c>
      <c r="EG28" s="2"/>
      <c r="EH28" s="5"/>
      <c r="EI28" s="5"/>
      <c r="EJ28" s="5"/>
      <c r="EK28" s="61" t="s">
        <v>174</v>
      </c>
      <c r="EL28" s="32"/>
      <c r="EM28" s="32">
        <v>799.58</v>
      </c>
      <c r="EN28" s="32"/>
      <c r="EO28" s="61" t="s">
        <v>177</v>
      </c>
      <c r="EP28" s="2">
        <v>40</v>
      </c>
      <c r="EQ28" s="38">
        <v>6</v>
      </c>
      <c r="ER28" s="58">
        <v>120</v>
      </c>
      <c r="ES28" s="58">
        <v>120</v>
      </c>
      <c r="ET28" s="58">
        <v>6</v>
      </c>
      <c r="EU28" s="61" t="s">
        <v>174</v>
      </c>
      <c r="EV28" s="3"/>
      <c r="EW28" s="58">
        <v>1</v>
      </c>
      <c r="EX28" s="61" t="s">
        <v>174</v>
      </c>
      <c r="EY28" s="32"/>
      <c r="EZ28" s="32">
        <v>33.76</v>
      </c>
      <c r="FA28" s="32"/>
      <c r="FB28" s="58">
        <v>18</v>
      </c>
      <c r="FC28" s="58">
        <v>60</v>
      </c>
      <c r="FD28" s="58">
        <v>12</v>
      </c>
      <c r="FE28" s="61" t="s">
        <v>180</v>
      </c>
      <c r="FF28" s="2">
        <v>18</v>
      </c>
      <c r="FG28" s="2">
        <v>60</v>
      </c>
      <c r="FH28" s="2">
        <v>12</v>
      </c>
      <c r="FI28" s="61" t="s">
        <v>180</v>
      </c>
      <c r="FJ28" s="2"/>
      <c r="FK28" s="2"/>
      <c r="FL28" s="2"/>
      <c r="FM28" s="3"/>
      <c r="FN28" s="61" t="s">
        <v>174</v>
      </c>
      <c r="FO28" s="5">
        <f t="shared" si="3"/>
        <v>50</v>
      </c>
      <c r="FP28" s="5"/>
      <c r="FQ28" s="5"/>
      <c r="FR28" s="22">
        <f t="shared" si="4"/>
        <v>200</v>
      </c>
      <c r="FS28" s="32"/>
      <c r="FT28" s="32"/>
      <c r="FU28" s="32">
        <v>586.30999999999995</v>
      </c>
      <c r="FV28" s="32"/>
      <c r="FW28" s="7">
        <f t="shared" si="5"/>
        <v>4361</v>
      </c>
      <c r="FX28" s="7">
        <f t="shared" si="6"/>
        <v>6573.880000000001</v>
      </c>
      <c r="FY28" s="7">
        <f t="shared" si="7"/>
        <v>0</v>
      </c>
    </row>
    <row r="29" spans="1:181" x14ac:dyDescent="0.25">
      <c r="A29" s="19" t="s">
        <v>226</v>
      </c>
      <c r="B29" s="61" t="s">
        <v>201</v>
      </c>
      <c r="C29" s="43">
        <v>43573</v>
      </c>
      <c r="D29" s="14">
        <v>43594</v>
      </c>
      <c r="E29" s="61" t="s">
        <v>202</v>
      </c>
      <c r="F29" s="61" t="s">
        <v>177</v>
      </c>
      <c r="G29" s="61" t="s">
        <v>203</v>
      </c>
      <c r="H29" s="3"/>
      <c r="I29" s="3"/>
      <c r="J29" s="2">
        <v>100</v>
      </c>
      <c r="K29" s="3"/>
      <c r="L29" s="61" t="s">
        <v>176</v>
      </c>
      <c r="M29" s="2"/>
      <c r="N29" s="2"/>
      <c r="O29" s="2"/>
      <c r="P29" s="4"/>
      <c r="Q29" s="4"/>
      <c r="R29" s="4"/>
      <c r="S29" s="4"/>
      <c r="T29" s="2">
        <v>4</v>
      </c>
      <c r="U29" s="2">
        <v>6</v>
      </c>
      <c r="V29" s="2">
        <v>8690</v>
      </c>
      <c r="W29" s="2">
        <v>1120</v>
      </c>
      <c r="X29" s="61" t="s">
        <v>204</v>
      </c>
      <c r="Y29" s="2">
        <v>3229</v>
      </c>
      <c r="Z29" s="2"/>
      <c r="AA29" s="2"/>
      <c r="AB29" s="2">
        <v>1592</v>
      </c>
      <c r="AC29" s="4">
        <v>1</v>
      </c>
      <c r="AD29" s="61" t="s">
        <v>176</v>
      </c>
      <c r="AE29" s="32"/>
      <c r="AF29" s="32"/>
      <c r="AG29" s="32"/>
      <c r="AH29" s="61" t="s">
        <v>176</v>
      </c>
      <c r="AI29" s="5"/>
      <c r="AJ29" s="5"/>
      <c r="AK29" s="5"/>
      <c r="AL29" s="61" t="s">
        <v>176</v>
      </c>
      <c r="AM29" s="61" t="s">
        <v>176</v>
      </c>
      <c r="AN29" s="32"/>
      <c r="AO29" s="32"/>
      <c r="AP29" s="32"/>
      <c r="AQ29" s="61" t="s">
        <v>174</v>
      </c>
      <c r="AR29" s="32"/>
      <c r="AS29" s="32">
        <v>828.59</v>
      </c>
      <c r="AT29" s="32"/>
      <c r="AU29" s="61" t="s">
        <v>176</v>
      </c>
      <c r="AV29" s="32"/>
      <c r="AW29" s="32"/>
      <c r="AX29" s="32"/>
      <c r="AY29" s="61" t="s">
        <v>174</v>
      </c>
      <c r="AZ29" s="4">
        <v>1637</v>
      </c>
      <c r="BA29" s="32">
        <v>554.79999999999995</v>
      </c>
      <c r="BB29" s="32">
        <v>1145.68</v>
      </c>
      <c r="BC29" s="32"/>
      <c r="BD29" s="61" t="s">
        <v>176</v>
      </c>
      <c r="BE29" s="38"/>
      <c r="BF29" s="32"/>
      <c r="BG29" s="32"/>
      <c r="BH29" s="32"/>
      <c r="BI29" s="61" t="s">
        <v>174</v>
      </c>
      <c r="BJ29" s="58">
        <v>1120</v>
      </c>
      <c r="BK29" s="32">
        <v>908.38</v>
      </c>
      <c r="BL29" s="32">
        <v>693.98</v>
      </c>
      <c r="BM29" s="32"/>
      <c r="BN29" s="38">
        <v>3</v>
      </c>
      <c r="BO29" s="38">
        <v>38</v>
      </c>
      <c r="BP29" s="58"/>
      <c r="BQ29" s="38"/>
      <c r="BR29" s="38"/>
      <c r="BS29" s="2"/>
      <c r="BT29" s="2"/>
      <c r="BU29" s="2"/>
      <c r="BV29" s="61" t="s">
        <v>176</v>
      </c>
      <c r="BW29" s="32"/>
      <c r="BX29" s="32"/>
      <c r="BY29" s="32"/>
      <c r="BZ29" s="2"/>
      <c r="CA29" s="58"/>
      <c r="CB29" s="58"/>
      <c r="CC29" s="58"/>
      <c r="CD29" s="58"/>
      <c r="CE29" s="58"/>
      <c r="CF29" s="61" t="s">
        <v>174</v>
      </c>
      <c r="CG29" s="32">
        <v>1033.2</v>
      </c>
      <c r="CH29" s="32">
        <v>1517.39</v>
      </c>
      <c r="CI29" s="32"/>
      <c r="CJ29" s="58">
        <v>1120</v>
      </c>
      <c r="CK29" s="58">
        <v>3</v>
      </c>
      <c r="CL29" s="58">
        <v>19</v>
      </c>
      <c r="CM29" s="2"/>
      <c r="CN29" s="2"/>
      <c r="CO29" s="2"/>
      <c r="CP29" s="63" t="s">
        <v>176</v>
      </c>
      <c r="CQ29" s="9"/>
      <c r="CR29" s="9"/>
      <c r="CS29" s="17"/>
      <c r="CT29" s="17"/>
      <c r="CU29" s="17"/>
      <c r="CV29" s="63" t="s">
        <v>176</v>
      </c>
      <c r="CW29" s="9"/>
      <c r="CX29" s="9"/>
      <c r="CY29" s="17"/>
      <c r="CZ29" s="17"/>
      <c r="DA29" s="17"/>
      <c r="DB29" s="61" t="s">
        <v>176</v>
      </c>
      <c r="DC29" s="32"/>
      <c r="DD29" s="32"/>
      <c r="DE29" s="32"/>
      <c r="DF29" s="4"/>
      <c r="DG29" s="58"/>
      <c r="DH29" s="38"/>
      <c r="DI29" s="3"/>
      <c r="DJ29" s="4"/>
      <c r="DK29" s="4"/>
      <c r="DL29" s="2"/>
      <c r="DM29" s="3"/>
      <c r="DN29" s="2"/>
      <c r="DO29" s="2"/>
      <c r="DP29" s="2"/>
      <c r="DQ29" s="3"/>
      <c r="DR29" s="61" t="s">
        <v>174</v>
      </c>
      <c r="DS29" s="32">
        <v>2600</v>
      </c>
      <c r="DT29" s="32">
        <v>2318.42</v>
      </c>
      <c r="DU29" s="32"/>
      <c r="DV29" s="78">
        <v>2.5</v>
      </c>
      <c r="DW29" s="78">
        <v>16</v>
      </c>
      <c r="DX29" s="78">
        <v>8.5</v>
      </c>
      <c r="DY29" s="61" t="s">
        <v>174</v>
      </c>
      <c r="DZ29" s="2">
        <v>75</v>
      </c>
      <c r="EA29" s="2">
        <v>75</v>
      </c>
      <c r="EB29" s="2">
        <v>72</v>
      </c>
      <c r="EC29" s="2">
        <v>72</v>
      </c>
      <c r="ED29" s="2">
        <v>12</v>
      </c>
      <c r="EE29" s="4">
        <v>12</v>
      </c>
      <c r="EF29" s="61" t="s">
        <v>176</v>
      </c>
      <c r="EG29" s="2"/>
      <c r="EH29" s="5"/>
      <c r="EI29" s="5"/>
      <c r="EJ29" s="5"/>
      <c r="EK29" s="61" t="s">
        <v>174</v>
      </c>
      <c r="EL29" s="32">
        <v>22.07</v>
      </c>
      <c r="EM29" s="32">
        <v>14.3</v>
      </c>
      <c r="EN29" s="32"/>
      <c r="EO29" s="61" t="s">
        <v>177</v>
      </c>
      <c r="EP29" s="2">
        <v>40</v>
      </c>
      <c r="EQ29" s="38">
        <v>10</v>
      </c>
      <c r="ER29" s="58">
        <v>140</v>
      </c>
      <c r="ES29" s="58">
        <v>120</v>
      </c>
      <c r="ET29" s="58">
        <v>12</v>
      </c>
      <c r="EU29" s="61" t="s">
        <v>176</v>
      </c>
      <c r="EV29" s="61"/>
      <c r="EW29" s="58">
        <v>2</v>
      </c>
      <c r="EX29" s="61" t="s">
        <v>174</v>
      </c>
      <c r="EY29" s="32"/>
      <c r="EZ29" s="32">
        <v>82.74</v>
      </c>
      <c r="FA29" s="32"/>
      <c r="FB29" s="58">
        <v>9</v>
      </c>
      <c r="FC29" s="58">
        <v>100</v>
      </c>
      <c r="FD29" s="58">
        <v>12</v>
      </c>
      <c r="FE29" s="61" t="s">
        <v>180</v>
      </c>
      <c r="FF29" s="2">
        <v>9</v>
      </c>
      <c r="FG29" s="2">
        <v>100</v>
      </c>
      <c r="FH29" s="2">
        <v>10</v>
      </c>
      <c r="FI29" s="61" t="s">
        <v>205</v>
      </c>
      <c r="FJ29" s="2"/>
      <c r="FK29" s="2"/>
      <c r="FL29" s="2"/>
      <c r="FM29" s="61"/>
      <c r="FN29" s="61" t="s">
        <v>174</v>
      </c>
      <c r="FO29" s="5">
        <f t="shared" si="3"/>
        <v>50</v>
      </c>
      <c r="FP29" s="5"/>
      <c r="FQ29" s="5"/>
      <c r="FR29" s="22">
        <f t="shared" si="4"/>
        <v>200</v>
      </c>
      <c r="FS29" s="32"/>
      <c r="FT29" s="32"/>
      <c r="FU29" s="32">
        <v>431.49</v>
      </c>
      <c r="FV29" s="32"/>
      <c r="FW29" s="7">
        <f t="shared" si="5"/>
        <v>5368.45</v>
      </c>
      <c r="FX29" s="7">
        <f t="shared" si="6"/>
        <v>7032.59</v>
      </c>
      <c r="FY29" s="7">
        <f t="shared" si="7"/>
        <v>0</v>
      </c>
    </row>
    <row r="30" spans="1:181" ht="30" x14ac:dyDescent="0.25">
      <c r="A30" s="19" t="s">
        <v>227</v>
      </c>
      <c r="B30" s="61" t="s">
        <v>201</v>
      </c>
      <c r="C30" s="43">
        <v>43594</v>
      </c>
      <c r="D30" s="14">
        <v>43606</v>
      </c>
      <c r="E30" s="61" t="s">
        <v>202</v>
      </c>
      <c r="F30" s="61" t="s">
        <v>177</v>
      </c>
      <c r="G30" s="61" t="s">
        <v>203</v>
      </c>
      <c r="H30" s="61"/>
      <c r="I30" s="61"/>
      <c r="J30" s="2">
        <v>100</v>
      </c>
      <c r="K30" s="3"/>
      <c r="L30" s="61" t="s">
        <v>176</v>
      </c>
      <c r="M30" s="2"/>
      <c r="N30" s="2"/>
      <c r="O30" s="2"/>
      <c r="P30" s="4"/>
      <c r="Q30" s="4"/>
      <c r="R30" s="4"/>
      <c r="S30" s="4"/>
      <c r="T30" s="2">
        <v>3</v>
      </c>
      <c r="U30" s="2">
        <v>6</v>
      </c>
      <c r="V30" s="2">
        <v>10176</v>
      </c>
      <c r="W30" s="2">
        <v>1272</v>
      </c>
      <c r="X30" s="61" t="s">
        <v>204</v>
      </c>
      <c r="Y30" s="2">
        <v>2300</v>
      </c>
      <c r="Z30" s="2"/>
      <c r="AA30" s="2"/>
      <c r="AB30" s="2">
        <v>1458</v>
      </c>
      <c r="AC30" s="4">
        <v>1</v>
      </c>
      <c r="AD30" s="61" t="s">
        <v>176</v>
      </c>
      <c r="AE30" s="32"/>
      <c r="AF30" s="32"/>
      <c r="AG30" s="32"/>
      <c r="AH30" s="61" t="s">
        <v>176</v>
      </c>
      <c r="AI30" s="5"/>
      <c r="AJ30" s="5"/>
      <c r="AK30" s="5"/>
      <c r="AL30" s="61" t="s">
        <v>176</v>
      </c>
      <c r="AM30" s="61" t="s">
        <v>176</v>
      </c>
      <c r="AN30" s="32"/>
      <c r="AO30" s="32"/>
      <c r="AP30" s="32"/>
      <c r="AQ30" s="61" t="s">
        <v>174</v>
      </c>
      <c r="AR30" s="32"/>
      <c r="AS30" s="32">
        <v>786.15</v>
      </c>
      <c r="AT30" s="32"/>
      <c r="AU30" s="61" t="s">
        <v>176</v>
      </c>
      <c r="AV30" s="32"/>
      <c r="AW30" s="32"/>
      <c r="AX30" s="32"/>
      <c r="AY30" s="61" t="s">
        <v>174</v>
      </c>
      <c r="AZ30" s="4">
        <v>842</v>
      </c>
      <c r="BA30" s="32">
        <v>895.48</v>
      </c>
      <c r="BB30" s="32">
        <v>656</v>
      </c>
      <c r="BC30" s="32"/>
      <c r="BD30" s="61" t="s">
        <v>176</v>
      </c>
      <c r="BE30" s="38"/>
      <c r="BF30" s="32"/>
      <c r="BG30" s="32"/>
      <c r="BH30" s="32"/>
      <c r="BI30" s="61" t="s">
        <v>176</v>
      </c>
      <c r="BJ30" s="58">
        <v>1272</v>
      </c>
      <c r="BK30" s="32"/>
      <c r="BL30" s="32"/>
      <c r="BM30" s="32"/>
      <c r="BN30" s="38">
        <v>38</v>
      </c>
      <c r="BO30" s="38">
        <v>38</v>
      </c>
      <c r="BP30" s="58"/>
      <c r="BQ30" s="38"/>
      <c r="BR30" s="38"/>
      <c r="BS30" s="2"/>
      <c r="BT30" s="2"/>
      <c r="BU30" s="2"/>
      <c r="BV30" s="61" t="s">
        <v>176</v>
      </c>
      <c r="BW30" s="32"/>
      <c r="BX30" s="32"/>
      <c r="BY30" s="32"/>
      <c r="BZ30" s="2"/>
      <c r="CA30" s="58"/>
      <c r="CB30" s="58"/>
      <c r="CC30" s="58"/>
      <c r="CD30" s="58"/>
      <c r="CE30" s="58"/>
      <c r="CF30" s="61" t="s">
        <v>174</v>
      </c>
      <c r="CG30" s="32">
        <v>313.05</v>
      </c>
      <c r="CH30" s="32">
        <v>1536.3</v>
      </c>
      <c r="CI30" s="32"/>
      <c r="CJ30" s="58">
        <v>1272</v>
      </c>
      <c r="CK30" s="58">
        <v>8</v>
      </c>
      <c r="CL30" s="58">
        <v>19</v>
      </c>
      <c r="CM30" s="2"/>
      <c r="CN30" s="2"/>
      <c r="CO30" s="2"/>
      <c r="CP30" s="63" t="s">
        <v>176</v>
      </c>
      <c r="CQ30" s="9"/>
      <c r="CR30" s="9"/>
      <c r="CS30" s="17"/>
      <c r="CT30" s="17"/>
      <c r="CU30" s="17"/>
      <c r="CV30" s="63" t="s">
        <v>176</v>
      </c>
      <c r="CW30" s="9"/>
      <c r="CX30" s="9"/>
      <c r="CY30" s="17"/>
      <c r="CZ30" s="17"/>
      <c r="DA30" s="17"/>
      <c r="DB30" s="61" t="s">
        <v>176</v>
      </c>
      <c r="DC30" s="32"/>
      <c r="DD30" s="32"/>
      <c r="DE30" s="32"/>
      <c r="DF30" s="4"/>
      <c r="DG30" s="58"/>
      <c r="DH30" s="38"/>
      <c r="DI30" s="3"/>
      <c r="DJ30" s="4"/>
      <c r="DK30" s="4"/>
      <c r="DL30" s="2"/>
      <c r="DM30" s="3"/>
      <c r="DN30" s="2"/>
      <c r="DO30" s="2"/>
      <c r="DP30" s="2"/>
      <c r="DQ30" s="3"/>
      <c r="DR30" s="61" t="s">
        <v>174</v>
      </c>
      <c r="DS30" s="32">
        <v>2600</v>
      </c>
      <c r="DT30" s="32">
        <v>2065.06</v>
      </c>
      <c r="DU30" s="32"/>
      <c r="DV30" s="78">
        <v>2.5</v>
      </c>
      <c r="DW30" s="78">
        <v>16</v>
      </c>
      <c r="DX30" s="78">
        <v>8.5</v>
      </c>
      <c r="DY30" s="61" t="s">
        <v>174</v>
      </c>
      <c r="DZ30" s="2">
        <v>77</v>
      </c>
      <c r="EA30" s="2">
        <v>77</v>
      </c>
      <c r="EB30" s="2">
        <v>72</v>
      </c>
      <c r="EC30" s="2">
        <v>72</v>
      </c>
      <c r="ED30" s="2">
        <v>12</v>
      </c>
      <c r="EE30" s="4">
        <v>12</v>
      </c>
      <c r="EF30" s="61" t="s">
        <v>176</v>
      </c>
      <c r="EG30" s="2"/>
      <c r="EH30" s="5"/>
      <c r="EI30" s="5"/>
      <c r="EJ30" s="5"/>
      <c r="EK30" s="61" t="s">
        <v>174</v>
      </c>
      <c r="EL30" s="32">
        <v>11.04</v>
      </c>
      <c r="EM30" s="32">
        <v>14.3</v>
      </c>
      <c r="EN30" s="32"/>
      <c r="EO30" s="61" t="s">
        <v>177</v>
      </c>
      <c r="EP30" s="2">
        <v>40</v>
      </c>
      <c r="EQ30" s="38">
        <v>10</v>
      </c>
      <c r="ER30" s="58">
        <v>140</v>
      </c>
      <c r="ES30" s="58">
        <v>120</v>
      </c>
      <c r="ET30" s="58">
        <v>6</v>
      </c>
      <c r="EU30" s="61" t="s">
        <v>176</v>
      </c>
      <c r="EV30" s="61" t="s">
        <v>253</v>
      </c>
      <c r="EW30" s="58">
        <v>1</v>
      </c>
      <c r="EX30" s="61" t="s">
        <v>174</v>
      </c>
      <c r="EY30" s="32">
        <v>16.25</v>
      </c>
      <c r="EZ30" s="32">
        <v>43.55</v>
      </c>
      <c r="FA30" s="32"/>
      <c r="FB30" s="58">
        <v>9</v>
      </c>
      <c r="FC30" s="58">
        <v>75</v>
      </c>
      <c r="FD30" s="58">
        <v>12</v>
      </c>
      <c r="FE30" s="61" t="s">
        <v>180</v>
      </c>
      <c r="FF30" s="2">
        <v>9</v>
      </c>
      <c r="FG30" s="2">
        <v>75</v>
      </c>
      <c r="FH30" s="2">
        <v>12</v>
      </c>
      <c r="FI30" s="61" t="s">
        <v>205</v>
      </c>
      <c r="FJ30" s="2"/>
      <c r="FK30" s="2"/>
      <c r="FL30" s="2">
        <v>10</v>
      </c>
      <c r="FM30" s="61" t="s">
        <v>232</v>
      </c>
      <c r="FN30" s="61" t="s">
        <v>174</v>
      </c>
      <c r="FO30" s="5">
        <f t="shared" si="3"/>
        <v>50</v>
      </c>
      <c r="FP30" s="5"/>
      <c r="FQ30" s="5"/>
      <c r="FR30" s="22">
        <f t="shared" si="4"/>
        <v>200</v>
      </c>
      <c r="FS30" s="32"/>
      <c r="FT30" s="32"/>
      <c r="FU30" s="32">
        <v>431.49</v>
      </c>
      <c r="FV30" s="32"/>
      <c r="FW30" s="7">
        <f t="shared" si="5"/>
        <v>4085.8199999999997</v>
      </c>
      <c r="FX30" s="7">
        <f t="shared" si="6"/>
        <v>5532.85</v>
      </c>
      <c r="FY30" s="7">
        <f t="shared" si="7"/>
        <v>0</v>
      </c>
    </row>
    <row r="31" spans="1:181" ht="30" x14ac:dyDescent="0.25">
      <c r="A31" s="19" t="s">
        <v>228</v>
      </c>
      <c r="B31" s="61" t="s">
        <v>201</v>
      </c>
      <c r="C31" s="43">
        <v>43558</v>
      </c>
      <c r="D31" s="14">
        <v>43614</v>
      </c>
      <c r="E31" s="61" t="s">
        <v>202</v>
      </c>
      <c r="F31" s="61" t="s">
        <v>177</v>
      </c>
      <c r="G31" s="61" t="s">
        <v>203</v>
      </c>
      <c r="H31" s="3"/>
      <c r="I31" s="3"/>
      <c r="J31" s="2">
        <v>100</v>
      </c>
      <c r="K31" s="3"/>
      <c r="L31" s="61" t="s">
        <v>176</v>
      </c>
      <c r="M31" s="2"/>
      <c r="N31" s="2"/>
      <c r="O31" s="2"/>
      <c r="P31" s="4"/>
      <c r="Q31" s="4"/>
      <c r="R31" s="4"/>
      <c r="S31" s="4"/>
      <c r="T31" s="2">
        <v>6</v>
      </c>
      <c r="U31" s="2">
        <v>7</v>
      </c>
      <c r="V31" s="2">
        <v>9856</v>
      </c>
      <c r="W31" s="2">
        <v>1232</v>
      </c>
      <c r="X31" s="61" t="s">
        <v>204</v>
      </c>
      <c r="Y31" s="2">
        <v>1702</v>
      </c>
      <c r="Z31" s="2"/>
      <c r="AA31" s="2"/>
      <c r="AB31" s="2">
        <v>1497</v>
      </c>
      <c r="AC31" s="4">
        <v>1</v>
      </c>
      <c r="AD31" s="61" t="s">
        <v>176</v>
      </c>
      <c r="AE31" s="32"/>
      <c r="AF31" s="32"/>
      <c r="AG31" s="32"/>
      <c r="AH31" s="61" t="s">
        <v>176</v>
      </c>
      <c r="AI31" s="5"/>
      <c r="AJ31" s="5"/>
      <c r="AK31" s="5"/>
      <c r="AL31" s="61" t="s">
        <v>176</v>
      </c>
      <c r="AM31" s="61" t="s">
        <v>176</v>
      </c>
      <c r="AN31" s="32"/>
      <c r="AO31" s="32"/>
      <c r="AP31" s="32"/>
      <c r="AQ31" s="61" t="s">
        <v>174</v>
      </c>
      <c r="AR31" s="32"/>
      <c r="AS31" s="32">
        <v>770.89</v>
      </c>
      <c r="AT31" s="32"/>
      <c r="AU31" s="61" t="s">
        <v>176</v>
      </c>
      <c r="AV31" s="32"/>
      <c r="AW31" s="32"/>
      <c r="AX31" s="32"/>
      <c r="AY31" s="61" t="s">
        <v>174</v>
      </c>
      <c r="AZ31" s="4">
        <v>205</v>
      </c>
      <c r="BA31" s="32">
        <v>418.16</v>
      </c>
      <c r="BB31" s="32">
        <v>473.88</v>
      </c>
      <c r="BC31" s="32"/>
      <c r="BD31" s="61" t="s">
        <v>176</v>
      </c>
      <c r="BE31" s="38"/>
      <c r="BF31" s="32"/>
      <c r="BG31" s="32"/>
      <c r="BH31" s="32"/>
      <c r="BI31" s="61" t="s">
        <v>174</v>
      </c>
      <c r="BJ31" s="58">
        <v>1232</v>
      </c>
      <c r="BK31" s="32">
        <v>548.35</v>
      </c>
      <c r="BL31" s="32">
        <v>462.81</v>
      </c>
      <c r="BM31" s="32"/>
      <c r="BN31" s="38">
        <v>8</v>
      </c>
      <c r="BO31" s="38">
        <v>38</v>
      </c>
      <c r="BP31" s="58"/>
      <c r="BQ31" s="38"/>
      <c r="BR31" s="38"/>
      <c r="BS31" s="2"/>
      <c r="BT31" s="2"/>
      <c r="BU31" s="2"/>
      <c r="BV31" s="61" t="s">
        <v>176</v>
      </c>
      <c r="BW31" s="32"/>
      <c r="BX31" s="32"/>
      <c r="BY31" s="32"/>
      <c r="BZ31" s="2"/>
      <c r="CA31" s="58"/>
      <c r="CB31" s="58"/>
      <c r="CC31" s="58"/>
      <c r="CD31" s="58"/>
      <c r="CE31" s="58"/>
      <c r="CF31" s="61" t="s">
        <v>174</v>
      </c>
      <c r="CG31" s="32">
        <v>1193.74</v>
      </c>
      <c r="CH31" s="32">
        <v>1999.95</v>
      </c>
      <c r="CI31" s="32"/>
      <c r="CJ31" s="58">
        <v>1232</v>
      </c>
      <c r="CK31" s="58">
        <v>2</v>
      </c>
      <c r="CL31" s="58">
        <v>19</v>
      </c>
      <c r="CM31" s="2"/>
      <c r="CN31" s="2"/>
      <c r="CO31" s="2"/>
      <c r="CP31" s="63" t="s">
        <v>176</v>
      </c>
      <c r="CQ31" s="9"/>
      <c r="CR31" s="9"/>
      <c r="CS31" s="17"/>
      <c r="CT31" s="17"/>
      <c r="CU31" s="17"/>
      <c r="CV31" s="63" t="s">
        <v>176</v>
      </c>
      <c r="CW31" s="9"/>
      <c r="CX31" s="9"/>
      <c r="CY31" s="17"/>
      <c r="CZ31" s="17"/>
      <c r="DA31" s="17"/>
      <c r="DB31" s="61" t="s">
        <v>176</v>
      </c>
      <c r="DC31" s="32"/>
      <c r="DD31" s="32"/>
      <c r="DE31" s="32"/>
      <c r="DF31" s="4"/>
      <c r="DG31" s="58"/>
      <c r="DH31" s="38"/>
      <c r="DI31" s="3"/>
      <c r="DJ31" s="4"/>
      <c r="DK31" s="4"/>
      <c r="DL31" s="2"/>
      <c r="DM31" s="3"/>
      <c r="DN31" s="2"/>
      <c r="DO31" s="2"/>
      <c r="DP31" s="2"/>
      <c r="DQ31" s="3"/>
      <c r="DR31" s="61" t="s">
        <v>174</v>
      </c>
      <c r="DS31" s="32">
        <v>2600</v>
      </c>
      <c r="DT31" s="32">
        <v>1454.4</v>
      </c>
      <c r="DU31" s="32"/>
      <c r="DV31" s="78">
        <v>3</v>
      </c>
      <c r="DW31" s="78">
        <v>16</v>
      </c>
      <c r="DX31" s="78">
        <v>8.5</v>
      </c>
      <c r="DY31" s="61" t="s">
        <v>174</v>
      </c>
      <c r="DZ31" s="2">
        <v>77</v>
      </c>
      <c r="EA31" s="2">
        <v>77</v>
      </c>
      <c r="EB31" s="2">
        <v>72</v>
      </c>
      <c r="EC31" s="2">
        <v>72</v>
      </c>
      <c r="ED31" s="2">
        <v>12</v>
      </c>
      <c r="EE31" s="4">
        <v>12</v>
      </c>
      <c r="EF31" s="61" t="s">
        <v>176</v>
      </c>
      <c r="EG31" s="2"/>
      <c r="EH31" s="5"/>
      <c r="EI31" s="5"/>
      <c r="EJ31" s="5"/>
      <c r="EK31" s="61" t="s">
        <v>174</v>
      </c>
      <c r="EL31" s="32">
        <v>11.43</v>
      </c>
      <c r="EM31" s="32">
        <v>2.98</v>
      </c>
      <c r="EN31" s="32"/>
      <c r="EO31" s="61" t="s">
        <v>177</v>
      </c>
      <c r="EP31" s="26">
        <v>40</v>
      </c>
      <c r="EQ31" s="38">
        <v>10</v>
      </c>
      <c r="ER31" s="58">
        <v>140</v>
      </c>
      <c r="ES31" s="58">
        <v>120</v>
      </c>
      <c r="ET31" s="58">
        <v>12</v>
      </c>
      <c r="EU31" s="61" t="s">
        <v>176</v>
      </c>
      <c r="EV31" s="61" t="s">
        <v>254</v>
      </c>
      <c r="EW31" s="58">
        <v>0</v>
      </c>
      <c r="EX31" s="61" t="s">
        <v>174</v>
      </c>
      <c r="EY31" s="32">
        <v>16.25</v>
      </c>
      <c r="EZ31" s="32">
        <v>56.45</v>
      </c>
      <c r="FA31" s="32"/>
      <c r="FB31" s="58">
        <v>9</v>
      </c>
      <c r="FC31" s="58">
        <v>100</v>
      </c>
      <c r="FD31" s="58">
        <v>12</v>
      </c>
      <c r="FE31" s="61" t="s">
        <v>180</v>
      </c>
      <c r="FF31" s="2">
        <v>9</v>
      </c>
      <c r="FG31" s="2">
        <v>100</v>
      </c>
      <c r="FH31" s="2">
        <v>10</v>
      </c>
      <c r="FI31" s="61" t="s">
        <v>205</v>
      </c>
      <c r="FJ31" s="2"/>
      <c r="FK31" s="2"/>
      <c r="FL31" s="2"/>
      <c r="FM31" s="61"/>
      <c r="FN31" s="61" t="s">
        <v>174</v>
      </c>
      <c r="FO31" s="5">
        <f t="shared" si="3"/>
        <v>50</v>
      </c>
      <c r="FP31" s="5"/>
      <c r="FQ31" s="5"/>
      <c r="FR31" s="22">
        <f t="shared" si="4"/>
        <v>200</v>
      </c>
      <c r="FS31" s="32"/>
      <c r="FT31" s="32"/>
      <c r="FU31" s="32">
        <v>431.49</v>
      </c>
      <c r="FV31" s="32"/>
      <c r="FW31" s="7">
        <f t="shared" si="5"/>
        <v>5037.93</v>
      </c>
      <c r="FX31" s="7">
        <f t="shared" si="6"/>
        <v>5652.8499999999995</v>
      </c>
      <c r="FY31" s="7">
        <f t="shared" si="7"/>
        <v>0</v>
      </c>
    </row>
    <row r="32" spans="1:181" ht="30" customHeight="1" x14ac:dyDescent="0.25">
      <c r="A32" s="19" t="s">
        <v>229</v>
      </c>
      <c r="B32" s="61" t="s">
        <v>201</v>
      </c>
      <c r="C32" s="43">
        <v>43604</v>
      </c>
      <c r="D32" s="14">
        <v>43615</v>
      </c>
      <c r="E32" s="61" t="s">
        <v>202</v>
      </c>
      <c r="F32" s="61" t="s">
        <v>177</v>
      </c>
      <c r="G32" s="61" t="s">
        <v>203</v>
      </c>
      <c r="H32" s="3"/>
      <c r="I32" s="3"/>
      <c r="J32" s="2">
        <v>100</v>
      </c>
      <c r="K32" s="3"/>
      <c r="L32" s="61" t="s">
        <v>174</v>
      </c>
      <c r="M32" s="2">
        <v>1</v>
      </c>
      <c r="N32" s="2"/>
      <c r="O32" s="2"/>
      <c r="P32" s="4">
        <v>20000</v>
      </c>
      <c r="Q32" s="4"/>
      <c r="R32" s="4"/>
      <c r="S32" s="4"/>
      <c r="T32" s="2">
        <v>1</v>
      </c>
      <c r="U32" s="2">
        <v>7</v>
      </c>
      <c r="V32" s="2">
        <v>10464</v>
      </c>
      <c r="W32" s="2">
        <v>1308</v>
      </c>
      <c r="X32" s="61" t="s">
        <v>204</v>
      </c>
      <c r="Y32" s="2">
        <v>2008</v>
      </c>
      <c r="Z32" s="2"/>
      <c r="AA32" s="2"/>
      <c r="AB32" s="2">
        <v>1244</v>
      </c>
      <c r="AC32" s="4">
        <v>1</v>
      </c>
      <c r="AD32" s="61" t="s">
        <v>176</v>
      </c>
      <c r="AE32" s="32"/>
      <c r="AF32" s="32"/>
      <c r="AG32" s="32"/>
      <c r="AH32" s="61" t="s">
        <v>176</v>
      </c>
      <c r="AI32" s="5"/>
      <c r="AJ32" s="5"/>
      <c r="AK32" s="5"/>
      <c r="AL32" s="61" t="s">
        <v>176</v>
      </c>
      <c r="AM32" s="61" t="s">
        <v>176</v>
      </c>
      <c r="AN32" s="32"/>
      <c r="AO32" s="32"/>
      <c r="AP32" s="32"/>
      <c r="AQ32" s="61" t="s">
        <v>174</v>
      </c>
      <c r="AR32" s="32"/>
      <c r="AS32" s="32">
        <v>699.47</v>
      </c>
      <c r="AT32" s="32"/>
      <c r="AU32" s="61" t="s">
        <v>176</v>
      </c>
      <c r="AV32" s="32"/>
      <c r="AW32" s="32"/>
      <c r="AX32" s="32"/>
      <c r="AY32" s="61" t="s">
        <v>174</v>
      </c>
      <c r="AZ32" s="4">
        <v>764</v>
      </c>
      <c r="BA32" s="32">
        <v>542.66</v>
      </c>
      <c r="BB32" s="32">
        <v>536.24</v>
      </c>
      <c r="BC32" s="32"/>
      <c r="BD32" s="61" t="s">
        <v>176</v>
      </c>
      <c r="BE32" s="38"/>
      <c r="BF32" s="32"/>
      <c r="BG32" s="32"/>
      <c r="BH32" s="32"/>
      <c r="BI32" s="61" t="s">
        <v>174</v>
      </c>
      <c r="BJ32" s="58">
        <v>1308</v>
      </c>
      <c r="BK32" s="32">
        <v>898.81</v>
      </c>
      <c r="BL32" s="32">
        <v>291.8</v>
      </c>
      <c r="BM32" s="32"/>
      <c r="BN32" s="38">
        <v>3</v>
      </c>
      <c r="BO32" s="38">
        <v>38</v>
      </c>
      <c r="BP32" s="58"/>
      <c r="BQ32" s="38"/>
      <c r="BR32" s="38"/>
      <c r="BS32" s="2"/>
      <c r="BT32" s="2"/>
      <c r="BU32" s="2"/>
      <c r="BV32" s="61" t="s">
        <v>176</v>
      </c>
      <c r="BW32" s="32"/>
      <c r="BX32" s="32"/>
      <c r="BY32" s="32"/>
      <c r="BZ32" s="2"/>
      <c r="CA32" s="58"/>
      <c r="CB32" s="58"/>
      <c r="CC32" s="58"/>
      <c r="CD32" s="58"/>
      <c r="CE32" s="58"/>
      <c r="CF32" s="61" t="s">
        <v>174</v>
      </c>
      <c r="CG32" s="32">
        <v>1263.42</v>
      </c>
      <c r="CH32" s="32">
        <v>2526.4</v>
      </c>
      <c r="CI32" s="32"/>
      <c r="CJ32" s="58">
        <v>1308</v>
      </c>
      <c r="CK32" s="58">
        <v>3</v>
      </c>
      <c r="CL32" s="58">
        <v>19</v>
      </c>
      <c r="CM32" s="2"/>
      <c r="CN32" s="2"/>
      <c r="CO32" s="2"/>
      <c r="CP32" s="63" t="s">
        <v>176</v>
      </c>
      <c r="CQ32" s="9"/>
      <c r="CR32" s="9"/>
      <c r="CS32" s="17"/>
      <c r="CT32" s="17"/>
      <c r="CU32" s="17"/>
      <c r="CV32" s="63" t="s">
        <v>176</v>
      </c>
      <c r="CW32" s="9"/>
      <c r="CX32" s="9"/>
      <c r="CY32" s="17"/>
      <c r="CZ32" s="17"/>
      <c r="DA32" s="17"/>
      <c r="DB32" s="61" t="s">
        <v>176</v>
      </c>
      <c r="DC32" s="32"/>
      <c r="DD32" s="32"/>
      <c r="DE32" s="32"/>
      <c r="DF32" s="4"/>
      <c r="DG32" s="58"/>
      <c r="DH32" s="38"/>
      <c r="DI32" s="3"/>
      <c r="DJ32" s="4"/>
      <c r="DK32" s="4"/>
      <c r="DL32" s="2"/>
      <c r="DM32" s="3"/>
      <c r="DN32" s="2"/>
      <c r="DO32" s="2"/>
      <c r="DP32" s="2"/>
      <c r="DQ32" s="3"/>
      <c r="DR32" s="61" t="s">
        <v>174</v>
      </c>
      <c r="DS32" s="32">
        <v>2600</v>
      </c>
      <c r="DT32" s="32">
        <v>1458.01</v>
      </c>
      <c r="DU32" s="32"/>
      <c r="DV32" s="78">
        <v>2</v>
      </c>
      <c r="DW32" s="78">
        <v>16</v>
      </c>
      <c r="DX32" s="78">
        <v>8.5</v>
      </c>
      <c r="DY32" s="61" t="s">
        <v>174</v>
      </c>
      <c r="DZ32" s="2">
        <v>78</v>
      </c>
      <c r="EA32" s="2">
        <v>78</v>
      </c>
      <c r="EB32" s="2">
        <v>72</v>
      </c>
      <c r="EC32" s="2">
        <v>72</v>
      </c>
      <c r="ED32" s="2">
        <v>12</v>
      </c>
      <c r="EE32" s="4">
        <v>12</v>
      </c>
      <c r="EF32" s="61" t="s">
        <v>176</v>
      </c>
      <c r="EG32" s="2"/>
      <c r="EH32" s="5"/>
      <c r="EI32" s="5"/>
      <c r="EJ32" s="5"/>
      <c r="EK32" s="61" t="s">
        <v>174</v>
      </c>
      <c r="EL32" s="32">
        <v>14.3</v>
      </c>
      <c r="EM32" s="32">
        <v>4.75</v>
      </c>
      <c r="EN32" s="32"/>
      <c r="EO32" s="61" t="s">
        <v>177</v>
      </c>
      <c r="EP32" s="2">
        <v>40</v>
      </c>
      <c r="EQ32" s="38">
        <v>10</v>
      </c>
      <c r="ER32" s="58">
        <v>140</v>
      </c>
      <c r="ES32" s="58">
        <v>120</v>
      </c>
      <c r="ET32" s="58">
        <v>0</v>
      </c>
      <c r="EU32" s="61" t="s">
        <v>176</v>
      </c>
      <c r="EV32" s="61" t="s">
        <v>254</v>
      </c>
      <c r="EW32" s="58">
        <v>2</v>
      </c>
      <c r="EX32" s="61" t="s">
        <v>174</v>
      </c>
      <c r="EY32" s="32">
        <v>16.25</v>
      </c>
      <c r="EZ32" s="32">
        <v>53.1</v>
      </c>
      <c r="FA32" s="32"/>
      <c r="FB32" s="58">
        <v>9</v>
      </c>
      <c r="FC32" s="58">
        <v>100</v>
      </c>
      <c r="FD32" s="58">
        <v>12</v>
      </c>
      <c r="FE32" s="61" t="s">
        <v>180</v>
      </c>
      <c r="FF32" s="2">
        <v>9</v>
      </c>
      <c r="FG32" s="2">
        <v>100</v>
      </c>
      <c r="FH32" s="2">
        <v>10</v>
      </c>
      <c r="FI32" s="61" t="s">
        <v>205</v>
      </c>
      <c r="FJ32" s="2"/>
      <c r="FK32" s="2"/>
      <c r="FL32" s="2"/>
      <c r="FM32" s="3"/>
      <c r="FN32" s="61" t="s">
        <v>174</v>
      </c>
      <c r="FO32" s="5">
        <f t="shared" si="3"/>
        <v>50</v>
      </c>
      <c r="FP32" s="5"/>
      <c r="FQ32" s="5"/>
      <c r="FR32" s="22">
        <f t="shared" si="4"/>
        <v>200</v>
      </c>
      <c r="FS32" s="32"/>
      <c r="FT32" s="32"/>
      <c r="FU32" s="32">
        <v>431.49</v>
      </c>
      <c r="FV32" s="32"/>
      <c r="FW32" s="7">
        <f t="shared" si="5"/>
        <v>5585.44</v>
      </c>
      <c r="FX32" s="7">
        <f t="shared" si="6"/>
        <v>6001.26</v>
      </c>
      <c r="FY32" s="7">
        <f t="shared" si="7"/>
        <v>0</v>
      </c>
    </row>
    <row r="33" spans="1:181" ht="30" customHeight="1" x14ac:dyDescent="0.25">
      <c r="A33" s="19" t="s">
        <v>230</v>
      </c>
      <c r="B33" s="61" t="s">
        <v>198</v>
      </c>
      <c r="C33" s="43">
        <v>43598</v>
      </c>
      <c r="D33" s="14">
        <v>43621</v>
      </c>
      <c r="E33" s="61" t="s">
        <v>202</v>
      </c>
      <c r="F33" s="61" t="s">
        <v>177</v>
      </c>
      <c r="G33" s="61" t="s">
        <v>238</v>
      </c>
      <c r="H33" s="3"/>
      <c r="I33" s="3"/>
      <c r="J33" s="2">
        <v>100</v>
      </c>
      <c r="K33" s="3"/>
      <c r="L33" s="61" t="s">
        <v>174</v>
      </c>
      <c r="M33" s="2"/>
      <c r="N33">
        <v>1</v>
      </c>
      <c r="O33" s="2"/>
      <c r="P33" s="4">
        <v>24000</v>
      </c>
      <c r="Q33" s="4"/>
      <c r="R33" s="4"/>
      <c r="S33" s="4"/>
      <c r="T33" s="2">
        <v>1</v>
      </c>
      <c r="U33" s="2">
        <v>6</v>
      </c>
      <c r="V33" s="2">
        <v>5600</v>
      </c>
      <c r="W33" s="2">
        <v>700</v>
      </c>
      <c r="X33" s="61" t="s">
        <v>175</v>
      </c>
      <c r="Y33" s="2">
        <v>865</v>
      </c>
      <c r="Z33" s="2">
        <v>865</v>
      </c>
      <c r="AA33" s="2">
        <v>750</v>
      </c>
      <c r="AB33" s="2">
        <v>584</v>
      </c>
      <c r="AC33" s="4">
        <v>1</v>
      </c>
      <c r="AD33" s="61" t="s">
        <v>176</v>
      </c>
      <c r="AE33" s="32"/>
      <c r="AF33" s="32"/>
      <c r="AG33" s="32"/>
      <c r="AH33" s="61" t="s">
        <v>176</v>
      </c>
      <c r="AI33" s="5"/>
      <c r="AJ33" s="5"/>
      <c r="AK33" s="5"/>
      <c r="AL33" s="61" t="s">
        <v>176</v>
      </c>
      <c r="AM33" s="61" t="s">
        <v>176</v>
      </c>
      <c r="AN33" s="32"/>
      <c r="AO33" s="32"/>
      <c r="AP33" s="32"/>
      <c r="AQ33" s="61" t="s">
        <v>174</v>
      </c>
      <c r="AR33" s="32"/>
      <c r="AS33" s="32">
        <v>1185.8499999999999</v>
      </c>
      <c r="AT33" s="32"/>
      <c r="AU33" s="61" t="s">
        <v>176</v>
      </c>
      <c r="AV33" s="32"/>
      <c r="AW33" s="32"/>
      <c r="AX33" s="32"/>
      <c r="AY33" s="61" t="s">
        <v>174</v>
      </c>
      <c r="AZ33" s="4">
        <v>166</v>
      </c>
      <c r="BA33" s="32">
        <v>94.5</v>
      </c>
      <c r="BB33" s="32">
        <v>40.82</v>
      </c>
      <c r="BC33" s="32"/>
      <c r="BD33" s="61" t="s">
        <v>174</v>
      </c>
      <c r="BE33" s="38">
        <v>115</v>
      </c>
      <c r="BF33" s="32"/>
      <c r="BG33" s="32">
        <v>92.94</v>
      </c>
      <c r="BH33" s="32"/>
      <c r="BI33" s="61" t="s">
        <v>174</v>
      </c>
      <c r="BJ33" s="58">
        <v>700</v>
      </c>
      <c r="BK33" s="32">
        <v>250</v>
      </c>
      <c r="BL33" s="32">
        <v>678.47</v>
      </c>
      <c r="BM33" s="32"/>
      <c r="BN33" s="38">
        <v>11</v>
      </c>
      <c r="BO33" s="38">
        <v>38</v>
      </c>
      <c r="BP33" s="58"/>
      <c r="BQ33" s="38"/>
      <c r="BR33" s="38"/>
      <c r="BS33" s="2"/>
      <c r="BT33" s="2"/>
      <c r="BU33" s="2"/>
      <c r="BV33" s="61" t="s">
        <v>176</v>
      </c>
      <c r="BW33" s="32"/>
      <c r="BX33" s="32"/>
      <c r="BY33" s="32"/>
      <c r="BZ33" s="2"/>
      <c r="CA33" s="58"/>
      <c r="CB33" s="58"/>
      <c r="CC33" s="58"/>
      <c r="CD33" s="58"/>
      <c r="CE33" s="58"/>
      <c r="CF33" s="61" t="s">
        <v>174</v>
      </c>
      <c r="CG33" s="32">
        <v>261.88</v>
      </c>
      <c r="CH33" s="32">
        <v>825.37</v>
      </c>
      <c r="CI33" s="32"/>
      <c r="CJ33" s="58">
        <v>700</v>
      </c>
      <c r="CK33" s="58">
        <v>8</v>
      </c>
      <c r="CL33" s="58">
        <v>19</v>
      </c>
      <c r="CM33" s="2"/>
      <c r="CN33" s="2"/>
      <c r="CO33" s="2"/>
      <c r="CP33" s="63" t="s">
        <v>176</v>
      </c>
      <c r="CQ33" s="9"/>
      <c r="CR33" s="9"/>
      <c r="CS33" s="17"/>
      <c r="CT33" s="17"/>
      <c r="CU33" s="17"/>
      <c r="CV33" s="63" t="s">
        <v>176</v>
      </c>
      <c r="CW33" s="9"/>
      <c r="CX33" s="9"/>
      <c r="CY33" s="17"/>
      <c r="CZ33" s="17"/>
      <c r="DA33" s="17"/>
      <c r="DB33" s="61" t="s">
        <v>176</v>
      </c>
      <c r="DC33" s="32"/>
      <c r="DD33" s="32"/>
      <c r="DE33" s="32"/>
      <c r="DF33" s="4"/>
      <c r="DG33" s="58"/>
      <c r="DH33" s="38"/>
      <c r="DI33" s="3"/>
      <c r="DJ33" s="4"/>
      <c r="DK33" s="4"/>
      <c r="DL33" s="2"/>
      <c r="DM33" s="3"/>
      <c r="DN33" s="2"/>
      <c r="DO33" s="2"/>
      <c r="DP33" s="2"/>
      <c r="DQ33" s="3"/>
      <c r="DR33" s="61" t="s">
        <v>174</v>
      </c>
      <c r="DS33" s="32">
        <v>2600</v>
      </c>
      <c r="DT33" s="32">
        <v>267.23</v>
      </c>
      <c r="DU33" s="32"/>
      <c r="DV33" s="28">
        <v>2</v>
      </c>
      <c r="DW33" s="28">
        <v>14</v>
      </c>
      <c r="DX33" s="28">
        <v>8.1999999999999993</v>
      </c>
      <c r="DY33" s="61" t="s">
        <v>174</v>
      </c>
      <c r="DZ33" s="2">
        <v>69</v>
      </c>
      <c r="EA33" s="2">
        <v>69</v>
      </c>
      <c r="EB33" s="2">
        <v>68</v>
      </c>
      <c r="EC33" s="2">
        <v>68</v>
      </c>
      <c r="ED33" s="2">
        <v>12</v>
      </c>
      <c r="EE33" s="4">
        <v>12</v>
      </c>
      <c r="EF33" s="61" t="s">
        <v>176</v>
      </c>
      <c r="EG33" s="2"/>
      <c r="EH33" s="5"/>
      <c r="EI33" s="5"/>
      <c r="EJ33" s="5"/>
      <c r="EK33" s="61" t="s">
        <v>174</v>
      </c>
      <c r="EL33" s="32"/>
      <c r="EM33" s="32">
        <v>120.33</v>
      </c>
      <c r="EN33" s="32"/>
      <c r="EO33" s="61" t="s">
        <v>177</v>
      </c>
      <c r="EP33" s="2">
        <v>30</v>
      </c>
      <c r="EQ33" s="38">
        <v>3</v>
      </c>
      <c r="ER33" s="58">
        <v>120</v>
      </c>
      <c r="ES33" s="58">
        <v>120</v>
      </c>
      <c r="ET33" s="58">
        <v>6</v>
      </c>
      <c r="EU33" s="61" t="s">
        <v>174</v>
      </c>
      <c r="EV33" s="61"/>
      <c r="EW33" s="58">
        <v>1</v>
      </c>
      <c r="EX33" s="61" t="s">
        <v>174</v>
      </c>
      <c r="EY33" s="32"/>
      <c r="EZ33" s="32">
        <v>53.4</v>
      </c>
      <c r="FA33" s="32"/>
      <c r="FB33" s="58">
        <v>18</v>
      </c>
      <c r="FC33" s="58">
        <v>60</v>
      </c>
      <c r="FD33" s="58">
        <v>12</v>
      </c>
      <c r="FE33" s="61" t="s">
        <v>180</v>
      </c>
      <c r="FF33" s="2">
        <v>18</v>
      </c>
      <c r="FG33" s="2">
        <v>60</v>
      </c>
      <c r="FH33" s="2">
        <v>12</v>
      </c>
      <c r="FI33" s="61" t="s">
        <v>180</v>
      </c>
      <c r="FJ33" s="2"/>
      <c r="FK33" s="2"/>
      <c r="FL33" s="2"/>
      <c r="FM33" s="3"/>
      <c r="FN33" s="61" t="s">
        <v>174</v>
      </c>
      <c r="FO33" s="5">
        <f t="shared" si="3"/>
        <v>50</v>
      </c>
      <c r="FP33" s="5"/>
      <c r="FQ33" s="5"/>
      <c r="FR33" s="22">
        <f t="shared" si="4"/>
        <v>200</v>
      </c>
      <c r="FS33" s="32"/>
      <c r="FT33" s="32"/>
      <c r="FU33" s="32">
        <v>505.7</v>
      </c>
      <c r="FV33" s="32"/>
      <c r="FW33" s="7">
        <f t="shared" si="5"/>
        <v>3456.38</v>
      </c>
      <c r="FX33" s="7">
        <f t="shared" si="6"/>
        <v>3770.1099999999997</v>
      </c>
      <c r="FY33" s="7">
        <f t="shared" si="7"/>
        <v>0</v>
      </c>
    </row>
    <row r="34" spans="1:181" ht="30" customHeight="1" x14ac:dyDescent="0.25">
      <c r="A34" s="19" t="s">
        <v>244</v>
      </c>
      <c r="B34" s="61" t="s">
        <v>198</v>
      </c>
      <c r="C34" s="43">
        <v>43600</v>
      </c>
      <c r="D34" s="14">
        <v>43619</v>
      </c>
      <c r="E34" s="61" t="s">
        <v>202</v>
      </c>
      <c r="F34" s="61" t="s">
        <v>177</v>
      </c>
      <c r="G34" s="61" t="s">
        <v>255</v>
      </c>
      <c r="H34" s="3"/>
      <c r="I34" s="3"/>
      <c r="J34" s="2">
        <v>100</v>
      </c>
      <c r="K34" s="3">
        <v>8.4</v>
      </c>
      <c r="L34" s="61" t="s">
        <v>174</v>
      </c>
      <c r="M34" s="2"/>
      <c r="N34" s="2">
        <v>1</v>
      </c>
      <c r="O34" s="2"/>
      <c r="P34" s="4">
        <v>30000</v>
      </c>
      <c r="Q34" s="4"/>
      <c r="R34" s="4"/>
      <c r="S34" s="4"/>
      <c r="T34" s="2">
        <v>2</v>
      </c>
      <c r="U34" s="2">
        <v>8</v>
      </c>
      <c r="V34" s="2">
        <v>9984</v>
      </c>
      <c r="W34" s="2">
        <v>1248</v>
      </c>
      <c r="X34" s="61" t="s">
        <v>175</v>
      </c>
      <c r="Y34" s="2">
        <v>721</v>
      </c>
      <c r="Z34" s="2">
        <v>721</v>
      </c>
      <c r="AA34" s="2">
        <v>675</v>
      </c>
      <c r="AB34" s="2">
        <v>624</v>
      </c>
      <c r="AC34" s="4">
        <v>1</v>
      </c>
      <c r="AD34" s="61" t="s">
        <v>176</v>
      </c>
      <c r="AE34" s="32"/>
      <c r="AF34" s="32"/>
      <c r="AG34" s="32"/>
      <c r="AH34" s="61" t="s">
        <v>176</v>
      </c>
      <c r="AI34" s="5"/>
      <c r="AJ34" s="5"/>
      <c r="AK34" s="5"/>
      <c r="AL34" s="61" t="s">
        <v>176</v>
      </c>
      <c r="AM34" s="61" t="s">
        <v>176</v>
      </c>
      <c r="AN34" s="32"/>
      <c r="AO34" s="32"/>
      <c r="AP34" s="32"/>
      <c r="AQ34" s="61" t="s">
        <v>174</v>
      </c>
      <c r="AR34" s="32"/>
      <c r="AS34" s="32">
        <v>1484.27</v>
      </c>
      <c r="AT34" s="32"/>
      <c r="AU34" s="61" t="s">
        <v>176</v>
      </c>
      <c r="AV34" s="32"/>
      <c r="AW34" s="32"/>
      <c r="AX34" s="32"/>
      <c r="AY34" s="61" t="s">
        <v>176</v>
      </c>
      <c r="AZ34" s="4"/>
      <c r="BA34" s="32"/>
      <c r="BB34" s="32"/>
      <c r="BC34" s="32"/>
      <c r="BD34" s="61" t="s">
        <v>176</v>
      </c>
      <c r="BE34" s="38"/>
      <c r="BF34" s="32"/>
      <c r="BG34" s="32"/>
      <c r="BH34" s="32"/>
      <c r="BI34" s="61" t="s">
        <v>176</v>
      </c>
      <c r="BJ34" s="58"/>
      <c r="BK34" s="32"/>
      <c r="BL34" s="32"/>
      <c r="BM34" s="32"/>
      <c r="BN34" s="38"/>
      <c r="BO34" s="38"/>
      <c r="BP34" s="58"/>
      <c r="BQ34" s="38"/>
      <c r="BR34" s="38"/>
      <c r="BS34" s="2"/>
      <c r="BT34" s="2"/>
      <c r="BU34" s="2"/>
      <c r="BV34" s="61" t="s">
        <v>176</v>
      </c>
      <c r="BW34" s="32"/>
      <c r="BX34" s="32"/>
      <c r="BY34" s="32"/>
      <c r="BZ34" s="2"/>
      <c r="CA34" s="58"/>
      <c r="CB34" s="58"/>
      <c r="CC34" s="58"/>
      <c r="CD34" s="58"/>
      <c r="CE34" s="58"/>
      <c r="CF34" s="61" t="s">
        <v>176</v>
      </c>
      <c r="CG34" s="32"/>
      <c r="CH34" s="32"/>
      <c r="CI34" s="32"/>
      <c r="CJ34" s="58"/>
      <c r="CK34" s="58"/>
      <c r="CL34" s="58"/>
      <c r="CM34" s="2"/>
      <c r="CN34" s="2"/>
      <c r="CO34" s="2"/>
      <c r="CP34" s="63" t="s">
        <v>176</v>
      </c>
      <c r="CQ34" s="9"/>
      <c r="CR34" s="9"/>
      <c r="CS34" s="17"/>
      <c r="CT34" s="17"/>
      <c r="CU34" s="17"/>
      <c r="CV34" s="63" t="s">
        <v>176</v>
      </c>
      <c r="CW34" s="9"/>
      <c r="CX34" s="9"/>
      <c r="CY34" s="17"/>
      <c r="CZ34" s="17"/>
      <c r="DA34" s="17"/>
      <c r="DB34" s="61" t="s">
        <v>176</v>
      </c>
      <c r="DC34" s="32"/>
      <c r="DD34" s="32"/>
      <c r="DE34" s="32"/>
      <c r="DF34" s="4"/>
      <c r="DG34" s="58"/>
      <c r="DH34" s="38"/>
      <c r="DI34" s="61"/>
      <c r="DJ34" s="4"/>
      <c r="DK34" s="4"/>
      <c r="DL34" s="2"/>
      <c r="DM34" s="3"/>
      <c r="DN34" s="2"/>
      <c r="DO34" s="2"/>
      <c r="DP34" s="2"/>
      <c r="DQ34" s="3"/>
      <c r="DR34" s="61" t="s">
        <v>176</v>
      </c>
      <c r="DS34" s="32"/>
      <c r="DT34" s="32"/>
      <c r="DU34" s="32"/>
      <c r="DV34" s="28"/>
      <c r="DW34" s="28"/>
      <c r="DX34" s="28"/>
      <c r="DY34" s="61" t="s">
        <v>174</v>
      </c>
      <c r="DZ34" s="2">
        <v>70</v>
      </c>
      <c r="EA34" s="2">
        <v>68</v>
      </c>
      <c r="EB34" s="2">
        <v>69</v>
      </c>
      <c r="EC34" s="2">
        <v>68</v>
      </c>
      <c r="ED34" s="2">
        <v>12</v>
      </c>
      <c r="EE34" s="4">
        <v>12</v>
      </c>
      <c r="EF34" s="61" t="s">
        <v>176</v>
      </c>
      <c r="EG34" s="2"/>
      <c r="EH34" s="5"/>
      <c r="EI34" s="5"/>
      <c r="EJ34" s="5"/>
      <c r="EK34" s="61" t="s">
        <v>174</v>
      </c>
      <c r="EL34" s="32"/>
      <c r="EM34" s="32">
        <v>85.71</v>
      </c>
      <c r="EN34" s="32"/>
      <c r="EO34" s="61" t="s">
        <v>177</v>
      </c>
      <c r="EP34">
        <v>40</v>
      </c>
      <c r="EQ34" s="12">
        <v>7</v>
      </c>
      <c r="ER34" s="12">
        <v>120</v>
      </c>
      <c r="ES34" s="12">
        <v>120</v>
      </c>
      <c r="ET34" s="58">
        <v>6</v>
      </c>
      <c r="EU34" s="61" t="s">
        <v>176</v>
      </c>
      <c r="EV34" s="61"/>
      <c r="EW34" s="58">
        <v>2</v>
      </c>
      <c r="EX34" s="61" t="s">
        <v>174</v>
      </c>
      <c r="EY34" s="32">
        <v>26.64</v>
      </c>
      <c r="EZ34" s="32">
        <v>61.8</v>
      </c>
      <c r="FA34" s="32"/>
      <c r="FB34" s="58">
        <v>18</v>
      </c>
      <c r="FC34" s="58">
        <v>60</v>
      </c>
      <c r="FD34" s="58">
        <v>12</v>
      </c>
      <c r="FE34" s="61" t="s">
        <v>180</v>
      </c>
      <c r="FF34" s="2">
        <v>18</v>
      </c>
      <c r="FG34" s="2">
        <v>60</v>
      </c>
      <c r="FH34" s="2">
        <v>12</v>
      </c>
      <c r="FI34" s="61" t="s">
        <v>180</v>
      </c>
      <c r="FJ34" s="2"/>
      <c r="FK34" s="2"/>
      <c r="FL34" s="2"/>
      <c r="FM34" s="3"/>
      <c r="FN34" s="61" t="s">
        <v>174</v>
      </c>
      <c r="FO34" s="5">
        <f t="shared" si="3"/>
        <v>50</v>
      </c>
      <c r="FP34" s="5"/>
      <c r="FQ34" s="5"/>
      <c r="FR34" s="22">
        <f t="shared" si="4"/>
        <v>200</v>
      </c>
      <c r="FS34" s="32"/>
      <c r="FT34" s="32"/>
      <c r="FU34" s="32">
        <v>479.22</v>
      </c>
      <c r="FV34" s="32"/>
      <c r="FW34" s="7">
        <f t="shared" si="5"/>
        <v>276.64</v>
      </c>
      <c r="FX34" s="7">
        <f t="shared" si="6"/>
        <v>2111</v>
      </c>
      <c r="FY34" s="7">
        <f t="shared" si="7"/>
        <v>0</v>
      </c>
    </row>
    <row r="35" spans="1:181" ht="30" x14ac:dyDescent="0.25">
      <c r="A35" s="19" t="s">
        <v>245</v>
      </c>
      <c r="B35" s="61" t="s">
        <v>198</v>
      </c>
      <c r="C35" s="43">
        <v>43530</v>
      </c>
      <c r="D35" s="14">
        <v>43628</v>
      </c>
      <c r="E35" s="61" t="s">
        <v>202</v>
      </c>
      <c r="F35" s="61" t="s">
        <v>177</v>
      </c>
      <c r="G35" s="61" t="s">
        <v>208</v>
      </c>
      <c r="H35" s="3"/>
      <c r="I35" s="3"/>
      <c r="J35" s="2">
        <v>100</v>
      </c>
      <c r="K35" s="3"/>
      <c r="L35" s="61" t="s">
        <v>176</v>
      </c>
      <c r="M35" s="2"/>
      <c r="N35" s="2"/>
      <c r="O35" s="2"/>
      <c r="P35" s="4"/>
      <c r="Q35" s="4"/>
      <c r="R35" s="4"/>
      <c r="S35" s="4"/>
      <c r="T35" s="2">
        <v>1</v>
      </c>
      <c r="U35" s="2">
        <v>7</v>
      </c>
      <c r="V35" s="2">
        <v>10240</v>
      </c>
      <c r="W35" s="2">
        <v>1280</v>
      </c>
      <c r="X35" s="61" t="s">
        <v>175</v>
      </c>
      <c r="Y35" s="2">
        <v>2664</v>
      </c>
      <c r="Z35" s="2">
        <v>2664</v>
      </c>
      <c r="AA35" s="79">
        <v>1919</v>
      </c>
      <c r="AB35" s="2">
        <v>1417</v>
      </c>
      <c r="AC35" s="4">
        <v>1</v>
      </c>
      <c r="AD35" s="61" t="s">
        <v>176</v>
      </c>
      <c r="AE35" s="32"/>
      <c r="AF35" s="32"/>
      <c r="AG35" s="32"/>
      <c r="AH35" s="61" t="s">
        <v>176</v>
      </c>
      <c r="AI35" s="5"/>
      <c r="AJ35" s="5"/>
      <c r="AK35" s="5"/>
      <c r="AL35" s="61" t="s">
        <v>176</v>
      </c>
      <c r="AM35" s="61" t="s">
        <v>176</v>
      </c>
      <c r="AN35" s="32"/>
      <c r="AO35" s="32"/>
      <c r="AP35" s="32"/>
      <c r="AQ35" s="61" t="s">
        <v>174</v>
      </c>
      <c r="AR35" s="32"/>
      <c r="AS35" s="32">
        <v>1089.05</v>
      </c>
      <c r="AT35" s="32"/>
      <c r="AU35" s="61" t="s">
        <v>176</v>
      </c>
      <c r="AV35" s="32"/>
      <c r="AW35" s="32"/>
      <c r="AX35" s="32"/>
      <c r="AY35" s="61" t="s">
        <v>174</v>
      </c>
      <c r="AZ35" s="4">
        <v>745</v>
      </c>
      <c r="BA35" s="32">
        <v>153</v>
      </c>
      <c r="BB35" s="32">
        <v>587.22</v>
      </c>
      <c r="BC35" s="32"/>
      <c r="BD35" s="61" t="s">
        <v>174</v>
      </c>
      <c r="BE35" s="38">
        <v>502</v>
      </c>
      <c r="BF35" s="32">
        <v>455</v>
      </c>
      <c r="BG35" s="32">
        <v>699.5</v>
      </c>
      <c r="BH35" s="32"/>
      <c r="BI35" s="61" t="s">
        <v>174</v>
      </c>
      <c r="BJ35" s="58">
        <v>1280</v>
      </c>
      <c r="BK35" s="32"/>
      <c r="BL35" s="32">
        <v>1003.19</v>
      </c>
      <c r="BM35" s="32"/>
      <c r="BN35" s="38">
        <v>11</v>
      </c>
      <c r="BO35" s="38">
        <v>38</v>
      </c>
      <c r="BP35" s="58"/>
      <c r="BQ35" s="38"/>
      <c r="BR35" s="38"/>
      <c r="BS35" s="2"/>
      <c r="BT35" s="2"/>
      <c r="BU35" s="2"/>
      <c r="BV35" s="61" t="s">
        <v>176</v>
      </c>
      <c r="BW35" s="32"/>
      <c r="BX35" s="32"/>
      <c r="BY35" s="32"/>
      <c r="BZ35" s="2"/>
      <c r="CA35" s="58"/>
      <c r="CB35" s="58"/>
      <c r="CC35" s="58"/>
      <c r="CD35" s="58"/>
      <c r="CE35" s="58"/>
      <c r="CF35" s="61" t="s">
        <v>174</v>
      </c>
      <c r="CG35" s="32"/>
      <c r="CH35" s="32">
        <v>3153.98</v>
      </c>
      <c r="CI35" s="32"/>
      <c r="CJ35" s="58">
        <v>1280</v>
      </c>
      <c r="CK35" s="58">
        <v>0</v>
      </c>
      <c r="CL35" s="58">
        <v>19</v>
      </c>
      <c r="CM35" s="2"/>
      <c r="CN35" s="2"/>
      <c r="CO35" s="2"/>
      <c r="CP35" s="63" t="s">
        <v>176</v>
      </c>
      <c r="CQ35" s="9"/>
      <c r="CR35" s="9"/>
      <c r="CS35" s="17"/>
      <c r="CT35" s="17"/>
      <c r="CU35" s="17"/>
      <c r="CV35" s="63" t="s">
        <v>176</v>
      </c>
      <c r="CW35" s="9"/>
      <c r="CX35" s="9"/>
      <c r="CY35" s="17"/>
      <c r="CZ35" s="17"/>
      <c r="DA35" s="17"/>
      <c r="DB35" s="61" t="s">
        <v>176</v>
      </c>
      <c r="DC35" s="32"/>
      <c r="DD35" s="32"/>
      <c r="DE35" s="32"/>
      <c r="DF35" s="4"/>
      <c r="DG35" s="58"/>
      <c r="DH35" s="38"/>
      <c r="DI35" s="61"/>
      <c r="DJ35" s="4"/>
      <c r="DK35" s="4"/>
      <c r="DL35" s="2"/>
      <c r="DM35" s="61"/>
      <c r="DN35" s="2"/>
      <c r="DO35" s="2"/>
      <c r="DP35" s="2"/>
      <c r="DQ35" s="61"/>
      <c r="DR35" s="61" t="s">
        <v>174</v>
      </c>
      <c r="DS35" s="32">
        <v>2600</v>
      </c>
      <c r="DT35" s="32">
        <v>425.44</v>
      </c>
      <c r="DU35" s="32"/>
      <c r="DV35" s="28">
        <v>2.5</v>
      </c>
      <c r="DW35" s="28">
        <v>14</v>
      </c>
      <c r="DX35" s="28">
        <v>8.5</v>
      </c>
      <c r="DY35" s="61" t="s">
        <v>174</v>
      </c>
      <c r="DZ35" s="2">
        <v>70</v>
      </c>
      <c r="EA35" s="2">
        <v>68</v>
      </c>
      <c r="EB35" s="2">
        <v>70</v>
      </c>
      <c r="EC35" s="2">
        <v>68</v>
      </c>
      <c r="ED35" s="2">
        <v>12</v>
      </c>
      <c r="EE35" s="4">
        <v>12</v>
      </c>
      <c r="EF35" s="61" t="s">
        <v>176</v>
      </c>
      <c r="EG35" s="2"/>
      <c r="EH35" s="5"/>
      <c r="EI35" s="5"/>
      <c r="EJ35" s="5"/>
      <c r="EK35" s="61" t="s">
        <v>174</v>
      </c>
      <c r="EL35" s="32"/>
      <c r="EM35" s="32">
        <v>235.98</v>
      </c>
      <c r="EN35" s="32"/>
      <c r="EO35" s="61" t="s">
        <v>177</v>
      </c>
      <c r="EP35" s="2">
        <v>30</v>
      </c>
      <c r="EQ35" s="38">
        <v>10</v>
      </c>
      <c r="ER35" s="58">
        <v>120</v>
      </c>
      <c r="ES35" s="58">
        <v>120</v>
      </c>
      <c r="ET35" s="58">
        <v>6</v>
      </c>
      <c r="EU35" s="61" t="s">
        <v>174</v>
      </c>
      <c r="EV35" s="61"/>
      <c r="EW35" s="58">
        <v>2</v>
      </c>
      <c r="EX35" s="61" t="s">
        <v>174</v>
      </c>
      <c r="EY35" s="32"/>
      <c r="EZ35" s="32">
        <v>93.46</v>
      </c>
      <c r="FA35" s="32"/>
      <c r="FB35" s="58">
        <v>18</v>
      </c>
      <c r="FC35" s="58">
        <v>60</v>
      </c>
      <c r="FD35" s="58">
        <v>12</v>
      </c>
      <c r="FE35" s="61" t="s">
        <v>180</v>
      </c>
      <c r="FF35" s="2">
        <v>18</v>
      </c>
      <c r="FG35" s="2">
        <v>60</v>
      </c>
      <c r="FH35" s="2">
        <v>12</v>
      </c>
      <c r="FI35" s="61" t="s">
        <v>180</v>
      </c>
      <c r="FJ35" s="2"/>
      <c r="FK35" s="2"/>
      <c r="FL35" s="2"/>
      <c r="FM35" s="3"/>
      <c r="FN35" s="61" t="s">
        <v>174</v>
      </c>
      <c r="FO35" s="5">
        <f t="shared" si="3"/>
        <v>50</v>
      </c>
      <c r="FP35" s="5"/>
      <c r="FQ35" s="5"/>
      <c r="FR35" s="22">
        <f t="shared" si="4"/>
        <v>200</v>
      </c>
      <c r="FS35" s="32"/>
      <c r="FT35" s="32"/>
      <c r="FU35" s="32">
        <v>548.66</v>
      </c>
      <c r="FV35" s="32"/>
      <c r="FW35" s="7">
        <f>SUM(AE35,AI35,AN35,AR35,AV35,BA35,BF35,BK35,BW35,CG35,CS35,CY35,DC35,DS35,EH35,EL35,EY35,FO35,FR35)</f>
        <v>3458</v>
      </c>
      <c r="FX35" s="7">
        <f t="shared" si="6"/>
        <v>7836.48</v>
      </c>
      <c r="FY35" s="7">
        <f t="shared" si="7"/>
        <v>0</v>
      </c>
    </row>
    <row r="36" spans="1:181" ht="30" customHeight="1" x14ac:dyDescent="0.25">
      <c r="A36" s="19" t="s">
        <v>246</v>
      </c>
      <c r="B36" s="61" t="s">
        <v>198</v>
      </c>
      <c r="C36" s="43">
        <v>43614</v>
      </c>
      <c r="D36" s="14">
        <v>43618</v>
      </c>
      <c r="E36" s="61" t="s">
        <v>202</v>
      </c>
      <c r="F36" s="61" t="s">
        <v>177</v>
      </c>
      <c r="G36" s="61" t="s">
        <v>238</v>
      </c>
      <c r="H36" s="3"/>
      <c r="I36" s="3"/>
      <c r="J36" s="2">
        <v>100</v>
      </c>
      <c r="K36" s="3"/>
      <c r="L36" s="61" t="s">
        <v>174</v>
      </c>
      <c r="M36" s="2"/>
      <c r="N36" s="2">
        <v>1</v>
      </c>
      <c r="O36" s="2"/>
      <c r="P36" s="4">
        <v>30000</v>
      </c>
      <c r="Q36" s="4"/>
      <c r="R36" s="4"/>
      <c r="S36" s="4"/>
      <c r="T36" s="2">
        <v>2</v>
      </c>
      <c r="U36" s="2">
        <v>5</v>
      </c>
      <c r="V36" s="2">
        <v>10240</v>
      </c>
      <c r="W36" s="2">
        <v>1280</v>
      </c>
      <c r="X36" s="61" t="s">
        <v>175</v>
      </c>
      <c r="Y36" s="2">
        <v>1128</v>
      </c>
      <c r="Z36" s="2">
        <v>1128</v>
      </c>
      <c r="AA36" s="2">
        <v>1105</v>
      </c>
      <c r="AB36" s="2">
        <v>1105</v>
      </c>
      <c r="AC36" s="4">
        <v>1</v>
      </c>
      <c r="AD36" s="61" t="s">
        <v>176</v>
      </c>
      <c r="AE36" s="32"/>
      <c r="AF36" s="32"/>
      <c r="AG36" s="32"/>
      <c r="AH36" s="61" t="s">
        <v>176</v>
      </c>
      <c r="AI36" s="5"/>
      <c r="AJ36" s="5"/>
      <c r="AK36" s="5"/>
      <c r="AL36" s="61" t="s">
        <v>176</v>
      </c>
      <c r="AM36" s="61" t="s">
        <v>176</v>
      </c>
      <c r="AN36" s="32"/>
      <c r="AO36" s="32"/>
      <c r="AP36" s="32"/>
      <c r="AQ36" s="61" t="s">
        <v>174</v>
      </c>
      <c r="AR36" s="32"/>
      <c r="AS36" s="32">
        <v>1306.8499999999999</v>
      </c>
      <c r="AT36" s="32"/>
      <c r="AU36" s="61" t="s">
        <v>176</v>
      </c>
      <c r="AV36" s="32"/>
      <c r="AW36" s="32"/>
      <c r="AX36" s="32"/>
      <c r="AY36" s="61" t="s">
        <v>176</v>
      </c>
      <c r="AZ36" s="4"/>
      <c r="BA36" s="32"/>
      <c r="BB36" s="32"/>
      <c r="BC36" s="32"/>
      <c r="BD36" s="61" t="s">
        <v>176</v>
      </c>
      <c r="BE36" s="38"/>
      <c r="BF36" s="32"/>
      <c r="BG36" s="32"/>
      <c r="BH36" s="32"/>
      <c r="BI36" s="61" t="s">
        <v>176</v>
      </c>
      <c r="BJ36" s="58"/>
      <c r="BK36" s="32"/>
      <c r="BL36" s="32"/>
      <c r="BM36" s="32"/>
      <c r="BN36" s="38"/>
      <c r="BO36" s="38"/>
      <c r="BP36" s="58"/>
      <c r="BQ36" s="38"/>
      <c r="BR36" s="38"/>
      <c r="BS36" s="2"/>
      <c r="BT36" s="2"/>
      <c r="BU36" s="2"/>
      <c r="BV36" s="61" t="s">
        <v>176</v>
      </c>
      <c r="BW36" s="32"/>
      <c r="BX36" s="32"/>
      <c r="BY36" s="32"/>
      <c r="BZ36" s="2"/>
      <c r="CA36" s="58"/>
      <c r="CB36" s="58"/>
      <c r="CC36" s="58"/>
      <c r="CD36" s="58"/>
      <c r="CE36" s="58"/>
      <c r="CF36" s="61" t="s">
        <v>176</v>
      </c>
      <c r="CG36" s="32"/>
      <c r="CH36" s="32"/>
      <c r="CI36" s="32"/>
      <c r="CJ36" s="58"/>
      <c r="CK36" s="58"/>
      <c r="CL36" s="58"/>
      <c r="CM36" s="2"/>
      <c r="CN36" s="2"/>
      <c r="CO36" s="2"/>
      <c r="CP36" s="63" t="s">
        <v>176</v>
      </c>
      <c r="CQ36" s="9"/>
      <c r="CR36" s="9"/>
      <c r="CS36" s="17"/>
      <c r="CT36" s="17"/>
      <c r="CU36" s="17"/>
      <c r="CV36" s="63" t="s">
        <v>176</v>
      </c>
      <c r="CW36" s="9"/>
      <c r="CX36" s="9"/>
      <c r="CY36" s="17"/>
      <c r="CZ36" s="17"/>
      <c r="DA36" s="17"/>
      <c r="DB36" s="61" t="s">
        <v>176</v>
      </c>
      <c r="DC36" s="32"/>
      <c r="DD36" s="32"/>
      <c r="DE36" s="32"/>
      <c r="DF36" s="4"/>
      <c r="DG36" s="58"/>
      <c r="DH36" s="38"/>
      <c r="DI36" s="3"/>
      <c r="DJ36" s="4"/>
      <c r="DK36" s="4"/>
      <c r="DL36" s="2"/>
      <c r="DM36" s="3"/>
      <c r="DN36" s="2"/>
      <c r="DO36" s="2"/>
      <c r="DP36" s="2"/>
      <c r="DQ36" s="3"/>
      <c r="DR36" s="61" t="s">
        <v>174</v>
      </c>
      <c r="DS36" s="32">
        <v>2350.5500000000002</v>
      </c>
      <c r="DT36" s="32"/>
      <c r="DU36" s="32"/>
      <c r="DV36" s="28">
        <v>2.5</v>
      </c>
      <c r="DW36" s="28">
        <v>14</v>
      </c>
      <c r="DX36" s="28">
        <v>8.4</v>
      </c>
      <c r="DY36" s="61" t="s">
        <v>174</v>
      </c>
      <c r="DZ36" s="2">
        <v>71</v>
      </c>
      <c r="EA36" s="2">
        <v>69</v>
      </c>
      <c r="EB36" s="2">
        <v>69</v>
      </c>
      <c r="EC36" s="2">
        <v>68</v>
      </c>
      <c r="ED36" s="2">
        <v>12</v>
      </c>
      <c r="EE36" s="4">
        <v>12</v>
      </c>
      <c r="EF36" s="61" t="s">
        <v>176</v>
      </c>
      <c r="EG36" s="2"/>
      <c r="EH36" s="5"/>
      <c r="EI36" s="5"/>
      <c r="EJ36" s="5"/>
      <c r="EK36" s="61" t="s">
        <v>174</v>
      </c>
      <c r="EL36" s="32"/>
      <c r="EM36" s="32">
        <v>217.38</v>
      </c>
      <c r="EN36" s="32"/>
      <c r="EO36" s="61" t="s">
        <v>177</v>
      </c>
      <c r="EP36" s="2">
        <v>40</v>
      </c>
      <c r="EQ36" s="38">
        <v>4</v>
      </c>
      <c r="ER36" s="58">
        <v>120</v>
      </c>
      <c r="ES36" s="58">
        <v>120</v>
      </c>
      <c r="ET36" s="58">
        <v>6</v>
      </c>
      <c r="EU36" s="61" t="s">
        <v>174</v>
      </c>
      <c r="EV36" s="3"/>
      <c r="EW36" s="58">
        <v>2</v>
      </c>
      <c r="EX36" s="61" t="s">
        <v>174</v>
      </c>
      <c r="EY36" s="32"/>
      <c r="EZ36" s="32">
        <v>79.61</v>
      </c>
      <c r="FA36" s="32"/>
      <c r="FB36" s="58">
        <v>18</v>
      </c>
      <c r="FC36" s="58">
        <v>60</v>
      </c>
      <c r="FD36" s="58">
        <v>12</v>
      </c>
      <c r="FE36" s="61" t="s">
        <v>180</v>
      </c>
      <c r="FF36" s="2">
        <v>18</v>
      </c>
      <c r="FG36" s="2">
        <v>60</v>
      </c>
      <c r="FH36" s="2">
        <v>12</v>
      </c>
      <c r="FI36" s="61" t="s">
        <v>180</v>
      </c>
      <c r="FJ36" s="2"/>
      <c r="FK36" s="2"/>
      <c r="FL36" s="2"/>
      <c r="FM36" s="61"/>
      <c r="FN36" s="61" t="s">
        <v>174</v>
      </c>
      <c r="FO36" s="5">
        <f t="shared" si="3"/>
        <v>50</v>
      </c>
      <c r="FP36" s="5"/>
      <c r="FQ36" s="5"/>
      <c r="FR36" s="22">
        <f t="shared" si="4"/>
        <v>200</v>
      </c>
      <c r="FS36" s="32"/>
      <c r="FT36" s="32"/>
      <c r="FU36" s="32">
        <v>550.33000000000004</v>
      </c>
      <c r="FV36" s="32"/>
      <c r="FW36" s="7">
        <f t="shared" si="5"/>
        <v>2600.5500000000002</v>
      </c>
      <c r="FX36" s="7">
        <f t="shared" si="6"/>
        <v>2154.17</v>
      </c>
      <c r="FY36" s="7">
        <f t="shared" si="7"/>
        <v>0</v>
      </c>
    </row>
    <row r="37" spans="1:181" ht="30" customHeight="1" x14ac:dyDescent="0.25">
      <c r="A37" s="19" t="s">
        <v>247</v>
      </c>
      <c r="B37" s="61" t="s">
        <v>198</v>
      </c>
      <c r="C37" s="43">
        <v>43619</v>
      </c>
      <c r="D37" s="14">
        <v>43641</v>
      </c>
      <c r="E37" s="61" t="s">
        <v>202</v>
      </c>
      <c r="F37" s="61" t="s">
        <v>177</v>
      </c>
      <c r="G37" s="61" t="s">
        <v>208</v>
      </c>
      <c r="H37" s="3"/>
      <c r="I37" s="3"/>
      <c r="J37" s="2">
        <v>100</v>
      </c>
      <c r="K37" s="3"/>
      <c r="L37" s="61" t="s">
        <v>174</v>
      </c>
      <c r="M37" s="2"/>
      <c r="N37" s="2">
        <v>1</v>
      </c>
      <c r="O37" s="2"/>
      <c r="P37" s="4">
        <v>30000</v>
      </c>
      <c r="Q37" s="4"/>
      <c r="R37" s="4"/>
      <c r="S37" s="4"/>
      <c r="T37" s="2">
        <v>2</v>
      </c>
      <c r="U37" s="2">
        <v>7</v>
      </c>
      <c r="V37" s="2">
        <v>7840</v>
      </c>
      <c r="W37" s="2">
        <v>980</v>
      </c>
      <c r="X37" s="61" t="s">
        <v>175</v>
      </c>
      <c r="Y37" s="2">
        <v>2136</v>
      </c>
      <c r="Z37" s="2">
        <v>2136</v>
      </c>
      <c r="AA37" s="2">
        <v>1624</v>
      </c>
      <c r="AB37" s="2">
        <v>970</v>
      </c>
      <c r="AC37" s="4">
        <v>1</v>
      </c>
      <c r="AD37" s="61" t="s">
        <v>176</v>
      </c>
      <c r="AE37" s="32"/>
      <c r="AF37" s="32"/>
      <c r="AG37" s="32"/>
      <c r="AH37" s="61" t="s">
        <v>176</v>
      </c>
      <c r="AI37" s="5"/>
      <c r="AJ37" s="5"/>
      <c r="AK37" s="5"/>
      <c r="AL37" s="61" t="s">
        <v>176</v>
      </c>
      <c r="AM37" s="61" t="s">
        <v>176</v>
      </c>
      <c r="AN37" s="32"/>
      <c r="AO37" s="32"/>
      <c r="AP37" s="32"/>
      <c r="AQ37" s="61" t="s">
        <v>174</v>
      </c>
      <c r="AR37" s="32"/>
      <c r="AS37" s="32">
        <v>810.93</v>
      </c>
      <c r="AT37" s="32"/>
      <c r="AU37" s="61" t="s">
        <v>176</v>
      </c>
      <c r="AV37" s="32"/>
      <c r="AW37" s="32"/>
      <c r="AX37" s="32"/>
      <c r="AY37" s="61" t="s">
        <v>174</v>
      </c>
      <c r="AZ37" s="4">
        <v>654</v>
      </c>
      <c r="BA37" s="32">
        <v>28</v>
      </c>
      <c r="BB37" s="32">
        <v>420.25</v>
      </c>
      <c r="BC37" s="32"/>
      <c r="BD37" s="61" t="s">
        <v>174</v>
      </c>
      <c r="BE37" s="38">
        <v>512</v>
      </c>
      <c r="BF37" s="32"/>
      <c r="BG37" s="32">
        <v>197.3</v>
      </c>
      <c r="BH37" s="32"/>
      <c r="BI37" s="61" t="s">
        <v>176</v>
      </c>
      <c r="BJ37" s="58"/>
      <c r="BK37" s="32"/>
      <c r="BL37" s="32"/>
      <c r="BM37" s="32"/>
      <c r="BN37" s="38"/>
      <c r="BO37" s="38"/>
      <c r="BP37" s="58"/>
      <c r="BQ37" s="38"/>
      <c r="BR37" s="38"/>
      <c r="BS37" s="2"/>
      <c r="BT37" s="2"/>
      <c r="BU37" s="2"/>
      <c r="BV37" s="61" t="s">
        <v>176</v>
      </c>
      <c r="BW37" s="32"/>
      <c r="BX37" s="32"/>
      <c r="BY37" s="32"/>
      <c r="BZ37" s="2"/>
      <c r="CA37" s="58"/>
      <c r="CB37" s="58"/>
      <c r="CC37" s="58"/>
      <c r="CD37" s="58"/>
      <c r="CE37" s="58"/>
      <c r="CF37" s="61" t="s">
        <v>174</v>
      </c>
      <c r="CG37" s="32">
        <v>277.8</v>
      </c>
      <c r="CH37" s="32">
        <v>1389.2</v>
      </c>
      <c r="CI37" s="32"/>
      <c r="CJ37" s="58">
        <v>980</v>
      </c>
      <c r="CK37" s="68" t="s">
        <v>256</v>
      </c>
      <c r="CL37" s="68" t="s">
        <v>235</v>
      </c>
      <c r="CM37" s="2"/>
      <c r="CN37" s="2"/>
      <c r="CO37" s="2"/>
      <c r="CP37" s="63" t="s">
        <v>176</v>
      </c>
      <c r="CQ37" s="9"/>
      <c r="CR37" s="9"/>
      <c r="CS37" s="17"/>
      <c r="CT37" s="17"/>
      <c r="CU37" s="17"/>
      <c r="CV37" s="63" t="s">
        <v>176</v>
      </c>
      <c r="CW37" s="9"/>
      <c r="CX37" s="9"/>
      <c r="CY37" s="17"/>
      <c r="CZ37" s="17"/>
      <c r="DA37" s="17"/>
      <c r="DB37" s="61" t="s">
        <v>176</v>
      </c>
      <c r="DC37" s="32"/>
      <c r="DD37" s="32"/>
      <c r="DE37" s="32"/>
      <c r="DF37" s="4"/>
      <c r="DG37" s="58"/>
      <c r="DH37" s="38"/>
      <c r="DI37" s="61"/>
      <c r="DJ37" s="4"/>
      <c r="DK37" s="4"/>
      <c r="DL37" s="2"/>
      <c r="DM37" s="3"/>
      <c r="DN37" s="2"/>
      <c r="DO37" s="2"/>
      <c r="DP37" s="2"/>
      <c r="DQ37" s="3"/>
      <c r="DR37" s="61" t="s">
        <v>174</v>
      </c>
      <c r="DS37" s="32">
        <v>2600</v>
      </c>
      <c r="DT37" s="32">
        <v>336.26</v>
      </c>
      <c r="DU37" s="32"/>
      <c r="DV37" s="28">
        <v>2.5</v>
      </c>
      <c r="DW37" s="28">
        <v>14</v>
      </c>
      <c r="DX37" s="28">
        <v>8.4</v>
      </c>
      <c r="DY37" s="61" t="s">
        <v>174</v>
      </c>
      <c r="DZ37" s="2">
        <v>69</v>
      </c>
      <c r="EA37" s="2">
        <v>69</v>
      </c>
      <c r="EB37" s="2">
        <v>68</v>
      </c>
      <c r="EC37" s="2">
        <v>68</v>
      </c>
      <c r="ED37" s="2">
        <v>12</v>
      </c>
      <c r="EE37" s="4">
        <v>12</v>
      </c>
      <c r="EF37" s="61" t="s">
        <v>176</v>
      </c>
      <c r="EG37" s="2"/>
      <c r="EH37" s="5"/>
      <c r="EI37" s="5"/>
      <c r="EJ37" s="5"/>
      <c r="EK37" s="61" t="s">
        <v>174</v>
      </c>
      <c r="EL37" s="32"/>
      <c r="EM37" s="32">
        <v>766.82</v>
      </c>
      <c r="EN37" s="32"/>
      <c r="EO37" s="61" t="s">
        <v>177</v>
      </c>
      <c r="EP37" s="2">
        <v>30</v>
      </c>
      <c r="EQ37" s="38">
        <v>12</v>
      </c>
      <c r="ER37" s="58">
        <v>120</v>
      </c>
      <c r="ES37" s="58">
        <v>120</v>
      </c>
      <c r="ET37" s="58">
        <v>6</v>
      </c>
      <c r="EU37" s="61" t="s">
        <v>174</v>
      </c>
      <c r="EV37" s="3"/>
      <c r="EW37" s="58">
        <v>2</v>
      </c>
      <c r="EX37" s="61" t="s">
        <v>174</v>
      </c>
      <c r="EY37" s="32"/>
      <c r="EZ37" s="32">
        <v>54.37</v>
      </c>
      <c r="FA37" s="32"/>
      <c r="FB37" s="58">
        <v>18</v>
      </c>
      <c r="FC37" s="58">
        <v>60</v>
      </c>
      <c r="FD37" s="58">
        <v>12</v>
      </c>
      <c r="FE37" s="61"/>
      <c r="FF37" s="2">
        <v>18</v>
      </c>
      <c r="FG37" s="2">
        <v>60</v>
      </c>
      <c r="FH37" s="2">
        <v>12</v>
      </c>
      <c r="FI37" s="61"/>
      <c r="FJ37" s="2"/>
      <c r="FK37" s="2"/>
      <c r="FL37" s="2"/>
      <c r="FM37" s="61"/>
      <c r="FN37" s="61" t="s">
        <v>174</v>
      </c>
      <c r="FO37" s="5">
        <f t="shared" si="3"/>
        <v>50</v>
      </c>
      <c r="FP37" s="5"/>
      <c r="FQ37" s="5"/>
      <c r="FR37" s="22">
        <f t="shared" si="4"/>
        <v>200</v>
      </c>
      <c r="FS37" s="32"/>
      <c r="FT37" s="32"/>
      <c r="FU37" s="32">
        <v>511.36</v>
      </c>
      <c r="FV37" s="32"/>
      <c r="FW37" s="7">
        <f t="shared" si="5"/>
        <v>3155.8</v>
      </c>
      <c r="FX37" s="7">
        <f t="shared" si="6"/>
        <v>4486.49</v>
      </c>
      <c r="FY37" s="7">
        <f t="shared" si="7"/>
        <v>0</v>
      </c>
    </row>
    <row r="38" spans="1:181" ht="30" customHeight="1" x14ac:dyDescent="0.25">
      <c r="A38" s="19" t="s">
        <v>248</v>
      </c>
      <c r="B38" s="61" t="s">
        <v>198</v>
      </c>
      <c r="C38" s="43">
        <v>43621</v>
      </c>
      <c r="D38" s="14">
        <v>43641</v>
      </c>
      <c r="E38" s="61" t="s">
        <v>202</v>
      </c>
      <c r="F38" s="61" t="s">
        <v>177</v>
      </c>
      <c r="G38" s="61" t="s">
        <v>238</v>
      </c>
      <c r="H38" s="3"/>
      <c r="I38" s="3"/>
      <c r="J38" s="2">
        <v>100</v>
      </c>
      <c r="K38" s="3"/>
      <c r="L38" s="61" t="s">
        <v>174</v>
      </c>
      <c r="M38" s="2"/>
      <c r="N38" s="2">
        <v>1</v>
      </c>
      <c r="O38" s="2"/>
      <c r="P38" s="4">
        <v>30000</v>
      </c>
      <c r="Q38" s="4"/>
      <c r="R38" s="4"/>
      <c r="S38" s="4"/>
      <c r="T38" s="2">
        <v>1</v>
      </c>
      <c r="U38" s="2">
        <v>7</v>
      </c>
      <c r="V38" s="2">
        <v>7840</v>
      </c>
      <c r="W38" s="2">
        <v>980</v>
      </c>
      <c r="X38" s="61" t="s">
        <v>175</v>
      </c>
      <c r="Y38" s="2">
        <v>1644</v>
      </c>
      <c r="Z38" s="2">
        <v>1644</v>
      </c>
      <c r="AA38" s="2">
        <v>1352</v>
      </c>
      <c r="AB38" s="2">
        <v>1059</v>
      </c>
      <c r="AC38" s="4">
        <v>1</v>
      </c>
      <c r="AD38" s="61" t="s">
        <v>176</v>
      </c>
      <c r="AE38" s="32"/>
      <c r="AF38" s="32"/>
      <c r="AG38" s="32"/>
      <c r="AH38" s="61" t="s">
        <v>176</v>
      </c>
      <c r="AI38" s="5"/>
      <c r="AJ38" s="5"/>
      <c r="AK38" s="5"/>
      <c r="AL38" s="61" t="s">
        <v>176</v>
      </c>
      <c r="AM38" s="61" t="s">
        <v>176</v>
      </c>
      <c r="AN38" s="32"/>
      <c r="AO38" s="32"/>
      <c r="AP38" s="32"/>
      <c r="AQ38" s="61" t="s">
        <v>174</v>
      </c>
      <c r="AR38" s="32"/>
      <c r="AS38" s="32">
        <v>753.05</v>
      </c>
      <c r="AT38" s="32"/>
      <c r="AU38" s="61" t="s">
        <v>176</v>
      </c>
      <c r="AV38" s="32"/>
      <c r="AW38" s="32"/>
      <c r="AX38" s="32"/>
      <c r="AY38" s="61" t="s">
        <v>174</v>
      </c>
      <c r="AZ38" s="4">
        <v>293</v>
      </c>
      <c r="BA38" s="32">
        <v>72</v>
      </c>
      <c r="BB38" s="32">
        <v>144.26</v>
      </c>
      <c r="BC38" s="32"/>
      <c r="BD38" s="61" t="s">
        <v>174</v>
      </c>
      <c r="BE38" s="38">
        <v>292</v>
      </c>
      <c r="BF38" s="32"/>
      <c r="BG38" s="32">
        <v>302.92</v>
      </c>
      <c r="BH38" s="32"/>
      <c r="BI38" s="61" t="s">
        <v>174</v>
      </c>
      <c r="BJ38" s="58">
        <v>980</v>
      </c>
      <c r="BK38" s="32"/>
      <c r="BL38" s="32">
        <v>1089.01</v>
      </c>
      <c r="BM38" s="32"/>
      <c r="BN38" s="70" t="s">
        <v>257</v>
      </c>
      <c r="BO38" s="70" t="s">
        <v>183</v>
      </c>
      <c r="BP38" s="58"/>
      <c r="BQ38" s="38"/>
      <c r="BR38" s="38"/>
      <c r="BS38" s="2"/>
      <c r="BT38" s="2"/>
      <c r="BU38" s="2"/>
      <c r="BV38" s="61" t="s">
        <v>176</v>
      </c>
      <c r="BW38" s="32"/>
      <c r="BX38" s="32"/>
      <c r="BY38" s="32"/>
      <c r="BZ38" s="2"/>
      <c r="CA38" s="58"/>
      <c r="CB38" s="58"/>
      <c r="CC38" s="58"/>
      <c r="CD38" s="58"/>
      <c r="CE38" s="58"/>
      <c r="CF38" s="61" t="s">
        <v>174</v>
      </c>
      <c r="CG38" s="32">
        <v>724.25</v>
      </c>
      <c r="CH38" s="32">
        <v>1404.84</v>
      </c>
      <c r="CI38" s="32"/>
      <c r="CJ38" s="58">
        <v>980</v>
      </c>
      <c r="CK38" s="58">
        <v>11</v>
      </c>
      <c r="CL38" s="58">
        <v>19</v>
      </c>
      <c r="CM38" s="2"/>
      <c r="CN38" s="2"/>
      <c r="CO38" s="2"/>
      <c r="CP38" s="63" t="s">
        <v>176</v>
      </c>
      <c r="CQ38" s="9"/>
      <c r="CR38" s="9"/>
      <c r="CS38" s="17"/>
      <c r="CT38" s="17"/>
      <c r="CU38" s="17"/>
      <c r="CV38" s="63" t="s">
        <v>176</v>
      </c>
      <c r="CW38" s="9"/>
      <c r="CX38" s="9"/>
      <c r="CY38" s="17"/>
      <c r="CZ38" s="17"/>
      <c r="DA38" s="17"/>
      <c r="DB38" s="61" t="s">
        <v>176</v>
      </c>
      <c r="DC38" s="32"/>
      <c r="DD38" s="32"/>
      <c r="DE38" s="32"/>
      <c r="DF38" s="4"/>
      <c r="DG38" s="58"/>
      <c r="DH38" s="38"/>
      <c r="DI38" s="61"/>
      <c r="DJ38" s="4"/>
      <c r="DK38" s="4"/>
      <c r="DL38" s="2"/>
      <c r="DM38" s="3"/>
      <c r="DN38" s="2"/>
      <c r="DO38" s="2"/>
      <c r="DP38" s="2"/>
      <c r="DQ38" s="3"/>
      <c r="DR38" s="61" t="s">
        <v>174</v>
      </c>
      <c r="DS38" s="32">
        <v>2600</v>
      </c>
      <c r="DT38" s="32">
        <v>415.54</v>
      </c>
      <c r="DU38" s="32"/>
      <c r="DV38" s="28">
        <v>2.5</v>
      </c>
      <c r="DW38" s="28">
        <v>14</v>
      </c>
      <c r="DX38" s="28">
        <v>8.4</v>
      </c>
      <c r="DY38" s="61" t="s">
        <v>174</v>
      </c>
      <c r="DZ38" s="2">
        <v>69</v>
      </c>
      <c r="EA38" s="2">
        <v>68</v>
      </c>
      <c r="EB38" s="2">
        <v>69</v>
      </c>
      <c r="EC38" s="2">
        <v>67</v>
      </c>
      <c r="ED38" s="2">
        <v>12</v>
      </c>
      <c r="EE38" s="4">
        <v>12</v>
      </c>
      <c r="EF38" s="61" t="s">
        <v>176</v>
      </c>
      <c r="EG38" s="2"/>
      <c r="EH38" s="5"/>
      <c r="EI38" s="5"/>
      <c r="EJ38" s="5"/>
      <c r="EK38" s="61" t="s">
        <v>174</v>
      </c>
      <c r="EL38" s="32"/>
      <c r="EM38" s="32">
        <v>861.39</v>
      </c>
      <c r="EN38" s="32"/>
      <c r="EO38" s="61" t="s">
        <v>177</v>
      </c>
      <c r="EP38" s="2">
        <v>40</v>
      </c>
      <c r="EQ38" s="38">
        <v>14</v>
      </c>
      <c r="ER38" s="58">
        <v>120</v>
      </c>
      <c r="ES38" s="58">
        <v>120</v>
      </c>
      <c r="ET38" s="58">
        <v>6</v>
      </c>
      <c r="EU38" s="61" t="s">
        <v>174</v>
      </c>
      <c r="EV38" s="61"/>
      <c r="EW38" s="58">
        <v>2</v>
      </c>
      <c r="EX38" s="61" t="s">
        <v>174</v>
      </c>
      <c r="EY38" s="32"/>
      <c r="EZ38" s="32">
        <v>67.569999999999993</v>
      </c>
      <c r="FA38" s="32"/>
      <c r="FB38" s="58">
        <v>18</v>
      </c>
      <c r="FC38" s="58">
        <v>60</v>
      </c>
      <c r="FD38" s="58">
        <v>12</v>
      </c>
      <c r="FE38" s="61" t="s">
        <v>180</v>
      </c>
      <c r="FF38" s="2">
        <v>18</v>
      </c>
      <c r="FG38" s="2">
        <v>60</v>
      </c>
      <c r="FH38" s="2">
        <v>12</v>
      </c>
      <c r="FI38" s="61" t="s">
        <v>180</v>
      </c>
      <c r="FJ38" s="2"/>
      <c r="FK38" s="2"/>
      <c r="FL38" s="2"/>
      <c r="FM38" s="61"/>
      <c r="FN38" s="61" t="s">
        <v>174</v>
      </c>
      <c r="FO38" s="5">
        <f t="shared" si="3"/>
        <v>50</v>
      </c>
      <c r="FP38" s="5"/>
      <c r="FQ38" s="5"/>
      <c r="FR38" s="22">
        <f t="shared" si="4"/>
        <v>200</v>
      </c>
      <c r="FS38" s="32"/>
      <c r="FT38" s="32"/>
      <c r="FU38" s="32">
        <v>633.79999999999995</v>
      </c>
      <c r="FV38" s="32"/>
      <c r="FW38" s="7">
        <f t="shared" si="5"/>
        <v>3646.25</v>
      </c>
      <c r="FX38" s="7">
        <f t="shared" si="6"/>
        <v>5672.38</v>
      </c>
      <c r="FY38" s="7">
        <f t="shared" si="7"/>
        <v>0</v>
      </c>
    </row>
    <row r="39" spans="1:181" ht="45" customHeight="1" x14ac:dyDescent="0.25">
      <c r="A39" s="19" t="s">
        <v>249</v>
      </c>
      <c r="B39" s="61" t="s">
        <v>201</v>
      </c>
      <c r="C39" s="43">
        <v>43620</v>
      </c>
      <c r="D39" s="14">
        <v>43641</v>
      </c>
      <c r="E39" s="61" t="s">
        <v>202</v>
      </c>
      <c r="F39" s="61" t="s">
        <v>177</v>
      </c>
      <c r="G39" s="61" t="s">
        <v>203</v>
      </c>
      <c r="H39" s="3"/>
      <c r="I39" s="3"/>
      <c r="J39" s="2">
        <v>100</v>
      </c>
      <c r="K39" s="3"/>
      <c r="L39" s="61" t="s">
        <v>174</v>
      </c>
      <c r="M39" s="2"/>
      <c r="N39" s="2">
        <v>1</v>
      </c>
      <c r="O39" s="2"/>
      <c r="P39" s="4">
        <v>36000</v>
      </c>
      <c r="Q39" s="4"/>
      <c r="R39" s="4"/>
      <c r="S39" s="4"/>
      <c r="T39" s="2">
        <v>2</v>
      </c>
      <c r="U39" s="2">
        <v>8</v>
      </c>
      <c r="V39" s="2">
        <v>10752</v>
      </c>
      <c r="W39" s="2">
        <v>1344</v>
      </c>
      <c r="X39" s="61" t="s">
        <v>204</v>
      </c>
      <c r="Y39" s="2">
        <v>1139</v>
      </c>
      <c r="Z39" s="2"/>
      <c r="AA39" s="2"/>
      <c r="AB39" s="2">
        <v>824</v>
      </c>
      <c r="AC39" s="4">
        <v>1</v>
      </c>
      <c r="AD39" s="61" t="s">
        <v>176</v>
      </c>
      <c r="AE39" s="32"/>
      <c r="AF39" s="32"/>
      <c r="AG39" s="32"/>
      <c r="AH39" s="61" t="s">
        <v>176</v>
      </c>
      <c r="AI39" s="5"/>
      <c r="AJ39" s="5"/>
      <c r="AK39" s="5"/>
      <c r="AL39" s="61" t="s">
        <v>176</v>
      </c>
      <c r="AM39" s="61" t="s">
        <v>176</v>
      </c>
      <c r="AN39" s="32"/>
      <c r="AO39" s="32"/>
      <c r="AP39" s="32"/>
      <c r="AQ39" s="61" t="s">
        <v>174</v>
      </c>
      <c r="AR39" s="32"/>
      <c r="AS39" s="32">
        <v>751.33</v>
      </c>
      <c r="AT39" s="32"/>
      <c r="AU39" s="61" t="s">
        <v>176</v>
      </c>
      <c r="AV39" s="32"/>
      <c r="AW39" s="32"/>
      <c r="AX39" s="32"/>
      <c r="AY39" s="61" t="s">
        <v>174</v>
      </c>
      <c r="AZ39" s="4">
        <v>315</v>
      </c>
      <c r="BA39" s="32">
        <v>795.67</v>
      </c>
      <c r="BB39" s="32">
        <v>343.16</v>
      </c>
      <c r="BC39" s="32"/>
      <c r="BD39" s="61" t="s">
        <v>176</v>
      </c>
      <c r="BE39" s="38"/>
      <c r="BF39" s="32"/>
      <c r="BG39" s="32"/>
      <c r="BH39" s="32"/>
      <c r="BI39" s="61" t="s">
        <v>174</v>
      </c>
      <c r="BJ39" s="58">
        <v>1344</v>
      </c>
      <c r="BK39" s="32">
        <v>1225.6199999999999</v>
      </c>
      <c r="BL39" s="32">
        <v>481.78</v>
      </c>
      <c r="BM39" s="32"/>
      <c r="BN39" s="38">
        <v>19</v>
      </c>
      <c r="BO39" s="38">
        <v>38</v>
      </c>
      <c r="BP39" s="58"/>
      <c r="BQ39" s="38"/>
      <c r="BR39" s="38"/>
      <c r="BS39" s="2"/>
      <c r="BT39" s="2"/>
      <c r="BU39" s="2"/>
      <c r="BV39" s="61" t="s">
        <v>176</v>
      </c>
      <c r="BW39" s="32"/>
      <c r="BX39" s="32"/>
      <c r="BY39" s="32"/>
      <c r="BZ39" s="2"/>
      <c r="CA39" s="58"/>
      <c r="CB39" s="58"/>
      <c r="CC39" s="58"/>
      <c r="CD39" s="58"/>
      <c r="CE39" s="58"/>
      <c r="CF39" s="61" t="s">
        <v>174</v>
      </c>
      <c r="CG39" s="32">
        <v>1107.69</v>
      </c>
      <c r="CH39" s="32">
        <v>470.23</v>
      </c>
      <c r="CI39" s="32"/>
      <c r="CJ39" s="58">
        <v>1344</v>
      </c>
      <c r="CK39" s="58">
        <v>3.5</v>
      </c>
      <c r="CL39" s="58">
        <v>19</v>
      </c>
      <c r="CM39" s="2"/>
      <c r="CN39" s="2"/>
      <c r="CO39" s="2"/>
      <c r="CP39" s="63" t="s">
        <v>176</v>
      </c>
      <c r="CQ39" s="9"/>
      <c r="CR39" s="9"/>
      <c r="CS39" s="17"/>
      <c r="CT39" s="17"/>
      <c r="CU39" s="17"/>
      <c r="CV39" s="63" t="s">
        <v>176</v>
      </c>
      <c r="CW39" s="9"/>
      <c r="CX39" s="9"/>
      <c r="CY39" s="17"/>
      <c r="CZ39" s="17"/>
      <c r="DA39" s="17"/>
      <c r="DB39" s="61" t="s">
        <v>176</v>
      </c>
      <c r="DC39" s="32"/>
      <c r="DD39" s="32"/>
      <c r="DE39" s="32"/>
      <c r="DF39" s="4"/>
      <c r="DG39" s="58"/>
      <c r="DH39" s="38"/>
      <c r="DI39" s="3"/>
      <c r="DJ39" s="4"/>
      <c r="DK39" s="4"/>
      <c r="DL39" s="2"/>
      <c r="DM39" s="3"/>
      <c r="DN39" s="2"/>
      <c r="DO39" s="2"/>
      <c r="DP39" s="2"/>
      <c r="DQ39" s="3"/>
      <c r="DR39" s="61" t="s">
        <v>174</v>
      </c>
      <c r="DS39" s="32">
        <v>2600</v>
      </c>
      <c r="DT39" s="32">
        <v>1687.9</v>
      </c>
      <c r="DU39" s="32"/>
      <c r="DV39" s="28">
        <v>2</v>
      </c>
      <c r="DW39" s="28">
        <v>16</v>
      </c>
      <c r="DX39" s="28">
        <v>8.4</v>
      </c>
      <c r="DY39" s="61" t="s">
        <v>174</v>
      </c>
      <c r="DZ39" s="2">
        <v>75</v>
      </c>
      <c r="EA39" s="2">
        <v>75</v>
      </c>
      <c r="EB39" s="2">
        <v>72</v>
      </c>
      <c r="EC39" s="2">
        <v>72</v>
      </c>
      <c r="ED39" s="2">
        <v>12</v>
      </c>
      <c r="EE39" s="4">
        <v>12</v>
      </c>
      <c r="EF39" s="61" t="s">
        <v>176</v>
      </c>
      <c r="EG39" s="2"/>
      <c r="EH39" s="5"/>
      <c r="EI39" s="5"/>
      <c r="EJ39" s="5"/>
      <c r="EK39" s="61" t="s">
        <v>174</v>
      </c>
      <c r="EL39" s="32">
        <v>89.9</v>
      </c>
      <c r="EM39" s="32">
        <v>4.75</v>
      </c>
      <c r="EN39" s="32"/>
      <c r="EO39" s="61" t="s">
        <v>177</v>
      </c>
      <c r="EP39" s="2">
        <v>40</v>
      </c>
      <c r="EQ39" s="38">
        <v>10</v>
      </c>
      <c r="ER39" s="58">
        <v>140</v>
      </c>
      <c r="ES39" s="58">
        <v>120</v>
      </c>
      <c r="ET39" s="58">
        <v>6</v>
      </c>
      <c r="EU39" s="61" t="s">
        <v>174</v>
      </c>
      <c r="EV39" s="3"/>
      <c r="EW39" s="58">
        <v>2</v>
      </c>
      <c r="EX39" s="61" t="s">
        <v>174</v>
      </c>
      <c r="EY39" s="32">
        <v>16.25</v>
      </c>
      <c r="EZ39" s="32">
        <v>60.3</v>
      </c>
      <c r="FA39" s="32"/>
      <c r="FB39" s="58">
        <v>9</v>
      </c>
      <c r="FC39" s="58">
        <v>100</v>
      </c>
      <c r="FD39" s="58">
        <v>12</v>
      </c>
      <c r="FE39" s="61" t="s">
        <v>180</v>
      </c>
      <c r="FF39" s="2">
        <v>9</v>
      </c>
      <c r="FG39" s="2">
        <v>100</v>
      </c>
      <c r="FH39" s="2">
        <v>10</v>
      </c>
      <c r="FI39" s="61" t="s">
        <v>205</v>
      </c>
      <c r="FJ39" s="2"/>
      <c r="FK39" s="2"/>
      <c r="FL39" s="2"/>
      <c r="FM39" s="61"/>
      <c r="FN39" s="61" t="s">
        <v>174</v>
      </c>
      <c r="FO39" s="5">
        <f t="shared" si="3"/>
        <v>50</v>
      </c>
      <c r="FP39" s="5"/>
      <c r="FQ39" s="5"/>
      <c r="FR39" s="22">
        <f t="shared" si="4"/>
        <v>200</v>
      </c>
      <c r="FS39" s="32"/>
      <c r="FT39" s="32"/>
      <c r="FU39" s="32">
        <v>431.49</v>
      </c>
      <c r="FV39" s="32"/>
      <c r="FW39" s="7">
        <f t="shared" si="5"/>
        <v>6085.1299999999992</v>
      </c>
      <c r="FX39" s="7">
        <f t="shared" si="6"/>
        <v>4230.9400000000005</v>
      </c>
      <c r="FY39" s="7">
        <f t="shared" si="7"/>
        <v>0</v>
      </c>
    </row>
    <row r="40" spans="1:181" ht="30" customHeight="1" x14ac:dyDescent="0.25">
      <c r="A40" s="19" t="s">
        <v>250</v>
      </c>
      <c r="B40" s="61" t="s">
        <v>201</v>
      </c>
      <c r="C40" s="43">
        <v>43594</v>
      </c>
      <c r="D40" s="14">
        <v>43641</v>
      </c>
      <c r="E40" s="61" t="s">
        <v>202</v>
      </c>
      <c r="F40" s="61" t="s">
        <v>177</v>
      </c>
      <c r="G40" s="61" t="s">
        <v>203</v>
      </c>
      <c r="H40" s="3"/>
      <c r="I40" s="3"/>
      <c r="J40" s="2">
        <v>100</v>
      </c>
      <c r="K40" s="3"/>
      <c r="L40" s="61" t="s">
        <v>174</v>
      </c>
      <c r="M40" s="2"/>
      <c r="N40" s="2">
        <v>1</v>
      </c>
      <c r="O40" s="2"/>
      <c r="P40" s="4">
        <v>30000</v>
      </c>
      <c r="Q40" s="4"/>
      <c r="R40" s="4"/>
      <c r="S40" s="4"/>
      <c r="T40" s="2">
        <v>1</v>
      </c>
      <c r="U40" s="2">
        <v>9</v>
      </c>
      <c r="V40" s="2">
        <v>13440</v>
      </c>
      <c r="W40" s="2">
        <v>1680</v>
      </c>
      <c r="X40" s="61" t="s">
        <v>204</v>
      </c>
      <c r="Y40" s="2">
        <v>4400</v>
      </c>
      <c r="Z40" s="2"/>
      <c r="AA40" s="2"/>
      <c r="AB40" s="2">
        <v>1957</v>
      </c>
      <c r="AC40" s="4">
        <v>1</v>
      </c>
      <c r="AD40" s="61" t="s">
        <v>176</v>
      </c>
      <c r="AE40" s="32"/>
      <c r="AF40" s="32"/>
      <c r="AG40" s="32"/>
      <c r="AH40" s="61" t="s">
        <v>176</v>
      </c>
      <c r="AI40" s="5"/>
      <c r="AJ40" s="5"/>
      <c r="AK40" s="5"/>
      <c r="AL40" s="61" t="s">
        <v>176</v>
      </c>
      <c r="AM40" s="61" t="s">
        <v>176</v>
      </c>
      <c r="AN40" s="32"/>
      <c r="AO40" s="32"/>
      <c r="AP40" s="32"/>
      <c r="AQ40" s="61" t="s">
        <v>174</v>
      </c>
      <c r="AR40" s="32"/>
      <c r="AS40" s="32">
        <v>787.45</v>
      </c>
      <c r="AT40" s="32"/>
      <c r="AU40" s="61" t="s">
        <v>176</v>
      </c>
      <c r="AV40" s="32"/>
      <c r="AW40" s="32"/>
      <c r="AX40" s="32"/>
      <c r="AY40" s="61" t="s">
        <v>174</v>
      </c>
      <c r="AZ40" s="4">
        <v>2443</v>
      </c>
      <c r="BA40" s="32">
        <v>1153.3599999999999</v>
      </c>
      <c r="BB40" s="32">
        <v>530.53</v>
      </c>
      <c r="BC40" s="32"/>
      <c r="BD40" s="61" t="s">
        <v>176</v>
      </c>
      <c r="BE40" s="38"/>
      <c r="BF40" s="32"/>
      <c r="BG40" s="32"/>
      <c r="BH40" s="32"/>
      <c r="BI40" s="61" t="s">
        <v>174</v>
      </c>
      <c r="BJ40" s="58">
        <v>1680</v>
      </c>
      <c r="BK40" s="32">
        <v>1209.3599999999999</v>
      </c>
      <c r="BL40" s="32">
        <v>774.82</v>
      </c>
      <c r="BM40" s="32"/>
      <c r="BN40" s="38">
        <v>19</v>
      </c>
      <c r="BO40" s="38">
        <v>38</v>
      </c>
      <c r="BP40" s="58"/>
      <c r="BQ40" s="38"/>
      <c r="BR40" s="38"/>
      <c r="BS40" s="2"/>
      <c r="BT40" s="2"/>
      <c r="BU40" s="2"/>
      <c r="BV40" s="61" t="s">
        <v>176</v>
      </c>
      <c r="BW40" s="32"/>
      <c r="BX40" s="32"/>
      <c r="BY40" s="32"/>
      <c r="BZ40" s="2"/>
      <c r="CA40" s="58"/>
      <c r="CB40" s="58"/>
      <c r="CC40" s="58"/>
      <c r="CD40" s="58"/>
      <c r="CE40" s="58"/>
      <c r="CF40" s="61" t="s">
        <v>174</v>
      </c>
      <c r="CG40" s="32">
        <v>2665.77</v>
      </c>
      <c r="CH40" s="32">
        <v>2794.27</v>
      </c>
      <c r="CI40" s="32"/>
      <c r="CJ40" s="58">
        <v>1680</v>
      </c>
      <c r="CK40" s="58">
        <v>3</v>
      </c>
      <c r="CL40" s="58">
        <v>19</v>
      </c>
      <c r="CM40" s="2"/>
      <c r="CN40" s="2"/>
      <c r="CO40" s="2"/>
      <c r="CP40" s="63" t="s">
        <v>176</v>
      </c>
      <c r="CQ40" s="9"/>
      <c r="CR40" s="9"/>
      <c r="CS40" s="17"/>
      <c r="CT40" s="17"/>
      <c r="CU40" s="17"/>
      <c r="CV40" s="63" t="s">
        <v>176</v>
      </c>
      <c r="CW40" s="9"/>
      <c r="CX40" s="9"/>
      <c r="CY40" s="17"/>
      <c r="CZ40" s="17"/>
      <c r="DA40" s="17"/>
      <c r="DB40" s="61" t="s">
        <v>176</v>
      </c>
      <c r="DC40" s="32"/>
      <c r="DD40" s="32"/>
      <c r="DE40" s="32"/>
      <c r="DF40" s="4"/>
      <c r="DG40" s="58"/>
      <c r="DH40" s="38"/>
      <c r="DI40" s="61"/>
      <c r="DJ40" s="4"/>
      <c r="DK40" s="4"/>
      <c r="DL40" s="2"/>
      <c r="DM40" s="3"/>
      <c r="DN40" s="2"/>
      <c r="DO40" s="2"/>
      <c r="DP40" s="2"/>
      <c r="DQ40" s="3"/>
      <c r="DR40" s="61" t="s">
        <v>174</v>
      </c>
      <c r="DS40" s="32">
        <v>2600</v>
      </c>
      <c r="DT40" s="32">
        <v>1859.67</v>
      </c>
      <c r="DU40" s="32"/>
      <c r="DV40" s="28">
        <v>2.5</v>
      </c>
      <c r="DW40" s="28">
        <v>16</v>
      </c>
      <c r="DX40" s="28">
        <v>8.5</v>
      </c>
      <c r="DY40" s="61" t="s">
        <v>174</v>
      </c>
      <c r="DZ40" s="2">
        <v>75</v>
      </c>
      <c r="EA40" s="2">
        <v>75</v>
      </c>
      <c r="EB40" s="2">
        <v>72</v>
      </c>
      <c r="EC40" s="2">
        <v>72</v>
      </c>
      <c r="ED40" s="2">
        <v>12</v>
      </c>
      <c r="EE40" s="4">
        <v>12</v>
      </c>
      <c r="EF40" s="61" t="s">
        <v>176</v>
      </c>
      <c r="EG40" s="2"/>
      <c r="EH40" s="5"/>
      <c r="EI40" s="5"/>
      <c r="EJ40" s="5"/>
      <c r="EK40" s="61" t="s">
        <v>174</v>
      </c>
      <c r="EL40" s="32">
        <v>129.34</v>
      </c>
      <c r="EM40" s="32">
        <v>478.8</v>
      </c>
      <c r="EN40" s="32"/>
      <c r="EO40" s="61" t="s">
        <v>177</v>
      </c>
      <c r="EP40" s="2">
        <v>40</v>
      </c>
      <c r="EQ40" s="38">
        <v>10</v>
      </c>
      <c r="ER40" s="58">
        <v>140</v>
      </c>
      <c r="ES40" s="58">
        <v>120</v>
      </c>
      <c r="ET40" s="58">
        <v>6</v>
      </c>
      <c r="EU40" s="61" t="s">
        <v>174</v>
      </c>
      <c r="EV40" s="3"/>
      <c r="EW40" s="58">
        <v>2</v>
      </c>
      <c r="EX40" s="61" t="s">
        <v>174</v>
      </c>
      <c r="EY40" s="32">
        <v>25.79</v>
      </c>
      <c r="EZ40" s="32">
        <v>60.3</v>
      </c>
      <c r="FA40" s="32"/>
      <c r="FB40" s="58">
        <v>9</v>
      </c>
      <c r="FC40" s="58">
        <v>100</v>
      </c>
      <c r="FD40" s="58">
        <v>12</v>
      </c>
      <c r="FE40" s="61" t="s">
        <v>180</v>
      </c>
      <c r="FF40" s="2">
        <v>9</v>
      </c>
      <c r="FG40" s="2">
        <v>100</v>
      </c>
      <c r="FH40" s="2">
        <v>10</v>
      </c>
      <c r="FI40" s="61" t="s">
        <v>205</v>
      </c>
      <c r="FJ40" s="2"/>
      <c r="FK40" s="2"/>
      <c r="FL40" s="2"/>
      <c r="FM40" s="61"/>
      <c r="FN40" s="61" t="s">
        <v>174</v>
      </c>
      <c r="FO40" s="5">
        <f t="shared" si="3"/>
        <v>50</v>
      </c>
      <c r="FP40" s="5"/>
      <c r="FQ40" s="5"/>
      <c r="FR40" s="22">
        <f t="shared" si="4"/>
        <v>200</v>
      </c>
      <c r="FS40" s="32"/>
      <c r="FT40" s="32"/>
      <c r="FU40" s="32">
        <v>431.49</v>
      </c>
      <c r="FV40" s="32"/>
      <c r="FW40" s="7">
        <f t="shared" si="5"/>
        <v>8033.62</v>
      </c>
      <c r="FX40" s="7">
        <f t="shared" si="6"/>
        <v>7717.33</v>
      </c>
      <c r="FY40" s="7">
        <f t="shared" si="7"/>
        <v>0</v>
      </c>
    </row>
    <row r="41" spans="1:181" ht="30" customHeight="1" x14ac:dyDescent="0.25">
      <c r="A41" s="19" t="s">
        <v>251</v>
      </c>
      <c r="B41" s="61" t="s">
        <v>201</v>
      </c>
      <c r="C41" s="43">
        <v>43606</v>
      </c>
      <c r="D41" s="14">
        <v>43642</v>
      </c>
      <c r="E41" s="61" t="s">
        <v>199</v>
      </c>
      <c r="F41" s="61" t="s">
        <v>177</v>
      </c>
      <c r="G41" s="61" t="s">
        <v>203</v>
      </c>
      <c r="H41" s="3"/>
      <c r="I41" s="3"/>
      <c r="J41" s="2">
        <v>100</v>
      </c>
      <c r="K41" s="3"/>
      <c r="L41" s="61" t="s">
        <v>174</v>
      </c>
      <c r="M41" s="2"/>
      <c r="N41" s="2">
        <v>1</v>
      </c>
      <c r="O41" s="2"/>
      <c r="P41" s="4">
        <v>24000</v>
      </c>
      <c r="Q41" s="4"/>
      <c r="R41" s="4"/>
      <c r="S41" s="4"/>
      <c r="T41" s="2">
        <v>2</v>
      </c>
      <c r="U41" s="2">
        <v>8</v>
      </c>
      <c r="V41" s="2">
        <v>9216</v>
      </c>
      <c r="W41" s="2">
        <v>1152</v>
      </c>
      <c r="X41" s="61" t="s">
        <v>204</v>
      </c>
      <c r="Y41" s="2">
        <v>1952</v>
      </c>
      <c r="Z41" s="2"/>
      <c r="AA41" s="2"/>
      <c r="AB41" s="2">
        <v>1142</v>
      </c>
      <c r="AC41" s="4">
        <v>1</v>
      </c>
      <c r="AD41" s="61" t="s">
        <v>176</v>
      </c>
      <c r="AE41" s="32"/>
      <c r="AF41" s="32"/>
      <c r="AG41" s="32"/>
      <c r="AH41" s="61" t="s">
        <v>176</v>
      </c>
      <c r="AI41" s="5"/>
      <c r="AJ41" s="5"/>
      <c r="AK41" s="5"/>
      <c r="AL41" s="61" t="s">
        <v>176</v>
      </c>
      <c r="AM41" s="61" t="s">
        <v>176</v>
      </c>
      <c r="AN41" s="32"/>
      <c r="AO41" s="32"/>
      <c r="AP41" s="32"/>
      <c r="AQ41" s="61" t="s">
        <v>174</v>
      </c>
      <c r="AR41" s="32"/>
      <c r="AS41" s="32">
        <v>1414.64</v>
      </c>
      <c r="AT41" s="32"/>
      <c r="AU41" s="61" t="s">
        <v>176</v>
      </c>
      <c r="AV41" s="32"/>
      <c r="AW41" s="32"/>
      <c r="AX41" s="32"/>
      <c r="AY41" s="61" t="s">
        <v>174</v>
      </c>
      <c r="AZ41" s="4">
        <v>810</v>
      </c>
      <c r="BA41" s="32">
        <v>1106.8699999999999</v>
      </c>
      <c r="BB41" s="32">
        <v>107.74</v>
      </c>
      <c r="BC41" s="32"/>
      <c r="BD41" s="61" t="s">
        <v>176</v>
      </c>
      <c r="BE41" s="38"/>
      <c r="BF41" s="32"/>
      <c r="BG41" s="32"/>
      <c r="BH41" s="32"/>
      <c r="BI41" s="61" t="s">
        <v>174</v>
      </c>
      <c r="BJ41" s="58">
        <v>1152</v>
      </c>
      <c r="BK41" s="32">
        <v>1242.58</v>
      </c>
      <c r="BL41" s="32">
        <v>452.31</v>
      </c>
      <c r="BM41" s="32"/>
      <c r="BN41" s="38">
        <v>19</v>
      </c>
      <c r="BO41" s="38">
        <v>38</v>
      </c>
      <c r="BP41" s="58"/>
      <c r="BQ41" s="38"/>
      <c r="BR41" s="38"/>
      <c r="BS41" s="2"/>
      <c r="BT41" s="2"/>
      <c r="BU41" s="2"/>
      <c r="BV41" s="61" t="s">
        <v>176</v>
      </c>
      <c r="BW41" s="32"/>
      <c r="BX41" s="32"/>
      <c r="BY41" s="32"/>
      <c r="BZ41" s="2"/>
      <c r="CA41" s="58"/>
      <c r="CB41" s="58"/>
      <c r="CC41" s="58"/>
      <c r="CD41" s="58"/>
      <c r="CE41" s="58"/>
      <c r="CF41" s="61" t="s">
        <v>174</v>
      </c>
      <c r="CG41" s="32">
        <v>997.4</v>
      </c>
      <c r="CH41" s="32">
        <v>1476.49</v>
      </c>
      <c r="CI41" s="32"/>
      <c r="CJ41" s="77">
        <v>1152</v>
      </c>
      <c r="CK41" s="77">
        <v>8</v>
      </c>
      <c r="CL41" s="77">
        <v>19</v>
      </c>
      <c r="CM41" s="2"/>
      <c r="CN41" s="2"/>
      <c r="CO41" s="2"/>
      <c r="CP41" s="63" t="s">
        <v>176</v>
      </c>
      <c r="CQ41" s="9"/>
      <c r="CR41" s="9"/>
      <c r="CS41" s="17"/>
      <c r="CT41" s="17"/>
      <c r="CU41" s="17"/>
      <c r="CV41" s="63" t="s">
        <v>176</v>
      </c>
      <c r="CW41" s="9"/>
      <c r="CX41" s="9"/>
      <c r="CY41" s="17"/>
      <c r="CZ41" s="17"/>
      <c r="DA41" s="17"/>
      <c r="DB41" s="61" t="s">
        <v>174</v>
      </c>
      <c r="DC41" s="32">
        <v>827.38</v>
      </c>
      <c r="DD41" s="32">
        <v>865.52</v>
      </c>
      <c r="DE41" s="32"/>
      <c r="DF41" s="4">
        <v>6</v>
      </c>
      <c r="DG41" s="58">
        <v>15</v>
      </c>
      <c r="DH41" s="38">
        <v>8</v>
      </c>
      <c r="DI41" s="61" t="s">
        <v>181</v>
      </c>
      <c r="DJ41" s="4">
        <v>10</v>
      </c>
      <c r="DK41" s="4">
        <v>40</v>
      </c>
      <c r="DL41" s="2">
        <v>8</v>
      </c>
      <c r="DM41" s="61" t="s">
        <v>181</v>
      </c>
      <c r="DN41" s="2"/>
      <c r="DO41" s="2"/>
      <c r="DP41" s="2"/>
      <c r="DQ41" s="3"/>
      <c r="DR41" s="61" t="s">
        <v>174</v>
      </c>
      <c r="DS41" s="32">
        <v>2600</v>
      </c>
      <c r="DT41" s="32">
        <v>1145.78</v>
      </c>
      <c r="DU41" s="32"/>
      <c r="DV41" s="28">
        <v>2</v>
      </c>
      <c r="DW41" s="28">
        <v>16</v>
      </c>
      <c r="DX41" s="28">
        <v>8.4</v>
      </c>
      <c r="DY41" s="61" t="s">
        <v>174</v>
      </c>
      <c r="DZ41" s="2">
        <v>75</v>
      </c>
      <c r="EA41" s="2">
        <v>75</v>
      </c>
      <c r="EB41" s="2">
        <v>72</v>
      </c>
      <c r="EC41" s="2">
        <v>70</v>
      </c>
      <c r="ED41" s="2">
        <v>12</v>
      </c>
      <c r="EE41" s="4">
        <v>12</v>
      </c>
      <c r="EF41" s="61" t="s">
        <v>176</v>
      </c>
      <c r="EG41" s="2"/>
      <c r="EH41" s="5"/>
      <c r="EI41" s="5"/>
      <c r="EJ41" s="5"/>
      <c r="EK41" s="61" t="s">
        <v>174</v>
      </c>
      <c r="EL41" s="32"/>
      <c r="EM41" s="32"/>
      <c r="EN41" s="32"/>
      <c r="EO41" s="61" t="s">
        <v>177</v>
      </c>
      <c r="EP41" s="2">
        <v>40</v>
      </c>
      <c r="EQ41" s="38">
        <v>10</v>
      </c>
      <c r="ER41" s="58">
        <v>140</v>
      </c>
      <c r="ES41" s="58">
        <v>120</v>
      </c>
      <c r="ET41" s="58">
        <v>0</v>
      </c>
      <c r="EU41" s="61" t="s">
        <v>176</v>
      </c>
      <c r="EV41" s="3"/>
      <c r="EW41" s="58">
        <v>0</v>
      </c>
      <c r="EX41" s="61" t="s">
        <v>174</v>
      </c>
      <c r="EY41" s="32">
        <v>16.25</v>
      </c>
      <c r="EZ41" s="32">
        <v>53.1</v>
      </c>
      <c r="FA41" s="32"/>
      <c r="FB41" s="58">
        <v>9</v>
      </c>
      <c r="FC41" s="58">
        <v>100</v>
      </c>
      <c r="FD41" s="58">
        <v>12</v>
      </c>
      <c r="FE41" s="61" t="s">
        <v>180</v>
      </c>
      <c r="FF41" s="2">
        <v>9</v>
      </c>
      <c r="FG41" s="2">
        <v>100</v>
      </c>
      <c r="FH41" s="2">
        <v>10</v>
      </c>
      <c r="FI41" s="61" t="s">
        <v>205</v>
      </c>
      <c r="FJ41" s="2"/>
      <c r="FK41" s="2"/>
      <c r="FL41" s="2"/>
      <c r="FM41" s="3"/>
      <c r="FN41" s="61" t="s">
        <v>174</v>
      </c>
      <c r="FO41" s="5">
        <f t="shared" si="3"/>
        <v>50</v>
      </c>
      <c r="FP41" s="5"/>
      <c r="FQ41" s="5"/>
      <c r="FR41" s="22">
        <f t="shared" si="4"/>
        <v>200</v>
      </c>
      <c r="FS41" s="32"/>
      <c r="FT41" s="32"/>
      <c r="FU41" s="32">
        <v>473.28</v>
      </c>
      <c r="FV41" s="32"/>
      <c r="FW41" s="7">
        <f t="shared" si="5"/>
        <v>7040.48</v>
      </c>
      <c r="FX41" s="7">
        <f t="shared" si="6"/>
        <v>5988.8600000000006</v>
      </c>
      <c r="FY41" s="7">
        <f t="shared" si="7"/>
        <v>0</v>
      </c>
    </row>
    <row r="42" spans="1:181" ht="30" customHeight="1" x14ac:dyDescent="0.25">
      <c r="A42" s="19" t="s">
        <v>252</v>
      </c>
      <c r="B42" s="61" t="s">
        <v>201</v>
      </c>
      <c r="C42" s="43">
        <v>43640</v>
      </c>
      <c r="D42" s="14">
        <v>43643</v>
      </c>
      <c r="E42" s="61" t="s">
        <v>199</v>
      </c>
      <c r="F42" s="61" t="s">
        <v>177</v>
      </c>
      <c r="G42" s="61" t="s">
        <v>203</v>
      </c>
      <c r="H42" s="3"/>
      <c r="I42" s="3"/>
      <c r="J42" s="2">
        <v>100</v>
      </c>
      <c r="K42" s="3"/>
      <c r="L42" s="61" t="s">
        <v>174</v>
      </c>
      <c r="M42" s="2"/>
      <c r="N42" s="2">
        <v>1</v>
      </c>
      <c r="O42" s="2"/>
      <c r="P42" s="4">
        <v>24000</v>
      </c>
      <c r="Q42" s="4"/>
      <c r="R42" s="4"/>
      <c r="S42" s="4"/>
      <c r="T42" s="2">
        <v>1</v>
      </c>
      <c r="U42" s="2">
        <v>6</v>
      </c>
      <c r="V42" s="2">
        <v>8832</v>
      </c>
      <c r="W42" s="2">
        <v>1104</v>
      </c>
      <c r="X42" s="61" t="s">
        <v>204</v>
      </c>
      <c r="Y42" s="2">
        <v>2082</v>
      </c>
      <c r="Z42" s="2"/>
      <c r="AA42" s="2"/>
      <c r="AB42" s="2">
        <v>1820</v>
      </c>
      <c r="AC42" s="4">
        <v>1</v>
      </c>
      <c r="AD42" s="61" t="s">
        <v>176</v>
      </c>
      <c r="AE42" s="32"/>
      <c r="AF42" s="32"/>
      <c r="AG42" s="32"/>
      <c r="AH42" s="61" t="s">
        <v>176</v>
      </c>
      <c r="AI42" s="5"/>
      <c r="AJ42" s="5"/>
      <c r="AK42" s="5"/>
      <c r="AL42" s="61" t="s">
        <v>176</v>
      </c>
      <c r="AM42" s="61" t="s">
        <v>176</v>
      </c>
      <c r="AN42" s="32"/>
      <c r="AO42" s="32"/>
      <c r="AP42" s="32"/>
      <c r="AQ42" s="61" t="s">
        <v>174</v>
      </c>
      <c r="AR42" s="32"/>
      <c r="AS42" s="32">
        <v>682.86</v>
      </c>
      <c r="AT42" s="32"/>
      <c r="AU42" s="61" t="s">
        <v>176</v>
      </c>
      <c r="AV42" s="32"/>
      <c r="AW42" s="32"/>
      <c r="AX42" s="32"/>
      <c r="AY42" s="61" t="s">
        <v>174</v>
      </c>
      <c r="AZ42" s="4">
        <v>266</v>
      </c>
      <c r="BA42" s="32">
        <v>822.38</v>
      </c>
      <c r="BB42" s="32">
        <v>934.07</v>
      </c>
      <c r="BC42" s="32"/>
      <c r="BD42" s="61" t="s">
        <v>176</v>
      </c>
      <c r="BE42" s="38"/>
      <c r="BF42" s="32"/>
      <c r="BG42" s="32"/>
      <c r="BH42" s="32"/>
      <c r="BI42" s="61" t="s">
        <v>174</v>
      </c>
      <c r="BJ42" s="58">
        <v>1104</v>
      </c>
      <c r="BK42" s="32">
        <v>980.66</v>
      </c>
      <c r="BL42" s="32">
        <v>287.5</v>
      </c>
      <c r="BM42" s="32"/>
      <c r="BN42" s="38">
        <v>19</v>
      </c>
      <c r="BO42" s="38">
        <v>38</v>
      </c>
      <c r="BP42" s="58"/>
      <c r="BQ42" s="38"/>
      <c r="BR42" s="38"/>
      <c r="BS42" s="2"/>
      <c r="BT42" s="2"/>
      <c r="BU42" s="2"/>
      <c r="BV42" s="61" t="s">
        <v>176</v>
      </c>
      <c r="BW42" s="32"/>
      <c r="BX42" s="32"/>
      <c r="BY42" s="32"/>
      <c r="BZ42" s="2"/>
      <c r="CA42" s="58"/>
      <c r="CB42" s="58"/>
      <c r="CC42" s="58"/>
      <c r="CD42" s="58"/>
      <c r="CE42" s="58"/>
      <c r="CF42" s="61" t="s">
        <v>176</v>
      </c>
      <c r="CG42" s="32"/>
      <c r="CH42" s="32"/>
      <c r="CI42" s="32"/>
      <c r="CJ42" s="58"/>
      <c r="CK42" s="68"/>
      <c r="CL42" s="68"/>
      <c r="CM42" s="2"/>
      <c r="CN42" s="2"/>
      <c r="CO42" s="2"/>
      <c r="CP42" s="63" t="s">
        <v>176</v>
      </c>
      <c r="CQ42" s="9"/>
      <c r="CR42" s="9"/>
      <c r="CS42" s="17"/>
      <c r="CT42" s="17"/>
      <c r="CU42" s="17"/>
      <c r="CV42" s="63" t="s">
        <v>176</v>
      </c>
      <c r="CW42" s="9"/>
      <c r="CX42" s="9"/>
      <c r="CY42" s="17"/>
      <c r="CZ42" s="17"/>
      <c r="DA42" s="17"/>
      <c r="DB42" s="61" t="s">
        <v>176</v>
      </c>
      <c r="DC42" s="32"/>
      <c r="DD42" s="32"/>
      <c r="DE42" s="32"/>
      <c r="DF42" s="4"/>
      <c r="DG42" s="58"/>
      <c r="DH42" s="38"/>
      <c r="DI42" s="61"/>
      <c r="DJ42" s="4"/>
      <c r="DK42" s="4"/>
      <c r="DL42" s="2"/>
      <c r="DM42" s="61"/>
      <c r="DN42" s="2"/>
      <c r="DO42" s="2"/>
      <c r="DP42" s="2"/>
      <c r="DQ42" s="3"/>
      <c r="DR42" s="61" t="s">
        <v>176</v>
      </c>
      <c r="DS42" s="32"/>
      <c r="DT42" s="32"/>
      <c r="DU42" s="32"/>
      <c r="DV42" s="28"/>
      <c r="DW42" s="28"/>
      <c r="DX42" s="28"/>
      <c r="DY42" s="61" t="s">
        <v>174</v>
      </c>
      <c r="DZ42" s="2">
        <v>75</v>
      </c>
      <c r="EA42" s="2">
        <v>75</v>
      </c>
      <c r="EB42" s="2">
        <v>72</v>
      </c>
      <c r="EC42" s="2">
        <v>72</v>
      </c>
      <c r="ED42" s="2">
        <v>12</v>
      </c>
      <c r="EE42" s="4">
        <v>12</v>
      </c>
      <c r="EF42" s="61" t="s">
        <v>176</v>
      </c>
      <c r="EG42" s="2"/>
      <c r="EH42" s="5"/>
      <c r="EI42" s="5"/>
      <c r="EJ42" s="5"/>
      <c r="EK42" s="61" t="s">
        <v>174</v>
      </c>
      <c r="EL42" s="32">
        <v>100.45</v>
      </c>
      <c r="EM42" s="32">
        <v>2.29</v>
      </c>
      <c r="EN42" s="32"/>
      <c r="EO42" s="61" t="s">
        <v>177</v>
      </c>
      <c r="EP42" s="2">
        <v>40</v>
      </c>
      <c r="EQ42" s="38">
        <v>10</v>
      </c>
      <c r="ER42" s="58">
        <v>140</v>
      </c>
      <c r="ES42" s="58">
        <v>120</v>
      </c>
      <c r="ET42" s="58">
        <v>3</v>
      </c>
      <c r="EU42" s="61" t="s">
        <v>174</v>
      </c>
      <c r="EV42" s="61"/>
      <c r="EW42" s="58">
        <v>0</v>
      </c>
      <c r="EX42" s="61" t="s">
        <v>174</v>
      </c>
      <c r="EY42" s="32">
        <v>16.25</v>
      </c>
      <c r="EZ42" s="32">
        <v>56.45</v>
      </c>
      <c r="FA42" s="32"/>
      <c r="FB42" s="58">
        <v>9</v>
      </c>
      <c r="FC42" s="58">
        <v>100</v>
      </c>
      <c r="FD42" s="58">
        <v>12</v>
      </c>
      <c r="FE42" s="61" t="s">
        <v>180</v>
      </c>
      <c r="FF42" s="2">
        <v>9</v>
      </c>
      <c r="FG42" s="2">
        <v>100</v>
      </c>
      <c r="FH42" s="2">
        <v>10</v>
      </c>
      <c r="FI42" s="61" t="s">
        <v>205</v>
      </c>
      <c r="FJ42" s="2"/>
      <c r="FK42" s="2"/>
      <c r="FL42" s="2"/>
      <c r="FM42" s="61"/>
      <c r="FN42" s="61" t="s">
        <v>174</v>
      </c>
      <c r="FO42" s="5">
        <f t="shared" si="3"/>
        <v>50</v>
      </c>
      <c r="FP42" s="5"/>
      <c r="FQ42" s="5"/>
      <c r="FR42" s="22">
        <f t="shared" si="4"/>
        <v>200</v>
      </c>
      <c r="FS42" s="32"/>
      <c r="FT42" s="32"/>
      <c r="FU42" s="32">
        <v>366.96</v>
      </c>
      <c r="FV42" s="32"/>
      <c r="FW42" s="7">
        <f t="shared" si="5"/>
        <v>2169.7399999999998</v>
      </c>
      <c r="FX42" s="7">
        <f t="shared" si="6"/>
        <v>2330.13</v>
      </c>
      <c r="FY42" s="7">
        <f t="shared" si="7"/>
        <v>0</v>
      </c>
    </row>
    <row r="43" spans="1:181" ht="30" customHeight="1" x14ac:dyDescent="0.25">
      <c r="A43" s="19" t="s">
        <v>258</v>
      </c>
      <c r="B43" s="61" t="s">
        <v>231</v>
      </c>
      <c r="C43" s="80">
        <v>43343</v>
      </c>
      <c r="D43" s="81">
        <v>43562</v>
      </c>
      <c r="E43" s="61" t="s">
        <v>202</v>
      </c>
      <c r="F43" s="61" t="s">
        <v>177</v>
      </c>
      <c r="G43" s="61" t="s">
        <v>203</v>
      </c>
      <c r="H43" s="3"/>
      <c r="I43" s="3"/>
      <c r="J43" s="2">
        <v>100</v>
      </c>
      <c r="K43" s="61"/>
      <c r="L43" s="61" t="s">
        <v>174</v>
      </c>
      <c r="M43" s="2"/>
      <c r="N43" s="2">
        <v>1</v>
      </c>
      <c r="O43" s="2"/>
      <c r="P43" s="4">
        <v>36000</v>
      </c>
      <c r="Q43" s="4">
        <v>10</v>
      </c>
      <c r="R43" s="4"/>
      <c r="S43" s="4"/>
      <c r="T43" s="2">
        <v>4</v>
      </c>
      <c r="U43" s="2">
        <v>7</v>
      </c>
      <c r="V43" s="2">
        <v>7840</v>
      </c>
      <c r="W43" s="2">
        <v>980</v>
      </c>
      <c r="X43" s="61" t="s">
        <v>175</v>
      </c>
      <c r="Y43" s="2">
        <v>3366</v>
      </c>
      <c r="Z43" s="2">
        <v>3111</v>
      </c>
      <c r="AA43" s="2">
        <v>3022</v>
      </c>
      <c r="AB43" s="2">
        <v>869</v>
      </c>
      <c r="AC43" s="4">
        <v>1</v>
      </c>
      <c r="AD43" s="61" t="s">
        <v>176</v>
      </c>
      <c r="AE43" s="32"/>
      <c r="AF43" s="32"/>
      <c r="AG43" s="32"/>
      <c r="AH43" s="61" t="s">
        <v>176</v>
      </c>
      <c r="AI43" s="5"/>
      <c r="AJ43" s="5"/>
      <c r="AK43" s="5"/>
      <c r="AL43" s="61" t="s">
        <v>176</v>
      </c>
      <c r="AM43" s="61" t="s">
        <v>176</v>
      </c>
      <c r="AN43" s="32"/>
      <c r="AO43" s="32"/>
      <c r="AP43" s="32"/>
      <c r="AQ43" s="61" t="s">
        <v>174</v>
      </c>
      <c r="AR43" s="32"/>
      <c r="AS43" s="32"/>
      <c r="AT43" s="32">
        <v>151.16999999999999</v>
      </c>
      <c r="AU43" s="61" t="s">
        <v>176</v>
      </c>
      <c r="AV43" s="32"/>
      <c r="AW43" s="32"/>
      <c r="AX43" s="32"/>
      <c r="AY43" s="61" t="s">
        <v>174</v>
      </c>
      <c r="AZ43" s="4">
        <v>2153</v>
      </c>
      <c r="BA43" s="32">
        <v>320.74</v>
      </c>
      <c r="BB43" s="32">
        <v>1143.7</v>
      </c>
      <c r="BC43" s="32"/>
      <c r="BD43" s="61" t="s">
        <v>174</v>
      </c>
      <c r="BE43" s="38">
        <v>344</v>
      </c>
      <c r="BF43" s="32">
        <v>637.49</v>
      </c>
      <c r="BG43" s="32"/>
      <c r="BH43" s="32"/>
      <c r="BI43" s="61" t="s">
        <v>174</v>
      </c>
      <c r="BJ43" s="58">
        <v>980</v>
      </c>
      <c r="BK43" s="32"/>
      <c r="BL43" s="32">
        <v>300.39999999999998</v>
      </c>
      <c r="BM43" s="32"/>
      <c r="BN43" s="38">
        <v>6</v>
      </c>
      <c r="BO43" s="38">
        <v>19</v>
      </c>
      <c r="BP43" s="58"/>
      <c r="BQ43" s="38"/>
      <c r="BR43" s="38"/>
      <c r="BS43" s="2"/>
      <c r="BT43" s="2"/>
      <c r="BU43" s="2"/>
      <c r="BV43" s="61" t="s">
        <v>176</v>
      </c>
      <c r="BW43" s="32"/>
      <c r="BX43" s="32"/>
      <c r="BY43" s="32"/>
      <c r="BZ43" s="2"/>
      <c r="CA43" s="58"/>
      <c r="CB43" s="58"/>
      <c r="CC43" s="58"/>
      <c r="CD43" s="58"/>
      <c r="CE43" s="58"/>
      <c r="CF43" s="61" t="s">
        <v>174</v>
      </c>
      <c r="CG43" s="32">
        <v>1046.8800000000001</v>
      </c>
      <c r="CH43" s="32">
        <v>319.55</v>
      </c>
      <c r="CI43" s="32"/>
      <c r="CJ43" s="58">
        <v>980</v>
      </c>
      <c r="CK43" s="58">
        <v>6</v>
      </c>
      <c r="CL43" s="58">
        <v>25</v>
      </c>
      <c r="CM43" s="2"/>
      <c r="CN43" s="2"/>
      <c r="CO43" s="2"/>
      <c r="CP43" s="63" t="s">
        <v>176</v>
      </c>
      <c r="CQ43" s="9"/>
      <c r="CR43" s="9"/>
      <c r="CS43" s="17"/>
      <c r="CT43" s="17"/>
      <c r="CU43" s="17"/>
      <c r="CV43" s="63" t="s">
        <v>176</v>
      </c>
      <c r="CW43" s="9"/>
      <c r="CX43" s="9"/>
      <c r="CY43" s="17"/>
      <c r="CZ43" s="17"/>
      <c r="DA43" s="17"/>
      <c r="DB43" s="61" t="s">
        <v>176</v>
      </c>
      <c r="DC43" s="32"/>
      <c r="DD43" s="32"/>
      <c r="DE43" s="32"/>
      <c r="DF43" s="4"/>
      <c r="DG43" s="58"/>
      <c r="DH43" s="38"/>
      <c r="DI43" s="3"/>
      <c r="DJ43" s="4"/>
      <c r="DK43" s="4"/>
      <c r="DL43" s="2"/>
      <c r="DM43" s="3"/>
      <c r="DN43" s="2"/>
      <c r="DO43" s="2"/>
      <c r="DP43" s="2"/>
      <c r="DQ43" s="3"/>
      <c r="DR43" s="61" t="s">
        <v>174</v>
      </c>
      <c r="DS43" s="32">
        <v>2551.23</v>
      </c>
      <c r="DT43" s="32">
        <v>109.45</v>
      </c>
      <c r="DU43" s="32"/>
      <c r="DV43" s="28">
        <v>2.5</v>
      </c>
      <c r="DW43" s="28">
        <v>14</v>
      </c>
      <c r="DX43" s="28">
        <v>8.5</v>
      </c>
      <c r="DY43" s="61" t="s">
        <v>174</v>
      </c>
      <c r="DZ43" s="2">
        <v>74</v>
      </c>
      <c r="EA43" s="2">
        <v>74</v>
      </c>
      <c r="EB43" s="2">
        <v>72</v>
      </c>
      <c r="EC43" s="2">
        <v>72</v>
      </c>
      <c r="ED43" s="2">
        <v>12</v>
      </c>
      <c r="EE43" s="4">
        <v>12</v>
      </c>
      <c r="EF43" s="61" t="s">
        <v>176</v>
      </c>
      <c r="EG43" s="2"/>
      <c r="EH43" s="5"/>
      <c r="EI43" s="5"/>
      <c r="EJ43" s="5"/>
      <c r="EK43" s="61" t="s">
        <v>174</v>
      </c>
      <c r="EL43" s="32">
        <v>52.69</v>
      </c>
      <c r="EM43" s="32">
        <v>11.72</v>
      </c>
      <c r="EN43" s="32"/>
      <c r="EO43" s="61" t="s">
        <v>177</v>
      </c>
      <c r="EP43" s="2">
        <v>40</v>
      </c>
      <c r="ER43" s="58">
        <v>125</v>
      </c>
      <c r="ES43" s="58">
        <v>125</v>
      </c>
      <c r="ET43" s="58">
        <v>12</v>
      </c>
      <c r="EU43" s="61" t="s">
        <v>174</v>
      </c>
      <c r="EV43" s="3"/>
      <c r="EW43" s="58">
        <v>1</v>
      </c>
      <c r="EX43" s="61" t="s">
        <v>176</v>
      </c>
      <c r="EY43" s="32"/>
      <c r="EZ43" s="32"/>
      <c r="FA43" s="32"/>
      <c r="FB43" s="58"/>
      <c r="FC43" s="58"/>
      <c r="FD43" s="58"/>
      <c r="FE43" s="61"/>
      <c r="FF43" s="2"/>
      <c r="FG43" s="2"/>
      <c r="FH43" s="2"/>
      <c r="FI43" s="61"/>
      <c r="FJ43" s="2"/>
      <c r="FK43" s="2"/>
      <c r="FL43" s="2"/>
      <c r="FM43" s="61"/>
      <c r="FN43" s="61" t="s">
        <v>174</v>
      </c>
      <c r="FO43" s="5">
        <f t="shared" si="3"/>
        <v>50</v>
      </c>
      <c r="FP43" s="5"/>
      <c r="FQ43" s="5"/>
      <c r="FR43" s="22">
        <f t="shared" si="4"/>
        <v>200</v>
      </c>
      <c r="FS43" s="32"/>
      <c r="FT43" s="32"/>
      <c r="FU43" s="32">
        <v>919.1</v>
      </c>
      <c r="FV43" s="32"/>
      <c r="FW43" s="7">
        <f t="shared" si="5"/>
        <v>4859.03</v>
      </c>
      <c r="FX43" s="7">
        <f t="shared" si="6"/>
        <v>2803.92</v>
      </c>
      <c r="FY43" s="7">
        <f t="shared" si="7"/>
        <v>151.16999999999999</v>
      </c>
    </row>
    <row r="44" spans="1:181" x14ac:dyDescent="0.25">
      <c r="A44" s="19" t="s">
        <v>259</v>
      </c>
      <c r="B44" s="61" t="s">
        <v>231</v>
      </c>
      <c r="C44" s="43">
        <v>43118</v>
      </c>
      <c r="D44" s="14">
        <v>43584</v>
      </c>
      <c r="E44" s="61" t="s">
        <v>202</v>
      </c>
      <c r="F44" s="61" t="s">
        <v>177</v>
      </c>
      <c r="G44" s="61" t="s">
        <v>203</v>
      </c>
      <c r="H44" s="3"/>
      <c r="I44" s="3"/>
      <c r="J44" s="2">
        <v>100</v>
      </c>
      <c r="K44" s="3"/>
      <c r="L44" s="61" t="s">
        <v>174</v>
      </c>
      <c r="M44" s="2"/>
      <c r="N44" s="2">
        <v>1</v>
      </c>
      <c r="O44" s="2"/>
      <c r="P44" s="4">
        <v>36000</v>
      </c>
      <c r="Q44" s="4">
        <v>10</v>
      </c>
      <c r="R44" s="4"/>
      <c r="S44" s="4"/>
      <c r="T44" s="2">
        <v>4</v>
      </c>
      <c r="U44" s="2">
        <v>7</v>
      </c>
      <c r="V44" s="2">
        <v>7840</v>
      </c>
      <c r="W44" s="2">
        <v>980</v>
      </c>
      <c r="X44" s="61" t="s">
        <v>175</v>
      </c>
      <c r="Y44" s="2">
        <v>4312</v>
      </c>
      <c r="Z44" s="2">
        <v>4010</v>
      </c>
      <c r="AA44" s="2">
        <v>4008</v>
      </c>
      <c r="AB44" s="2">
        <v>1264</v>
      </c>
      <c r="AC44" s="4">
        <v>1</v>
      </c>
      <c r="AD44" s="61" t="s">
        <v>174</v>
      </c>
      <c r="AE44" s="32"/>
      <c r="AF44" s="32"/>
      <c r="AG44" s="32"/>
      <c r="AH44" s="61" t="s">
        <v>176</v>
      </c>
      <c r="AI44" s="5"/>
      <c r="AJ44" s="5"/>
      <c r="AK44" s="5"/>
      <c r="AL44" s="61" t="s">
        <v>176</v>
      </c>
      <c r="AM44" s="61" t="s">
        <v>176</v>
      </c>
      <c r="AN44" s="32"/>
      <c r="AO44" s="32"/>
      <c r="AP44" s="32"/>
      <c r="AQ44" s="61" t="s">
        <v>174</v>
      </c>
      <c r="AR44" s="32"/>
      <c r="AS44" s="32"/>
      <c r="AT44" s="32">
        <v>1036.05</v>
      </c>
      <c r="AU44" s="61" t="s">
        <v>176</v>
      </c>
      <c r="AV44" s="32"/>
      <c r="AW44" s="32"/>
      <c r="AX44" s="32"/>
      <c r="AY44" s="61" t="s">
        <v>174</v>
      </c>
      <c r="AZ44" s="4">
        <v>2744</v>
      </c>
      <c r="BA44" s="32">
        <v>536.22</v>
      </c>
      <c r="BB44" s="32">
        <v>85.23</v>
      </c>
      <c r="BC44" s="32"/>
      <c r="BD44" s="61" t="s">
        <v>174</v>
      </c>
      <c r="BE44" s="38">
        <v>304</v>
      </c>
      <c r="BF44" s="32">
        <v>603.46</v>
      </c>
      <c r="BG44" s="32"/>
      <c r="BH44" s="32"/>
      <c r="BI44" s="61" t="s">
        <v>174</v>
      </c>
      <c r="BJ44" s="58">
        <v>980</v>
      </c>
      <c r="BK44" s="32">
        <v>940.45</v>
      </c>
      <c r="BL44" s="32">
        <v>286.56</v>
      </c>
      <c r="BM44" s="32"/>
      <c r="BN44" s="38">
        <v>6</v>
      </c>
      <c r="BO44" s="38">
        <v>25</v>
      </c>
      <c r="BP44" s="58"/>
      <c r="BQ44" s="38"/>
      <c r="BR44" s="38"/>
      <c r="BS44" s="2"/>
      <c r="BT44" s="2"/>
      <c r="BU44" s="2"/>
      <c r="BV44" s="61" t="s">
        <v>176</v>
      </c>
      <c r="BW44" s="32"/>
      <c r="BX44" s="32"/>
      <c r="BY44" s="32"/>
      <c r="BZ44" s="2"/>
      <c r="CA44" s="58"/>
      <c r="CB44" s="58"/>
      <c r="CC44" s="58"/>
      <c r="CD44" s="58"/>
      <c r="CE44" s="58"/>
      <c r="CF44" s="61" t="s">
        <v>174</v>
      </c>
      <c r="CG44" s="32">
        <v>1145.1500000000001</v>
      </c>
      <c r="CH44" s="32">
        <v>889.5</v>
      </c>
      <c r="CI44" s="32"/>
      <c r="CJ44" s="58">
        <v>980</v>
      </c>
      <c r="CK44" s="58">
        <v>6</v>
      </c>
      <c r="CL44" s="58">
        <v>25</v>
      </c>
      <c r="CM44" s="2"/>
      <c r="CN44" s="2"/>
      <c r="CO44" s="2"/>
      <c r="CP44" s="63" t="s">
        <v>176</v>
      </c>
      <c r="CQ44" s="9"/>
      <c r="CR44" s="9"/>
      <c r="CS44" s="17"/>
      <c r="CT44" s="17"/>
      <c r="CU44" s="17"/>
      <c r="CV44" s="63" t="s">
        <v>176</v>
      </c>
      <c r="CW44" s="9"/>
      <c r="CX44" s="9"/>
      <c r="CY44" s="17"/>
      <c r="CZ44" s="17"/>
      <c r="DA44" s="17"/>
      <c r="DB44" s="61" t="s">
        <v>176</v>
      </c>
      <c r="DC44" s="32"/>
      <c r="DD44" s="32"/>
      <c r="DE44" s="32"/>
      <c r="DF44" s="4"/>
      <c r="DG44" s="58"/>
      <c r="DH44" s="38"/>
      <c r="DI44" s="3"/>
      <c r="DJ44" s="4"/>
      <c r="DK44" s="4"/>
      <c r="DL44" s="2"/>
      <c r="DM44" s="3"/>
      <c r="DN44" s="2"/>
      <c r="DO44" s="2"/>
      <c r="DP44" s="2"/>
      <c r="DQ44" s="3"/>
      <c r="DR44" s="61" t="s">
        <v>174</v>
      </c>
      <c r="DS44" s="32">
        <v>2569.08</v>
      </c>
      <c r="DT44" s="32"/>
      <c r="DU44" s="32"/>
      <c r="DV44" s="28">
        <v>2.5</v>
      </c>
      <c r="DW44" s="28">
        <v>14</v>
      </c>
      <c r="DX44" s="28">
        <v>8.5</v>
      </c>
      <c r="DY44" s="61" t="s">
        <v>174</v>
      </c>
      <c r="DZ44" s="2">
        <v>74</v>
      </c>
      <c r="EA44" s="2">
        <v>74</v>
      </c>
      <c r="EB44" s="2">
        <v>70</v>
      </c>
      <c r="EC44" s="2">
        <v>70</v>
      </c>
      <c r="ED44" s="2">
        <v>12</v>
      </c>
      <c r="EE44" s="4">
        <v>12</v>
      </c>
      <c r="EF44" s="61" t="s">
        <v>176</v>
      </c>
      <c r="EG44" s="2"/>
      <c r="EH44" s="5"/>
      <c r="EI44" s="5"/>
      <c r="EJ44" s="5"/>
      <c r="EK44" s="61" t="s">
        <v>174</v>
      </c>
      <c r="EL44" s="32">
        <v>35.700000000000003</v>
      </c>
      <c r="EM44" s="32"/>
      <c r="EN44" s="32"/>
      <c r="EO44" s="61" t="s">
        <v>177</v>
      </c>
      <c r="EP44" s="2">
        <v>40</v>
      </c>
      <c r="EQ44" s="38"/>
      <c r="ER44" s="58">
        <v>125</v>
      </c>
      <c r="ES44" s="58">
        <v>125</v>
      </c>
      <c r="ET44" s="58">
        <v>12</v>
      </c>
      <c r="EU44" s="61" t="s">
        <v>174</v>
      </c>
      <c r="EV44" s="3"/>
      <c r="EW44" s="58">
        <v>1</v>
      </c>
      <c r="EX44" s="61" t="s">
        <v>174</v>
      </c>
      <c r="EY44" s="32">
        <v>13.88</v>
      </c>
      <c r="EZ44" s="32"/>
      <c r="FA44" s="32"/>
      <c r="FB44" s="58">
        <v>15</v>
      </c>
      <c r="FC44" s="58">
        <v>75</v>
      </c>
      <c r="FD44" s="58">
        <v>4</v>
      </c>
      <c r="FE44" s="61" t="s">
        <v>180</v>
      </c>
      <c r="FF44" s="2">
        <v>15</v>
      </c>
      <c r="FG44" s="2">
        <v>75</v>
      </c>
      <c r="FH44" s="2">
        <v>4</v>
      </c>
      <c r="FI44" s="61" t="s">
        <v>205</v>
      </c>
      <c r="FJ44" s="2">
        <v>15</v>
      </c>
      <c r="FK44" s="2">
        <v>75</v>
      </c>
      <c r="FL44" s="2">
        <v>4</v>
      </c>
      <c r="FM44" s="61" t="s">
        <v>232</v>
      </c>
      <c r="FN44" s="61" t="s">
        <v>174</v>
      </c>
      <c r="FO44" s="5">
        <f t="shared" si="3"/>
        <v>50</v>
      </c>
      <c r="FP44" s="5"/>
      <c r="FQ44" s="5"/>
      <c r="FR44" s="22">
        <f t="shared" si="4"/>
        <v>200</v>
      </c>
      <c r="FS44" s="32"/>
      <c r="FT44" s="32"/>
      <c r="FU44" s="32">
        <v>360.1</v>
      </c>
      <c r="FV44" s="32"/>
      <c r="FW44" s="7">
        <f t="shared" si="5"/>
        <v>6093.9400000000005</v>
      </c>
      <c r="FX44" s="7">
        <f t="shared" si="6"/>
        <v>1621.3899999999999</v>
      </c>
      <c r="FY44" s="7">
        <f t="shared" si="7"/>
        <v>1036.05</v>
      </c>
    </row>
    <row r="45" spans="1:181" x14ac:dyDescent="0.25">
      <c r="A45" s="19" t="s">
        <v>260</v>
      </c>
      <c r="B45" s="61" t="s">
        <v>231</v>
      </c>
      <c r="C45" s="43">
        <v>43343</v>
      </c>
      <c r="D45" s="14">
        <v>43453</v>
      </c>
      <c r="E45" s="61" t="s">
        <v>202</v>
      </c>
      <c r="F45" s="61" t="s">
        <v>177</v>
      </c>
      <c r="G45" s="61" t="s">
        <v>203</v>
      </c>
      <c r="H45" s="3"/>
      <c r="I45" s="3"/>
      <c r="J45" s="2">
        <v>100</v>
      </c>
      <c r="K45" s="3"/>
      <c r="L45" s="61" t="s">
        <v>174</v>
      </c>
      <c r="M45" s="2"/>
      <c r="N45" s="2">
        <v>1</v>
      </c>
      <c r="O45" s="2"/>
      <c r="P45" s="4">
        <v>30000</v>
      </c>
      <c r="Q45" s="4"/>
      <c r="R45" s="4"/>
      <c r="S45" s="4"/>
      <c r="T45" s="2">
        <v>1</v>
      </c>
      <c r="U45" s="2">
        <v>6</v>
      </c>
      <c r="V45" s="2">
        <v>5760</v>
      </c>
      <c r="W45" s="2">
        <v>720</v>
      </c>
      <c r="X45" s="61" t="s">
        <v>175</v>
      </c>
      <c r="Y45" s="2">
        <v>3988</v>
      </c>
      <c r="Z45" s="2">
        <v>3710</v>
      </c>
      <c r="AA45" s="2">
        <v>3692</v>
      </c>
      <c r="AB45" s="2">
        <v>1165</v>
      </c>
      <c r="AC45" s="4">
        <v>1</v>
      </c>
      <c r="AD45" s="61" t="s">
        <v>174</v>
      </c>
      <c r="AE45" s="32"/>
      <c r="AF45" s="32">
        <v>1146.75</v>
      </c>
      <c r="AG45" s="32"/>
      <c r="AH45" s="61" t="s">
        <v>176</v>
      </c>
      <c r="AI45" s="5"/>
      <c r="AJ45" s="5"/>
      <c r="AK45" s="5"/>
      <c r="AL45" s="61" t="s">
        <v>176</v>
      </c>
      <c r="AM45" s="61" t="s">
        <v>176</v>
      </c>
      <c r="AN45" s="32"/>
      <c r="AO45" s="32"/>
      <c r="AP45" s="32"/>
      <c r="AQ45" s="61" t="s">
        <v>174</v>
      </c>
      <c r="AR45" s="32"/>
      <c r="AS45" s="32"/>
      <c r="AT45" s="32">
        <v>117.54</v>
      </c>
      <c r="AU45" s="61" t="s">
        <v>176</v>
      </c>
      <c r="AV45" s="32"/>
      <c r="AW45" s="32"/>
      <c r="AX45" s="32"/>
      <c r="AY45" s="61" t="s">
        <v>174</v>
      </c>
      <c r="AZ45" s="4">
        <v>2527</v>
      </c>
      <c r="BA45" s="32">
        <v>389.63</v>
      </c>
      <c r="BB45" s="32">
        <v>625.08000000000004</v>
      </c>
      <c r="BC45" s="32"/>
      <c r="BD45" s="61" t="s">
        <v>174</v>
      </c>
      <c r="BE45" s="38">
        <v>296</v>
      </c>
      <c r="BF45" s="32">
        <v>427.58</v>
      </c>
      <c r="BG45" s="32">
        <v>123.88</v>
      </c>
      <c r="BH45" s="32"/>
      <c r="BI45" s="61" t="s">
        <v>174</v>
      </c>
      <c r="BJ45" s="58">
        <v>720</v>
      </c>
      <c r="BK45" s="32">
        <v>518.1</v>
      </c>
      <c r="BL45" s="32">
        <v>189.52</v>
      </c>
      <c r="BM45" s="32"/>
      <c r="BN45" s="38">
        <v>6</v>
      </c>
      <c r="BO45" s="38">
        <v>13</v>
      </c>
      <c r="BP45" s="58"/>
      <c r="BQ45" s="38"/>
      <c r="BR45" s="38"/>
      <c r="BS45" s="2"/>
      <c r="BT45" s="2"/>
      <c r="BU45" s="2"/>
      <c r="BV45" s="61" t="s">
        <v>176</v>
      </c>
      <c r="BW45" s="32"/>
      <c r="BX45" s="32"/>
      <c r="BY45" s="32"/>
      <c r="BZ45" s="2"/>
      <c r="CA45" s="58"/>
      <c r="CB45" s="58"/>
      <c r="CC45" s="58"/>
      <c r="CD45" s="58"/>
      <c r="CE45" s="58"/>
      <c r="CF45" s="61" t="s">
        <v>174</v>
      </c>
      <c r="CG45" s="32">
        <v>722.8</v>
      </c>
      <c r="CH45" s="32">
        <v>872.32</v>
      </c>
      <c r="CI45" s="32"/>
      <c r="CJ45" s="58">
        <v>720</v>
      </c>
      <c r="CK45" s="68">
        <v>3</v>
      </c>
      <c r="CL45" s="68">
        <v>13</v>
      </c>
      <c r="CM45" s="2"/>
      <c r="CN45" s="2"/>
      <c r="CO45" s="2"/>
      <c r="CP45" s="63" t="s">
        <v>176</v>
      </c>
      <c r="CQ45" s="9"/>
      <c r="CR45" s="9"/>
      <c r="CS45" s="17"/>
      <c r="CT45" s="17"/>
      <c r="CU45" s="17"/>
      <c r="CV45" s="63" t="s">
        <v>176</v>
      </c>
      <c r="CW45" s="9"/>
      <c r="CX45" s="9"/>
      <c r="CY45" s="17"/>
      <c r="CZ45" s="17"/>
      <c r="DA45" s="17"/>
      <c r="DB45" s="61" t="s">
        <v>176</v>
      </c>
      <c r="DC45" s="32"/>
      <c r="DD45" s="32"/>
      <c r="DE45" s="32"/>
      <c r="DF45" s="4"/>
      <c r="DG45" s="58"/>
      <c r="DH45" s="38"/>
      <c r="DI45" s="3"/>
      <c r="DJ45" s="4"/>
      <c r="DK45" s="4"/>
      <c r="DL45" s="2"/>
      <c r="DM45" s="3"/>
      <c r="DN45" s="2"/>
      <c r="DO45" s="2"/>
      <c r="DP45" s="2"/>
      <c r="DQ45" s="3"/>
      <c r="DR45" s="61" t="s">
        <v>176</v>
      </c>
      <c r="DS45" s="32"/>
      <c r="DT45" s="32"/>
      <c r="DU45" s="32"/>
      <c r="DV45" s="28"/>
      <c r="DW45" s="28"/>
      <c r="DX45" s="28"/>
      <c r="DY45" s="61" t="s">
        <v>174</v>
      </c>
      <c r="DZ45" s="2">
        <v>74</v>
      </c>
      <c r="EA45" s="2">
        <v>74</v>
      </c>
      <c r="EB45" s="2">
        <v>72</v>
      </c>
      <c r="EC45" s="2">
        <v>72</v>
      </c>
      <c r="ED45" s="2">
        <v>12</v>
      </c>
      <c r="EE45" s="4">
        <v>12</v>
      </c>
      <c r="EF45" s="61" t="s">
        <v>176</v>
      </c>
      <c r="EG45" s="2"/>
      <c r="EH45" s="5"/>
      <c r="EI45" s="5"/>
      <c r="EJ45" s="5"/>
      <c r="EK45" s="61" t="s">
        <v>174</v>
      </c>
      <c r="EL45" s="32">
        <v>95.25</v>
      </c>
      <c r="EM45" s="32">
        <v>14</v>
      </c>
      <c r="EN45" s="32"/>
      <c r="EO45" s="61" t="s">
        <v>177</v>
      </c>
      <c r="EP45" s="2">
        <v>40</v>
      </c>
      <c r="EQ45" s="38"/>
      <c r="ER45" s="58">
        <v>125</v>
      </c>
      <c r="ES45" s="58">
        <v>125</v>
      </c>
      <c r="ET45" s="58">
        <v>12</v>
      </c>
      <c r="EU45" s="61" t="s">
        <v>174</v>
      </c>
      <c r="EV45" s="3"/>
      <c r="EW45" s="58">
        <v>1</v>
      </c>
      <c r="EX45" s="61" t="s">
        <v>174</v>
      </c>
      <c r="EY45" s="32">
        <v>19.79</v>
      </c>
      <c r="EZ45" s="32">
        <v>30.1</v>
      </c>
      <c r="FA45" s="32"/>
      <c r="FB45" s="58">
        <v>15</v>
      </c>
      <c r="FC45" s="58">
        <v>100</v>
      </c>
      <c r="FD45" s="58">
        <v>4</v>
      </c>
      <c r="FE45" s="61" t="s">
        <v>180</v>
      </c>
      <c r="FF45" s="2">
        <v>15</v>
      </c>
      <c r="FG45" s="2">
        <v>100</v>
      </c>
      <c r="FH45" s="2">
        <v>4</v>
      </c>
      <c r="FI45" s="61" t="s">
        <v>205</v>
      </c>
      <c r="FJ45" s="2">
        <v>15</v>
      </c>
      <c r="FK45" s="2">
        <v>100</v>
      </c>
      <c r="FL45" s="2">
        <v>4</v>
      </c>
      <c r="FM45" s="61" t="s">
        <v>232</v>
      </c>
      <c r="FN45" s="61" t="s">
        <v>174</v>
      </c>
      <c r="FO45" s="5">
        <f t="shared" si="3"/>
        <v>50</v>
      </c>
      <c r="FP45" s="5"/>
      <c r="FQ45" s="5"/>
      <c r="FR45" s="22">
        <f t="shared" si="4"/>
        <v>200</v>
      </c>
      <c r="FS45" s="32"/>
      <c r="FT45" s="32"/>
      <c r="FU45" s="32">
        <v>889.1</v>
      </c>
      <c r="FV45" s="32"/>
      <c r="FW45" s="7">
        <f t="shared" si="5"/>
        <v>2423.1499999999996</v>
      </c>
      <c r="FX45" s="7">
        <f t="shared" si="6"/>
        <v>3890.75</v>
      </c>
      <c r="FY45" s="7">
        <f t="shared" si="7"/>
        <v>117.54</v>
      </c>
    </row>
    <row r="46" spans="1:181" ht="30" x14ac:dyDescent="0.25">
      <c r="A46" s="19" t="s">
        <v>261</v>
      </c>
      <c r="B46" s="61" t="s">
        <v>198</v>
      </c>
      <c r="C46" s="43">
        <v>43629</v>
      </c>
      <c r="D46" s="14">
        <v>43661</v>
      </c>
      <c r="E46" s="61" t="s">
        <v>202</v>
      </c>
      <c r="F46" s="61" t="s">
        <v>177</v>
      </c>
      <c r="G46" s="61" t="s">
        <v>238</v>
      </c>
      <c r="H46" s="3"/>
      <c r="I46" s="3"/>
      <c r="J46" s="2">
        <v>100</v>
      </c>
      <c r="K46" s="3"/>
      <c r="L46" s="61" t="s">
        <v>174</v>
      </c>
      <c r="M46" s="2"/>
      <c r="N46" s="2">
        <v>1</v>
      </c>
      <c r="O46" s="2"/>
      <c r="P46" s="4">
        <v>24000</v>
      </c>
      <c r="Q46" s="4"/>
      <c r="R46" s="4"/>
      <c r="S46" s="4"/>
      <c r="T46" s="2">
        <v>2</v>
      </c>
      <c r="U46" s="2">
        <v>6</v>
      </c>
      <c r="V46" s="2">
        <v>7840</v>
      </c>
      <c r="W46" s="2">
        <v>980</v>
      </c>
      <c r="X46" s="61" t="s">
        <v>175</v>
      </c>
      <c r="Y46" s="2">
        <v>1453</v>
      </c>
      <c r="Z46" s="2">
        <v>1453</v>
      </c>
      <c r="AA46" s="2">
        <v>1010</v>
      </c>
      <c r="AB46" s="2">
        <v>596</v>
      </c>
      <c r="AC46" s="4">
        <v>1</v>
      </c>
      <c r="AD46" s="61" t="s">
        <v>176</v>
      </c>
      <c r="AE46" s="32"/>
      <c r="AF46" s="32"/>
      <c r="AG46" s="32"/>
      <c r="AH46" s="61" t="s">
        <v>176</v>
      </c>
      <c r="AI46" s="5"/>
      <c r="AJ46" s="5"/>
      <c r="AK46" s="5"/>
      <c r="AL46" s="61" t="s">
        <v>176</v>
      </c>
      <c r="AM46" s="61" t="s">
        <v>176</v>
      </c>
      <c r="AN46" s="32"/>
      <c r="AO46" s="32"/>
      <c r="AP46" s="32"/>
      <c r="AQ46" s="61" t="s">
        <v>174</v>
      </c>
      <c r="AR46" s="32"/>
      <c r="AS46" s="32">
        <v>835.75</v>
      </c>
      <c r="AT46" s="32"/>
      <c r="AU46" s="61" t="s">
        <v>176</v>
      </c>
      <c r="AV46" s="32"/>
      <c r="AW46" s="32"/>
      <c r="AX46" s="32"/>
      <c r="AY46" s="61" t="s">
        <v>174</v>
      </c>
      <c r="AZ46" s="4">
        <v>414</v>
      </c>
      <c r="BA46" s="32">
        <v>119.5</v>
      </c>
      <c r="BB46" s="32">
        <v>345.47</v>
      </c>
      <c r="BC46" s="32"/>
      <c r="BD46" s="61" t="s">
        <v>174</v>
      </c>
      <c r="BE46" s="38">
        <v>443</v>
      </c>
      <c r="BF46" s="32">
        <v>180</v>
      </c>
      <c r="BG46" s="32">
        <v>303.06</v>
      </c>
      <c r="BH46" s="32"/>
      <c r="BI46" s="61" t="s">
        <v>174</v>
      </c>
      <c r="BJ46" s="58">
        <v>980</v>
      </c>
      <c r="BK46" s="32"/>
      <c r="BL46" s="32">
        <v>812.46</v>
      </c>
      <c r="BM46" s="32"/>
      <c r="BN46" s="38">
        <v>8</v>
      </c>
      <c r="BO46" s="38">
        <v>38</v>
      </c>
      <c r="BP46" s="58"/>
      <c r="BQ46" s="38"/>
      <c r="BR46" s="38"/>
      <c r="BS46" s="2"/>
      <c r="BT46" s="2"/>
      <c r="BU46" s="2"/>
      <c r="BV46" s="61" t="s">
        <v>176</v>
      </c>
      <c r="BW46" s="32"/>
      <c r="BX46" s="32"/>
      <c r="BY46" s="32"/>
      <c r="BZ46" s="2"/>
      <c r="CA46" s="58"/>
      <c r="CB46" s="58"/>
      <c r="CC46" s="58"/>
      <c r="CD46" s="58"/>
      <c r="CE46" s="58"/>
      <c r="CF46" s="61" t="s">
        <v>174</v>
      </c>
      <c r="CG46" s="32">
        <v>137</v>
      </c>
      <c r="CH46" s="32">
        <v>1599.76</v>
      </c>
      <c r="CI46" s="32"/>
      <c r="CJ46" s="58">
        <v>980</v>
      </c>
      <c r="CK46" s="68">
        <v>13</v>
      </c>
      <c r="CL46" s="68">
        <v>19</v>
      </c>
      <c r="CM46" s="2"/>
      <c r="CN46" s="2"/>
      <c r="CO46" s="2"/>
      <c r="CP46" s="63" t="s">
        <v>176</v>
      </c>
      <c r="CQ46" s="9"/>
      <c r="CR46" s="73"/>
      <c r="CS46" s="17"/>
      <c r="CT46" s="17"/>
      <c r="CU46" s="17"/>
      <c r="CV46" s="63" t="s">
        <v>176</v>
      </c>
      <c r="CW46" s="9"/>
      <c r="CX46" s="9"/>
      <c r="CY46" s="17"/>
      <c r="CZ46" s="17"/>
      <c r="DA46" s="17"/>
      <c r="DB46" s="61" t="s">
        <v>176</v>
      </c>
      <c r="DC46" s="32"/>
      <c r="DD46" s="32"/>
      <c r="DE46" s="32"/>
      <c r="DF46" s="4"/>
      <c r="DG46" s="58"/>
      <c r="DH46" s="38"/>
      <c r="DI46" s="61"/>
      <c r="DJ46" s="4"/>
      <c r="DK46" s="4"/>
      <c r="DL46" s="2"/>
      <c r="DM46" s="3"/>
      <c r="DN46" s="2"/>
      <c r="DO46" s="2"/>
      <c r="DP46" s="2"/>
      <c r="DQ46" s="3"/>
      <c r="DR46" s="61" t="s">
        <v>174</v>
      </c>
      <c r="DS46" s="32">
        <v>2600</v>
      </c>
      <c r="DT46" s="32">
        <v>244.69</v>
      </c>
      <c r="DU46" s="32"/>
      <c r="DV46" s="28">
        <v>2</v>
      </c>
      <c r="DW46" s="28">
        <v>14</v>
      </c>
      <c r="DX46" s="28">
        <v>8.1999999999999993</v>
      </c>
      <c r="DY46" s="61" t="s">
        <v>174</v>
      </c>
      <c r="DZ46" s="2">
        <v>69</v>
      </c>
      <c r="EA46" s="2">
        <v>69</v>
      </c>
      <c r="EB46" s="2">
        <v>69</v>
      </c>
      <c r="EC46" s="2">
        <v>68</v>
      </c>
      <c r="ED46" s="2">
        <v>12</v>
      </c>
      <c r="EE46" s="4">
        <v>12</v>
      </c>
      <c r="EF46" s="61" t="s">
        <v>176</v>
      </c>
      <c r="EG46" s="2"/>
      <c r="EH46" s="5"/>
      <c r="EI46" s="5"/>
      <c r="EJ46" s="5"/>
      <c r="EK46" s="61" t="s">
        <v>174</v>
      </c>
      <c r="EL46" s="32"/>
      <c r="EM46" s="32">
        <v>837.64</v>
      </c>
      <c r="EN46" s="32"/>
      <c r="EO46" s="61" t="s">
        <v>177</v>
      </c>
      <c r="EP46" s="2">
        <v>30</v>
      </c>
      <c r="EQ46" s="38">
        <v>10</v>
      </c>
      <c r="ER46" s="58">
        <v>121</v>
      </c>
      <c r="ES46" s="58">
        <v>121</v>
      </c>
      <c r="ET46" s="58">
        <v>6</v>
      </c>
      <c r="EU46" s="61" t="s">
        <v>174</v>
      </c>
      <c r="EV46" s="61"/>
      <c r="EW46" s="58">
        <v>1</v>
      </c>
      <c r="EX46" s="61" t="s">
        <v>174</v>
      </c>
      <c r="EY46" s="32"/>
      <c r="EZ46" s="32">
        <v>47.39</v>
      </c>
      <c r="FA46" s="32"/>
      <c r="FB46" s="58">
        <v>18</v>
      </c>
      <c r="FC46" s="58">
        <v>60</v>
      </c>
      <c r="FD46" s="58">
        <v>12</v>
      </c>
      <c r="FE46" s="61" t="s">
        <v>180</v>
      </c>
      <c r="FF46" s="2">
        <v>18</v>
      </c>
      <c r="FG46" s="2">
        <v>60</v>
      </c>
      <c r="FH46" s="2">
        <v>12</v>
      </c>
      <c r="FI46" s="61" t="s">
        <v>180</v>
      </c>
      <c r="FJ46" s="2"/>
      <c r="FK46" s="2"/>
      <c r="FL46" s="2"/>
      <c r="FM46" s="61"/>
      <c r="FN46" s="61" t="s">
        <v>174</v>
      </c>
      <c r="FO46" s="5">
        <f t="shared" si="3"/>
        <v>50</v>
      </c>
      <c r="FP46" s="5"/>
      <c r="FQ46" s="5"/>
      <c r="FR46" s="22">
        <f t="shared" si="4"/>
        <v>200</v>
      </c>
      <c r="FS46" s="32"/>
      <c r="FT46" s="32"/>
      <c r="FU46" s="32">
        <v>494.97</v>
      </c>
      <c r="FV46" s="32"/>
      <c r="FW46" s="7">
        <f t="shared" si="5"/>
        <v>3286.5</v>
      </c>
      <c r="FX46" s="7">
        <f t="shared" si="6"/>
        <v>5521.1900000000005</v>
      </c>
      <c r="FY46" s="7">
        <f t="shared" si="7"/>
        <v>0</v>
      </c>
    </row>
    <row r="47" spans="1:181" ht="30" customHeight="1" x14ac:dyDescent="0.25">
      <c r="A47" s="19" t="s">
        <v>262</v>
      </c>
      <c r="B47" s="61" t="s">
        <v>201</v>
      </c>
      <c r="C47" s="43">
        <v>43542</v>
      </c>
      <c r="D47" s="14">
        <v>43657</v>
      </c>
      <c r="E47" s="61" t="s">
        <v>202</v>
      </c>
      <c r="F47" s="61" t="s">
        <v>177</v>
      </c>
      <c r="G47" s="61" t="s">
        <v>203</v>
      </c>
      <c r="H47" s="3"/>
      <c r="I47" s="3"/>
      <c r="J47" s="2">
        <v>100</v>
      </c>
      <c r="K47" s="3"/>
      <c r="L47" s="61" t="s">
        <v>174</v>
      </c>
      <c r="M47" s="2"/>
      <c r="N47" s="2">
        <v>1</v>
      </c>
      <c r="O47" s="2"/>
      <c r="P47" s="4">
        <v>36000</v>
      </c>
      <c r="Q47" s="4"/>
      <c r="R47" s="4"/>
      <c r="S47" s="4"/>
      <c r="T47" s="2">
        <v>2</v>
      </c>
      <c r="U47" s="2">
        <v>9</v>
      </c>
      <c r="V47" s="2">
        <v>10240</v>
      </c>
      <c r="W47" s="2">
        <v>1280</v>
      </c>
      <c r="X47" s="61" t="s">
        <v>204</v>
      </c>
      <c r="Y47" s="2">
        <v>2015</v>
      </c>
      <c r="Z47" s="2"/>
      <c r="AA47" s="2"/>
      <c r="AB47" s="2">
        <v>1100</v>
      </c>
      <c r="AC47" s="4">
        <v>1</v>
      </c>
      <c r="AD47" s="61" t="s">
        <v>176</v>
      </c>
      <c r="AE47" s="32"/>
      <c r="AF47" s="32"/>
      <c r="AG47" s="32"/>
      <c r="AH47" s="61" t="s">
        <v>176</v>
      </c>
      <c r="AI47" s="5"/>
      <c r="AJ47" s="5"/>
      <c r="AK47" s="5"/>
      <c r="AL47" s="61" t="s">
        <v>176</v>
      </c>
      <c r="AM47" s="61" t="s">
        <v>176</v>
      </c>
      <c r="AN47" s="32"/>
      <c r="AO47" s="32"/>
      <c r="AP47" s="32"/>
      <c r="AQ47" s="61" t="s">
        <v>174</v>
      </c>
      <c r="AR47" s="32"/>
      <c r="AS47" s="32">
        <v>735.21</v>
      </c>
      <c r="AT47" s="32"/>
      <c r="AU47" s="61" t="s">
        <v>176</v>
      </c>
      <c r="AV47" s="32"/>
      <c r="AW47" s="32"/>
      <c r="AX47" s="32"/>
      <c r="AY47" s="61" t="s">
        <v>174</v>
      </c>
      <c r="AZ47" s="4">
        <v>915</v>
      </c>
      <c r="BA47" s="32">
        <v>362.07</v>
      </c>
      <c r="BB47" s="32">
        <v>735.76</v>
      </c>
      <c r="BC47" s="32"/>
      <c r="BD47" s="61" t="s">
        <v>176</v>
      </c>
      <c r="BE47" s="38"/>
      <c r="BF47" s="32"/>
      <c r="BG47" s="32"/>
      <c r="BH47" s="32"/>
      <c r="BI47" s="61" t="s">
        <v>174</v>
      </c>
      <c r="BJ47" s="58">
        <v>1280</v>
      </c>
      <c r="BK47" s="32">
        <v>653.76</v>
      </c>
      <c r="BL47" s="32">
        <v>975.77</v>
      </c>
      <c r="BM47" s="32"/>
      <c r="BN47" s="38">
        <v>9</v>
      </c>
      <c r="BO47" s="38">
        <v>38</v>
      </c>
      <c r="BP47" s="58"/>
      <c r="BQ47" s="38"/>
      <c r="BR47" s="38"/>
      <c r="BS47" s="2"/>
      <c r="BT47" s="2"/>
      <c r="BU47" s="2"/>
      <c r="BV47" s="61" t="s">
        <v>176</v>
      </c>
      <c r="BW47" s="32"/>
      <c r="BX47" s="32"/>
      <c r="BY47" s="32"/>
      <c r="BZ47" s="2"/>
      <c r="CA47" s="58"/>
      <c r="CB47" s="58"/>
      <c r="CC47" s="58"/>
      <c r="CD47" s="58"/>
      <c r="CE47" s="58"/>
      <c r="CF47" s="61" t="s">
        <v>174</v>
      </c>
      <c r="CG47" s="32">
        <v>1011.44</v>
      </c>
      <c r="CH47" s="32">
        <v>1050.75</v>
      </c>
      <c r="CI47" s="32"/>
      <c r="CJ47" s="58">
        <v>1280</v>
      </c>
      <c r="CK47" s="58">
        <v>0</v>
      </c>
      <c r="CL47" s="58">
        <v>19</v>
      </c>
      <c r="CM47" s="2"/>
      <c r="CN47" s="2"/>
      <c r="CO47" s="2"/>
      <c r="CP47" s="63" t="s">
        <v>176</v>
      </c>
      <c r="CQ47" s="9"/>
      <c r="CR47" s="9"/>
      <c r="CS47" s="17"/>
      <c r="CT47" s="17"/>
      <c r="CU47" s="17"/>
      <c r="CV47" s="63" t="s">
        <v>176</v>
      </c>
      <c r="CW47" s="9"/>
      <c r="CX47" s="9"/>
      <c r="CY47" s="17"/>
      <c r="CZ47" s="17"/>
      <c r="DA47" s="17"/>
      <c r="DB47" s="61" t="s">
        <v>176</v>
      </c>
      <c r="DC47" s="32"/>
      <c r="DD47" s="32"/>
      <c r="DE47" s="32"/>
      <c r="DF47" s="4"/>
      <c r="DG47" s="58"/>
      <c r="DH47" s="38"/>
      <c r="DI47" s="61"/>
      <c r="DJ47" s="4"/>
      <c r="DK47" s="4"/>
      <c r="DL47" s="2"/>
      <c r="DM47" s="3"/>
      <c r="DN47" s="2"/>
      <c r="DO47" s="2"/>
      <c r="DP47" s="2"/>
      <c r="DQ47" s="3"/>
      <c r="DR47" s="61" t="s">
        <v>174</v>
      </c>
      <c r="DS47" s="32">
        <v>2600</v>
      </c>
      <c r="DT47" s="32">
        <v>1950.67</v>
      </c>
      <c r="DU47" s="32"/>
      <c r="DV47" s="28">
        <v>2.5</v>
      </c>
      <c r="DW47" s="28">
        <v>16</v>
      </c>
      <c r="DX47" s="28">
        <v>8.4</v>
      </c>
      <c r="DY47" s="61" t="s">
        <v>174</v>
      </c>
      <c r="DZ47" s="2">
        <v>77</v>
      </c>
      <c r="EA47" s="2">
        <v>77</v>
      </c>
      <c r="EB47" s="2">
        <v>72</v>
      </c>
      <c r="EC47" s="2">
        <v>72</v>
      </c>
      <c r="ED47" s="2">
        <v>12</v>
      </c>
      <c r="EE47" s="4">
        <v>12</v>
      </c>
      <c r="EF47" s="61" t="s">
        <v>176</v>
      </c>
      <c r="EG47" s="2"/>
      <c r="EH47" s="5"/>
      <c r="EI47" s="5"/>
      <c r="EJ47" s="5"/>
      <c r="EK47" s="61" t="s">
        <v>174</v>
      </c>
      <c r="EL47" s="32">
        <v>11.13</v>
      </c>
      <c r="EM47" s="32">
        <v>4.75</v>
      </c>
      <c r="EN47" s="32"/>
      <c r="EO47" s="61" t="s">
        <v>177</v>
      </c>
      <c r="EP47" s="2">
        <v>40</v>
      </c>
      <c r="EQ47" s="38">
        <v>10</v>
      </c>
      <c r="ER47" s="58">
        <v>140</v>
      </c>
      <c r="ES47" s="58">
        <v>120</v>
      </c>
      <c r="ET47" s="58"/>
      <c r="EU47" s="61" t="s">
        <v>176</v>
      </c>
      <c r="EV47" s="61" t="s">
        <v>209</v>
      </c>
      <c r="EW47" s="58">
        <v>2</v>
      </c>
      <c r="EX47" s="61" t="s">
        <v>174</v>
      </c>
      <c r="EY47" s="32">
        <v>13.08</v>
      </c>
      <c r="EZ47" s="32">
        <v>56.3</v>
      </c>
      <c r="FA47" s="32"/>
      <c r="FB47" s="58">
        <v>9</v>
      </c>
      <c r="FC47" s="58">
        <v>100</v>
      </c>
      <c r="FD47" s="58">
        <v>12</v>
      </c>
      <c r="FE47" s="61" t="s">
        <v>180</v>
      </c>
      <c r="FF47" s="2">
        <v>9</v>
      </c>
      <c r="FG47" s="2">
        <v>100</v>
      </c>
      <c r="FH47" s="2">
        <v>10</v>
      </c>
      <c r="FI47" s="61" t="s">
        <v>205</v>
      </c>
      <c r="FJ47" s="2"/>
      <c r="FK47" s="2"/>
      <c r="FL47" s="2"/>
      <c r="FM47" s="61"/>
      <c r="FN47" s="61" t="s">
        <v>174</v>
      </c>
      <c r="FO47" s="5">
        <f t="shared" si="3"/>
        <v>50</v>
      </c>
      <c r="FP47" s="5"/>
      <c r="FQ47" s="5"/>
      <c r="FR47" s="22">
        <f t="shared" si="4"/>
        <v>200</v>
      </c>
      <c r="FS47" s="32"/>
      <c r="FT47" s="32"/>
      <c r="FU47" s="32">
        <v>528.36</v>
      </c>
      <c r="FV47" s="32"/>
      <c r="FW47" s="7">
        <f t="shared" si="5"/>
        <v>4901.4800000000005</v>
      </c>
      <c r="FX47" s="7">
        <f t="shared" si="6"/>
        <v>6037.57</v>
      </c>
      <c r="FY47" s="7">
        <f t="shared" si="7"/>
        <v>0</v>
      </c>
    </row>
    <row r="48" spans="1:181" ht="30" customHeight="1" x14ac:dyDescent="0.25">
      <c r="A48" s="19" t="s">
        <v>263</v>
      </c>
      <c r="B48" s="61" t="s">
        <v>201</v>
      </c>
      <c r="C48" s="43">
        <v>43606</v>
      </c>
      <c r="D48" s="14">
        <v>43671</v>
      </c>
      <c r="E48" s="61" t="s">
        <v>202</v>
      </c>
      <c r="F48" s="61" t="s">
        <v>177</v>
      </c>
      <c r="G48" s="61" t="s">
        <v>203</v>
      </c>
      <c r="H48" s="61"/>
      <c r="I48" s="61"/>
      <c r="J48" s="2">
        <v>100</v>
      </c>
      <c r="K48" s="3"/>
      <c r="L48" s="61" t="s">
        <v>174</v>
      </c>
      <c r="M48" s="2"/>
      <c r="N48" s="2">
        <v>1</v>
      </c>
      <c r="P48" s="4"/>
      <c r="Q48" s="4"/>
      <c r="R48" s="4"/>
      <c r="S48" s="4"/>
      <c r="T48" s="2">
        <v>4</v>
      </c>
      <c r="U48" s="2">
        <v>10</v>
      </c>
      <c r="V48" s="2">
        <v>25600</v>
      </c>
      <c r="W48" s="2">
        <v>2560</v>
      </c>
      <c r="X48" s="61" t="s">
        <v>204</v>
      </c>
      <c r="Y48" s="2">
        <v>2772</v>
      </c>
      <c r="Z48" s="2"/>
      <c r="AA48" s="2"/>
      <c r="AB48" s="2">
        <v>1670</v>
      </c>
      <c r="AC48" s="4">
        <v>1</v>
      </c>
      <c r="AD48" s="61" t="s">
        <v>176</v>
      </c>
      <c r="AE48" s="32"/>
      <c r="AF48" s="32"/>
      <c r="AG48" s="32"/>
      <c r="AH48" s="61" t="s">
        <v>176</v>
      </c>
      <c r="AI48" s="5"/>
      <c r="AJ48" s="5"/>
      <c r="AK48" s="5"/>
      <c r="AL48" s="61" t="s">
        <v>176</v>
      </c>
      <c r="AM48" s="61" t="s">
        <v>176</v>
      </c>
      <c r="AN48" s="32"/>
      <c r="AO48" s="32"/>
      <c r="AP48" s="32"/>
      <c r="AQ48" s="61" t="s">
        <v>174</v>
      </c>
      <c r="AR48" s="32"/>
      <c r="AS48" s="32">
        <v>675.97</v>
      </c>
      <c r="AT48" s="32"/>
      <c r="AU48" s="61" t="s">
        <v>176</v>
      </c>
      <c r="AV48" s="32"/>
      <c r="AW48" s="32"/>
      <c r="AX48" s="32"/>
      <c r="AY48" s="61" t="s">
        <v>174</v>
      </c>
      <c r="AZ48" s="4">
        <v>1102</v>
      </c>
      <c r="BA48" s="32">
        <v>1049.32</v>
      </c>
      <c r="BB48" s="32">
        <v>1458.64</v>
      </c>
      <c r="BC48" s="32"/>
      <c r="BD48" s="61" t="s">
        <v>176</v>
      </c>
      <c r="BE48" s="38"/>
      <c r="BF48" s="32"/>
      <c r="BG48" s="32"/>
      <c r="BH48" s="32"/>
      <c r="BI48" s="61" t="s">
        <v>174</v>
      </c>
      <c r="BJ48" s="58">
        <v>2560</v>
      </c>
      <c r="BK48" s="32">
        <v>1766.18</v>
      </c>
      <c r="BL48" s="32">
        <v>872.4</v>
      </c>
      <c r="BM48" s="32"/>
      <c r="BN48" s="38">
        <v>19</v>
      </c>
      <c r="BO48" s="38">
        <v>38</v>
      </c>
      <c r="BP48" s="58"/>
      <c r="BQ48" s="38"/>
      <c r="BR48" s="38"/>
      <c r="BS48" s="2"/>
      <c r="BT48" s="2"/>
      <c r="BU48" s="2"/>
      <c r="BV48" s="61" t="s">
        <v>176</v>
      </c>
      <c r="BW48" s="32"/>
      <c r="BX48" s="32"/>
      <c r="BY48" s="32"/>
      <c r="BZ48" s="2"/>
      <c r="CA48" s="58"/>
      <c r="CB48" s="58"/>
      <c r="CC48" s="58"/>
      <c r="CD48" s="58"/>
      <c r="CE48" s="58"/>
      <c r="CF48" s="61" t="s">
        <v>174</v>
      </c>
      <c r="CG48" s="32">
        <v>1864.48</v>
      </c>
      <c r="CH48" s="32">
        <v>2431.88</v>
      </c>
      <c r="CI48" s="32"/>
      <c r="CJ48" s="58">
        <v>2560</v>
      </c>
      <c r="CK48" s="58">
        <v>8</v>
      </c>
      <c r="CL48" s="58">
        <v>19</v>
      </c>
      <c r="CM48" s="2"/>
      <c r="CN48" s="2"/>
      <c r="CO48" s="2"/>
      <c r="CP48" s="63" t="s">
        <v>176</v>
      </c>
      <c r="CQ48" s="9"/>
      <c r="CR48" s="9"/>
      <c r="CS48" s="17"/>
      <c r="CT48" s="17"/>
      <c r="CU48" s="17"/>
      <c r="CV48" s="63" t="s">
        <v>176</v>
      </c>
      <c r="CW48" s="9"/>
      <c r="CX48" s="9"/>
      <c r="CY48" s="17"/>
      <c r="CZ48" s="17"/>
      <c r="DA48" s="17"/>
      <c r="DB48" s="61" t="s">
        <v>176</v>
      </c>
      <c r="DC48" s="32"/>
      <c r="DD48" s="32"/>
      <c r="DE48" s="32"/>
      <c r="DF48" s="4"/>
      <c r="DG48" s="58"/>
      <c r="DH48" s="38"/>
      <c r="DI48" s="61"/>
      <c r="DJ48" s="4"/>
      <c r="DK48" s="4"/>
      <c r="DL48" s="2"/>
      <c r="DM48" s="3"/>
      <c r="DN48" s="2"/>
      <c r="DO48" s="2"/>
      <c r="DP48" s="2"/>
      <c r="DQ48" s="3"/>
      <c r="DR48" s="61" t="s">
        <v>174</v>
      </c>
      <c r="DS48" s="32">
        <v>2600</v>
      </c>
      <c r="DT48" s="32">
        <v>2317.3200000000002</v>
      </c>
      <c r="DU48" s="32"/>
      <c r="DV48" s="28">
        <v>3</v>
      </c>
      <c r="DW48" s="28">
        <v>16</v>
      </c>
      <c r="DX48" s="28">
        <v>8.5</v>
      </c>
      <c r="DY48" s="61" t="s">
        <v>174</v>
      </c>
      <c r="DZ48" s="2">
        <v>77</v>
      </c>
      <c r="EA48" s="2">
        <v>77</v>
      </c>
      <c r="EB48" s="2">
        <v>72</v>
      </c>
      <c r="EC48" s="2">
        <v>72</v>
      </c>
      <c r="ED48" s="2">
        <v>12</v>
      </c>
      <c r="EE48" s="4">
        <v>12</v>
      </c>
      <c r="EF48" s="61" t="s">
        <v>176</v>
      </c>
      <c r="EG48" s="2"/>
      <c r="EH48" s="5"/>
      <c r="EI48" s="5"/>
      <c r="EJ48" s="5"/>
      <c r="EK48" s="61" t="s">
        <v>174</v>
      </c>
      <c r="EL48" s="32">
        <v>51.22</v>
      </c>
      <c r="EM48" s="32">
        <v>32.49</v>
      </c>
      <c r="EN48" s="32"/>
      <c r="EO48" s="61" t="s">
        <v>177</v>
      </c>
      <c r="EP48" s="2">
        <v>40</v>
      </c>
      <c r="EQ48" s="38">
        <v>10</v>
      </c>
      <c r="ER48" s="58">
        <v>140</v>
      </c>
      <c r="ES48" s="58">
        <v>120</v>
      </c>
      <c r="ET48" s="58">
        <v>6</v>
      </c>
      <c r="EU48" s="61" t="s">
        <v>174</v>
      </c>
      <c r="EV48" s="61"/>
      <c r="EW48" s="58">
        <v>2</v>
      </c>
      <c r="EX48" s="61" t="s">
        <v>174</v>
      </c>
      <c r="EY48" s="32">
        <v>17.36</v>
      </c>
      <c r="EZ48" s="32">
        <v>98.37</v>
      </c>
      <c r="FA48" s="32"/>
      <c r="FB48" s="58">
        <v>9</v>
      </c>
      <c r="FC48" s="58">
        <v>100</v>
      </c>
      <c r="FD48" s="58">
        <v>12</v>
      </c>
      <c r="FE48" s="61" t="s">
        <v>180</v>
      </c>
      <c r="FF48" s="2">
        <v>9</v>
      </c>
      <c r="FG48" s="2">
        <v>100</v>
      </c>
      <c r="FH48" s="2">
        <v>10</v>
      </c>
      <c r="FI48" s="61" t="s">
        <v>205</v>
      </c>
      <c r="FJ48" s="2"/>
      <c r="FK48" s="2"/>
      <c r="FL48" s="2"/>
      <c r="FM48" s="3"/>
      <c r="FN48" s="61" t="s">
        <v>174</v>
      </c>
      <c r="FO48" s="5">
        <f t="shared" si="3"/>
        <v>50</v>
      </c>
      <c r="FP48" s="5"/>
      <c r="FQ48" s="5"/>
      <c r="FR48" s="22">
        <f t="shared" si="4"/>
        <v>200</v>
      </c>
      <c r="FS48" s="32"/>
      <c r="FT48" s="32"/>
      <c r="FU48" s="32">
        <v>655.66</v>
      </c>
      <c r="FV48" s="32"/>
      <c r="FW48" s="7">
        <f t="shared" si="5"/>
        <v>7598.5599999999995</v>
      </c>
      <c r="FX48" s="7">
        <f t="shared" si="6"/>
        <v>8542.7300000000014</v>
      </c>
      <c r="FY48" s="7">
        <f t="shared" si="7"/>
        <v>0</v>
      </c>
    </row>
    <row r="49" spans="1:181" ht="30" customHeight="1" x14ac:dyDescent="0.25">
      <c r="A49" s="19" t="s">
        <v>264</v>
      </c>
      <c r="B49" s="61" t="s">
        <v>201</v>
      </c>
      <c r="C49" s="43">
        <v>43658</v>
      </c>
      <c r="D49" s="14">
        <v>43668</v>
      </c>
      <c r="E49" s="61" t="s">
        <v>202</v>
      </c>
      <c r="F49" s="61" t="s">
        <v>177</v>
      </c>
      <c r="G49" s="61" t="s">
        <v>203</v>
      </c>
      <c r="H49" s="3"/>
      <c r="I49" s="3"/>
      <c r="J49" s="2">
        <v>100</v>
      </c>
      <c r="K49" s="3"/>
      <c r="L49" s="61" t="s">
        <v>174</v>
      </c>
      <c r="M49" s="2"/>
      <c r="N49" s="2">
        <v>1</v>
      </c>
      <c r="O49" s="2"/>
      <c r="P49" s="4">
        <v>36000</v>
      </c>
      <c r="Q49" s="4"/>
      <c r="R49" s="4"/>
      <c r="S49" s="4"/>
      <c r="T49" s="2">
        <v>1</v>
      </c>
      <c r="U49" s="2">
        <v>9</v>
      </c>
      <c r="V49" s="2">
        <v>9984</v>
      </c>
      <c r="W49" s="2">
        <v>1248</v>
      </c>
      <c r="X49" s="61" t="s">
        <v>204</v>
      </c>
      <c r="Y49" s="2">
        <v>2119</v>
      </c>
      <c r="Z49" s="2"/>
      <c r="AA49" s="2"/>
      <c r="AB49" s="2">
        <v>1352</v>
      </c>
      <c r="AC49" s="4">
        <v>1</v>
      </c>
      <c r="AD49" s="61" t="s">
        <v>176</v>
      </c>
      <c r="AE49" s="32"/>
      <c r="AF49" s="32"/>
      <c r="AG49" s="32"/>
      <c r="AH49" s="61" t="s">
        <v>176</v>
      </c>
      <c r="AI49" s="5"/>
      <c r="AJ49" s="5"/>
      <c r="AK49" s="5"/>
      <c r="AL49" s="61" t="s">
        <v>176</v>
      </c>
      <c r="AM49" s="61" t="s">
        <v>176</v>
      </c>
      <c r="AN49" s="32"/>
      <c r="AO49" s="32"/>
      <c r="AP49" s="32"/>
      <c r="AQ49" s="61" t="s">
        <v>174</v>
      </c>
      <c r="AR49" s="32"/>
      <c r="AS49" s="32">
        <v>819.37</v>
      </c>
      <c r="AT49" s="32"/>
      <c r="AU49" s="61" t="s">
        <v>176</v>
      </c>
      <c r="AV49" s="32"/>
      <c r="AW49" s="32"/>
      <c r="AX49" s="32"/>
      <c r="AY49" s="61" t="s">
        <v>174</v>
      </c>
      <c r="AZ49" s="4">
        <v>767</v>
      </c>
      <c r="BA49" s="32">
        <v>593.96</v>
      </c>
      <c r="BB49" s="32">
        <v>636.23</v>
      </c>
      <c r="BC49" s="32"/>
      <c r="BD49" s="61" t="s">
        <v>176</v>
      </c>
      <c r="BE49" s="38"/>
      <c r="BF49" s="32"/>
      <c r="BG49" s="32"/>
      <c r="BH49" s="32"/>
      <c r="BI49" s="61" t="s">
        <v>174</v>
      </c>
      <c r="BJ49" s="58">
        <v>1248</v>
      </c>
      <c r="BK49" s="32">
        <v>1049.48</v>
      </c>
      <c r="BL49" s="32">
        <v>361.42</v>
      </c>
      <c r="BM49" s="32"/>
      <c r="BN49" s="38">
        <v>9</v>
      </c>
      <c r="BO49" s="38">
        <v>38</v>
      </c>
      <c r="BP49" s="58"/>
      <c r="BQ49" s="38"/>
      <c r="BR49" s="38"/>
      <c r="BS49" s="2"/>
      <c r="BT49" s="2"/>
      <c r="BU49" s="2"/>
      <c r="BV49" s="61" t="s">
        <v>176</v>
      </c>
      <c r="BW49" s="32"/>
      <c r="BX49" s="32"/>
      <c r="BY49" s="32"/>
      <c r="BZ49" s="2"/>
      <c r="CA49" s="58"/>
      <c r="CB49" s="58"/>
      <c r="CC49" s="58"/>
      <c r="CD49" s="58"/>
      <c r="CE49" s="58"/>
      <c r="CF49" s="61" t="s">
        <v>176</v>
      </c>
      <c r="CG49" s="32"/>
      <c r="CH49" s="32">
        <v>514.30999999999995</v>
      </c>
      <c r="CI49" s="32"/>
      <c r="CJ49" s="58"/>
      <c r="CK49" s="58"/>
      <c r="CL49" s="58"/>
      <c r="CM49" s="2"/>
      <c r="CN49" s="2"/>
      <c r="CO49" s="2"/>
      <c r="CP49" s="63" t="s">
        <v>176</v>
      </c>
      <c r="CQ49" s="9"/>
      <c r="CR49" s="9"/>
      <c r="CS49" s="17"/>
      <c r="CT49" s="17"/>
      <c r="CU49" s="17"/>
      <c r="CV49" s="63" t="s">
        <v>176</v>
      </c>
      <c r="CW49" s="9"/>
      <c r="CX49" s="9"/>
      <c r="CY49" s="17"/>
      <c r="CZ49" s="17"/>
      <c r="DA49" s="17"/>
      <c r="DB49" s="61" t="s">
        <v>176</v>
      </c>
      <c r="DC49" s="32"/>
      <c r="DD49" s="32"/>
      <c r="DE49" s="32"/>
      <c r="DF49" s="4"/>
      <c r="DG49" s="58"/>
      <c r="DH49" s="38"/>
      <c r="DI49" s="61"/>
      <c r="DJ49" s="4"/>
      <c r="DK49" s="4"/>
      <c r="DL49" s="2"/>
      <c r="DM49" s="3"/>
      <c r="DN49" s="2"/>
      <c r="DO49" s="2"/>
      <c r="DP49" s="2"/>
      <c r="DQ49" s="3"/>
      <c r="DR49" s="61" t="s">
        <v>174</v>
      </c>
      <c r="DS49" s="32">
        <v>2600</v>
      </c>
      <c r="DT49" s="32">
        <v>1653.25</v>
      </c>
      <c r="DU49" s="32"/>
      <c r="DV49" s="28">
        <v>3</v>
      </c>
      <c r="DW49" s="28">
        <v>16</v>
      </c>
      <c r="DX49" s="28">
        <v>8.5</v>
      </c>
      <c r="DY49" s="61" t="s">
        <v>174</v>
      </c>
      <c r="DZ49" s="2">
        <v>77</v>
      </c>
      <c r="EA49" s="2">
        <v>77</v>
      </c>
      <c r="EB49" s="2">
        <v>72</v>
      </c>
      <c r="EC49" s="2">
        <v>72</v>
      </c>
      <c r="ED49" s="2">
        <v>12</v>
      </c>
      <c r="EE49" s="4">
        <v>12</v>
      </c>
      <c r="EF49" s="61" t="s">
        <v>176</v>
      </c>
      <c r="EG49" s="2"/>
      <c r="EH49" s="5"/>
      <c r="EI49" s="5"/>
      <c r="EJ49" s="5"/>
      <c r="EK49" s="61" t="s">
        <v>174</v>
      </c>
      <c r="EL49" s="32">
        <v>98.48</v>
      </c>
      <c r="EM49" s="32">
        <v>10.08</v>
      </c>
      <c r="EN49" s="32"/>
      <c r="EO49" s="61" t="s">
        <v>177</v>
      </c>
      <c r="EP49" s="2">
        <v>40</v>
      </c>
      <c r="EQ49" s="38">
        <v>10</v>
      </c>
      <c r="ER49" s="58">
        <v>140</v>
      </c>
      <c r="ES49" s="58">
        <v>120</v>
      </c>
      <c r="ET49" s="58"/>
      <c r="EU49" s="61" t="s">
        <v>174</v>
      </c>
      <c r="EV49" s="3"/>
      <c r="EW49" s="58">
        <v>2</v>
      </c>
      <c r="EX49" s="61" t="s">
        <v>174</v>
      </c>
      <c r="EY49" s="32">
        <v>28.02</v>
      </c>
      <c r="EZ49" s="32">
        <v>60.3</v>
      </c>
      <c r="FA49" s="32"/>
      <c r="FB49" s="58">
        <v>9</v>
      </c>
      <c r="FC49" s="58">
        <v>100</v>
      </c>
      <c r="FD49" s="58">
        <v>12</v>
      </c>
      <c r="FE49" s="61" t="s">
        <v>180</v>
      </c>
      <c r="FF49" s="2">
        <v>9</v>
      </c>
      <c r="FG49" s="2">
        <v>100</v>
      </c>
      <c r="FH49" s="2">
        <v>10</v>
      </c>
      <c r="FI49" s="61" t="s">
        <v>205</v>
      </c>
      <c r="FJ49" s="2"/>
      <c r="FK49" s="2"/>
      <c r="FL49" s="2"/>
      <c r="FM49" s="61"/>
      <c r="FN49" s="61" t="s">
        <v>174</v>
      </c>
      <c r="FO49" s="5">
        <f t="shared" si="3"/>
        <v>50</v>
      </c>
      <c r="FP49" s="5"/>
      <c r="FQ49" s="5"/>
      <c r="FR49" s="22">
        <f t="shared" si="4"/>
        <v>200</v>
      </c>
      <c r="FS49" s="32"/>
      <c r="FT49" s="32"/>
      <c r="FU49" s="32">
        <v>457.86</v>
      </c>
      <c r="FV49" s="32"/>
      <c r="FW49" s="7">
        <f t="shared" si="5"/>
        <v>4619.9400000000005</v>
      </c>
      <c r="FX49" s="7">
        <f t="shared" si="6"/>
        <v>4512.82</v>
      </c>
      <c r="FY49" s="7">
        <f t="shared" si="7"/>
        <v>0</v>
      </c>
    </row>
    <row r="50" spans="1:181" ht="30" x14ac:dyDescent="0.25">
      <c r="A50" s="19" t="s">
        <v>265</v>
      </c>
      <c r="B50" s="61" t="s">
        <v>198</v>
      </c>
      <c r="C50" s="43">
        <v>43633</v>
      </c>
      <c r="D50" s="14">
        <v>43689</v>
      </c>
      <c r="E50" s="61" t="s">
        <v>199</v>
      </c>
      <c r="F50" s="61" t="s">
        <v>177</v>
      </c>
      <c r="G50" s="61" t="s">
        <v>238</v>
      </c>
      <c r="H50" s="3"/>
      <c r="I50" s="61"/>
      <c r="J50" s="2">
        <v>100</v>
      </c>
      <c r="K50" s="3"/>
      <c r="L50" s="61" t="s">
        <v>174</v>
      </c>
      <c r="M50" s="2"/>
      <c r="N50" s="2">
        <v>1</v>
      </c>
      <c r="O50" s="2"/>
      <c r="P50" s="4">
        <v>48000</v>
      </c>
      <c r="Q50" s="4"/>
      <c r="R50" s="4"/>
      <c r="S50" s="4"/>
      <c r="T50" s="2">
        <v>1</v>
      </c>
      <c r="U50" s="2">
        <v>10</v>
      </c>
      <c r="V50" s="2">
        <v>8256</v>
      </c>
      <c r="W50" s="2">
        <v>1032</v>
      </c>
      <c r="X50" s="61" t="s">
        <v>175</v>
      </c>
      <c r="Y50" s="2">
        <v>2248</v>
      </c>
      <c r="Z50" s="2">
        <v>2248</v>
      </c>
      <c r="AA50" s="2">
        <v>1439</v>
      </c>
      <c r="AB50" s="2">
        <v>1084</v>
      </c>
      <c r="AC50" s="4">
        <v>1.5</v>
      </c>
      <c r="AD50" s="61" t="s">
        <v>176</v>
      </c>
      <c r="AE50" s="32"/>
      <c r="AF50" s="32"/>
      <c r="AG50" s="32"/>
      <c r="AH50" s="61" t="s">
        <v>176</v>
      </c>
      <c r="AI50" s="5"/>
      <c r="AJ50" s="5"/>
      <c r="AK50" s="5"/>
      <c r="AL50" s="61" t="s">
        <v>176</v>
      </c>
      <c r="AM50" s="61" t="s">
        <v>176</v>
      </c>
      <c r="AN50" s="32"/>
      <c r="AO50" s="32"/>
      <c r="AP50" s="32"/>
      <c r="AQ50" s="61" t="s">
        <v>174</v>
      </c>
      <c r="AR50" s="32"/>
      <c r="AS50" s="32">
        <v>950.77</v>
      </c>
      <c r="AT50" s="32"/>
      <c r="AU50" s="61" t="s">
        <v>176</v>
      </c>
      <c r="AV50" s="32"/>
      <c r="AW50" s="32"/>
      <c r="AX50" s="32"/>
      <c r="AY50" s="61" t="s">
        <v>174</v>
      </c>
      <c r="AZ50" s="4">
        <v>355</v>
      </c>
      <c r="BA50" s="32">
        <v>332.5</v>
      </c>
      <c r="BB50" s="32">
        <v>500.64</v>
      </c>
      <c r="BC50" s="32"/>
      <c r="BD50" s="61" t="s">
        <v>174</v>
      </c>
      <c r="BE50" s="38">
        <v>809</v>
      </c>
      <c r="BF50" s="32">
        <v>499.5</v>
      </c>
      <c r="BG50" s="32">
        <v>1123.31</v>
      </c>
      <c r="BH50" s="32"/>
      <c r="BI50" s="61" t="s">
        <v>176</v>
      </c>
      <c r="BJ50" s="58"/>
      <c r="BK50" s="32"/>
      <c r="BL50" s="32"/>
      <c r="BM50" s="32"/>
      <c r="BN50" s="38"/>
      <c r="BO50" s="38"/>
      <c r="BP50" s="58"/>
      <c r="BQ50" s="38"/>
      <c r="BR50" s="38"/>
      <c r="BS50" s="2"/>
      <c r="BT50" s="2"/>
      <c r="BU50" s="2"/>
      <c r="BV50" s="61" t="s">
        <v>176</v>
      </c>
      <c r="BW50" s="32"/>
      <c r="BX50" s="32"/>
      <c r="BY50" s="32"/>
      <c r="BZ50" s="2"/>
      <c r="CA50" s="58"/>
      <c r="CB50" s="58"/>
      <c r="CC50" s="58"/>
      <c r="CD50" s="58"/>
      <c r="CE50" s="58"/>
      <c r="CF50" s="61" t="s">
        <v>174</v>
      </c>
      <c r="CG50" s="32"/>
      <c r="CH50" s="32">
        <v>781.83</v>
      </c>
      <c r="CI50" s="32"/>
      <c r="CJ50" s="58">
        <v>1032</v>
      </c>
      <c r="CK50" s="68" t="s">
        <v>287</v>
      </c>
      <c r="CL50" s="68" t="s">
        <v>235</v>
      </c>
      <c r="CM50" s="2"/>
      <c r="CN50" s="2"/>
      <c r="CO50" s="2"/>
      <c r="CP50" s="63" t="s">
        <v>176</v>
      </c>
      <c r="CQ50" s="9"/>
      <c r="CR50" s="9"/>
      <c r="CS50" s="17"/>
      <c r="CT50" s="17"/>
      <c r="CU50" s="17"/>
      <c r="CV50" s="63" t="s">
        <v>176</v>
      </c>
      <c r="CW50" s="9"/>
      <c r="CX50" s="9"/>
      <c r="CY50" s="17"/>
      <c r="CZ50" s="17"/>
      <c r="DA50" s="17"/>
      <c r="DB50" s="61" t="s">
        <v>176</v>
      </c>
      <c r="DC50" s="32"/>
      <c r="DD50" s="32"/>
      <c r="DE50" s="32"/>
      <c r="DF50" s="4"/>
      <c r="DG50" s="58"/>
      <c r="DH50" s="38"/>
      <c r="DI50" s="3"/>
      <c r="DJ50" s="4"/>
      <c r="DK50" s="4"/>
      <c r="DL50" s="2"/>
      <c r="DM50" s="3"/>
      <c r="DN50" s="2"/>
      <c r="DO50" s="2"/>
      <c r="DP50" s="2"/>
      <c r="DQ50" s="3"/>
      <c r="DR50" s="61" t="s">
        <v>174</v>
      </c>
      <c r="DS50" s="32">
        <v>2600</v>
      </c>
      <c r="DT50" s="32">
        <v>628.65</v>
      </c>
      <c r="DU50" s="32"/>
      <c r="DV50" s="28">
        <v>2.5</v>
      </c>
      <c r="DW50" s="28">
        <v>14</v>
      </c>
      <c r="DX50" s="28">
        <v>8.4</v>
      </c>
      <c r="DY50" s="61" t="s">
        <v>174</v>
      </c>
      <c r="DZ50" s="2">
        <v>70</v>
      </c>
      <c r="EA50" s="2">
        <v>69</v>
      </c>
      <c r="EB50" s="2">
        <v>68</v>
      </c>
      <c r="EC50" s="2">
        <v>68</v>
      </c>
      <c r="ED50" s="2">
        <v>12</v>
      </c>
      <c r="EE50" s="4">
        <v>12</v>
      </c>
      <c r="EF50" s="61" t="s">
        <v>176</v>
      </c>
      <c r="EG50" s="2"/>
      <c r="EH50" s="5"/>
      <c r="EI50" s="5"/>
      <c r="EJ50" s="5"/>
      <c r="EK50" s="61" t="s">
        <v>174</v>
      </c>
      <c r="EL50" s="32"/>
      <c r="EM50" s="32">
        <v>845.7</v>
      </c>
      <c r="EN50" s="32"/>
      <c r="EO50" s="61" t="s">
        <v>177</v>
      </c>
      <c r="EP50" s="2">
        <v>50</v>
      </c>
      <c r="EQ50" s="12">
        <v>20</v>
      </c>
      <c r="ER50" s="58">
        <v>120</v>
      </c>
      <c r="ES50" s="58">
        <v>120</v>
      </c>
      <c r="ET50" s="58">
        <v>6</v>
      </c>
      <c r="EU50" s="61" t="s">
        <v>174</v>
      </c>
      <c r="EV50" s="61"/>
      <c r="EW50" s="58">
        <v>2</v>
      </c>
      <c r="EX50" s="61" t="s">
        <v>174</v>
      </c>
      <c r="EY50" s="32"/>
      <c r="EZ50" s="32">
        <v>88.59</v>
      </c>
      <c r="FA50" s="32"/>
      <c r="FB50" s="58">
        <v>18</v>
      </c>
      <c r="FC50" s="58">
        <v>60</v>
      </c>
      <c r="FD50" s="58">
        <v>12</v>
      </c>
      <c r="FE50" s="61" t="s">
        <v>205</v>
      </c>
      <c r="FF50" s="2">
        <v>18</v>
      </c>
      <c r="FG50" s="2">
        <v>60</v>
      </c>
      <c r="FH50" s="2">
        <v>12</v>
      </c>
      <c r="FI50" s="61" t="s">
        <v>180</v>
      </c>
      <c r="FJ50" s="2"/>
      <c r="FK50" s="2"/>
      <c r="FL50" s="2"/>
      <c r="FM50" s="3"/>
      <c r="FN50" s="61" t="s">
        <v>174</v>
      </c>
      <c r="FO50" s="5">
        <f t="shared" si="3"/>
        <v>50</v>
      </c>
      <c r="FP50" s="5"/>
      <c r="FQ50" s="5"/>
      <c r="FR50" s="22">
        <f t="shared" si="4"/>
        <v>200</v>
      </c>
      <c r="FS50" s="32"/>
      <c r="FT50" s="32"/>
      <c r="FU50" s="32">
        <v>504.09</v>
      </c>
      <c r="FV50" s="32"/>
      <c r="FW50" s="7">
        <f t="shared" si="5"/>
        <v>3682</v>
      </c>
      <c r="FX50" s="7">
        <f t="shared" si="6"/>
        <v>5423.58</v>
      </c>
      <c r="FY50" s="7">
        <f t="shared" si="7"/>
        <v>0</v>
      </c>
    </row>
    <row r="51" spans="1:181" ht="30" customHeight="1" x14ac:dyDescent="0.25">
      <c r="A51" s="19" t="s">
        <v>266</v>
      </c>
      <c r="B51" s="61" t="s">
        <v>198</v>
      </c>
      <c r="C51" s="43">
        <v>43647</v>
      </c>
      <c r="D51" s="14">
        <v>43682</v>
      </c>
      <c r="E51" s="61" t="s">
        <v>202</v>
      </c>
      <c r="F51" s="61" t="s">
        <v>177</v>
      </c>
      <c r="G51" s="61" t="s">
        <v>238</v>
      </c>
      <c r="H51" s="3"/>
      <c r="I51" s="3"/>
      <c r="J51" s="2">
        <v>100</v>
      </c>
      <c r="K51" s="3"/>
      <c r="L51" s="61" t="s">
        <v>176</v>
      </c>
      <c r="M51" s="2"/>
      <c r="N51" s="2"/>
      <c r="O51" s="2"/>
      <c r="P51" s="4"/>
      <c r="Q51" s="4"/>
      <c r="R51" s="4"/>
      <c r="S51" s="4"/>
      <c r="T51" s="2">
        <v>2</v>
      </c>
      <c r="U51" s="2">
        <v>6</v>
      </c>
      <c r="V51" s="2">
        <v>7840</v>
      </c>
      <c r="W51" s="2">
        <v>980</v>
      </c>
      <c r="X51" s="61" t="s">
        <v>175</v>
      </c>
      <c r="Y51" s="2">
        <v>4164</v>
      </c>
      <c r="Z51" s="2">
        <v>4164</v>
      </c>
      <c r="AA51" s="2">
        <v>3070</v>
      </c>
      <c r="AB51" s="2">
        <v>1175</v>
      </c>
      <c r="AC51" s="4">
        <v>1</v>
      </c>
      <c r="AD51" s="61" t="s">
        <v>176</v>
      </c>
      <c r="AE51" s="32"/>
      <c r="AF51" s="32"/>
      <c r="AG51" s="32"/>
      <c r="AH51" s="61" t="s">
        <v>176</v>
      </c>
      <c r="AI51" s="5"/>
      <c r="AJ51" s="5"/>
      <c r="AK51" s="5"/>
      <c r="AL51" s="61" t="s">
        <v>176</v>
      </c>
      <c r="AM51" s="61" t="s">
        <v>176</v>
      </c>
      <c r="AN51" s="32"/>
      <c r="AO51" s="32"/>
      <c r="AP51" s="32"/>
      <c r="AQ51" s="61" t="s">
        <v>174</v>
      </c>
      <c r="AR51" s="32"/>
      <c r="AS51" s="32">
        <v>904.93</v>
      </c>
      <c r="AT51" s="32"/>
      <c r="AU51" s="61" t="s">
        <v>176</v>
      </c>
      <c r="AV51" s="32"/>
      <c r="AW51" s="32"/>
      <c r="AX51" s="32"/>
      <c r="AY51" s="61" t="s">
        <v>174</v>
      </c>
      <c r="AZ51" s="4">
        <v>1895</v>
      </c>
      <c r="BA51" s="32">
        <v>281</v>
      </c>
      <c r="BB51" s="32">
        <v>346.46</v>
      </c>
      <c r="BC51" s="32"/>
      <c r="BD51" s="61" t="s">
        <v>174</v>
      </c>
      <c r="BE51" s="38">
        <v>1094</v>
      </c>
      <c r="BF51" s="32">
        <v>295</v>
      </c>
      <c r="BG51" s="32">
        <v>102.22</v>
      </c>
      <c r="BH51" s="32"/>
      <c r="BI51" s="61" t="s">
        <v>174</v>
      </c>
      <c r="BJ51" s="58">
        <v>980</v>
      </c>
      <c r="BK51" s="32">
        <v>187.5</v>
      </c>
      <c r="BL51" s="32">
        <v>511.44</v>
      </c>
      <c r="BM51" s="32"/>
      <c r="BN51" s="38">
        <v>13</v>
      </c>
      <c r="BO51" s="38">
        <v>38</v>
      </c>
      <c r="BP51" s="58"/>
      <c r="BQ51" s="38"/>
      <c r="BR51" s="38"/>
      <c r="BS51" s="2"/>
      <c r="BT51" s="2"/>
      <c r="BU51" s="2"/>
      <c r="BV51" s="61" t="s">
        <v>176</v>
      </c>
      <c r="BW51" s="32"/>
      <c r="BX51" s="32"/>
      <c r="BY51" s="32"/>
      <c r="BZ51" s="2"/>
      <c r="CA51" s="58"/>
      <c r="CB51" s="58"/>
      <c r="CC51" s="58"/>
      <c r="CD51" s="58"/>
      <c r="CE51" s="58"/>
      <c r="CF51" s="61" t="s">
        <v>174</v>
      </c>
      <c r="CG51" s="32">
        <v>467.5</v>
      </c>
      <c r="CH51" s="32">
        <v>1438.41</v>
      </c>
      <c r="CI51" s="32"/>
      <c r="CJ51" s="58">
        <v>980</v>
      </c>
      <c r="CK51" s="68" t="s">
        <v>239</v>
      </c>
      <c r="CL51" s="68" t="s">
        <v>235</v>
      </c>
      <c r="CM51" s="2"/>
      <c r="CN51" s="2"/>
      <c r="CO51" s="2"/>
      <c r="CP51" s="63" t="s">
        <v>176</v>
      </c>
      <c r="CQ51" s="9"/>
      <c r="CR51" s="9"/>
      <c r="CS51" s="17"/>
      <c r="CT51" s="17"/>
      <c r="CU51" s="17"/>
      <c r="CV51" s="63" t="s">
        <v>176</v>
      </c>
      <c r="CW51" s="9"/>
      <c r="CX51" s="9"/>
      <c r="CY51" s="17"/>
      <c r="CZ51" s="17"/>
      <c r="DA51" s="17"/>
      <c r="DB51" s="61" t="s">
        <v>176</v>
      </c>
      <c r="DC51" s="32"/>
      <c r="DD51" s="32"/>
      <c r="DE51" s="32"/>
      <c r="DF51" s="4"/>
      <c r="DG51" s="58"/>
      <c r="DH51" s="38"/>
      <c r="DI51" s="3"/>
      <c r="DJ51" s="4"/>
      <c r="DK51" s="4"/>
      <c r="DL51" s="2"/>
      <c r="DM51" s="3"/>
      <c r="DN51" s="2"/>
      <c r="DO51" s="2"/>
      <c r="DP51" s="2"/>
      <c r="DQ51" s="3"/>
      <c r="DR51" s="61" t="s">
        <v>174</v>
      </c>
      <c r="DS51" s="32">
        <v>2600</v>
      </c>
      <c r="DT51" s="32">
        <v>330.55</v>
      </c>
      <c r="DU51" s="32"/>
      <c r="DV51" s="28">
        <v>2.5</v>
      </c>
      <c r="DW51" s="28">
        <v>14</v>
      </c>
      <c r="DX51" s="28">
        <v>8.1999999999999993</v>
      </c>
      <c r="DY51" s="61" t="s">
        <v>174</v>
      </c>
      <c r="DZ51" s="2">
        <v>70</v>
      </c>
      <c r="EA51" s="2">
        <v>70</v>
      </c>
      <c r="EB51" s="2">
        <v>70</v>
      </c>
      <c r="EC51" s="2">
        <v>70</v>
      </c>
      <c r="ED51" s="2">
        <v>12</v>
      </c>
      <c r="EE51" s="4">
        <v>12</v>
      </c>
      <c r="EF51" s="61" t="s">
        <v>176</v>
      </c>
      <c r="EG51" s="2"/>
      <c r="EH51" s="5"/>
      <c r="EI51" s="5"/>
      <c r="EJ51" s="5"/>
      <c r="EK51" s="61" t="s">
        <v>174</v>
      </c>
      <c r="EL51" s="32"/>
      <c r="EM51" s="32">
        <v>884.7</v>
      </c>
      <c r="EN51" s="32"/>
      <c r="EO51" s="61" t="s">
        <v>177</v>
      </c>
      <c r="EP51" s="2">
        <v>40</v>
      </c>
      <c r="EQ51" s="38">
        <v>15</v>
      </c>
      <c r="ER51" s="58">
        <v>121</v>
      </c>
      <c r="ES51" s="58">
        <v>121</v>
      </c>
      <c r="ET51" s="58">
        <v>6</v>
      </c>
      <c r="EU51" s="61" t="s">
        <v>174</v>
      </c>
      <c r="EV51" s="61"/>
      <c r="EW51" s="58">
        <v>1</v>
      </c>
      <c r="EX51" s="61" t="s">
        <v>174</v>
      </c>
      <c r="EY51" s="32"/>
      <c r="EZ51" s="32">
        <v>49.93</v>
      </c>
      <c r="FA51" s="32"/>
      <c r="FB51" s="58">
        <v>18</v>
      </c>
      <c r="FC51" s="58">
        <v>60</v>
      </c>
      <c r="FD51" s="58">
        <v>12</v>
      </c>
      <c r="FE51" s="61" t="s">
        <v>180</v>
      </c>
      <c r="FF51" s="2">
        <v>18</v>
      </c>
      <c r="FG51" s="2">
        <v>60</v>
      </c>
      <c r="FH51" s="2">
        <v>12</v>
      </c>
      <c r="FI51" s="61" t="s">
        <v>205</v>
      </c>
      <c r="FJ51" s="2"/>
      <c r="FK51" s="2"/>
      <c r="FL51" s="2"/>
      <c r="FM51" s="61"/>
      <c r="FN51" s="61" t="s">
        <v>174</v>
      </c>
      <c r="FO51" s="5">
        <f t="shared" si="3"/>
        <v>50</v>
      </c>
      <c r="FP51" s="5"/>
      <c r="FQ51" s="5"/>
      <c r="FR51" s="22">
        <f t="shared" si="4"/>
        <v>200</v>
      </c>
      <c r="FS51" s="32"/>
      <c r="FT51" s="32"/>
      <c r="FU51" s="32">
        <v>705.49</v>
      </c>
      <c r="FV51" s="32"/>
      <c r="FW51" s="7">
        <f t="shared" si="5"/>
        <v>4081</v>
      </c>
      <c r="FX51" s="7">
        <f t="shared" si="6"/>
        <v>5274.13</v>
      </c>
      <c r="FY51" s="7">
        <f t="shared" si="7"/>
        <v>0</v>
      </c>
    </row>
    <row r="52" spans="1:181" ht="30" x14ac:dyDescent="0.25">
      <c r="A52" s="19" t="s">
        <v>267</v>
      </c>
      <c r="B52" s="61" t="s">
        <v>198</v>
      </c>
      <c r="C52" s="43">
        <v>43635</v>
      </c>
      <c r="D52" s="14">
        <v>43690</v>
      </c>
      <c r="E52" s="61" t="s">
        <v>202</v>
      </c>
      <c r="F52" s="61" t="s">
        <v>288</v>
      </c>
      <c r="G52" s="61"/>
      <c r="H52" s="3"/>
      <c r="I52" s="3"/>
      <c r="J52" s="2"/>
      <c r="K52" s="3"/>
      <c r="L52" s="61"/>
      <c r="M52" s="2"/>
      <c r="N52" s="2"/>
      <c r="O52" s="2"/>
      <c r="P52" s="4"/>
      <c r="Q52" s="4"/>
      <c r="R52" s="4"/>
      <c r="S52" s="4"/>
      <c r="T52" s="2">
        <v>4</v>
      </c>
      <c r="U52" s="2"/>
      <c r="V52" s="2"/>
      <c r="W52" s="2"/>
      <c r="X52" s="61"/>
      <c r="Y52" s="2"/>
      <c r="Z52" s="2"/>
      <c r="AA52" s="2"/>
      <c r="AB52" s="2"/>
      <c r="AC52" s="4"/>
      <c r="AD52" s="61"/>
      <c r="AE52" s="32"/>
      <c r="AF52" s="32"/>
      <c r="AG52" s="32"/>
      <c r="AH52" s="61"/>
      <c r="AI52" s="5"/>
      <c r="AJ52" s="5"/>
      <c r="AK52" s="5"/>
      <c r="AL52" s="61"/>
      <c r="AM52" s="61"/>
      <c r="AN52" s="32"/>
      <c r="AO52" s="32"/>
      <c r="AP52" s="32"/>
      <c r="AQ52" s="61"/>
      <c r="AR52" s="32"/>
      <c r="AS52" s="32"/>
      <c r="AT52" s="32"/>
      <c r="AU52" s="61"/>
      <c r="AV52" s="32"/>
      <c r="AW52" s="32"/>
      <c r="AX52" s="32"/>
      <c r="AY52" s="61"/>
      <c r="AZ52" s="4"/>
      <c r="BA52" s="32"/>
      <c r="BB52" s="32"/>
      <c r="BC52" s="32"/>
      <c r="BD52" s="61"/>
      <c r="BE52" s="38"/>
      <c r="BF52" s="32"/>
      <c r="BG52" s="32"/>
      <c r="BH52" s="32"/>
      <c r="BI52" s="61"/>
      <c r="BJ52" s="58"/>
      <c r="BK52" s="32"/>
      <c r="BL52" s="32"/>
      <c r="BM52" s="32"/>
      <c r="BN52" s="38"/>
      <c r="BO52" s="38"/>
      <c r="BP52" s="58"/>
      <c r="BQ52" s="38"/>
      <c r="BR52" s="38"/>
      <c r="BS52" s="2"/>
      <c r="BT52" s="2"/>
      <c r="BU52" s="2"/>
      <c r="BV52" s="61"/>
      <c r="BW52" s="32"/>
      <c r="BX52" s="32"/>
      <c r="BY52" s="32"/>
      <c r="BZ52" s="2"/>
      <c r="CA52" s="58"/>
      <c r="CB52" s="58"/>
      <c r="CC52" s="58"/>
      <c r="CD52" s="58"/>
      <c r="CE52" s="58"/>
      <c r="CF52" s="61"/>
      <c r="CG52" s="32"/>
      <c r="CH52" s="32"/>
      <c r="CI52" s="32"/>
      <c r="CJ52" s="58"/>
      <c r="CK52" s="58"/>
      <c r="CL52" s="58"/>
      <c r="CM52" s="2"/>
      <c r="CN52" s="2"/>
      <c r="CO52" s="2"/>
      <c r="CP52" s="63"/>
      <c r="CQ52" s="9"/>
      <c r="CR52" s="9"/>
      <c r="CS52" s="17"/>
      <c r="CT52" s="17"/>
      <c r="CU52" s="17"/>
      <c r="CV52" s="63"/>
      <c r="CW52" s="9"/>
      <c r="CX52" s="9"/>
      <c r="CY52" s="17"/>
      <c r="CZ52" s="17"/>
      <c r="DA52" s="17"/>
      <c r="DB52" s="61"/>
      <c r="DC52" s="32"/>
      <c r="DD52" s="32"/>
      <c r="DE52" s="32"/>
      <c r="DF52" s="74"/>
      <c r="DG52" s="58"/>
      <c r="DH52" s="38"/>
      <c r="DI52" s="61"/>
      <c r="DJ52" s="4"/>
      <c r="DK52" s="4"/>
      <c r="DL52" s="2"/>
      <c r="DM52" s="61"/>
      <c r="DN52" s="2"/>
      <c r="DO52" s="2"/>
      <c r="DP52" s="2"/>
      <c r="DQ52" s="3"/>
      <c r="DR52" s="61"/>
      <c r="DS52" s="32"/>
      <c r="DT52" s="32"/>
      <c r="DU52" s="32"/>
      <c r="DV52" s="28"/>
      <c r="DW52" s="28"/>
      <c r="DX52" s="28"/>
      <c r="DY52" s="61"/>
      <c r="DZ52" s="2"/>
      <c r="EA52" s="2"/>
      <c r="EB52" s="2"/>
      <c r="EC52" s="2"/>
      <c r="ED52" s="2"/>
      <c r="EE52" s="4"/>
      <c r="EF52" s="61" t="s">
        <v>176</v>
      </c>
      <c r="EG52" s="2"/>
      <c r="EH52" s="5"/>
      <c r="EI52" s="5"/>
      <c r="EJ52" s="5"/>
      <c r="EK52" s="61" t="s">
        <v>174</v>
      </c>
      <c r="EL52" s="32">
        <v>75</v>
      </c>
      <c r="EM52" s="32">
        <v>158.88</v>
      </c>
      <c r="EN52" s="32"/>
      <c r="EO52" s="61" t="s">
        <v>177</v>
      </c>
      <c r="EP52" s="2">
        <v>40</v>
      </c>
      <c r="EQ52" s="38">
        <v>14</v>
      </c>
      <c r="ER52" s="58">
        <v>121</v>
      </c>
      <c r="ES52" s="58">
        <v>121</v>
      </c>
      <c r="ET52" s="58">
        <v>6</v>
      </c>
      <c r="EU52" s="61" t="s">
        <v>174</v>
      </c>
      <c r="EV52" s="3"/>
      <c r="EW52" s="58">
        <v>2</v>
      </c>
      <c r="EX52" s="61" t="s">
        <v>174</v>
      </c>
      <c r="EY52" s="32"/>
      <c r="EZ52" s="32">
        <v>55.46</v>
      </c>
      <c r="FA52" s="32"/>
      <c r="FB52" s="58">
        <v>18</v>
      </c>
      <c r="FC52" s="58">
        <v>60</v>
      </c>
      <c r="FD52" s="58">
        <v>12</v>
      </c>
      <c r="FE52" s="61" t="s">
        <v>205</v>
      </c>
      <c r="FF52" s="2">
        <v>18</v>
      </c>
      <c r="FG52" s="2">
        <v>60</v>
      </c>
      <c r="FH52" s="2">
        <v>12</v>
      </c>
      <c r="FI52" s="61" t="s">
        <v>205</v>
      </c>
      <c r="FJ52" s="2"/>
      <c r="FK52" s="2"/>
      <c r="FL52" s="2"/>
      <c r="FM52" s="61"/>
      <c r="FN52" s="61" t="s">
        <v>174</v>
      </c>
      <c r="FO52" s="5">
        <f t="shared" si="3"/>
        <v>50</v>
      </c>
      <c r="FP52" s="5"/>
      <c r="FQ52" s="5"/>
      <c r="FR52" s="22">
        <f t="shared" si="4"/>
        <v>0</v>
      </c>
      <c r="FS52" s="32"/>
      <c r="FT52" s="32"/>
      <c r="FU52" s="32"/>
      <c r="FV52" s="32"/>
      <c r="FW52" s="7">
        <f t="shared" si="5"/>
        <v>125</v>
      </c>
      <c r="FX52" s="7">
        <f t="shared" si="6"/>
        <v>214.34</v>
      </c>
      <c r="FY52" s="7">
        <f t="shared" si="7"/>
        <v>0</v>
      </c>
    </row>
    <row r="53" spans="1:181" ht="30" customHeight="1" x14ac:dyDescent="0.25">
      <c r="A53" s="19" t="s">
        <v>268</v>
      </c>
      <c r="B53" s="61" t="s">
        <v>201</v>
      </c>
      <c r="C53" s="43">
        <v>43685</v>
      </c>
      <c r="D53" s="14">
        <v>43705</v>
      </c>
      <c r="E53" s="61" t="s">
        <v>199</v>
      </c>
      <c r="F53" s="61" t="s">
        <v>177</v>
      </c>
      <c r="G53" s="61" t="s">
        <v>203</v>
      </c>
      <c r="H53" s="3"/>
      <c r="I53" s="3"/>
      <c r="J53" s="2">
        <v>100</v>
      </c>
      <c r="K53" s="3"/>
      <c r="L53" s="61" t="s">
        <v>174</v>
      </c>
      <c r="M53" s="2"/>
      <c r="N53" s="2">
        <v>1</v>
      </c>
      <c r="O53" s="2"/>
      <c r="P53" s="4">
        <v>24000</v>
      </c>
      <c r="Q53" s="4"/>
      <c r="R53" s="4"/>
      <c r="S53" s="4"/>
      <c r="T53" s="2">
        <v>2</v>
      </c>
      <c r="U53" s="2">
        <v>7</v>
      </c>
      <c r="V53" s="2">
        <v>11648</v>
      </c>
      <c r="W53" s="2">
        <v>1456</v>
      </c>
      <c r="X53" s="61" t="s">
        <v>289</v>
      </c>
      <c r="Y53" s="2">
        <v>1366</v>
      </c>
      <c r="Z53" s="2"/>
      <c r="AA53" s="2"/>
      <c r="AB53" s="2">
        <v>1170</v>
      </c>
      <c r="AC53" s="4">
        <v>1</v>
      </c>
      <c r="AD53" s="61" t="s">
        <v>176</v>
      </c>
      <c r="AE53" s="32"/>
      <c r="AF53" s="32"/>
      <c r="AG53" s="32"/>
      <c r="AH53" s="61" t="s">
        <v>176</v>
      </c>
      <c r="AI53" s="5"/>
      <c r="AJ53" s="5"/>
      <c r="AK53" s="5"/>
      <c r="AL53" s="61" t="s">
        <v>176</v>
      </c>
      <c r="AM53" s="61" t="s">
        <v>176</v>
      </c>
      <c r="AN53" s="32"/>
      <c r="AO53" s="32"/>
      <c r="AP53" s="32"/>
      <c r="AQ53" s="61" t="s">
        <v>174</v>
      </c>
      <c r="AR53" s="32"/>
      <c r="AS53" s="32">
        <v>783.01400000000001</v>
      </c>
      <c r="AT53" s="32"/>
      <c r="AU53" s="61" t="s">
        <v>176</v>
      </c>
      <c r="AV53" s="32"/>
      <c r="AW53" s="32"/>
      <c r="AX53" s="32"/>
      <c r="AY53" s="61" t="s">
        <v>174</v>
      </c>
      <c r="AZ53" s="4">
        <v>196</v>
      </c>
      <c r="BA53" s="32">
        <v>440.31</v>
      </c>
      <c r="BB53" s="32">
        <v>362.81</v>
      </c>
      <c r="BC53" s="32"/>
      <c r="BD53" s="61" t="s">
        <v>176</v>
      </c>
      <c r="BE53" s="38"/>
      <c r="BF53" s="32"/>
      <c r="BG53" s="32"/>
      <c r="BH53" s="32"/>
      <c r="BI53" s="61" t="s">
        <v>174</v>
      </c>
      <c r="BJ53" s="58">
        <v>1456</v>
      </c>
      <c r="BK53" s="32">
        <v>1013.41</v>
      </c>
      <c r="BL53" s="32">
        <v>729.21</v>
      </c>
      <c r="BM53" s="32"/>
      <c r="BN53" s="38">
        <v>19</v>
      </c>
      <c r="BO53" s="38">
        <v>38</v>
      </c>
      <c r="BP53" s="58"/>
      <c r="BQ53" s="38"/>
      <c r="BR53" s="38"/>
      <c r="BS53" s="2"/>
      <c r="BT53" s="2"/>
      <c r="BU53" s="2"/>
      <c r="BV53" s="61" t="s">
        <v>176</v>
      </c>
      <c r="BW53" s="32"/>
      <c r="BX53" s="32"/>
      <c r="BY53" s="32"/>
      <c r="BZ53" s="2"/>
      <c r="CA53" s="58"/>
      <c r="CB53" s="58"/>
      <c r="CC53" s="58"/>
      <c r="CD53" s="58"/>
      <c r="CE53" s="58"/>
      <c r="CF53" s="61" t="s">
        <v>174</v>
      </c>
      <c r="CG53" s="32">
        <v>1771.26</v>
      </c>
      <c r="CH53" s="32">
        <v>1361.72</v>
      </c>
      <c r="CI53" s="32"/>
      <c r="CJ53" s="58">
        <v>1456</v>
      </c>
      <c r="CK53" s="58">
        <v>0</v>
      </c>
      <c r="CL53" s="58">
        <v>19</v>
      </c>
      <c r="CM53" s="2"/>
      <c r="CN53" s="2"/>
      <c r="CO53" s="2"/>
      <c r="CP53" s="63" t="s">
        <v>176</v>
      </c>
      <c r="CQ53" s="9"/>
      <c r="CR53" s="9"/>
      <c r="CS53" s="17"/>
      <c r="CT53" s="17"/>
      <c r="CU53" s="17"/>
      <c r="CV53" s="63" t="s">
        <v>176</v>
      </c>
      <c r="CW53" s="9"/>
      <c r="CX53" s="9"/>
      <c r="CY53" s="17"/>
      <c r="CZ53" s="17"/>
      <c r="DA53" s="17"/>
      <c r="DB53" s="61" t="s">
        <v>174</v>
      </c>
      <c r="DC53" s="32">
        <v>1212.31</v>
      </c>
      <c r="DD53" s="32">
        <v>498.7</v>
      </c>
      <c r="DE53" s="32"/>
      <c r="DF53" s="4">
        <v>10</v>
      </c>
      <c r="DG53" s="58">
        <v>46</v>
      </c>
      <c r="DH53" s="38">
        <v>8</v>
      </c>
      <c r="DI53" s="61" t="s">
        <v>181</v>
      </c>
      <c r="DJ53" s="4">
        <v>10</v>
      </c>
      <c r="DK53" s="4">
        <v>46</v>
      </c>
      <c r="DL53" s="2">
        <v>8</v>
      </c>
      <c r="DM53" s="61" t="s">
        <v>181</v>
      </c>
      <c r="DN53" s="2"/>
      <c r="DO53" s="2"/>
      <c r="DP53" s="2"/>
      <c r="DQ53" s="3"/>
      <c r="DR53" s="61" t="s">
        <v>174</v>
      </c>
      <c r="DS53" s="32">
        <v>2600</v>
      </c>
      <c r="DT53" s="32">
        <v>1013.13</v>
      </c>
      <c r="DU53" s="32"/>
      <c r="DV53" s="28">
        <v>2</v>
      </c>
      <c r="DW53" s="28">
        <v>16</v>
      </c>
      <c r="DX53" s="28">
        <v>8.5</v>
      </c>
      <c r="DY53" s="61" t="s">
        <v>174</v>
      </c>
      <c r="DZ53" s="2">
        <v>75</v>
      </c>
      <c r="EA53" s="2">
        <v>75</v>
      </c>
      <c r="EB53" s="2">
        <v>72</v>
      </c>
      <c r="EC53" s="2">
        <v>72</v>
      </c>
      <c r="ED53" s="2">
        <v>12</v>
      </c>
      <c r="EE53" s="4">
        <v>12</v>
      </c>
      <c r="EF53" s="61" t="s">
        <v>176</v>
      </c>
      <c r="EG53" s="2"/>
      <c r="EH53" s="5"/>
      <c r="EI53" s="5"/>
      <c r="EJ53" s="5"/>
      <c r="EK53" s="61" t="s">
        <v>174</v>
      </c>
      <c r="EL53" s="32">
        <v>79.569999999999993</v>
      </c>
      <c r="EM53" s="32">
        <v>2.5</v>
      </c>
      <c r="EN53" s="32"/>
      <c r="EO53" s="61" t="s">
        <v>177</v>
      </c>
      <c r="EP53" s="2">
        <v>40</v>
      </c>
      <c r="EQ53" s="38">
        <v>10</v>
      </c>
      <c r="ER53" s="58">
        <v>140</v>
      </c>
      <c r="ES53" s="58">
        <v>120</v>
      </c>
      <c r="ET53" s="58">
        <v>6</v>
      </c>
      <c r="EU53" s="61" t="s">
        <v>174</v>
      </c>
      <c r="EV53" s="61"/>
      <c r="EW53" s="58">
        <v>0</v>
      </c>
      <c r="EX53" s="61" t="s">
        <v>174</v>
      </c>
      <c r="EY53" s="32">
        <v>28.02</v>
      </c>
      <c r="EZ53" s="32">
        <v>86.64</v>
      </c>
      <c r="FA53" s="32"/>
      <c r="FB53" s="58">
        <v>9</v>
      </c>
      <c r="FC53" s="58">
        <v>100</v>
      </c>
      <c r="FD53" s="58">
        <v>12</v>
      </c>
      <c r="FE53" s="61" t="s">
        <v>180</v>
      </c>
      <c r="FF53" s="2">
        <v>9</v>
      </c>
      <c r="FG53" s="2">
        <v>100</v>
      </c>
      <c r="FH53" s="2">
        <v>10</v>
      </c>
      <c r="FI53" s="61" t="s">
        <v>205</v>
      </c>
      <c r="FJ53" s="2">
        <v>23</v>
      </c>
      <c r="FK53" s="2">
        <v>100</v>
      </c>
      <c r="FL53" s="2">
        <v>10</v>
      </c>
      <c r="FM53" s="61" t="s">
        <v>232</v>
      </c>
      <c r="FN53" s="61" t="s">
        <v>174</v>
      </c>
      <c r="FO53" s="5">
        <f t="shared" si="3"/>
        <v>50</v>
      </c>
      <c r="FP53" s="5"/>
      <c r="FQ53" s="5"/>
      <c r="FR53" s="22">
        <f t="shared" si="4"/>
        <v>200</v>
      </c>
      <c r="FS53" s="32"/>
      <c r="FT53" s="32"/>
      <c r="FU53" s="32">
        <v>546.97</v>
      </c>
      <c r="FV53" s="32"/>
      <c r="FW53" s="7">
        <f t="shared" si="5"/>
        <v>7394.88</v>
      </c>
      <c r="FX53" s="7">
        <f t="shared" si="6"/>
        <v>5384.6940000000004</v>
      </c>
      <c r="FY53" s="7">
        <f t="shared" si="7"/>
        <v>0</v>
      </c>
    </row>
    <row r="54" spans="1:181" ht="30" customHeight="1" x14ac:dyDescent="0.25">
      <c r="A54" s="19" t="s">
        <v>269</v>
      </c>
      <c r="B54" s="10" t="s">
        <v>201</v>
      </c>
      <c r="C54" s="44">
        <v>43662</v>
      </c>
      <c r="D54" s="15">
        <v>43698</v>
      </c>
      <c r="E54" s="10" t="s">
        <v>199</v>
      </c>
      <c r="F54" s="10" t="s">
        <v>177</v>
      </c>
      <c r="G54" s="10" t="s">
        <v>203</v>
      </c>
      <c r="H54" s="3"/>
      <c r="I54" s="3"/>
      <c r="J54" s="2">
        <v>100</v>
      </c>
      <c r="K54" s="3"/>
      <c r="L54" s="10" t="s">
        <v>174</v>
      </c>
      <c r="M54" s="2"/>
      <c r="N54" s="2">
        <v>1</v>
      </c>
      <c r="O54" s="2"/>
      <c r="P54" s="4">
        <v>36000</v>
      </c>
      <c r="Q54" s="4"/>
      <c r="R54" s="4"/>
      <c r="S54" s="4"/>
      <c r="T54" s="2">
        <v>5</v>
      </c>
      <c r="U54" s="2">
        <v>10</v>
      </c>
      <c r="V54" s="2">
        <v>13312</v>
      </c>
      <c r="W54" s="2">
        <v>1664</v>
      </c>
      <c r="X54" s="10" t="s">
        <v>204</v>
      </c>
      <c r="Y54" s="2">
        <v>4023</v>
      </c>
      <c r="Z54" s="2"/>
      <c r="AA54" s="2"/>
      <c r="AB54" s="2">
        <v>3310</v>
      </c>
      <c r="AC54" s="4">
        <v>2</v>
      </c>
      <c r="AD54" s="10" t="s">
        <v>176</v>
      </c>
      <c r="AE54" s="32"/>
      <c r="AF54" s="32"/>
      <c r="AG54" s="32"/>
      <c r="AH54" s="10" t="s">
        <v>176</v>
      </c>
      <c r="AI54" s="5"/>
      <c r="AJ54" s="5"/>
      <c r="AK54" s="5"/>
      <c r="AL54" s="10" t="s">
        <v>176</v>
      </c>
      <c r="AM54" s="10" t="s">
        <v>176</v>
      </c>
      <c r="AN54" s="32"/>
      <c r="AO54" s="32"/>
      <c r="AP54" s="32"/>
      <c r="AQ54" s="10" t="s">
        <v>174</v>
      </c>
      <c r="AR54" s="32"/>
      <c r="AS54" s="32">
        <v>1910.17</v>
      </c>
      <c r="AT54" s="32"/>
      <c r="AU54" s="10" t="s">
        <v>176</v>
      </c>
      <c r="AV54" s="32"/>
      <c r="AW54" s="32"/>
      <c r="AX54" s="32"/>
      <c r="AY54" s="10" t="s">
        <v>174</v>
      </c>
      <c r="AZ54" s="4">
        <v>713</v>
      </c>
      <c r="BA54" s="32">
        <v>1253.79</v>
      </c>
      <c r="BB54" s="32">
        <v>816.34</v>
      </c>
      <c r="BC54" s="32"/>
      <c r="BD54" s="10" t="s">
        <v>176</v>
      </c>
      <c r="BE54" s="38"/>
      <c r="BF54" s="32"/>
      <c r="BG54" s="32"/>
      <c r="BH54" s="32"/>
      <c r="BI54" s="10" t="s">
        <v>176</v>
      </c>
      <c r="BJ54" s="58"/>
      <c r="BK54" s="32"/>
      <c r="BL54" s="32"/>
      <c r="BM54" s="32"/>
      <c r="BN54" s="38"/>
      <c r="BO54" s="38"/>
      <c r="BP54" s="58"/>
      <c r="BQ54" s="38"/>
      <c r="BR54" s="38"/>
      <c r="BS54" s="2"/>
      <c r="BT54" s="2"/>
      <c r="BU54" s="2"/>
      <c r="BV54" s="10" t="s">
        <v>176</v>
      </c>
      <c r="BW54" s="32"/>
      <c r="BX54" s="32"/>
      <c r="BY54" s="32"/>
      <c r="BZ54" s="2"/>
      <c r="CA54" s="58"/>
      <c r="CB54" s="58"/>
      <c r="CC54" s="58"/>
      <c r="CD54" s="58"/>
      <c r="CE54" s="58"/>
      <c r="CF54" s="10" t="s">
        <v>176</v>
      </c>
      <c r="CG54" s="32"/>
      <c r="CH54" s="32"/>
      <c r="CI54" s="32"/>
      <c r="CJ54" s="58"/>
      <c r="CK54" s="58"/>
      <c r="CL54" s="58"/>
      <c r="CM54" s="2"/>
      <c r="CN54" s="2"/>
      <c r="CO54" s="2"/>
      <c r="CP54" s="63" t="s">
        <v>176</v>
      </c>
      <c r="CQ54" s="9"/>
      <c r="CR54" s="9"/>
      <c r="CS54" s="17"/>
      <c r="CT54" s="17"/>
      <c r="CU54" s="17"/>
      <c r="CV54" s="64" t="s">
        <v>176</v>
      </c>
      <c r="CW54" s="9"/>
      <c r="CX54" s="9"/>
      <c r="CY54" s="17"/>
      <c r="CZ54" s="17"/>
      <c r="DA54" s="17"/>
      <c r="DB54" s="10" t="s">
        <v>174</v>
      </c>
      <c r="DC54" s="32">
        <v>501.16</v>
      </c>
      <c r="DD54" s="32">
        <v>247.03</v>
      </c>
      <c r="DE54" s="32"/>
      <c r="DF54" s="4">
        <v>8</v>
      </c>
      <c r="DG54" s="58">
        <v>40</v>
      </c>
      <c r="DH54" s="38">
        <v>8</v>
      </c>
      <c r="DI54" s="61" t="s">
        <v>290</v>
      </c>
      <c r="DJ54" s="4"/>
      <c r="DK54" s="4"/>
      <c r="DL54" s="2"/>
      <c r="DM54" s="3"/>
      <c r="DN54" s="2"/>
      <c r="DO54" s="2"/>
      <c r="DP54" s="2"/>
      <c r="DQ54" s="3"/>
      <c r="DR54" s="10" t="s">
        <v>174</v>
      </c>
      <c r="DS54" s="32">
        <v>2600</v>
      </c>
      <c r="DT54" s="32">
        <v>2488.7399999999998</v>
      </c>
      <c r="DU54" s="32"/>
      <c r="DV54" s="28">
        <v>3</v>
      </c>
      <c r="DW54" s="28">
        <v>16</v>
      </c>
      <c r="DX54" s="28">
        <v>8.5</v>
      </c>
      <c r="DY54" s="10" t="s">
        <v>174</v>
      </c>
      <c r="DZ54" s="2">
        <v>77</v>
      </c>
      <c r="EA54" s="2">
        <v>77</v>
      </c>
      <c r="EB54" s="2">
        <v>72</v>
      </c>
      <c r="EC54" s="2">
        <v>72</v>
      </c>
      <c r="ED54" s="2">
        <v>12</v>
      </c>
      <c r="EE54" s="4">
        <v>12</v>
      </c>
      <c r="EF54" s="10" t="s">
        <v>176</v>
      </c>
      <c r="EG54" s="2"/>
      <c r="EH54" s="5"/>
      <c r="EI54" s="5"/>
      <c r="EJ54" s="5"/>
      <c r="EK54" s="10" t="s">
        <v>174</v>
      </c>
      <c r="EL54" s="32">
        <v>70.290000000000006</v>
      </c>
      <c r="EM54" s="32">
        <v>477.65</v>
      </c>
      <c r="EN54" s="32"/>
      <c r="EO54" s="10" t="s">
        <v>177</v>
      </c>
      <c r="EP54" s="2">
        <v>40</v>
      </c>
      <c r="EQ54" s="38">
        <v>10</v>
      </c>
      <c r="ER54" s="58">
        <v>140</v>
      </c>
      <c r="ES54" s="58">
        <v>120</v>
      </c>
      <c r="ET54" s="58">
        <v>6</v>
      </c>
      <c r="EU54" s="10" t="s">
        <v>174</v>
      </c>
      <c r="EV54" s="61"/>
      <c r="EW54" s="58">
        <v>2</v>
      </c>
      <c r="EX54" s="10" t="s">
        <v>174</v>
      </c>
      <c r="EY54" s="32">
        <v>17.36</v>
      </c>
      <c r="EZ54" s="32">
        <v>60.3</v>
      </c>
      <c r="FA54" s="32"/>
      <c r="FB54" s="58">
        <v>9</v>
      </c>
      <c r="FC54" s="58">
        <v>100</v>
      </c>
      <c r="FD54" s="58">
        <v>12</v>
      </c>
      <c r="FE54" s="10" t="s">
        <v>180</v>
      </c>
      <c r="FF54" s="2">
        <v>9</v>
      </c>
      <c r="FG54" s="2">
        <v>100</v>
      </c>
      <c r="FH54" s="2">
        <v>12</v>
      </c>
      <c r="FI54" s="10" t="s">
        <v>205</v>
      </c>
      <c r="FJ54" s="2"/>
      <c r="FK54" s="2"/>
      <c r="FL54" s="2"/>
      <c r="FM54" s="61"/>
      <c r="FN54" s="10" t="s">
        <v>174</v>
      </c>
      <c r="FO54" s="5">
        <f t="shared" si="3"/>
        <v>50</v>
      </c>
      <c r="FP54" s="5"/>
      <c r="FQ54" s="5"/>
      <c r="FR54" s="22">
        <f t="shared" si="4"/>
        <v>200</v>
      </c>
      <c r="FS54" s="32"/>
      <c r="FT54" s="32"/>
      <c r="FU54" s="32">
        <v>457.86</v>
      </c>
      <c r="FV54" s="32"/>
      <c r="FW54" s="7">
        <f t="shared" si="5"/>
        <v>4692.5999999999995</v>
      </c>
      <c r="FX54" s="7">
        <f t="shared" si="6"/>
        <v>6458.09</v>
      </c>
      <c r="FY54" s="7">
        <f t="shared" si="7"/>
        <v>0</v>
      </c>
    </row>
    <row r="55" spans="1:181" ht="30" customHeight="1" x14ac:dyDescent="0.25">
      <c r="A55" s="19" t="s">
        <v>270</v>
      </c>
      <c r="B55" s="20" t="s">
        <v>201</v>
      </c>
      <c r="C55" s="45">
        <v>43613</v>
      </c>
      <c r="D55" s="15">
        <v>43697</v>
      </c>
      <c r="E55" s="20" t="s">
        <v>199</v>
      </c>
      <c r="F55" s="20" t="s">
        <v>177</v>
      </c>
      <c r="G55" s="20" t="s">
        <v>203</v>
      </c>
      <c r="J55" s="21">
        <v>100</v>
      </c>
      <c r="L55" s="20" t="s">
        <v>174</v>
      </c>
      <c r="N55">
        <v>1</v>
      </c>
      <c r="O55" s="21"/>
      <c r="P55" s="21">
        <v>24000</v>
      </c>
      <c r="T55" s="21">
        <v>1</v>
      </c>
      <c r="U55" s="21">
        <v>7</v>
      </c>
      <c r="V55" s="21">
        <v>8832</v>
      </c>
      <c r="W55" s="21">
        <v>1104</v>
      </c>
      <c r="X55" s="20" t="s">
        <v>204</v>
      </c>
      <c r="Y55" s="21">
        <v>2980</v>
      </c>
      <c r="Z55" s="21"/>
      <c r="AA55" s="21"/>
      <c r="AB55" s="21">
        <v>1800</v>
      </c>
      <c r="AC55" s="21">
        <v>1</v>
      </c>
      <c r="AD55" s="20" t="s">
        <v>176</v>
      </c>
      <c r="AG55" s="37"/>
      <c r="AH55" s="20" t="s">
        <v>176</v>
      </c>
      <c r="AL55" s="20" t="s">
        <v>176</v>
      </c>
      <c r="AM55" s="20" t="s">
        <v>176</v>
      </c>
      <c r="AQ55" s="20" t="s">
        <v>174</v>
      </c>
      <c r="AS55" s="18">
        <v>755.88</v>
      </c>
      <c r="AT55" s="37"/>
      <c r="AU55" s="20" t="s">
        <v>176</v>
      </c>
      <c r="AX55" s="37"/>
      <c r="AY55" s="20" t="s">
        <v>174</v>
      </c>
      <c r="AZ55" s="21">
        <v>1180</v>
      </c>
      <c r="BA55" s="37">
        <v>995.68</v>
      </c>
      <c r="BB55" s="18">
        <v>900.65</v>
      </c>
      <c r="BC55" s="37"/>
      <c r="BD55" s="20" t="s">
        <v>176</v>
      </c>
      <c r="BE55" s="56"/>
      <c r="BF55" s="37"/>
      <c r="BH55" s="37"/>
      <c r="BI55" s="20" t="s">
        <v>174</v>
      </c>
      <c r="BJ55" s="12">
        <v>1104</v>
      </c>
      <c r="BK55" s="18">
        <v>844.83</v>
      </c>
      <c r="BL55" s="18">
        <v>460.65</v>
      </c>
      <c r="BN55" s="12">
        <v>19</v>
      </c>
      <c r="BO55" s="12">
        <v>38</v>
      </c>
      <c r="BV55" s="20" t="s">
        <v>176</v>
      </c>
      <c r="CF55" s="20" t="s">
        <v>174</v>
      </c>
      <c r="CG55" s="37">
        <v>812.2</v>
      </c>
      <c r="CH55" s="18">
        <v>1444.19</v>
      </c>
      <c r="CI55" s="37"/>
      <c r="CJ55" s="56">
        <v>1104</v>
      </c>
      <c r="CK55" s="56">
        <v>0</v>
      </c>
      <c r="CL55" s="56">
        <v>19</v>
      </c>
      <c r="CP55" s="62" t="s">
        <v>176</v>
      </c>
      <c r="CV55" s="62" t="s">
        <v>176</v>
      </c>
      <c r="DB55" s="20" t="s">
        <v>174</v>
      </c>
      <c r="DC55" s="18">
        <v>968.35</v>
      </c>
      <c r="DD55" s="18">
        <v>798.33</v>
      </c>
      <c r="DF55">
        <v>10</v>
      </c>
      <c r="DG55" s="12">
        <v>42</v>
      </c>
      <c r="DH55" s="12">
        <v>8</v>
      </c>
      <c r="DI55" t="s">
        <v>181</v>
      </c>
      <c r="DR55" s="20" t="s">
        <v>174</v>
      </c>
      <c r="DS55" s="18">
        <v>2600</v>
      </c>
      <c r="DT55" s="18">
        <v>2055.4899999999998</v>
      </c>
      <c r="DV55" s="29">
        <v>2</v>
      </c>
      <c r="DW55" s="29">
        <v>16</v>
      </c>
      <c r="DX55" s="29">
        <v>8.5</v>
      </c>
      <c r="DY55" s="20" t="s">
        <v>174</v>
      </c>
      <c r="DZ55" s="21">
        <v>75</v>
      </c>
      <c r="EA55" s="21">
        <v>75</v>
      </c>
      <c r="EB55" s="21">
        <v>72</v>
      </c>
      <c r="EC55" s="21">
        <v>72</v>
      </c>
      <c r="ED55" s="21">
        <v>12</v>
      </c>
      <c r="EE55" s="21">
        <v>12</v>
      </c>
      <c r="EF55" s="20" t="s">
        <v>176</v>
      </c>
      <c r="EK55" s="20" t="s">
        <v>174</v>
      </c>
      <c r="EL55" s="37">
        <v>7.73</v>
      </c>
      <c r="EM55" s="18">
        <v>495.37</v>
      </c>
      <c r="EO55" s="20" t="s">
        <v>177</v>
      </c>
      <c r="EP55" s="21">
        <v>40</v>
      </c>
      <c r="EQ55" s="12">
        <v>10</v>
      </c>
      <c r="ER55" s="56">
        <v>140</v>
      </c>
      <c r="ES55" s="56">
        <v>120</v>
      </c>
      <c r="ET55" s="56">
        <v>6</v>
      </c>
      <c r="EU55" s="20" t="s">
        <v>176</v>
      </c>
      <c r="EW55" s="56">
        <v>1</v>
      </c>
      <c r="EX55" s="20" t="s">
        <v>174</v>
      </c>
      <c r="EY55" s="37">
        <v>6.7</v>
      </c>
      <c r="EZ55" s="18">
        <v>70.5</v>
      </c>
      <c r="FB55" s="56">
        <v>9</v>
      </c>
      <c r="FC55" s="56">
        <v>75</v>
      </c>
      <c r="FD55" s="56">
        <v>12</v>
      </c>
      <c r="FE55" s="20" t="s">
        <v>180</v>
      </c>
      <c r="FF55" s="21">
        <v>9</v>
      </c>
      <c r="FG55" s="21">
        <v>75</v>
      </c>
      <c r="FH55" s="21">
        <v>10</v>
      </c>
      <c r="FI55" s="20" t="s">
        <v>205</v>
      </c>
      <c r="FJ55" s="21"/>
      <c r="FK55" s="21"/>
      <c r="FL55" s="21"/>
      <c r="FN55" s="20" t="s">
        <v>174</v>
      </c>
      <c r="FO55" s="5">
        <f t="shared" si="3"/>
        <v>50</v>
      </c>
      <c r="FR55" s="22">
        <f t="shared" si="4"/>
        <v>200</v>
      </c>
      <c r="FU55" s="18">
        <v>655.66</v>
      </c>
      <c r="FW55" s="7">
        <f t="shared" si="5"/>
        <v>6485.4899999999989</v>
      </c>
      <c r="FX55" s="7">
        <f t="shared" si="6"/>
        <v>7636.7199999999993</v>
      </c>
      <c r="FY55" s="7">
        <f t="shared" si="7"/>
        <v>0</v>
      </c>
    </row>
    <row r="56" spans="1:181" ht="30" customHeight="1" x14ac:dyDescent="0.25">
      <c r="A56" s="19" t="s">
        <v>271</v>
      </c>
      <c r="B56" s="20" t="s">
        <v>201</v>
      </c>
      <c r="C56" s="45">
        <v>43669</v>
      </c>
      <c r="D56" s="15">
        <v>43682</v>
      </c>
      <c r="E56" s="20" t="s">
        <v>202</v>
      </c>
      <c r="F56" s="20" t="s">
        <v>177</v>
      </c>
      <c r="G56" s="20" t="s">
        <v>182</v>
      </c>
      <c r="J56" s="21">
        <v>100</v>
      </c>
      <c r="K56">
        <v>8.5</v>
      </c>
      <c r="L56" s="20" t="s">
        <v>174</v>
      </c>
      <c r="O56" s="21">
        <v>1</v>
      </c>
      <c r="P56" s="21">
        <v>36000</v>
      </c>
      <c r="Q56">
        <v>14</v>
      </c>
      <c r="T56" s="21">
        <v>1</v>
      </c>
      <c r="U56" s="21">
        <v>9</v>
      </c>
      <c r="V56" s="21">
        <v>13440</v>
      </c>
      <c r="W56" s="21">
        <v>1680</v>
      </c>
      <c r="X56" s="20" t="s">
        <v>204</v>
      </c>
      <c r="Y56" s="21">
        <v>1523</v>
      </c>
      <c r="Z56" s="21"/>
      <c r="AA56" s="23"/>
      <c r="AB56" s="23">
        <v>1435</v>
      </c>
      <c r="AC56" s="21">
        <v>1</v>
      </c>
      <c r="AD56" s="20" t="s">
        <v>176</v>
      </c>
      <c r="AH56" s="20" t="s">
        <v>176</v>
      </c>
      <c r="AL56" s="20" t="s">
        <v>176</v>
      </c>
      <c r="AM56" s="20" t="s">
        <v>176</v>
      </c>
      <c r="AQ56" s="20" t="s">
        <v>174</v>
      </c>
      <c r="AS56" s="18">
        <v>691.14</v>
      </c>
      <c r="AT56" s="37"/>
      <c r="AU56" s="20" t="s">
        <v>176</v>
      </c>
      <c r="AY56" s="20" t="s">
        <v>174</v>
      </c>
      <c r="AZ56" s="23">
        <v>88</v>
      </c>
      <c r="BA56" s="37">
        <v>582.20000000000005</v>
      </c>
      <c r="BB56" s="18">
        <v>998.03</v>
      </c>
      <c r="BC56" s="37"/>
      <c r="BD56" s="20" t="s">
        <v>176</v>
      </c>
      <c r="BE56" s="57"/>
      <c r="BI56" s="20" t="s">
        <v>174</v>
      </c>
      <c r="BJ56" s="59">
        <v>1680</v>
      </c>
      <c r="BK56" s="35">
        <v>886.44</v>
      </c>
      <c r="BL56" s="18">
        <v>313.22000000000003</v>
      </c>
      <c r="BM56" s="35"/>
      <c r="BN56" s="12">
        <v>11</v>
      </c>
      <c r="BO56" s="12">
        <v>38</v>
      </c>
      <c r="BV56" s="20" t="s">
        <v>176</v>
      </c>
      <c r="CF56" s="20" t="s">
        <v>176</v>
      </c>
      <c r="CG56" s="37"/>
      <c r="CH56" s="18">
        <v>251.19</v>
      </c>
      <c r="CI56" s="37"/>
      <c r="CJ56" s="57"/>
      <c r="CK56" s="57"/>
      <c r="CL56" s="57"/>
      <c r="CP56" s="62" t="s">
        <v>176</v>
      </c>
      <c r="CV56" s="62" t="s">
        <v>176</v>
      </c>
      <c r="DB56" s="20" t="s">
        <v>176</v>
      </c>
      <c r="DR56" s="20" t="s">
        <v>176</v>
      </c>
      <c r="DY56" s="20" t="s">
        <v>174</v>
      </c>
      <c r="DZ56" s="21">
        <v>77</v>
      </c>
      <c r="EA56" s="21">
        <v>77</v>
      </c>
      <c r="EB56" s="21">
        <v>72</v>
      </c>
      <c r="EC56" s="21">
        <v>70</v>
      </c>
      <c r="ED56" s="21">
        <v>12</v>
      </c>
      <c r="EE56" s="21">
        <v>12</v>
      </c>
      <c r="EF56" s="20" t="s">
        <v>176</v>
      </c>
      <c r="EK56" s="20" t="s">
        <v>174</v>
      </c>
      <c r="EL56" s="37">
        <v>88.61</v>
      </c>
      <c r="EM56" s="18">
        <v>478.8</v>
      </c>
      <c r="EO56" s="20" t="s">
        <v>177</v>
      </c>
      <c r="EP56" s="21">
        <v>40</v>
      </c>
      <c r="EQ56" s="12">
        <v>10</v>
      </c>
      <c r="ER56" s="56">
        <v>140</v>
      </c>
      <c r="ES56" s="56">
        <v>120</v>
      </c>
      <c r="ET56" s="56">
        <v>0</v>
      </c>
      <c r="EU56" s="20" t="s">
        <v>174</v>
      </c>
      <c r="EW56" s="56">
        <v>2</v>
      </c>
      <c r="EX56" s="20" t="s">
        <v>174</v>
      </c>
      <c r="EY56" s="18">
        <v>12.03</v>
      </c>
      <c r="EZ56" s="18">
        <v>76.290000000000006</v>
      </c>
      <c r="FB56" s="56">
        <v>9</v>
      </c>
      <c r="FC56" s="56">
        <v>100</v>
      </c>
      <c r="FD56" s="56">
        <v>12</v>
      </c>
      <c r="FE56" s="20" t="s">
        <v>180</v>
      </c>
      <c r="FF56" s="21">
        <v>9</v>
      </c>
      <c r="FG56" s="21">
        <v>100</v>
      </c>
      <c r="FH56" s="21">
        <v>10</v>
      </c>
      <c r="FI56" s="20" t="s">
        <v>205</v>
      </c>
      <c r="FJ56" s="21"/>
      <c r="FK56" s="21"/>
      <c r="FL56" s="21"/>
      <c r="FN56" s="20" t="s">
        <v>174</v>
      </c>
      <c r="FO56" s="5">
        <f t="shared" si="3"/>
        <v>50</v>
      </c>
      <c r="FR56" s="22">
        <f t="shared" si="4"/>
        <v>200</v>
      </c>
      <c r="FU56" s="18">
        <v>457.86</v>
      </c>
      <c r="FW56" s="7">
        <f t="shared" si="5"/>
        <v>1819.28</v>
      </c>
      <c r="FX56" s="7">
        <f t="shared" si="6"/>
        <v>3266.53</v>
      </c>
      <c r="FY56" s="7">
        <f t="shared" si="7"/>
        <v>0</v>
      </c>
    </row>
    <row r="57" spans="1:181" x14ac:dyDescent="0.25">
      <c r="A57" s="19" t="s">
        <v>272</v>
      </c>
      <c r="B57" s="20" t="s">
        <v>231</v>
      </c>
      <c r="C57" s="45">
        <v>43469</v>
      </c>
      <c r="D57" s="15">
        <v>43698</v>
      </c>
      <c r="E57" s="20" t="s">
        <v>202</v>
      </c>
      <c r="F57" s="20" t="s">
        <v>177</v>
      </c>
      <c r="G57" s="20" t="s">
        <v>203</v>
      </c>
      <c r="J57" s="23">
        <v>100</v>
      </c>
      <c r="L57" s="20" t="s">
        <v>174</v>
      </c>
      <c r="N57">
        <v>1</v>
      </c>
      <c r="O57" s="23"/>
      <c r="P57" s="23">
        <v>36000</v>
      </c>
      <c r="Q57" s="24">
        <v>10</v>
      </c>
      <c r="T57" s="23">
        <v>1</v>
      </c>
      <c r="U57" s="23"/>
      <c r="V57" s="23">
        <v>10240</v>
      </c>
      <c r="W57" s="23">
        <v>1280</v>
      </c>
      <c r="X57" s="20" t="s">
        <v>204</v>
      </c>
      <c r="Y57" s="23">
        <v>2343</v>
      </c>
      <c r="Z57" s="23">
        <v>298</v>
      </c>
      <c r="AA57" s="24">
        <v>118</v>
      </c>
      <c r="AB57" s="25">
        <v>1100</v>
      </c>
      <c r="AC57" s="23">
        <v>1</v>
      </c>
      <c r="AD57" s="20" t="s">
        <v>176</v>
      </c>
      <c r="AF57" s="36"/>
      <c r="AH57" s="20" t="s">
        <v>174</v>
      </c>
      <c r="AL57" s="20" t="s">
        <v>176</v>
      </c>
      <c r="AM57" s="20" t="s">
        <v>174</v>
      </c>
      <c r="AQ57" s="20" t="s">
        <v>174</v>
      </c>
      <c r="AS57" s="47"/>
      <c r="AT57" s="18">
        <v>1384.31</v>
      </c>
      <c r="AU57" s="20" t="s">
        <v>176</v>
      </c>
      <c r="AY57" s="20" t="s">
        <v>174</v>
      </c>
      <c r="AZ57" s="23">
        <v>1243</v>
      </c>
      <c r="BA57" s="37">
        <v>285.45999999999998</v>
      </c>
      <c r="BB57" s="53"/>
      <c r="BC57" s="18">
        <v>236.2</v>
      </c>
      <c r="BD57" s="20" t="s">
        <v>174</v>
      </c>
      <c r="BE57" s="12">
        <v>180</v>
      </c>
      <c r="BF57" s="18">
        <v>103.16</v>
      </c>
      <c r="BH57" s="18">
        <v>211.36</v>
      </c>
      <c r="BI57" s="20" t="s">
        <v>174</v>
      </c>
      <c r="BJ57" s="59">
        <v>1280</v>
      </c>
      <c r="BK57" s="35">
        <v>984.12</v>
      </c>
      <c r="BL57" s="36"/>
      <c r="BM57" s="18">
        <v>185.71</v>
      </c>
      <c r="BN57" s="39">
        <v>6</v>
      </c>
      <c r="BO57" s="39">
        <v>38</v>
      </c>
      <c r="BV57" s="20" t="s">
        <v>176</v>
      </c>
      <c r="CF57" s="20" t="s">
        <v>174</v>
      </c>
      <c r="CG57" s="18">
        <v>1235.8399999999999</v>
      </c>
      <c r="CI57" s="18">
        <v>664.59</v>
      </c>
      <c r="CJ57" s="12">
        <v>1280</v>
      </c>
      <c r="CK57" s="12">
        <v>3.5</v>
      </c>
      <c r="CL57" s="12">
        <v>19</v>
      </c>
      <c r="CP57" s="62" t="s">
        <v>176</v>
      </c>
      <c r="CV57" s="62" t="s">
        <v>176</v>
      </c>
      <c r="DB57" s="20" t="s">
        <v>174</v>
      </c>
      <c r="DC57" s="46"/>
      <c r="DD57" s="36"/>
      <c r="DF57" s="26"/>
      <c r="DG57" s="39"/>
      <c r="DH57" s="39"/>
      <c r="DJ57" s="26"/>
      <c r="DK57" s="26"/>
      <c r="DL57" s="26"/>
      <c r="DR57" s="20" t="s">
        <v>174</v>
      </c>
      <c r="DS57" s="18">
        <v>2492.1799999999998</v>
      </c>
      <c r="DV57" s="29">
        <v>3</v>
      </c>
      <c r="DW57" s="29">
        <v>14</v>
      </c>
      <c r="DX57" s="29">
        <v>8.5</v>
      </c>
      <c r="DY57" s="20" t="s">
        <v>174</v>
      </c>
      <c r="DZ57" s="23">
        <v>65</v>
      </c>
      <c r="EA57" s="23">
        <v>65</v>
      </c>
      <c r="EB57" s="23">
        <v>70</v>
      </c>
      <c r="EC57" s="23">
        <v>70</v>
      </c>
      <c r="ED57" s="23">
        <v>8</v>
      </c>
      <c r="EE57" s="23">
        <v>8</v>
      </c>
      <c r="EF57" s="20" t="s">
        <v>176</v>
      </c>
      <c r="EK57" s="20" t="s">
        <v>174</v>
      </c>
      <c r="EL57" s="37">
        <v>175.27</v>
      </c>
      <c r="EM57" s="46"/>
      <c r="EN57" s="18">
        <v>23.41</v>
      </c>
      <c r="EO57" s="20" t="s">
        <v>177</v>
      </c>
      <c r="EP57" s="23">
        <v>40</v>
      </c>
      <c r="EQ57" s="57">
        <v>15</v>
      </c>
      <c r="ER57" s="57">
        <v>110</v>
      </c>
      <c r="ES57" s="57">
        <v>125</v>
      </c>
      <c r="ET57" s="57">
        <v>12</v>
      </c>
      <c r="EU57" s="20" t="s">
        <v>174</v>
      </c>
      <c r="EW57" s="57">
        <v>2</v>
      </c>
      <c r="EX57" s="20" t="s">
        <v>174</v>
      </c>
      <c r="EY57" s="49">
        <v>23.98</v>
      </c>
      <c r="EZ57" s="36"/>
      <c r="FA57" s="18">
        <v>117.66</v>
      </c>
      <c r="FB57" s="57">
        <v>13</v>
      </c>
      <c r="FC57" s="57">
        <v>60</v>
      </c>
      <c r="FD57" s="57">
        <v>6</v>
      </c>
      <c r="FE57" s="20" t="s">
        <v>180</v>
      </c>
      <c r="FF57" s="23">
        <v>13</v>
      </c>
      <c r="FG57" s="23">
        <v>60</v>
      </c>
      <c r="FH57" s="23">
        <v>6</v>
      </c>
      <c r="FI57" s="20" t="s">
        <v>205</v>
      </c>
      <c r="FJ57" s="23"/>
      <c r="FK57" s="23"/>
      <c r="FL57" s="23"/>
      <c r="FN57" s="20" t="s">
        <v>174</v>
      </c>
      <c r="FO57" s="5">
        <f t="shared" si="3"/>
        <v>50</v>
      </c>
      <c r="FR57" s="22">
        <f t="shared" si="4"/>
        <v>200</v>
      </c>
      <c r="FU57" s="47"/>
      <c r="FV57" s="47">
        <v>559</v>
      </c>
      <c r="FW57" s="7">
        <f>SUM(AE57,AI57,AN57,AR57,AV57,BA57,BF57,BK57,BW57,CG57,CS57,CY57,DC57,DS57,EH57,EL57,EY57,FO57,FR57)</f>
        <v>5550.01</v>
      </c>
      <c r="FX57" s="7">
        <f t="shared" si="6"/>
        <v>0</v>
      </c>
      <c r="FY57" s="7">
        <f t="shared" si="7"/>
        <v>3382.24</v>
      </c>
    </row>
    <row r="58" spans="1:181" ht="30" customHeight="1" x14ac:dyDescent="0.25">
      <c r="A58" s="19" t="s">
        <v>273</v>
      </c>
      <c r="B58" s="20" t="s">
        <v>231</v>
      </c>
      <c r="C58" s="45">
        <v>43612</v>
      </c>
      <c r="D58" s="15">
        <v>43616</v>
      </c>
      <c r="E58" s="20" t="s">
        <v>202</v>
      </c>
      <c r="F58" s="20" t="s">
        <v>177</v>
      </c>
      <c r="G58" s="20" t="s">
        <v>203</v>
      </c>
      <c r="J58" s="23">
        <v>100</v>
      </c>
      <c r="L58" s="20" t="s">
        <v>174</v>
      </c>
      <c r="N58">
        <v>1</v>
      </c>
      <c r="P58" s="23">
        <v>36000</v>
      </c>
      <c r="T58" s="23">
        <v>1</v>
      </c>
      <c r="U58" s="23"/>
      <c r="V58" s="23">
        <v>7840</v>
      </c>
      <c r="W58" s="23">
        <v>980</v>
      </c>
      <c r="X58" s="20" t="s">
        <v>204</v>
      </c>
      <c r="Y58" s="23">
        <v>2876</v>
      </c>
      <c r="Z58" s="23">
        <v>312</v>
      </c>
      <c r="AA58" s="23">
        <v>93</v>
      </c>
      <c r="AB58" s="23">
        <v>892</v>
      </c>
      <c r="AC58" s="23">
        <v>1</v>
      </c>
      <c r="AD58" s="20" t="s">
        <v>176</v>
      </c>
      <c r="AH58" s="20" t="s">
        <v>176</v>
      </c>
      <c r="AL58" s="20" t="s">
        <v>176</v>
      </c>
      <c r="AM58" s="20" t="s">
        <v>176</v>
      </c>
      <c r="AQ58" s="20" t="s">
        <v>174</v>
      </c>
      <c r="AS58" s="47"/>
      <c r="AT58" s="18">
        <v>1363.04</v>
      </c>
      <c r="AU58" s="20" t="s">
        <v>174</v>
      </c>
      <c r="AY58" s="20" t="s">
        <v>174</v>
      </c>
      <c r="AZ58" s="23">
        <v>1984</v>
      </c>
      <c r="BA58" s="37">
        <v>454.91</v>
      </c>
      <c r="BB58" s="53"/>
      <c r="BC58" s="18">
        <v>585.82000000000005</v>
      </c>
      <c r="BD58" s="20" t="s">
        <v>174</v>
      </c>
      <c r="BE58" s="12">
        <v>219</v>
      </c>
      <c r="BF58" s="18">
        <v>400.37</v>
      </c>
      <c r="BI58" s="20" t="s">
        <v>174</v>
      </c>
      <c r="BJ58" s="12">
        <v>980</v>
      </c>
      <c r="BK58" s="18">
        <v>739.95</v>
      </c>
      <c r="BN58" s="12">
        <v>19</v>
      </c>
      <c r="BO58" s="12">
        <v>38</v>
      </c>
      <c r="BV58" s="20" t="s">
        <v>176</v>
      </c>
      <c r="CF58" s="20" t="s">
        <v>174</v>
      </c>
      <c r="CG58" s="49">
        <v>739.95</v>
      </c>
      <c r="CI58" s="18">
        <v>1042.6300000000001</v>
      </c>
      <c r="CJ58" s="12">
        <v>980</v>
      </c>
      <c r="CK58" s="12">
        <v>8</v>
      </c>
      <c r="CL58" s="12">
        <v>22</v>
      </c>
      <c r="CP58" s="62" t="s">
        <v>176</v>
      </c>
      <c r="CV58" s="62" t="s">
        <v>176</v>
      </c>
      <c r="DB58" s="20" t="s">
        <v>174</v>
      </c>
      <c r="DC58" s="18">
        <v>22.8</v>
      </c>
      <c r="DF58" s="82" t="s">
        <v>291</v>
      </c>
      <c r="DG58" s="12">
        <v>6</v>
      </c>
      <c r="DH58" s="12">
        <v>5</v>
      </c>
      <c r="DI58" t="s">
        <v>181</v>
      </c>
      <c r="DR58" s="20" t="s">
        <v>174</v>
      </c>
      <c r="DS58" s="18">
        <v>2037.74</v>
      </c>
      <c r="DU58" s="18">
        <v>545.49</v>
      </c>
      <c r="DV58" s="29">
        <v>3</v>
      </c>
      <c r="DW58" s="29">
        <v>14</v>
      </c>
      <c r="DX58" s="29">
        <v>8.5</v>
      </c>
      <c r="DY58" s="20" t="s">
        <v>174</v>
      </c>
      <c r="DZ58" s="23">
        <v>75</v>
      </c>
      <c r="EA58" s="23">
        <v>75</v>
      </c>
      <c r="EB58" s="23">
        <v>70</v>
      </c>
      <c r="EC58" s="23">
        <v>70</v>
      </c>
      <c r="ED58" s="23">
        <v>6</v>
      </c>
      <c r="EE58" s="23">
        <v>8</v>
      </c>
      <c r="EF58" s="20" t="s">
        <v>176</v>
      </c>
      <c r="EK58" s="20" t="s">
        <v>174</v>
      </c>
      <c r="EL58" s="37">
        <v>66.39</v>
      </c>
      <c r="EM58" s="46"/>
      <c r="EO58" s="20" t="s">
        <v>177</v>
      </c>
      <c r="EP58" s="23">
        <v>40</v>
      </c>
      <c r="EQ58" s="12">
        <v>19</v>
      </c>
      <c r="ER58" s="57">
        <v>119</v>
      </c>
      <c r="ES58" s="57">
        <v>119</v>
      </c>
      <c r="ET58" s="57">
        <v>6</v>
      </c>
      <c r="EU58" s="20" t="s">
        <v>174</v>
      </c>
      <c r="EW58" s="57">
        <v>0</v>
      </c>
      <c r="EX58" s="20" t="s">
        <v>174</v>
      </c>
      <c r="EY58" s="49">
        <v>18.45</v>
      </c>
      <c r="EZ58" s="36"/>
      <c r="FA58" s="18">
        <v>50.25</v>
      </c>
      <c r="FB58" s="57">
        <v>13</v>
      </c>
      <c r="FC58" s="57">
        <v>60</v>
      </c>
      <c r="FD58" s="57">
        <v>6</v>
      </c>
      <c r="FE58" s="20" t="s">
        <v>180</v>
      </c>
      <c r="FF58" s="23">
        <v>13</v>
      </c>
      <c r="FG58" s="23">
        <v>60</v>
      </c>
      <c r="FH58" s="23">
        <v>4</v>
      </c>
      <c r="FI58" s="20" t="s">
        <v>205</v>
      </c>
      <c r="FJ58" s="23">
        <v>13</v>
      </c>
      <c r="FK58" s="23">
        <v>60</v>
      </c>
      <c r="FL58" s="23">
        <v>3</v>
      </c>
      <c r="FM58" t="s">
        <v>232</v>
      </c>
      <c r="FN58" s="20" t="s">
        <v>174</v>
      </c>
      <c r="FO58" s="5">
        <f t="shared" si="3"/>
        <v>50</v>
      </c>
      <c r="FR58" s="22">
        <f t="shared" si="4"/>
        <v>200</v>
      </c>
      <c r="FU58" s="47"/>
      <c r="FV58" s="47">
        <v>850.1</v>
      </c>
      <c r="FW58" s="7">
        <f t="shared" si="5"/>
        <v>4730.5600000000004</v>
      </c>
      <c r="FX58" s="7">
        <f t="shared" si="6"/>
        <v>0</v>
      </c>
      <c r="FY58" s="7">
        <f t="shared" si="7"/>
        <v>4437.3300000000008</v>
      </c>
    </row>
    <row r="59" spans="1:181" ht="30" customHeight="1" x14ac:dyDescent="0.25">
      <c r="A59" s="19" t="s">
        <v>274</v>
      </c>
      <c r="B59" s="20" t="s">
        <v>231</v>
      </c>
      <c r="C59" s="45">
        <v>43444</v>
      </c>
      <c r="D59" s="15">
        <v>43654</v>
      </c>
      <c r="E59" s="20" t="s">
        <v>202</v>
      </c>
      <c r="F59" s="20" t="s">
        <v>177</v>
      </c>
      <c r="G59" s="20" t="s">
        <v>203</v>
      </c>
      <c r="J59" s="23">
        <v>100</v>
      </c>
      <c r="L59" s="20" t="s">
        <v>174</v>
      </c>
      <c r="N59">
        <v>1</v>
      </c>
      <c r="P59" s="23">
        <v>30000</v>
      </c>
      <c r="Q59">
        <v>10</v>
      </c>
      <c r="T59" s="23">
        <v>4</v>
      </c>
      <c r="U59" s="23">
        <v>9</v>
      </c>
      <c r="V59" s="23">
        <v>9216</v>
      </c>
      <c r="W59" s="23">
        <v>1152</v>
      </c>
      <c r="X59" s="20" t="s">
        <v>204</v>
      </c>
      <c r="Y59" s="23">
        <v>6289</v>
      </c>
      <c r="Z59" s="23">
        <v>783</v>
      </c>
      <c r="AA59" s="24">
        <v>135</v>
      </c>
      <c r="AB59" s="25">
        <v>1431</v>
      </c>
      <c r="AC59" s="23">
        <v>1</v>
      </c>
      <c r="AD59" s="20" t="s">
        <v>176</v>
      </c>
      <c r="AH59" s="20" t="s">
        <v>174</v>
      </c>
      <c r="AL59" s="20" t="s">
        <v>176</v>
      </c>
      <c r="AM59" s="20" t="s">
        <v>174</v>
      </c>
      <c r="AQ59" s="20" t="s">
        <v>174</v>
      </c>
      <c r="AS59" s="47"/>
      <c r="AT59" s="18">
        <v>1183.3599999999999</v>
      </c>
      <c r="AU59" s="20" t="s">
        <v>176</v>
      </c>
      <c r="AY59" s="20" t="s">
        <v>174</v>
      </c>
      <c r="AZ59" s="23">
        <v>4858</v>
      </c>
      <c r="BA59" s="37">
        <v>379.07</v>
      </c>
      <c r="BB59" s="53"/>
      <c r="BC59" s="18">
        <v>77.040000000000006</v>
      </c>
      <c r="BD59" s="20" t="s">
        <v>174</v>
      </c>
      <c r="BE59" s="72">
        <v>648</v>
      </c>
      <c r="BF59" s="18">
        <v>434.25</v>
      </c>
      <c r="BH59" s="18">
        <v>368.59</v>
      </c>
      <c r="BI59" s="20" t="s">
        <v>176</v>
      </c>
      <c r="BN59" s="12">
        <v>38</v>
      </c>
      <c r="BV59" s="20" t="s">
        <v>176</v>
      </c>
      <c r="CA59" s="12">
        <v>19</v>
      </c>
      <c r="CF59" s="20" t="s">
        <v>174</v>
      </c>
      <c r="CG59" s="49">
        <v>1110</v>
      </c>
      <c r="CI59" s="18">
        <v>988.26</v>
      </c>
      <c r="CJ59" s="12">
        <v>864</v>
      </c>
      <c r="CK59" s="12">
        <v>2.5</v>
      </c>
      <c r="CL59" s="12">
        <v>19</v>
      </c>
      <c r="CM59" s="12">
        <v>288</v>
      </c>
      <c r="CN59" s="12">
        <v>0</v>
      </c>
      <c r="CO59" s="12">
        <v>19</v>
      </c>
      <c r="CP59" s="62" t="s">
        <v>176</v>
      </c>
      <c r="CV59" s="62" t="s">
        <v>176</v>
      </c>
      <c r="DB59" s="20" t="s">
        <v>174</v>
      </c>
      <c r="DC59" s="18">
        <v>35.020000000000003</v>
      </c>
      <c r="DF59">
        <v>6</v>
      </c>
      <c r="DG59" s="12">
        <v>75</v>
      </c>
      <c r="DH59" s="40">
        <v>8</v>
      </c>
      <c r="DI59" t="s">
        <v>181</v>
      </c>
      <c r="DJ59">
        <v>12</v>
      </c>
      <c r="DK59">
        <v>25</v>
      </c>
      <c r="DL59">
        <v>8</v>
      </c>
      <c r="DM59" t="s">
        <v>181</v>
      </c>
      <c r="DR59" s="20" t="s">
        <v>174</v>
      </c>
      <c r="DS59" s="18">
        <v>2641.16</v>
      </c>
      <c r="DU59" s="18">
        <v>294.14999999999998</v>
      </c>
      <c r="DV59" s="29">
        <v>3</v>
      </c>
      <c r="DW59" s="29">
        <v>14</v>
      </c>
      <c r="DX59" s="29">
        <v>8.5</v>
      </c>
      <c r="DY59" s="20" t="s">
        <v>174</v>
      </c>
      <c r="DZ59" s="23">
        <v>65</v>
      </c>
      <c r="EA59" s="23">
        <v>65</v>
      </c>
      <c r="EB59" s="23">
        <v>70</v>
      </c>
      <c r="EC59" s="23">
        <v>70</v>
      </c>
      <c r="ED59" s="23">
        <v>8</v>
      </c>
      <c r="EE59" s="23">
        <v>8</v>
      </c>
      <c r="EF59" s="20" t="s">
        <v>176</v>
      </c>
      <c r="EK59" s="20" t="s">
        <v>174</v>
      </c>
      <c r="EL59" s="37">
        <v>96.66</v>
      </c>
      <c r="EM59" s="46"/>
      <c r="EO59" s="20" t="s">
        <v>177</v>
      </c>
      <c r="EP59" s="23">
        <v>40</v>
      </c>
      <c r="EQ59" s="12">
        <v>15</v>
      </c>
      <c r="ER59" s="57">
        <v>125</v>
      </c>
      <c r="ES59" s="57">
        <v>125</v>
      </c>
      <c r="ET59" s="57">
        <v>12</v>
      </c>
      <c r="EU59" s="20" t="s">
        <v>174</v>
      </c>
      <c r="EW59" s="57">
        <v>2</v>
      </c>
      <c r="EX59" s="20" t="s">
        <v>174</v>
      </c>
      <c r="EY59" s="49">
        <v>17.97</v>
      </c>
      <c r="EZ59" s="36"/>
      <c r="FA59" s="18">
        <v>20.9</v>
      </c>
      <c r="FB59" s="57">
        <v>13</v>
      </c>
      <c r="FC59" s="57">
        <v>60</v>
      </c>
      <c r="FD59" s="57">
        <v>5</v>
      </c>
      <c r="FE59" s="20" t="s">
        <v>180</v>
      </c>
      <c r="FF59" s="23"/>
      <c r="FG59" s="23"/>
      <c r="FH59" s="23"/>
      <c r="FI59" s="20"/>
      <c r="FJ59" s="23">
        <v>13</v>
      </c>
      <c r="FK59" s="23">
        <v>75</v>
      </c>
      <c r="FL59" s="23">
        <v>3</v>
      </c>
      <c r="FM59" t="s">
        <v>232</v>
      </c>
      <c r="FN59" s="20" t="s">
        <v>174</v>
      </c>
      <c r="FO59" s="5">
        <f t="shared" si="3"/>
        <v>50</v>
      </c>
      <c r="FR59" s="22">
        <f t="shared" si="4"/>
        <v>200</v>
      </c>
      <c r="FU59" s="47"/>
      <c r="FV59" s="47">
        <v>291.10000000000002</v>
      </c>
      <c r="FW59" s="7">
        <f t="shared" si="5"/>
        <v>4964.13</v>
      </c>
      <c r="FX59" s="7">
        <f t="shared" si="6"/>
        <v>0</v>
      </c>
      <c r="FY59" s="7">
        <f t="shared" si="7"/>
        <v>3223.4</v>
      </c>
    </row>
    <row r="60" spans="1:181" ht="30" customHeight="1" x14ac:dyDescent="0.25">
      <c r="A60" s="19" t="s">
        <v>275</v>
      </c>
      <c r="B60" s="20" t="s">
        <v>198</v>
      </c>
      <c r="C60" s="45">
        <v>43664</v>
      </c>
      <c r="D60" s="15">
        <v>43720</v>
      </c>
      <c r="E60" s="20" t="s">
        <v>202</v>
      </c>
      <c r="F60" s="20" t="s">
        <v>177</v>
      </c>
      <c r="G60" s="20" t="s">
        <v>203</v>
      </c>
      <c r="H60" s="51"/>
      <c r="J60" s="23">
        <v>100</v>
      </c>
      <c r="L60" s="20" t="s">
        <v>174</v>
      </c>
      <c r="N60">
        <v>1</v>
      </c>
      <c r="P60" s="23">
        <v>30000</v>
      </c>
      <c r="T60" s="23">
        <v>3</v>
      </c>
      <c r="U60" s="23">
        <v>7</v>
      </c>
      <c r="V60" s="23">
        <v>10240</v>
      </c>
      <c r="W60" s="23">
        <v>1280</v>
      </c>
      <c r="X60" s="20" t="s">
        <v>175</v>
      </c>
      <c r="Y60" s="23">
        <v>1447</v>
      </c>
      <c r="Z60" s="23">
        <v>1447</v>
      </c>
      <c r="AA60" s="24">
        <v>1250</v>
      </c>
      <c r="AB60" s="25">
        <v>951</v>
      </c>
      <c r="AC60" s="23">
        <v>1</v>
      </c>
      <c r="AD60" s="20" t="s">
        <v>176</v>
      </c>
      <c r="AH60" s="20" t="s">
        <v>176</v>
      </c>
      <c r="AL60" s="20" t="s">
        <v>176</v>
      </c>
      <c r="AM60" s="20" t="s">
        <v>176</v>
      </c>
      <c r="AQ60" s="20" t="s">
        <v>174</v>
      </c>
      <c r="AS60" s="47">
        <v>873.18</v>
      </c>
      <c r="AU60" s="20" t="s">
        <v>176</v>
      </c>
      <c r="AY60" s="20" t="s">
        <v>174</v>
      </c>
      <c r="AZ60">
        <v>299</v>
      </c>
      <c r="BA60" s="37">
        <v>269</v>
      </c>
      <c r="BB60" s="53">
        <v>209.57</v>
      </c>
      <c r="BD60" s="20" t="s">
        <v>174</v>
      </c>
      <c r="BE60" s="72">
        <v>197</v>
      </c>
      <c r="BG60" s="18">
        <v>158.69999999999999</v>
      </c>
      <c r="BI60" s="20" t="s">
        <v>174</v>
      </c>
      <c r="BJ60" s="12">
        <v>1280</v>
      </c>
      <c r="BL60" s="18">
        <v>986.78</v>
      </c>
      <c r="BN60" s="12">
        <v>11</v>
      </c>
      <c r="BO60" s="12">
        <v>38</v>
      </c>
      <c r="BV60" s="20" t="s">
        <v>176</v>
      </c>
      <c r="CF60" s="20" t="s">
        <v>174</v>
      </c>
      <c r="CG60" s="49">
        <v>1065</v>
      </c>
      <c r="CH60" s="18">
        <v>1977.04</v>
      </c>
      <c r="CJ60" s="12">
        <v>1280</v>
      </c>
      <c r="CK60" s="12">
        <v>6</v>
      </c>
      <c r="CL60" s="12">
        <v>19</v>
      </c>
      <c r="CP60" s="62" t="s">
        <v>176</v>
      </c>
      <c r="CV60" s="62" t="s">
        <v>176</v>
      </c>
      <c r="DB60" s="20" t="s">
        <v>176</v>
      </c>
      <c r="DR60" s="20" t="s">
        <v>174</v>
      </c>
      <c r="DS60" s="18">
        <v>2600</v>
      </c>
      <c r="DT60" s="18">
        <v>270.36</v>
      </c>
      <c r="DV60" s="29">
        <v>2.5</v>
      </c>
      <c r="DW60" s="30">
        <v>14</v>
      </c>
      <c r="DX60" s="30">
        <v>8.1999999999999993</v>
      </c>
      <c r="DY60" s="20" t="s">
        <v>174</v>
      </c>
      <c r="DZ60" s="21">
        <v>67</v>
      </c>
      <c r="EA60" s="21">
        <v>69</v>
      </c>
      <c r="EB60" s="21">
        <v>67</v>
      </c>
      <c r="EC60" s="21">
        <v>68</v>
      </c>
      <c r="ED60" s="21">
        <v>12</v>
      </c>
      <c r="EE60" s="21">
        <v>12</v>
      </c>
      <c r="EF60" s="20" t="s">
        <v>176</v>
      </c>
      <c r="EK60" s="20" t="s">
        <v>174</v>
      </c>
      <c r="EL60" s="37"/>
      <c r="EM60" s="49">
        <v>155.91999999999999</v>
      </c>
      <c r="EO60" s="20" t="s">
        <v>177</v>
      </c>
      <c r="EP60" s="21">
        <v>40</v>
      </c>
      <c r="EQ60" s="12">
        <v>10</v>
      </c>
      <c r="ER60" s="56">
        <v>120</v>
      </c>
      <c r="ES60" s="56">
        <v>120</v>
      </c>
      <c r="ET60" s="56">
        <v>6</v>
      </c>
      <c r="EU60" s="20" t="s">
        <v>174</v>
      </c>
      <c r="EW60" s="56">
        <v>2</v>
      </c>
      <c r="EX60" s="20" t="s">
        <v>174</v>
      </c>
      <c r="EY60" s="49"/>
      <c r="EZ60" s="35">
        <v>53.8</v>
      </c>
      <c r="FB60" s="56">
        <v>18</v>
      </c>
      <c r="FC60" s="56">
        <v>60</v>
      </c>
      <c r="FD60" s="56">
        <v>12</v>
      </c>
      <c r="FE60" s="20" t="s">
        <v>180</v>
      </c>
      <c r="FF60" s="21">
        <v>18</v>
      </c>
      <c r="FG60" s="21">
        <v>60</v>
      </c>
      <c r="FH60" s="21">
        <v>12</v>
      </c>
      <c r="FI60" s="20" t="s">
        <v>180</v>
      </c>
      <c r="FJ60" s="21"/>
      <c r="FK60" s="21"/>
      <c r="FL60" s="21"/>
      <c r="FN60" s="20" t="s">
        <v>174</v>
      </c>
      <c r="FO60" s="5">
        <f t="shared" si="3"/>
        <v>50</v>
      </c>
      <c r="FR60" s="22">
        <f t="shared" si="4"/>
        <v>200</v>
      </c>
      <c r="FU60" s="48">
        <v>631.34</v>
      </c>
      <c r="FV60" s="48"/>
      <c r="FW60" s="7">
        <f t="shared" si="5"/>
        <v>4184</v>
      </c>
      <c r="FX60" s="7">
        <f t="shared" si="6"/>
        <v>5316.6900000000005</v>
      </c>
      <c r="FY60" s="7">
        <f t="shared" si="7"/>
        <v>0</v>
      </c>
    </row>
    <row r="61" spans="1:181" ht="29.25" customHeight="1" x14ac:dyDescent="0.25">
      <c r="A61" s="19" t="s">
        <v>276</v>
      </c>
      <c r="B61" s="20" t="s">
        <v>198</v>
      </c>
      <c r="C61" s="45">
        <v>43676</v>
      </c>
      <c r="D61" s="15">
        <v>43726</v>
      </c>
      <c r="E61" s="20" t="s">
        <v>202</v>
      </c>
      <c r="F61" s="20" t="s">
        <v>177</v>
      </c>
      <c r="G61" s="20" t="s">
        <v>203</v>
      </c>
      <c r="J61" s="21">
        <v>100</v>
      </c>
      <c r="L61" s="20" t="s">
        <v>174</v>
      </c>
      <c r="N61">
        <v>1</v>
      </c>
      <c r="P61" s="21">
        <v>24000</v>
      </c>
      <c r="T61" s="21">
        <v>5</v>
      </c>
      <c r="U61" s="21">
        <v>8</v>
      </c>
      <c r="V61" s="21">
        <v>11520</v>
      </c>
      <c r="W61" s="21">
        <v>1440</v>
      </c>
      <c r="X61" s="20" t="s">
        <v>175</v>
      </c>
      <c r="Y61" s="21">
        <v>3089</v>
      </c>
      <c r="Z61" s="21">
        <v>3089</v>
      </c>
      <c r="AA61" s="33">
        <v>2308</v>
      </c>
      <c r="AB61" s="34">
        <v>1628</v>
      </c>
      <c r="AC61" s="21">
        <v>1</v>
      </c>
      <c r="AD61" s="20" t="s">
        <v>176</v>
      </c>
      <c r="AH61" s="20" t="s">
        <v>176</v>
      </c>
      <c r="AL61" s="20" t="s">
        <v>176</v>
      </c>
      <c r="AM61" s="20" t="s">
        <v>176</v>
      </c>
      <c r="AQ61" s="20" t="s">
        <v>174</v>
      </c>
      <c r="AS61" s="48">
        <v>825.47</v>
      </c>
      <c r="AU61" s="20" t="s">
        <v>176</v>
      </c>
      <c r="AY61" s="20" t="s">
        <v>174</v>
      </c>
      <c r="AZ61">
        <v>680</v>
      </c>
      <c r="BA61" s="37">
        <v>10</v>
      </c>
      <c r="BB61" s="37">
        <v>988.32</v>
      </c>
      <c r="BD61" s="20" t="s">
        <v>174</v>
      </c>
      <c r="BE61" s="72">
        <v>781</v>
      </c>
      <c r="BF61" s="18">
        <v>1183.5</v>
      </c>
      <c r="BG61" s="18">
        <v>390.76</v>
      </c>
      <c r="BI61" s="20" t="s">
        <v>174</v>
      </c>
      <c r="BJ61" s="12">
        <v>1440</v>
      </c>
      <c r="BL61" s="18">
        <v>1089.6400000000001</v>
      </c>
      <c r="BN61" s="40" t="s">
        <v>292</v>
      </c>
      <c r="BO61" s="40" t="s">
        <v>183</v>
      </c>
      <c r="BV61" s="20" t="s">
        <v>176</v>
      </c>
      <c r="CF61" s="20" t="s">
        <v>174</v>
      </c>
      <c r="CG61" s="49">
        <v>544.25</v>
      </c>
      <c r="CH61" s="18">
        <v>1412.32</v>
      </c>
      <c r="CJ61" s="12">
        <v>1440</v>
      </c>
      <c r="CK61" s="12">
        <v>7</v>
      </c>
      <c r="CL61" s="12">
        <v>19</v>
      </c>
      <c r="CP61" s="62" t="s">
        <v>176</v>
      </c>
      <c r="CV61" s="62" t="s">
        <v>176</v>
      </c>
      <c r="DB61" s="20" t="s">
        <v>176</v>
      </c>
      <c r="DR61" s="20" t="s">
        <v>174</v>
      </c>
      <c r="DS61" s="18">
        <v>2600</v>
      </c>
      <c r="DT61" s="18">
        <v>241.49</v>
      </c>
      <c r="DV61" s="29">
        <v>2.5</v>
      </c>
      <c r="DW61" s="29">
        <v>14</v>
      </c>
      <c r="DX61" s="29">
        <v>8.1999999999999993</v>
      </c>
      <c r="DY61" s="20" t="s">
        <v>174</v>
      </c>
      <c r="DZ61" s="21">
        <v>70</v>
      </c>
      <c r="EA61" s="21">
        <v>68</v>
      </c>
      <c r="EB61" s="21">
        <v>68</v>
      </c>
      <c r="EC61" s="21">
        <v>68</v>
      </c>
      <c r="ED61" s="21">
        <v>12</v>
      </c>
      <c r="EE61" s="21">
        <v>12</v>
      </c>
      <c r="EF61" s="20" t="s">
        <v>176</v>
      </c>
      <c r="EK61" s="20" t="s">
        <v>174</v>
      </c>
      <c r="EL61" s="37">
        <v>41.25</v>
      </c>
      <c r="EM61" s="49">
        <v>98.01</v>
      </c>
      <c r="EO61" s="20" t="s">
        <v>177</v>
      </c>
      <c r="EP61" s="21">
        <v>40</v>
      </c>
      <c r="EQ61" s="12">
        <v>11</v>
      </c>
      <c r="ER61" s="56">
        <v>121</v>
      </c>
      <c r="ES61" s="56">
        <v>121</v>
      </c>
      <c r="ET61" s="56">
        <v>6</v>
      </c>
      <c r="EU61" s="20" t="s">
        <v>174</v>
      </c>
      <c r="EW61" s="56">
        <v>2</v>
      </c>
      <c r="EX61" s="20" t="s">
        <v>174</v>
      </c>
      <c r="EY61" s="49"/>
      <c r="EZ61" s="35">
        <v>29.73</v>
      </c>
      <c r="FB61" s="56">
        <v>18</v>
      </c>
      <c r="FC61" s="56">
        <v>60</v>
      </c>
      <c r="FD61" s="56">
        <v>12</v>
      </c>
      <c r="FE61" s="20" t="s">
        <v>180</v>
      </c>
      <c r="FF61" s="21">
        <v>18</v>
      </c>
      <c r="FG61" s="21">
        <v>60</v>
      </c>
      <c r="FH61" s="21">
        <v>12</v>
      </c>
      <c r="FI61" s="20" t="s">
        <v>180</v>
      </c>
      <c r="FJ61" s="21"/>
      <c r="FK61" s="21"/>
      <c r="FL61" s="21"/>
      <c r="FN61" s="20" t="s">
        <v>174</v>
      </c>
      <c r="FO61" s="5">
        <f t="shared" si="3"/>
        <v>50</v>
      </c>
      <c r="FR61" s="22">
        <f t="shared" si="4"/>
        <v>200</v>
      </c>
      <c r="FU61" s="48">
        <v>467.01</v>
      </c>
      <c r="FV61" s="48"/>
      <c r="FW61" s="7">
        <f t="shared" si="5"/>
        <v>4629</v>
      </c>
      <c r="FX61" s="7">
        <f t="shared" si="6"/>
        <v>5542.75</v>
      </c>
      <c r="FY61" s="7">
        <f t="shared" si="7"/>
        <v>0</v>
      </c>
    </row>
    <row r="62" spans="1:181" ht="30" customHeight="1" x14ac:dyDescent="0.25">
      <c r="A62" s="19" t="s">
        <v>277</v>
      </c>
      <c r="B62" s="20" t="s">
        <v>201</v>
      </c>
      <c r="C62" s="45">
        <v>43703</v>
      </c>
      <c r="D62" s="15">
        <v>43735</v>
      </c>
      <c r="E62" s="20" t="s">
        <v>202</v>
      </c>
      <c r="F62" s="20" t="s">
        <v>177</v>
      </c>
      <c r="G62" s="20" t="s">
        <v>203</v>
      </c>
      <c r="J62" s="21">
        <v>100</v>
      </c>
      <c r="L62" s="20" t="s">
        <v>174</v>
      </c>
      <c r="M62">
        <v>1</v>
      </c>
      <c r="P62" s="21">
        <v>18000</v>
      </c>
      <c r="T62" s="21">
        <v>1</v>
      </c>
      <c r="U62" s="21">
        <v>8</v>
      </c>
      <c r="V62" s="21">
        <v>6860</v>
      </c>
      <c r="W62" s="21">
        <v>980</v>
      </c>
      <c r="X62" s="20" t="s">
        <v>204</v>
      </c>
      <c r="Y62" s="21">
        <v>1179</v>
      </c>
      <c r="Z62" s="21"/>
      <c r="AA62" s="33"/>
      <c r="AB62" s="34">
        <v>900</v>
      </c>
      <c r="AC62" s="21">
        <v>1</v>
      </c>
      <c r="AD62" s="20" t="s">
        <v>176</v>
      </c>
      <c r="AH62" s="20" t="s">
        <v>176</v>
      </c>
      <c r="AL62" s="20" t="s">
        <v>176</v>
      </c>
      <c r="AM62" s="20" t="s">
        <v>176</v>
      </c>
      <c r="AQ62" s="20" t="s">
        <v>174</v>
      </c>
      <c r="AS62" s="48">
        <v>689.41</v>
      </c>
      <c r="AU62" s="20" t="s">
        <v>176</v>
      </c>
      <c r="AY62" s="20" t="s">
        <v>174</v>
      </c>
      <c r="AZ62">
        <v>279</v>
      </c>
      <c r="BA62" s="37"/>
      <c r="BB62" s="37">
        <v>215.7</v>
      </c>
      <c r="BD62" s="20" t="s">
        <v>176</v>
      </c>
      <c r="BI62" s="20" t="s">
        <v>174</v>
      </c>
      <c r="BJ62" s="12">
        <v>980</v>
      </c>
      <c r="BK62" s="18">
        <v>454.8</v>
      </c>
      <c r="BL62" s="18">
        <v>1127.06</v>
      </c>
      <c r="BN62" s="12">
        <v>19</v>
      </c>
      <c r="BO62" s="12">
        <v>38</v>
      </c>
      <c r="BV62" s="20" t="s">
        <v>176</v>
      </c>
      <c r="CF62" s="20" t="s">
        <v>174</v>
      </c>
      <c r="CG62" s="49">
        <v>682.2</v>
      </c>
      <c r="CH62" s="18">
        <v>1613.16</v>
      </c>
      <c r="CJ62" s="12">
        <v>980</v>
      </c>
      <c r="CK62" s="12">
        <v>2</v>
      </c>
      <c r="CL62" s="12">
        <v>19</v>
      </c>
      <c r="CP62" s="62" t="s">
        <v>176</v>
      </c>
      <c r="CV62" s="62" t="s">
        <v>176</v>
      </c>
      <c r="DB62" s="20" t="s">
        <v>176</v>
      </c>
      <c r="DR62" s="20" t="s">
        <v>174</v>
      </c>
      <c r="DS62" s="18">
        <v>2600</v>
      </c>
      <c r="DT62" s="18">
        <v>1577.73</v>
      </c>
      <c r="DV62" s="29">
        <v>2</v>
      </c>
      <c r="DW62" s="29">
        <v>16</v>
      </c>
      <c r="DX62" s="29">
        <v>8.4</v>
      </c>
      <c r="DY62" s="20" t="s">
        <v>174</v>
      </c>
      <c r="DZ62" s="21">
        <v>76</v>
      </c>
      <c r="EA62" s="21">
        <v>76</v>
      </c>
      <c r="EB62" s="21">
        <v>72</v>
      </c>
      <c r="EC62" s="21">
        <v>72</v>
      </c>
      <c r="ED62" s="21">
        <v>12</v>
      </c>
      <c r="EE62" s="21">
        <v>12</v>
      </c>
      <c r="EF62" s="20" t="s">
        <v>176</v>
      </c>
      <c r="EK62" s="20" t="s">
        <v>174</v>
      </c>
      <c r="EL62" s="37"/>
      <c r="EM62" s="49"/>
      <c r="EO62" s="20" t="s">
        <v>177</v>
      </c>
      <c r="EP62" s="21">
        <v>40</v>
      </c>
      <c r="EQ62" s="12">
        <v>10</v>
      </c>
      <c r="ER62" s="56">
        <v>140</v>
      </c>
      <c r="ES62" s="56">
        <v>120</v>
      </c>
      <c r="ET62" s="56"/>
      <c r="EU62" s="20" t="s">
        <v>176</v>
      </c>
      <c r="EV62" s="54" t="s">
        <v>293</v>
      </c>
      <c r="EW62" s="56">
        <v>0</v>
      </c>
      <c r="EX62" s="20" t="s">
        <v>174</v>
      </c>
      <c r="EY62" s="49"/>
      <c r="EZ62" s="35">
        <v>107.96</v>
      </c>
      <c r="FB62" s="56">
        <v>9</v>
      </c>
      <c r="FC62" s="56">
        <v>75</v>
      </c>
      <c r="FD62" s="56">
        <v>12</v>
      </c>
      <c r="FE62" s="20" t="s">
        <v>180</v>
      </c>
      <c r="FF62" s="21">
        <v>9</v>
      </c>
      <c r="FG62" s="21">
        <v>75</v>
      </c>
      <c r="FH62" s="21">
        <v>10</v>
      </c>
      <c r="FI62" s="20" t="s">
        <v>205</v>
      </c>
      <c r="FJ62" s="33">
        <v>19</v>
      </c>
      <c r="FK62" s="41">
        <v>75</v>
      </c>
      <c r="FL62" s="41">
        <v>8</v>
      </c>
      <c r="FM62" t="s">
        <v>232</v>
      </c>
      <c r="FN62" s="20" t="s">
        <v>174</v>
      </c>
      <c r="FO62" s="5">
        <f t="shared" si="3"/>
        <v>50</v>
      </c>
      <c r="FR62" s="22">
        <f t="shared" si="4"/>
        <v>200</v>
      </c>
      <c r="FU62" s="48">
        <v>546.97</v>
      </c>
      <c r="FV62" s="48"/>
      <c r="FW62" s="7">
        <f t="shared" si="5"/>
        <v>3987</v>
      </c>
      <c r="FX62" s="7">
        <f t="shared" si="6"/>
        <v>5877.99</v>
      </c>
      <c r="FY62" s="7">
        <f t="shared" si="7"/>
        <v>0</v>
      </c>
    </row>
    <row r="63" spans="1:181" ht="30" customHeight="1" x14ac:dyDescent="0.25">
      <c r="A63" s="19" t="s">
        <v>278</v>
      </c>
      <c r="B63" s="20" t="s">
        <v>201</v>
      </c>
      <c r="C63" s="45">
        <v>43725</v>
      </c>
      <c r="D63" s="15">
        <v>43741</v>
      </c>
      <c r="E63" s="20" t="s">
        <v>202</v>
      </c>
      <c r="F63" s="20" t="s">
        <v>177</v>
      </c>
      <c r="G63" s="20" t="s">
        <v>203</v>
      </c>
      <c r="J63" s="21">
        <v>100</v>
      </c>
      <c r="L63" s="20" t="s">
        <v>174</v>
      </c>
      <c r="N63">
        <v>1</v>
      </c>
      <c r="P63" s="21">
        <v>36000</v>
      </c>
      <c r="T63" s="21">
        <v>1</v>
      </c>
      <c r="U63" s="21">
        <v>7</v>
      </c>
      <c r="V63" s="21">
        <v>13440</v>
      </c>
      <c r="W63" s="21">
        <v>1680</v>
      </c>
      <c r="X63" s="20" t="s">
        <v>204</v>
      </c>
      <c r="Y63" s="21">
        <v>2000</v>
      </c>
      <c r="Z63" s="21"/>
      <c r="AA63" s="33"/>
      <c r="AB63" s="34">
        <v>1143</v>
      </c>
      <c r="AC63" s="21">
        <v>1</v>
      </c>
      <c r="AD63" s="20" t="s">
        <v>176</v>
      </c>
      <c r="AH63" s="20" t="s">
        <v>176</v>
      </c>
      <c r="AL63" s="20" t="s">
        <v>176</v>
      </c>
      <c r="AM63" s="20" t="s">
        <v>176</v>
      </c>
      <c r="AQ63" s="20" t="s">
        <v>174</v>
      </c>
      <c r="AS63" s="18">
        <v>778.5</v>
      </c>
      <c r="AU63" s="20" t="s">
        <v>176</v>
      </c>
      <c r="AY63" s="20" t="s">
        <v>174</v>
      </c>
      <c r="AZ63">
        <v>857</v>
      </c>
      <c r="BA63" s="37"/>
      <c r="BB63" s="18">
        <v>1063.46</v>
      </c>
      <c r="BD63" s="20" t="s">
        <v>176</v>
      </c>
      <c r="BI63" s="20" t="s">
        <v>174</v>
      </c>
      <c r="BJ63" s="12">
        <v>1680</v>
      </c>
      <c r="BK63" s="18">
        <v>454.8</v>
      </c>
      <c r="BL63" s="18">
        <v>1237.82</v>
      </c>
      <c r="BN63" s="12">
        <v>3.5</v>
      </c>
      <c r="BO63" s="12">
        <v>38</v>
      </c>
      <c r="BV63" s="20" t="s">
        <v>176</v>
      </c>
      <c r="CF63" s="20" t="s">
        <v>174</v>
      </c>
      <c r="CG63" s="49">
        <v>758</v>
      </c>
      <c r="CH63" s="18">
        <v>3547.09</v>
      </c>
      <c r="CJ63" s="12">
        <v>1680</v>
      </c>
      <c r="CK63" s="12">
        <v>3.5</v>
      </c>
      <c r="CL63" s="12">
        <v>19</v>
      </c>
      <c r="CP63" s="62" t="s">
        <v>176</v>
      </c>
      <c r="CV63" s="62" t="s">
        <v>176</v>
      </c>
      <c r="DB63" s="20" t="s">
        <v>176</v>
      </c>
      <c r="DR63" s="20" t="s">
        <v>174</v>
      </c>
      <c r="DS63" s="18">
        <v>2600</v>
      </c>
      <c r="DT63" s="18">
        <v>1666.59</v>
      </c>
      <c r="DV63" s="29">
        <v>2.5</v>
      </c>
      <c r="DW63" s="29">
        <v>16</v>
      </c>
      <c r="DX63" s="29">
        <v>8.4</v>
      </c>
      <c r="DY63" s="20" t="s">
        <v>174</v>
      </c>
      <c r="DZ63" s="21">
        <v>75</v>
      </c>
      <c r="EA63" s="21">
        <v>75</v>
      </c>
      <c r="EB63" s="21">
        <v>72</v>
      </c>
      <c r="EC63" s="21">
        <v>72</v>
      </c>
      <c r="ED63" s="21">
        <v>12</v>
      </c>
      <c r="EE63" s="21">
        <v>12</v>
      </c>
      <c r="EF63" s="20" t="s">
        <v>176</v>
      </c>
      <c r="EK63" s="20" t="s">
        <v>174</v>
      </c>
      <c r="EL63" s="37"/>
      <c r="EO63" s="20" t="s">
        <v>177</v>
      </c>
      <c r="EP63" s="21">
        <v>40</v>
      </c>
      <c r="EQ63" s="12">
        <v>10</v>
      </c>
      <c r="ER63" s="56">
        <v>140</v>
      </c>
      <c r="ES63" s="56">
        <v>120</v>
      </c>
      <c r="ET63" s="56"/>
      <c r="EU63" s="20" t="s">
        <v>176</v>
      </c>
      <c r="EV63" s="54" t="s">
        <v>293</v>
      </c>
      <c r="EW63" s="56">
        <v>0</v>
      </c>
      <c r="EX63" s="20" t="s">
        <v>174</v>
      </c>
      <c r="EY63" s="49"/>
      <c r="EZ63" s="18">
        <v>107.32</v>
      </c>
      <c r="FB63" s="56">
        <v>9</v>
      </c>
      <c r="FC63" s="56">
        <v>75</v>
      </c>
      <c r="FD63" s="56">
        <v>12</v>
      </c>
      <c r="FE63" s="20" t="s">
        <v>180</v>
      </c>
      <c r="FF63" s="21">
        <v>9</v>
      </c>
      <c r="FG63" s="21">
        <v>75</v>
      </c>
      <c r="FH63" s="21">
        <v>10</v>
      </c>
      <c r="FI63" s="20" t="s">
        <v>205</v>
      </c>
      <c r="FJ63" s="33">
        <v>19</v>
      </c>
      <c r="FK63" s="41">
        <v>75</v>
      </c>
      <c r="FL63" s="41">
        <v>8</v>
      </c>
      <c r="FM63" t="s">
        <v>232</v>
      </c>
      <c r="FN63" s="20" t="s">
        <v>174</v>
      </c>
      <c r="FO63" s="5">
        <f t="shared" si="3"/>
        <v>50</v>
      </c>
      <c r="FR63" s="22">
        <f t="shared" si="4"/>
        <v>200</v>
      </c>
      <c r="FU63" s="18">
        <v>546.97</v>
      </c>
      <c r="FW63" s="7">
        <f t="shared" si="5"/>
        <v>4062.8</v>
      </c>
      <c r="FX63" s="7">
        <f t="shared" si="6"/>
        <v>8947.7499999999982</v>
      </c>
      <c r="FY63" s="7">
        <f t="shared" si="7"/>
        <v>0</v>
      </c>
    </row>
    <row r="64" spans="1:181" ht="30" customHeight="1" x14ac:dyDescent="0.25">
      <c r="A64" s="19" t="s">
        <v>279</v>
      </c>
      <c r="B64" s="20" t="s">
        <v>198</v>
      </c>
      <c r="C64" s="45">
        <v>43738</v>
      </c>
      <c r="D64" s="15">
        <v>43759</v>
      </c>
      <c r="E64" s="20" t="s">
        <v>199</v>
      </c>
      <c r="F64" s="20" t="s">
        <v>288</v>
      </c>
      <c r="G64" s="20"/>
      <c r="J64" s="21"/>
      <c r="L64" s="20"/>
      <c r="P64" s="21"/>
      <c r="T64" s="21">
        <v>4</v>
      </c>
      <c r="U64" s="21"/>
      <c r="V64" s="21"/>
      <c r="W64" s="21"/>
      <c r="X64" s="20"/>
      <c r="Y64" s="21"/>
      <c r="Z64" s="21"/>
      <c r="AA64" s="33"/>
      <c r="AB64" s="34"/>
      <c r="AC64" s="21"/>
      <c r="AD64" s="20"/>
      <c r="AH64" s="20"/>
      <c r="AL64" s="20"/>
      <c r="AM64" s="20"/>
      <c r="AQ64" s="20"/>
      <c r="AU64" s="20"/>
      <c r="AY64" s="20"/>
      <c r="BA64" s="37"/>
      <c r="BD64" s="20"/>
      <c r="BI64" s="20"/>
      <c r="BV64" s="20"/>
      <c r="CF64" s="20"/>
      <c r="CG64" s="49"/>
      <c r="DB64" s="20"/>
      <c r="DR64" s="20"/>
      <c r="DY64" s="20"/>
      <c r="DZ64" s="21"/>
      <c r="EA64" s="21"/>
      <c r="EB64" s="21"/>
      <c r="EC64" s="21"/>
      <c r="ED64" s="21"/>
      <c r="EE64" s="21"/>
      <c r="EF64" s="20" t="s">
        <v>176</v>
      </c>
      <c r="EK64" s="20" t="s">
        <v>174</v>
      </c>
      <c r="EL64" s="18">
        <v>75</v>
      </c>
      <c r="EM64" s="18">
        <v>143.41999999999999</v>
      </c>
      <c r="EO64" s="20" t="s">
        <v>177</v>
      </c>
      <c r="EP64" s="21">
        <v>50</v>
      </c>
      <c r="ER64" s="56">
        <v>120</v>
      </c>
      <c r="ES64" s="56">
        <v>120</v>
      </c>
      <c r="ET64" s="56">
        <v>6</v>
      </c>
      <c r="EU64" s="20" t="s">
        <v>176</v>
      </c>
      <c r="EV64" s="54" t="s">
        <v>207</v>
      </c>
      <c r="EW64" s="56">
        <v>1</v>
      </c>
      <c r="EX64" t="s">
        <v>174</v>
      </c>
      <c r="EZ64" s="18">
        <v>130.68</v>
      </c>
      <c r="FB64" s="12">
        <v>18</v>
      </c>
      <c r="FC64" s="12">
        <v>60</v>
      </c>
      <c r="FD64" s="12">
        <v>12</v>
      </c>
      <c r="FE64" t="s">
        <v>180</v>
      </c>
      <c r="FF64" s="12">
        <v>18</v>
      </c>
      <c r="FG64" s="12">
        <v>60</v>
      </c>
      <c r="FH64" s="12">
        <v>12</v>
      </c>
      <c r="FI64" t="s">
        <v>180</v>
      </c>
      <c r="FJ64" s="12"/>
      <c r="FK64" s="12"/>
      <c r="FL64" s="12"/>
      <c r="FN64" t="s">
        <v>174</v>
      </c>
      <c r="FO64" s="5">
        <f t="shared" si="3"/>
        <v>50</v>
      </c>
      <c r="FR64" s="22">
        <f t="shared" si="4"/>
        <v>0</v>
      </c>
      <c r="FW64" s="7">
        <f t="shared" si="5"/>
        <v>125</v>
      </c>
      <c r="FX64" s="7">
        <f t="shared" si="6"/>
        <v>274.10000000000002</v>
      </c>
      <c r="FY64" s="7">
        <f t="shared" si="7"/>
        <v>0</v>
      </c>
    </row>
    <row r="65" spans="1:181" ht="30" customHeight="1" x14ac:dyDescent="0.25">
      <c r="A65" s="19" t="s">
        <v>280</v>
      </c>
      <c r="B65" s="20" t="s">
        <v>198</v>
      </c>
      <c r="C65" s="45">
        <v>43718</v>
      </c>
      <c r="D65" s="15">
        <v>43747</v>
      </c>
      <c r="E65" s="20" t="s">
        <v>202</v>
      </c>
      <c r="F65" s="20" t="s">
        <v>177</v>
      </c>
      <c r="G65" s="20" t="s">
        <v>238</v>
      </c>
      <c r="J65" s="21">
        <v>100</v>
      </c>
      <c r="L65" s="20" t="s">
        <v>174</v>
      </c>
      <c r="N65">
        <v>1</v>
      </c>
      <c r="P65" s="21">
        <v>24000</v>
      </c>
      <c r="T65" s="21">
        <v>2</v>
      </c>
      <c r="U65" s="21">
        <v>5</v>
      </c>
      <c r="V65" s="21">
        <v>6480</v>
      </c>
      <c r="W65" s="21">
        <v>810</v>
      </c>
      <c r="X65" s="20" t="s">
        <v>175</v>
      </c>
      <c r="Y65" s="21">
        <v>1337</v>
      </c>
      <c r="Z65" s="21">
        <v>1337</v>
      </c>
      <c r="AA65" s="33">
        <v>1122</v>
      </c>
      <c r="AB65" s="34">
        <v>881</v>
      </c>
      <c r="AC65" s="21">
        <v>1</v>
      </c>
      <c r="AD65" s="20" t="s">
        <v>176</v>
      </c>
      <c r="AH65" s="20" t="s">
        <v>176</v>
      </c>
      <c r="AL65" s="20" t="s">
        <v>176</v>
      </c>
      <c r="AM65" s="20" t="s">
        <v>176</v>
      </c>
      <c r="AQ65" s="20" t="s">
        <v>174</v>
      </c>
      <c r="AS65" s="18">
        <v>978.28</v>
      </c>
      <c r="AU65" s="20" t="s">
        <v>176</v>
      </c>
      <c r="AY65" s="20" t="s">
        <v>174</v>
      </c>
      <c r="AZ65">
        <v>241</v>
      </c>
      <c r="BA65" s="37">
        <v>266.25</v>
      </c>
      <c r="BB65" s="18">
        <v>417.16</v>
      </c>
      <c r="BD65" s="20" t="s">
        <v>174</v>
      </c>
      <c r="BE65" s="12">
        <v>215</v>
      </c>
      <c r="BF65" s="18">
        <v>277.5</v>
      </c>
      <c r="BG65" s="18">
        <v>378.36</v>
      </c>
      <c r="BI65" s="20" t="s">
        <v>174</v>
      </c>
      <c r="BJ65" s="12">
        <v>810</v>
      </c>
      <c r="BL65" s="18">
        <v>658.44</v>
      </c>
      <c r="BN65" s="12">
        <v>11</v>
      </c>
      <c r="BO65" s="12">
        <v>38</v>
      </c>
      <c r="BV65" s="20" t="s">
        <v>176</v>
      </c>
      <c r="CF65" s="20" t="s">
        <v>174</v>
      </c>
      <c r="CG65" s="49">
        <v>314.75</v>
      </c>
      <c r="CH65" s="18">
        <v>1983.32</v>
      </c>
      <c r="CJ65" s="12">
        <v>810</v>
      </c>
      <c r="CK65" s="12">
        <v>0</v>
      </c>
      <c r="CL65" s="12">
        <v>19</v>
      </c>
      <c r="CP65" s="62" t="s">
        <v>176</v>
      </c>
      <c r="CV65" s="62" t="s">
        <v>176</v>
      </c>
      <c r="DB65" s="20" t="s">
        <v>176</v>
      </c>
      <c r="DR65" s="20" t="s">
        <v>174</v>
      </c>
      <c r="DS65" s="18">
        <v>2600</v>
      </c>
      <c r="DT65" s="18">
        <v>203.59</v>
      </c>
      <c r="DV65" s="29">
        <v>2</v>
      </c>
      <c r="DW65" s="29">
        <v>14</v>
      </c>
      <c r="DX65" s="29">
        <v>8.1999999999999993</v>
      </c>
      <c r="DY65" s="20" t="s">
        <v>174</v>
      </c>
      <c r="DZ65" s="21">
        <v>70</v>
      </c>
      <c r="EA65" s="21">
        <v>69</v>
      </c>
      <c r="EB65" s="21">
        <v>68</v>
      </c>
      <c r="EC65" s="21">
        <v>69</v>
      </c>
      <c r="ED65" s="21">
        <v>12</v>
      </c>
      <c r="EE65" s="21">
        <v>12</v>
      </c>
      <c r="EF65" s="20" t="s">
        <v>176</v>
      </c>
      <c r="EK65" s="20" t="s">
        <v>174</v>
      </c>
      <c r="EM65" s="18">
        <v>158.93</v>
      </c>
      <c r="EO65" s="20" t="s">
        <v>177</v>
      </c>
      <c r="EP65" s="21">
        <v>40</v>
      </c>
      <c r="EQ65" s="12">
        <v>10</v>
      </c>
      <c r="ER65" s="56">
        <v>121</v>
      </c>
      <c r="ES65" s="56">
        <v>121</v>
      </c>
      <c r="ET65" s="56">
        <v>6</v>
      </c>
      <c r="EU65" s="20" t="s">
        <v>174</v>
      </c>
      <c r="EW65" s="56">
        <v>1</v>
      </c>
      <c r="EX65" s="50" t="s">
        <v>174</v>
      </c>
      <c r="EY65" s="35"/>
      <c r="EZ65" s="18">
        <v>106.47</v>
      </c>
      <c r="FB65" s="60">
        <v>18</v>
      </c>
      <c r="FC65" s="60">
        <v>60</v>
      </c>
      <c r="FD65" s="60">
        <v>12</v>
      </c>
      <c r="FE65" s="51" t="s">
        <v>180</v>
      </c>
      <c r="FF65" s="41">
        <v>18</v>
      </c>
      <c r="FG65" s="41">
        <v>60</v>
      </c>
      <c r="FH65" s="41">
        <v>12</v>
      </c>
      <c r="FI65" s="51" t="s">
        <v>180</v>
      </c>
      <c r="FJ65" s="41"/>
      <c r="FK65" s="41"/>
      <c r="FL65" s="41"/>
      <c r="FN65" s="52" t="s">
        <v>174</v>
      </c>
      <c r="FO65" s="5">
        <f t="shared" si="3"/>
        <v>50</v>
      </c>
      <c r="FR65" s="22">
        <f t="shared" si="4"/>
        <v>200</v>
      </c>
      <c r="FU65" s="18">
        <v>642.57000000000005</v>
      </c>
      <c r="FW65" s="7">
        <f t="shared" si="5"/>
        <v>3708.5</v>
      </c>
      <c r="FX65" s="7">
        <f t="shared" si="6"/>
        <v>5527.1200000000008</v>
      </c>
      <c r="FY65" s="7">
        <f t="shared" si="7"/>
        <v>0</v>
      </c>
    </row>
    <row r="66" spans="1:181" ht="30" customHeight="1" x14ac:dyDescent="0.25">
      <c r="A66" s="19" t="s">
        <v>281</v>
      </c>
      <c r="B66" s="20" t="s">
        <v>198</v>
      </c>
      <c r="C66" s="45">
        <v>43766</v>
      </c>
      <c r="D66" s="15">
        <v>43791</v>
      </c>
      <c r="E66" s="20" t="s">
        <v>202</v>
      </c>
      <c r="F66" s="20" t="s">
        <v>177</v>
      </c>
      <c r="G66" s="20" t="s">
        <v>208</v>
      </c>
      <c r="J66" s="21">
        <v>100</v>
      </c>
      <c r="L66" s="20" t="s">
        <v>174</v>
      </c>
      <c r="N66">
        <v>1</v>
      </c>
      <c r="P66" s="21">
        <v>30000</v>
      </c>
      <c r="T66" s="21">
        <v>3</v>
      </c>
      <c r="U66" s="21">
        <v>8</v>
      </c>
      <c r="V66" s="21">
        <v>12544</v>
      </c>
      <c r="W66" s="21">
        <v>1568</v>
      </c>
      <c r="X66" s="20" t="s">
        <v>175</v>
      </c>
      <c r="Y66" s="21">
        <v>2027</v>
      </c>
      <c r="Z66" s="21">
        <v>2027</v>
      </c>
      <c r="AA66" s="33">
        <v>1754</v>
      </c>
      <c r="AB66" s="34">
        <v>1380</v>
      </c>
      <c r="AC66" s="21">
        <v>1</v>
      </c>
      <c r="AD66" s="20" t="s">
        <v>176</v>
      </c>
      <c r="AH66" s="20" t="s">
        <v>176</v>
      </c>
      <c r="AL66" s="20" t="s">
        <v>176</v>
      </c>
      <c r="AM66" s="20" t="s">
        <v>176</v>
      </c>
      <c r="AQ66" s="20" t="s">
        <v>174</v>
      </c>
      <c r="AS66" s="18">
        <v>751.14</v>
      </c>
      <c r="AU66" s="20" t="s">
        <v>176</v>
      </c>
      <c r="AY66" s="20" t="s">
        <v>174</v>
      </c>
      <c r="AZ66">
        <v>374</v>
      </c>
      <c r="BA66" s="37">
        <v>145</v>
      </c>
      <c r="BB66" s="18">
        <v>483.16</v>
      </c>
      <c r="BD66" s="20" t="s">
        <v>174</v>
      </c>
      <c r="BE66" s="12">
        <v>273</v>
      </c>
      <c r="BF66" s="18">
        <v>145</v>
      </c>
      <c r="BG66" s="18">
        <v>263.18</v>
      </c>
      <c r="BI66" s="20" t="s">
        <v>176</v>
      </c>
      <c r="BV66" s="20" t="s">
        <v>176</v>
      </c>
      <c r="CF66" s="20" t="s">
        <v>174</v>
      </c>
      <c r="CG66" s="49">
        <v>1027.5</v>
      </c>
      <c r="CH66" s="18">
        <v>2753.86</v>
      </c>
      <c r="CJ66" s="12">
        <v>1568</v>
      </c>
      <c r="CK66" s="12">
        <v>4</v>
      </c>
      <c r="CL66" s="12">
        <v>19</v>
      </c>
      <c r="CP66" s="62" t="s">
        <v>176</v>
      </c>
      <c r="CV66" s="62" t="s">
        <v>176</v>
      </c>
      <c r="DB66" s="20" t="s">
        <v>176</v>
      </c>
      <c r="DR66" s="20" t="s">
        <v>174</v>
      </c>
      <c r="DS66" s="18">
        <v>2600</v>
      </c>
      <c r="DT66" s="18">
        <v>286.83999999999997</v>
      </c>
      <c r="DV66" s="29">
        <v>2.5</v>
      </c>
      <c r="DW66" s="29">
        <v>14</v>
      </c>
      <c r="DX66" s="29">
        <v>8.1999999999999993</v>
      </c>
      <c r="DY66" s="20" t="s">
        <v>174</v>
      </c>
      <c r="DZ66" s="21">
        <v>70</v>
      </c>
      <c r="EA66" s="21">
        <v>70</v>
      </c>
      <c r="EB66" s="21">
        <v>68</v>
      </c>
      <c r="EC66" s="21">
        <v>68</v>
      </c>
      <c r="ED66" s="21">
        <v>12</v>
      </c>
      <c r="EE66" s="21">
        <v>12</v>
      </c>
      <c r="EF66" s="20" t="s">
        <v>176</v>
      </c>
      <c r="EK66" s="20" t="s">
        <v>174</v>
      </c>
      <c r="EM66" s="18">
        <v>169.34</v>
      </c>
      <c r="EO66" s="20" t="s">
        <v>177</v>
      </c>
      <c r="EP66" s="21">
        <v>40</v>
      </c>
      <c r="EQ66" s="12">
        <v>10</v>
      </c>
      <c r="ER66" s="56">
        <v>120</v>
      </c>
      <c r="ES66" s="56">
        <v>120</v>
      </c>
      <c r="ET66" s="56">
        <v>6</v>
      </c>
      <c r="EU66" s="20" t="s">
        <v>174</v>
      </c>
      <c r="EW66" s="56">
        <v>1</v>
      </c>
      <c r="EX66" s="50" t="s">
        <v>174</v>
      </c>
      <c r="EZ66" s="18">
        <v>47.58</v>
      </c>
      <c r="FB66" s="60">
        <v>18</v>
      </c>
      <c r="FC66" s="60">
        <v>60</v>
      </c>
      <c r="FD66" s="60">
        <v>12</v>
      </c>
      <c r="FE66" s="51" t="s">
        <v>180</v>
      </c>
      <c r="FF66" s="41">
        <v>18</v>
      </c>
      <c r="FG66" s="41">
        <v>60</v>
      </c>
      <c r="FH66" s="41">
        <v>12</v>
      </c>
      <c r="FI66" s="51" t="s">
        <v>180</v>
      </c>
      <c r="FJ66" s="41"/>
      <c r="FK66" s="41"/>
      <c r="FL66" s="41"/>
      <c r="FN66" s="52" t="s">
        <v>174</v>
      </c>
      <c r="FO66" s="5">
        <f t="shared" si="3"/>
        <v>50</v>
      </c>
      <c r="FR66" s="22">
        <f t="shared" si="4"/>
        <v>200</v>
      </c>
      <c r="FU66" s="18">
        <v>681.83</v>
      </c>
      <c r="FW66" s="7">
        <f t="shared" si="5"/>
        <v>4167.5</v>
      </c>
      <c r="FX66" s="7">
        <f t="shared" si="6"/>
        <v>5436.93</v>
      </c>
      <c r="FY66" s="7">
        <f t="shared" si="7"/>
        <v>0</v>
      </c>
    </row>
    <row r="67" spans="1:181" x14ac:dyDescent="0.25">
      <c r="A67" s="19" t="s">
        <v>282</v>
      </c>
      <c r="B67" s="20" t="s">
        <v>231</v>
      </c>
      <c r="C67" s="45">
        <v>43456</v>
      </c>
      <c r="D67" s="15">
        <v>43733</v>
      </c>
      <c r="E67" s="20" t="s">
        <v>202</v>
      </c>
      <c r="F67" s="51" t="s">
        <v>177</v>
      </c>
      <c r="G67" s="54" t="s">
        <v>203</v>
      </c>
      <c r="J67" s="41">
        <v>100</v>
      </c>
      <c r="L67" s="51" t="s">
        <v>174</v>
      </c>
      <c r="N67">
        <v>1</v>
      </c>
      <c r="P67" s="41">
        <v>36000</v>
      </c>
      <c r="T67" s="41">
        <v>1</v>
      </c>
      <c r="U67" s="41">
        <v>7</v>
      </c>
      <c r="V67" s="41">
        <v>7840</v>
      </c>
      <c r="W67" s="41">
        <v>980</v>
      </c>
      <c r="X67" s="51" t="s">
        <v>204</v>
      </c>
      <c r="Y67" s="41">
        <v>2896</v>
      </c>
      <c r="Z67" s="41">
        <v>489</v>
      </c>
      <c r="AA67" s="41">
        <v>138</v>
      </c>
      <c r="AB67" s="41">
        <v>1330</v>
      </c>
      <c r="AC67" s="41">
        <v>1</v>
      </c>
      <c r="AD67" s="51" t="s">
        <v>176</v>
      </c>
      <c r="AH67" s="51" t="s">
        <v>176</v>
      </c>
      <c r="AL67" s="51" t="s">
        <v>176</v>
      </c>
      <c r="AM67" s="51" t="s">
        <v>176</v>
      </c>
      <c r="AQ67" s="51" t="s">
        <v>174</v>
      </c>
      <c r="AT67" s="18">
        <v>1421.32</v>
      </c>
      <c r="AU67" s="51" t="s">
        <v>176</v>
      </c>
      <c r="AY67" s="51" t="s">
        <v>174</v>
      </c>
      <c r="AZ67">
        <v>1566</v>
      </c>
      <c r="BA67" s="18">
        <v>437.81</v>
      </c>
      <c r="BC67" s="18">
        <v>252.55</v>
      </c>
      <c r="BD67" s="51" t="s">
        <v>174</v>
      </c>
      <c r="BE67" s="12">
        <v>351</v>
      </c>
      <c r="BF67" s="18">
        <v>391.84</v>
      </c>
      <c r="BI67" s="51" t="s">
        <v>174</v>
      </c>
      <c r="BJ67" s="12">
        <v>980</v>
      </c>
      <c r="BK67" s="18">
        <v>929.36</v>
      </c>
      <c r="BM67" s="18">
        <v>482.65</v>
      </c>
      <c r="BN67" s="12">
        <v>2.5</v>
      </c>
      <c r="BO67" s="12">
        <v>38</v>
      </c>
      <c r="BV67" s="51" t="s">
        <v>176</v>
      </c>
      <c r="CF67" s="51" t="s">
        <v>174</v>
      </c>
      <c r="CG67" s="18">
        <v>1153.3599999999999</v>
      </c>
      <c r="CI67" s="18">
        <v>1483.68</v>
      </c>
      <c r="CJ67" s="12">
        <v>980</v>
      </c>
      <c r="CK67" s="12">
        <v>0</v>
      </c>
      <c r="CL67" s="12">
        <v>19</v>
      </c>
      <c r="CP67" s="62" t="s">
        <v>176</v>
      </c>
      <c r="CV67" s="62" t="s">
        <v>176</v>
      </c>
      <c r="DB67" s="51" t="s">
        <v>176</v>
      </c>
      <c r="DR67" s="51" t="s">
        <v>174</v>
      </c>
      <c r="DS67" s="18">
        <v>2500.77</v>
      </c>
      <c r="DV67" s="29">
        <v>3</v>
      </c>
      <c r="DW67" s="29">
        <v>14</v>
      </c>
      <c r="DX67" s="29">
        <v>8.5</v>
      </c>
      <c r="DY67" s="51" t="s">
        <v>174</v>
      </c>
      <c r="DZ67" s="29">
        <v>78</v>
      </c>
      <c r="EA67" s="29">
        <v>80</v>
      </c>
      <c r="EB67" s="29">
        <v>70</v>
      </c>
      <c r="EC67" s="29">
        <v>70</v>
      </c>
      <c r="ED67" s="29">
        <v>8</v>
      </c>
      <c r="EE67" s="29">
        <v>6</v>
      </c>
      <c r="EF67" s="51" t="s">
        <v>176</v>
      </c>
      <c r="EK67" s="51" t="s">
        <v>174</v>
      </c>
      <c r="EL67" s="18">
        <v>210.87</v>
      </c>
      <c r="EN67" s="18">
        <v>37.89</v>
      </c>
      <c r="EO67" s="51" t="s">
        <v>177</v>
      </c>
      <c r="EP67" s="41">
        <v>38</v>
      </c>
      <c r="EQ67" s="12">
        <v>20</v>
      </c>
      <c r="ER67" s="12">
        <v>110</v>
      </c>
      <c r="ES67" s="12">
        <v>125</v>
      </c>
      <c r="ET67" s="12">
        <v>12</v>
      </c>
      <c r="EU67" s="51" t="s">
        <v>174</v>
      </c>
      <c r="EW67" s="12">
        <v>2</v>
      </c>
      <c r="EX67" t="s">
        <v>174</v>
      </c>
      <c r="EY67" s="18">
        <v>37.01</v>
      </c>
      <c r="FA67" s="18">
        <v>77.040000000000006</v>
      </c>
      <c r="FB67" s="12">
        <v>13</v>
      </c>
      <c r="FC67" s="12">
        <v>60</v>
      </c>
      <c r="FD67" s="12">
        <v>4</v>
      </c>
      <c r="FE67" t="s">
        <v>205</v>
      </c>
      <c r="FF67" s="12">
        <v>13</v>
      </c>
      <c r="FG67" s="12">
        <v>60</v>
      </c>
      <c r="FH67" s="12">
        <v>6</v>
      </c>
      <c r="FI67" t="s">
        <v>180</v>
      </c>
      <c r="FJ67" s="12">
        <v>13</v>
      </c>
      <c r="FK67" s="12">
        <v>60</v>
      </c>
      <c r="FL67" s="12">
        <v>2</v>
      </c>
      <c r="FM67" t="s">
        <v>232</v>
      </c>
      <c r="FN67" t="s">
        <v>174</v>
      </c>
      <c r="FO67" s="5">
        <f t="shared" ref="FO67:FO72" si="8">IF(FN67="Yes",50,0)</f>
        <v>50</v>
      </c>
      <c r="FR67" s="22">
        <f t="shared" ref="FR67:FR71" si="9">IF(F67="electric",200,0)</f>
        <v>200</v>
      </c>
      <c r="FV67" s="18">
        <v>500</v>
      </c>
      <c r="FW67" s="7">
        <f t="shared" ref="FW67:FW130" si="10">SUM(AE67,AI67,AN67,AR67,AV67,BA67,BF67,BK67,BW67,CG67,CS67,CY67,DC67,DS67,EH67,EL67,EY67,FO67,FR67)</f>
        <v>5911.0199999999995</v>
      </c>
      <c r="FX67" s="7">
        <f t="shared" ref="FX67:FY130" si="11">SUM(AF67,AJ67,AO67,AS67,AW67,BB67,BG67,BL67,BX67,CH67,CT67,CZ67,DD67,DT67,EI67,EM67,EZ67,FP67,FS67,FU67)</f>
        <v>0</v>
      </c>
      <c r="FY67" s="7">
        <f t="shared" si="7"/>
        <v>4255.1299999999992</v>
      </c>
    </row>
    <row r="68" spans="1:181" x14ac:dyDescent="0.25">
      <c r="A68" s="19" t="s">
        <v>283</v>
      </c>
      <c r="B68" t="s">
        <v>231</v>
      </c>
      <c r="C68" s="45">
        <v>43821</v>
      </c>
      <c r="D68" s="15">
        <v>43703</v>
      </c>
      <c r="E68" t="s">
        <v>202</v>
      </c>
      <c r="F68" t="s">
        <v>177</v>
      </c>
      <c r="G68" s="54" t="s">
        <v>203</v>
      </c>
      <c r="J68">
        <v>100</v>
      </c>
      <c r="K68">
        <v>7.5</v>
      </c>
      <c r="L68" t="s">
        <v>174</v>
      </c>
      <c r="N68">
        <v>1</v>
      </c>
      <c r="P68" s="41">
        <v>36000</v>
      </c>
      <c r="Q68">
        <v>10</v>
      </c>
      <c r="T68">
        <v>2</v>
      </c>
      <c r="U68">
        <v>9</v>
      </c>
      <c r="V68">
        <v>12544</v>
      </c>
      <c r="W68">
        <v>1568</v>
      </c>
      <c r="X68" t="s">
        <v>204</v>
      </c>
      <c r="Y68">
        <v>3426</v>
      </c>
      <c r="Z68">
        <v>528</v>
      </c>
      <c r="AA68">
        <v>131</v>
      </c>
      <c r="AB68">
        <v>1097</v>
      </c>
      <c r="AC68">
        <v>1</v>
      </c>
      <c r="AD68" t="s">
        <v>176</v>
      </c>
      <c r="AH68" t="s">
        <v>176</v>
      </c>
      <c r="AL68" t="s">
        <v>176</v>
      </c>
      <c r="AM68" t="s">
        <v>176</v>
      </c>
      <c r="AQ68" t="s">
        <v>174</v>
      </c>
      <c r="AT68" s="18">
        <v>1672.27</v>
      </c>
      <c r="AU68" t="s">
        <v>176</v>
      </c>
      <c r="AY68" t="s">
        <v>174</v>
      </c>
      <c r="AZ68">
        <v>2329</v>
      </c>
      <c r="BA68" s="18">
        <v>520.30999999999995</v>
      </c>
      <c r="BD68" t="s">
        <v>174</v>
      </c>
      <c r="BE68" s="12">
        <v>397</v>
      </c>
      <c r="BF68" s="18">
        <v>268.12</v>
      </c>
      <c r="BH68" s="18">
        <v>172.12</v>
      </c>
      <c r="BI68" t="s">
        <v>174</v>
      </c>
      <c r="BJ68" s="12">
        <v>1568</v>
      </c>
      <c r="BK68" s="18">
        <v>1352.43</v>
      </c>
      <c r="BM68" s="18">
        <v>198.65</v>
      </c>
      <c r="BN68" s="12">
        <v>6</v>
      </c>
      <c r="BO68" s="12">
        <v>38</v>
      </c>
      <c r="BV68" t="s">
        <v>176</v>
      </c>
      <c r="CF68" t="s">
        <v>174</v>
      </c>
      <c r="CG68" s="18">
        <v>1810.08</v>
      </c>
      <c r="CI68" s="18">
        <v>1039.52</v>
      </c>
      <c r="CJ68" s="12">
        <v>1568</v>
      </c>
      <c r="CK68" s="12">
        <v>4</v>
      </c>
      <c r="CL68" s="12">
        <v>22</v>
      </c>
      <c r="CP68" s="62" t="s">
        <v>176</v>
      </c>
      <c r="CV68" s="62" t="s">
        <v>176</v>
      </c>
      <c r="DB68" t="s">
        <v>176</v>
      </c>
      <c r="DR68" t="s">
        <v>174</v>
      </c>
      <c r="DS68" s="18">
        <v>2509.5300000000002</v>
      </c>
      <c r="DV68" s="29">
        <v>3</v>
      </c>
      <c r="DW68" s="29">
        <v>14</v>
      </c>
      <c r="DX68" s="29">
        <v>8.5</v>
      </c>
      <c r="DY68" t="s">
        <v>174</v>
      </c>
      <c r="DZ68" s="29">
        <v>67</v>
      </c>
      <c r="EA68" s="29">
        <v>67</v>
      </c>
      <c r="EB68" s="29">
        <v>70</v>
      </c>
      <c r="EC68" s="29">
        <v>70</v>
      </c>
      <c r="ED68" s="29">
        <v>8</v>
      </c>
      <c r="EE68" s="29">
        <v>8</v>
      </c>
      <c r="EF68" t="s">
        <v>176</v>
      </c>
      <c r="EK68" t="s">
        <v>174</v>
      </c>
      <c r="EL68" s="18">
        <v>154.02000000000001</v>
      </c>
      <c r="EO68" t="s">
        <v>177</v>
      </c>
      <c r="EP68">
        <v>40</v>
      </c>
      <c r="EQ68" s="12">
        <v>10</v>
      </c>
      <c r="ER68" s="12">
        <v>110</v>
      </c>
      <c r="ES68" s="12">
        <v>125</v>
      </c>
      <c r="ET68" s="12">
        <v>6</v>
      </c>
      <c r="EU68" t="s">
        <v>174</v>
      </c>
      <c r="EW68" s="12">
        <v>2</v>
      </c>
      <c r="EX68" t="s">
        <v>174</v>
      </c>
      <c r="EY68" s="18">
        <v>23.98</v>
      </c>
      <c r="FA68" s="18">
        <v>83.37</v>
      </c>
      <c r="FB68" s="12">
        <v>13</v>
      </c>
      <c r="FC68" s="12">
        <v>60</v>
      </c>
      <c r="FD68" s="12">
        <v>4</v>
      </c>
      <c r="FE68" t="s">
        <v>205</v>
      </c>
      <c r="FF68" s="12">
        <v>13</v>
      </c>
      <c r="FG68" s="12">
        <v>75</v>
      </c>
      <c r="FH68" s="12">
        <v>4</v>
      </c>
      <c r="FI68" t="s">
        <v>205</v>
      </c>
      <c r="FJ68" s="12">
        <v>13</v>
      </c>
      <c r="FK68" s="12">
        <v>75</v>
      </c>
      <c r="FL68" s="12">
        <v>4</v>
      </c>
      <c r="FM68" t="s">
        <v>232</v>
      </c>
      <c r="FN68" t="s">
        <v>174</v>
      </c>
      <c r="FO68" s="5">
        <f t="shared" si="8"/>
        <v>50</v>
      </c>
      <c r="FR68" s="22">
        <f t="shared" si="9"/>
        <v>200</v>
      </c>
      <c r="FV68" s="18">
        <v>500</v>
      </c>
      <c r="FW68" s="7">
        <f t="shared" si="10"/>
        <v>6888.47</v>
      </c>
      <c r="FX68" s="7">
        <f t="shared" si="11"/>
        <v>0</v>
      </c>
      <c r="FY68" s="7">
        <f t="shared" si="7"/>
        <v>3665.93</v>
      </c>
    </row>
    <row r="69" spans="1:181" x14ac:dyDescent="0.25">
      <c r="A69" s="19" t="s">
        <v>284</v>
      </c>
      <c r="B69" s="51" t="s">
        <v>231</v>
      </c>
      <c r="C69" s="45">
        <v>43469</v>
      </c>
      <c r="D69" s="15">
        <v>43691</v>
      </c>
      <c r="E69" s="51" t="s">
        <v>202</v>
      </c>
      <c r="F69" s="51" t="s">
        <v>177</v>
      </c>
      <c r="G69" s="54" t="s">
        <v>203</v>
      </c>
      <c r="J69" s="41">
        <v>100</v>
      </c>
      <c r="L69" s="51" t="s">
        <v>174</v>
      </c>
      <c r="M69">
        <v>1</v>
      </c>
      <c r="P69" s="41">
        <v>24000</v>
      </c>
      <c r="T69">
        <v>1</v>
      </c>
      <c r="U69">
        <v>9</v>
      </c>
      <c r="V69">
        <v>13440</v>
      </c>
      <c r="W69">
        <v>1680</v>
      </c>
      <c r="X69" t="s">
        <v>204</v>
      </c>
      <c r="Y69">
        <v>5286</v>
      </c>
      <c r="Z69">
        <v>1043</v>
      </c>
      <c r="AA69">
        <v>208</v>
      </c>
      <c r="AB69">
        <v>2176</v>
      </c>
      <c r="AC69">
        <v>1</v>
      </c>
      <c r="AD69" t="s">
        <v>176</v>
      </c>
      <c r="AH69" t="s">
        <v>176</v>
      </c>
      <c r="AL69" t="s">
        <v>176</v>
      </c>
      <c r="AM69" t="s">
        <v>176</v>
      </c>
      <c r="AQ69" t="s">
        <v>174</v>
      </c>
      <c r="AT69" s="18">
        <v>1326.05</v>
      </c>
      <c r="AU69" t="s">
        <v>176</v>
      </c>
      <c r="AY69" t="s">
        <v>174</v>
      </c>
      <c r="AZ69">
        <v>3110</v>
      </c>
      <c r="BA69" s="18">
        <v>752.54</v>
      </c>
      <c r="BC69" s="18">
        <v>749.81</v>
      </c>
      <c r="BD69" t="s">
        <v>174</v>
      </c>
      <c r="BE69" s="12">
        <v>835</v>
      </c>
      <c r="BF69" s="18">
        <v>295.95999999999998</v>
      </c>
      <c r="BH69" s="18">
        <v>993.67</v>
      </c>
      <c r="BI69" t="s">
        <v>176</v>
      </c>
      <c r="BV69" t="s">
        <v>176</v>
      </c>
      <c r="CF69" t="s">
        <v>174</v>
      </c>
      <c r="CG69" s="18">
        <v>1595.23</v>
      </c>
      <c r="CI69" s="18">
        <v>1080.1500000000001</v>
      </c>
      <c r="CJ69" s="12">
        <v>1392</v>
      </c>
      <c r="CK69" s="12">
        <v>2.5</v>
      </c>
      <c r="CL69" s="12">
        <v>19</v>
      </c>
      <c r="CM69" s="12">
        <v>288</v>
      </c>
      <c r="CN69" s="12">
        <v>0</v>
      </c>
      <c r="CO69" s="12">
        <v>19</v>
      </c>
      <c r="CP69" s="62" t="s">
        <v>176</v>
      </c>
      <c r="CV69" s="62" t="s">
        <v>176</v>
      </c>
      <c r="DB69" t="s">
        <v>174</v>
      </c>
      <c r="DF69">
        <v>6</v>
      </c>
      <c r="DG69" s="12">
        <v>50</v>
      </c>
      <c r="DH69" s="12">
        <v>8</v>
      </c>
      <c r="DI69" t="s">
        <v>181</v>
      </c>
      <c r="DJ69">
        <v>12</v>
      </c>
      <c r="DK69">
        <v>25</v>
      </c>
      <c r="DL69">
        <v>8</v>
      </c>
      <c r="DM69" t="s">
        <v>181</v>
      </c>
      <c r="DR69" t="s">
        <v>174</v>
      </c>
      <c r="DS69" s="18">
        <v>2486.58</v>
      </c>
      <c r="DU69" s="18">
        <v>501.48</v>
      </c>
      <c r="DV69" s="29">
        <v>3</v>
      </c>
      <c r="DW69" s="29">
        <v>14</v>
      </c>
      <c r="DX69" s="29">
        <v>8.5</v>
      </c>
      <c r="DY69" t="s">
        <v>174</v>
      </c>
      <c r="DZ69" s="29">
        <v>65</v>
      </c>
      <c r="EA69" s="29">
        <v>65</v>
      </c>
      <c r="EB69" s="29">
        <v>70</v>
      </c>
      <c r="EC69" s="29">
        <v>70</v>
      </c>
      <c r="ED69" s="29">
        <v>8</v>
      </c>
      <c r="EE69" s="29">
        <v>6</v>
      </c>
      <c r="EF69" t="s">
        <v>176</v>
      </c>
      <c r="EK69" t="s">
        <v>174</v>
      </c>
      <c r="EL69" s="18">
        <v>183.55</v>
      </c>
      <c r="EN69" s="18">
        <v>15.26</v>
      </c>
      <c r="EO69" t="s">
        <v>177</v>
      </c>
      <c r="EP69">
        <v>30</v>
      </c>
      <c r="EQ69" s="12">
        <v>18</v>
      </c>
      <c r="ER69" s="12">
        <v>112</v>
      </c>
      <c r="ES69" s="12">
        <v>125</v>
      </c>
      <c r="ET69" s="12">
        <v>12</v>
      </c>
      <c r="EW69" s="12">
        <v>1</v>
      </c>
      <c r="EX69" t="s">
        <v>174</v>
      </c>
      <c r="EY69" s="18">
        <v>25.99</v>
      </c>
      <c r="FA69" s="18">
        <v>41.8</v>
      </c>
      <c r="FB69" s="12">
        <v>13</v>
      </c>
      <c r="FC69" s="12">
        <v>60</v>
      </c>
      <c r="FD69" s="12">
        <v>3</v>
      </c>
      <c r="FE69" t="s">
        <v>236</v>
      </c>
      <c r="FF69" s="12">
        <v>13</v>
      </c>
      <c r="FG69" s="12">
        <v>60</v>
      </c>
      <c r="FH69" s="12">
        <v>3</v>
      </c>
      <c r="FI69" t="s">
        <v>236</v>
      </c>
      <c r="FJ69" s="12"/>
      <c r="FK69" s="12"/>
      <c r="FL69" s="12"/>
      <c r="FN69" t="s">
        <v>174</v>
      </c>
      <c r="FO69" s="5">
        <f t="shared" si="8"/>
        <v>50</v>
      </c>
      <c r="FR69" s="22">
        <f t="shared" si="9"/>
        <v>200</v>
      </c>
      <c r="FV69" s="18">
        <v>1383.09</v>
      </c>
      <c r="FW69" s="7">
        <f t="shared" si="10"/>
        <v>5589.8499999999995</v>
      </c>
      <c r="FX69" s="7">
        <f t="shared" si="11"/>
        <v>0</v>
      </c>
      <c r="FY69" s="7">
        <f t="shared" si="7"/>
        <v>6091.31</v>
      </c>
    </row>
    <row r="70" spans="1:181" x14ac:dyDescent="0.25">
      <c r="A70" s="19" t="s">
        <v>285</v>
      </c>
      <c r="B70" t="s">
        <v>198</v>
      </c>
      <c r="C70" s="45">
        <v>43775</v>
      </c>
      <c r="D70" s="15">
        <v>43811</v>
      </c>
      <c r="E70" t="s">
        <v>202</v>
      </c>
      <c r="F70" t="s">
        <v>177</v>
      </c>
      <c r="G70" s="54" t="s">
        <v>203</v>
      </c>
      <c r="J70">
        <v>100</v>
      </c>
      <c r="L70" t="s">
        <v>174</v>
      </c>
      <c r="N70">
        <v>1</v>
      </c>
      <c r="P70" s="41">
        <v>24000</v>
      </c>
      <c r="T70">
        <v>2</v>
      </c>
      <c r="U70">
        <v>6</v>
      </c>
      <c r="V70">
        <v>7840</v>
      </c>
      <c r="W70">
        <v>980</v>
      </c>
      <c r="X70" t="s">
        <v>175</v>
      </c>
      <c r="Y70">
        <v>1773</v>
      </c>
      <c r="Z70">
        <v>1773</v>
      </c>
      <c r="AA70">
        <v>1404</v>
      </c>
      <c r="AB70">
        <v>836</v>
      </c>
      <c r="AC70">
        <v>1</v>
      </c>
      <c r="AD70" t="s">
        <v>176</v>
      </c>
      <c r="AH70" t="s">
        <v>176</v>
      </c>
      <c r="AL70" t="s">
        <v>176</v>
      </c>
      <c r="AM70" t="s">
        <v>176</v>
      </c>
      <c r="AQ70" t="s">
        <v>174</v>
      </c>
      <c r="AS70" s="18">
        <v>906.07</v>
      </c>
      <c r="AU70" t="s">
        <v>176</v>
      </c>
      <c r="AY70" t="s">
        <v>174</v>
      </c>
      <c r="AZ70">
        <v>568</v>
      </c>
      <c r="BB70" s="18">
        <v>302.05</v>
      </c>
      <c r="BD70" t="s">
        <v>174</v>
      </c>
      <c r="BE70" s="12">
        <v>369</v>
      </c>
      <c r="BF70" s="18">
        <v>21.5</v>
      </c>
      <c r="BG70" s="18">
        <v>119.98</v>
      </c>
      <c r="BI70" t="s">
        <v>174</v>
      </c>
      <c r="BJ70" s="12">
        <v>980</v>
      </c>
      <c r="BK70" s="18">
        <v>147</v>
      </c>
      <c r="BL70" s="18">
        <v>1258.26</v>
      </c>
      <c r="BN70" s="12">
        <v>4</v>
      </c>
      <c r="BO70" s="12">
        <v>38</v>
      </c>
      <c r="BV70" t="s">
        <v>176</v>
      </c>
      <c r="CF70" t="s">
        <v>174</v>
      </c>
      <c r="CG70" s="18">
        <v>1276</v>
      </c>
      <c r="CH70" s="18">
        <v>1284.51</v>
      </c>
      <c r="CJ70" s="12">
        <v>980</v>
      </c>
      <c r="CK70" s="12">
        <v>3</v>
      </c>
      <c r="CL70" s="12">
        <v>19</v>
      </c>
      <c r="CP70" s="62" t="s">
        <v>176</v>
      </c>
      <c r="CV70" s="62" t="s">
        <v>176</v>
      </c>
      <c r="DB70" t="s">
        <v>176</v>
      </c>
      <c r="DR70" t="s">
        <v>174</v>
      </c>
      <c r="DS70" s="18">
        <v>2600</v>
      </c>
      <c r="DT70" s="18">
        <v>261.26</v>
      </c>
      <c r="DV70" s="29">
        <v>2.5</v>
      </c>
      <c r="DW70" s="29">
        <v>14</v>
      </c>
      <c r="DX70" s="29">
        <v>8.1999999999999993</v>
      </c>
      <c r="DY70" t="s">
        <v>174</v>
      </c>
      <c r="DZ70" s="29">
        <v>66</v>
      </c>
      <c r="EA70" s="29">
        <v>68</v>
      </c>
      <c r="EB70" s="29">
        <v>68</v>
      </c>
      <c r="EC70" s="29">
        <v>67</v>
      </c>
      <c r="ED70" s="29">
        <v>12</v>
      </c>
      <c r="EE70" s="29">
        <v>12</v>
      </c>
      <c r="EF70" t="s">
        <v>176</v>
      </c>
      <c r="EK70" t="s">
        <v>174</v>
      </c>
      <c r="EM70" s="18">
        <v>223</v>
      </c>
      <c r="EO70" t="s">
        <v>177</v>
      </c>
      <c r="EP70">
        <v>30</v>
      </c>
      <c r="EQ70" s="12">
        <v>10</v>
      </c>
      <c r="ER70" s="12">
        <v>120</v>
      </c>
      <c r="ES70" s="12">
        <v>120</v>
      </c>
      <c r="ET70" s="12">
        <v>6</v>
      </c>
      <c r="EU70" t="s">
        <v>174</v>
      </c>
      <c r="EW70" s="12">
        <v>1</v>
      </c>
      <c r="EX70" t="s">
        <v>174</v>
      </c>
      <c r="EZ70" s="18">
        <v>68.78</v>
      </c>
      <c r="FB70" s="12">
        <v>18</v>
      </c>
      <c r="FC70" s="12">
        <v>60</v>
      </c>
      <c r="FD70" s="12">
        <v>12</v>
      </c>
      <c r="FE70" t="s">
        <v>180</v>
      </c>
      <c r="FF70" s="12">
        <v>18</v>
      </c>
      <c r="FG70" s="12">
        <v>60</v>
      </c>
      <c r="FH70" s="12">
        <v>12</v>
      </c>
      <c r="FI70" t="s">
        <v>180</v>
      </c>
      <c r="FJ70" s="12"/>
      <c r="FK70" s="12"/>
      <c r="FL70" s="12"/>
      <c r="FN70" t="s">
        <v>174</v>
      </c>
      <c r="FO70" s="5">
        <f t="shared" si="8"/>
        <v>50</v>
      </c>
      <c r="FR70" s="22">
        <f t="shared" si="9"/>
        <v>200</v>
      </c>
      <c r="FU70" s="18">
        <v>779.68</v>
      </c>
      <c r="FW70" s="7">
        <f t="shared" si="10"/>
        <v>4294.5</v>
      </c>
      <c r="FX70" s="7">
        <f t="shared" si="11"/>
        <v>5203.59</v>
      </c>
      <c r="FY70" s="7">
        <f t="shared" ref="FY70:FY72" si="12">SUM(AG70,AK70,AP70,AT70,AX70,BC70,BH70,BM70,BY70,CI70,CU70,DA70,DE70,DU70,EJ70,EN70,FA70,FQ70,FT70,FV70)</f>
        <v>0</v>
      </c>
    </row>
    <row r="71" spans="1:181" x14ac:dyDescent="0.25">
      <c r="A71" s="19" t="s">
        <v>286</v>
      </c>
      <c r="B71" t="s">
        <v>198</v>
      </c>
      <c r="C71" s="45">
        <v>43777</v>
      </c>
      <c r="D71" s="15">
        <v>43808</v>
      </c>
      <c r="E71" t="s">
        <v>202</v>
      </c>
      <c r="F71" t="s">
        <v>177</v>
      </c>
      <c r="G71" s="54" t="s">
        <v>203</v>
      </c>
      <c r="J71">
        <v>100</v>
      </c>
      <c r="L71" t="s">
        <v>176</v>
      </c>
      <c r="T71">
        <v>2</v>
      </c>
      <c r="U71">
        <v>7</v>
      </c>
      <c r="V71">
        <v>10240</v>
      </c>
      <c r="W71">
        <v>1280</v>
      </c>
      <c r="X71" t="s">
        <v>175</v>
      </c>
      <c r="Y71">
        <v>2877</v>
      </c>
      <c r="Z71">
        <v>2877</v>
      </c>
      <c r="AA71">
        <v>2062</v>
      </c>
      <c r="AB71">
        <v>1175</v>
      </c>
      <c r="AC71">
        <v>1</v>
      </c>
      <c r="AD71" t="s">
        <v>176</v>
      </c>
      <c r="AH71" t="s">
        <v>176</v>
      </c>
      <c r="AL71" t="s">
        <v>176</v>
      </c>
      <c r="AM71" t="s">
        <v>176</v>
      </c>
      <c r="AQ71" t="s">
        <v>174</v>
      </c>
      <c r="AS71" s="18">
        <v>940</v>
      </c>
      <c r="AU71" t="s">
        <v>176</v>
      </c>
      <c r="AY71" t="s">
        <v>174</v>
      </c>
      <c r="AZ71">
        <v>887</v>
      </c>
      <c r="BA71" s="18">
        <v>176.5</v>
      </c>
      <c r="BB71" s="18">
        <v>481.43</v>
      </c>
      <c r="BD71" t="s">
        <v>174</v>
      </c>
      <c r="BE71" s="12">
        <v>815</v>
      </c>
      <c r="BG71" s="18">
        <v>511.71</v>
      </c>
      <c r="BI71" t="s">
        <v>176</v>
      </c>
      <c r="BV71" t="s">
        <v>176</v>
      </c>
      <c r="CF71" t="s">
        <v>174</v>
      </c>
      <c r="CG71" s="18">
        <v>1007</v>
      </c>
      <c r="CH71" s="18">
        <v>1681.66</v>
      </c>
      <c r="CJ71" s="12">
        <v>1280</v>
      </c>
      <c r="CK71" s="12">
        <v>3</v>
      </c>
      <c r="CL71" s="12">
        <v>19</v>
      </c>
      <c r="CP71" s="62" t="s">
        <v>176</v>
      </c>
      <c r="CV71" s="62" t="s">
        <v>176</v>
      </c>
      <c r="DB71" t="s">
        <v>176</v>
      </c>
      <c r="DR71" t="s">
        <v>174</v>
      </c>
      <c r="DS71" s="18">
        <v>2600</v>
      </c>
      <c r="DT71" s="18">
        <v>280.31</v>
      </c>
      <c r="DV71" s="29">
        <v>2.5</v>
      </c>
      <c r="DW71" s="29">
        <v>14</v>
      </c>
      <c r="DX71" s="29">
        <v>8.1999999999999993</v>
      </c>
      <c r="DY71" t="s">
        <v>174</v>
      </c>
      <c r="DZ71" s="29">
        <v>69</v>
      </c>
      <c r="EA71" s="29">
        <v>68</v>
      </c>
      <c r="EB71" s="29">
        <v>69</v>
      </c>
      <c r="EC71" s="29">
        <v>68</v>
      </c>
      <c r="ED71" s="29">
        <v>12</v>
      </c>
      <c r="EE71" s="29">
        <v>12</v>
      </c>
      <c r="EF71" t="s">
        <v>176</v>
      </c>
      <c r="EK71" t="s">
        <v>174</v>
      </c>
      <c r="EM71" s="18">
        <v>870</v>
      </c>
      <c r="EO71" t="s">
        <v>177</v>
      </c>
      <c r="EP71">
        <v>50</v>
      </c>
      <c r="EQ71" s="12">
        <v>10</v>
      </c>
      <c r="ER71" s="12">
        <v>120</v>
      </c>
      <c r="ES71" s="12">
        <v>120</v>
      </c>
      <c r="ET71" s="12">
        <v>6</v>
      </c>
      <c r="EU71" t="s">
        <v>176</v>
      </c>
      <c r="EV71" s="54" t="s">
        <v>207</v>
      </c>
      <c r="EW71" s="12">
        <v>2</v>
      </c>
      <c r="EX71" t="s">
        <v>174</v>
      </c>
      <c r="EZ71" s="18">
        <v>80.7</v>
      </c>
      <c r="FB71" s="12">
        <v>18</v>
      </c>
      <c r="FC71" s="12">
        <v>60</v>
      </c>
      <c r="FD71" s="12">
        <v>12</v>
      </c>
      <c r="FE71" t="s">
        <v>180</v>
      </c>
      <c r="FF71" s="12">
        <v>18</v>
      </c>
      <c r="FG71" s="12">
        <v>60</v>
      </c>
      <c r="FH71" s="12">
        <v>12</v>
      </c>
      <c r="FI71" t="s">
        <v>180</v>
      </c>
      <c r="FJ71" s="12"/>
      <c r="FK71" s="12"/>
      <c r="FL71" s="12"/>
      <c r="FN71" t="s">
        <v>174</v>
      </c>
      <c r="FO71" s="5">
        <f t="shared" si="8"/>
        <v>50</v>
      </c>
      <c r="FR71" s="22">
        <f t="shared" si="9"/>
        <v>200</v>
      </c>
      <c r="FU71" s="18">
        <v>960.06</v>
      </c>
      <c r="FW71" s="7">
        <f t="shared" si="10"/>
        <v>4033.5</v>
      </c>
      <c r="FX71" s="7">
        <f t="shared" si="11"/>
        <v>5805.8700000000008</v>
      </c>
      <c r="FY71" s="7">
        <f t="shared" si="12"/>
        <v>0</v>
      </c>
    </row>
    <row r="72" spans="1:181" x14ac:dyDescent="0.25">
      <c r="A72" s="19" t="s">
        <v>294</v>
      </c>
      <c r="B72" t="s">
        <v>201</v>
      </c>
      <c r="C72" s="45">
        <v>43791</v>
      </c>
      <c r="D72" s="15">
        <v>43818</v>
      </c>
      <c r="E72" t="s">
        <v>202</v>
      </c>
      <c r="F72" t="s">
        <v>177</v>
      </c>
      <c r="G72" s="54" t="s">
        <v>203</v>
      </c>
      <c r="J72">
        <v>100</v>
      </c>
      <c r="L72" t="s">
        <v>174</v>
      </c>
      <c r="M72">
        <v>2</v>
      </c>
      <c r="P72">
        <v>22000</v>
      </c>
      <c r="R72">
        <v>5000</v>
      </c>
      <c r="T72">
        <v>1</v>
      </c>
      <c r="U72">
        <v>9</v>
      </c>
      <c r="V72">
        <v>16576</v>
      </c>
      <c r="W72">
        <v>2072</v>
      </c>
      <c r="X72" t="s">
        <v>204</v>
      </c>
      <c r="Y72">
        <v>4306</v>
      </c>
      <c r="AB72">
        <v>1840</v>
      </c>
      <c r="AC72">
        <v>1</v>
      </c>
      <c r="AD72" t="s">
        <v>176</v>
      </c>
      <c r="AH72" t="s">
        <v>176</v>
      </c>
      <c r="AL72" t="s">
        <v>176</v>
      </c>
      <c r="AM72" t="s">
        <v>176</v>
      </c>
      <c r="AQ72" t="s">
        <v>174</v>
      </c>
      <c r="AS72" s="18">
        <v>726.29</v>
      </c>
      <c r="AU72" t="s">
        <v>176</v>
      </c>
      <c r="AY72" t="s">
        <v>174</v>
      </c>
      <c r="AZ72">
        <v>2466</v>
      </c>
      <c r="BB72" s="18">
        <v>1968.85</v>
      </c>
      <c r="BD72" t="s">
        <v>176</v>
      </c>
      <c r="BI72" t="s">
        <v>174</v>
      </c>
      <c r="BJ72" s="12">
        <v>2072</v>
      </c>
      <c r="BL72" s="18">
        <v>1947.57</v>
      </c>
      <c r="BN72" s="12">
        <v>11</v>
      </c>
      <c r="BO72" s="12">
        <v>38</v>
      </c>
      <c r="BV72" t="s">
        <v>176</v>
      </c>
      <c r="CF72" t="s">
        <v>174</v>
      </c>
      <c r="CH72" s="18">
        <v>3989.88</v>
      </c>
      <c r="CJ72" s="12">
        <v>2072</v>
      </c>
      <c r="CK72" s="12">
        <v>6</v>
      </c>
      <c r="CL72" s="12">
        <v>19</v>
      </c>
      <c r="CP72" s="62" t="s">
        <v>176</v>
      </c>
      <c r="CV72" s="62" t="s">
        <v>176</v>
      </c>
      <c r="DB72" t="s">
        <v>176</v>
      </c>
      <c r="DR72" t="s">
        <v>174</v>
      </c>
      <c r="DS72" s="18">
        <v>2600</v>
      </c>
      <c r="DT72" s="18">
        <v>2090.09</v>
      </c>
      <c r="DV72" s="29">
        <v>3</v>
      </c>
      <c r="DW72" s="29">
        <v>14</v>
      </c>
      <c r="DX72" s="29">
        <v>8.1999999999999993</v>
      </c>
      <c r="DY72" t="s">
        <v>174</v>
      </c>
      <c r="DZ72" s="29">
        <v>76</v>
      </c>
      <c r="EA72" s="29">
        <v>76</v>
      </c>
      <c r="EB72" s="29">
        <v>72</v>
      </c>
      <c r="EC72" s="29">
        <v>72</v>
      </c>
      <c r="ED72" s="29">
        <v>12</v>
      </c>
      <c r="EE72" s="29">
        <v>12</v>
      </c>
      <c r="EF72" t="s">
        <v>176</v>
      </c>
      <c r="EK72" t="s">
        <v>174</v>
      </c>
      <c r="EM72" s="18">
        <v>105.51</v>
      </c>
      <c r="EO72" t="s">
        <v>177</v>
      </c>
      <c r="EP72">
        <v>40</v>
      </c>
      <c r="EQ72" s="12">
        <v>10</v>
      </c>
      <c r="ER72" s="12">
        <v>140</v>
      </c>
      <c r="ES72" s="12">
        <v>120</v>
      </c>
      <c r="ET72" s="12">
        <v>3</v>
      </c>
      <c r="EU72" t="s">
        <v>174</v>
      </c>
      <c r="EW72" s="12">
        <v>2</v>
      </c>
      <c r="EX72" t="s">
        <v>174</v>
      </c>
      <c r="EZ72" s="18">
        <v>121.82</v>
      </c>
      <c r="FB72" s="12">
        <v>23</v>
      </c>
      <c r="FC72" s="12">
        <v>100</v>
      </c>
      <c r="FD72" s="12">
        <v>10</v>
      </c>
      <c r="FE72" t="s">
        <v>180</v>
      </c>
      <c r="FF72" s="12">
        <v>23</v>
      </c>
      <c r="FG72" s="12">
        <v>100</v>
      </c>
      <c r="FH72" s="12">
        <v>10</v>
      </c>
      <c r="FI72" t="s">
        <v>205</v>
      </c>
      <c r="FJ72" s="12"/>
      <c r="FK72" s="12"/>
      <c r="FL72" s="12"/>
      <c r="FN72" t="s">
        <v>176</v>
      </c>
      <c r="FO72" s="5">
        <f t="shared" si="8"/>
        <v>0</v>
      </c>
      <c r="FR72" s="22">
        <v>0</v>
      </c>
      <c r="FU72" s="18">
        <v>546.97</v>
      </c>
      <c r="FW72" s="7">
        <f t="shared" si="10"/>
        <v>2600</v>
      </c>
      <c r="FX72" s="7">
        <f t="shared" si="11"/>
        <v>11496.98</v>
      </c>
      <c r="FY72" s="7">
        <f t="shared" si="12"/>
        <v>0</v>
      </c>
    </row>
    <row r="73" spans="1:181" ht="15" customHeight="1" x14ac:dyDescent="0.25">
      <c r="A73" s="83" t="s">
        <v>295</v>
      </c>
      <c r="B73" t="s">
        <v>198</v>
      </c>
      <c r="C73" s="45">
        <v>43809</v>
      </c>
      <c r="D73" s="15">
        <v>43846</v>
      </c>
      <c r="E73" t="s">
        <v>199</v>
      </c>
      <c r="F73" t="s">
        <v>177</v>
      </c>
      <c r="G73" s="54" t="s">
        <v>296</v>
      </c>
      <c r="J73">
        <v>100</v>
      </c>
      <c r="K73">
        <v>8.1999999999999993</v>
      </c>
      <c r="L73" t="s">
        <v>174</v>
      </c>
      <c r="O73">
        <v>1</v>
      </c>
      <c r="P73">
        <v>36000</v>
      </c>
      <c r="T73">
        <v>2</v>
      </c>
      <c r="U73">
        <v>10</v>
      </c>
      <c r="V73">
        <v>17120</v>
      </c>
      <c r="W73">
        <v>2140</v>
      </c>
      <c r="X73" t="s">
        <v>175</v>
      </c>
      <c r="Y73">
        <v>5838</v>
      </c>
      <c r="Z73">
        <v>5838</v>
      </c>
      <c r="AA73">
        <v>3289</v>
      </c>
      <c r="AB73">
        <v>1765</v>
      </c>
      <c r="AC73">
        <v>2</v>
      </c>
      <c r="AD73" t="s">
        <v>176</v>
      </c>
      <c r="AH73" t="s">
        <v>176</v>
      </c>
      <c r="AL73" t="s">
        <v>176</v>
      </c>
      <c r="AM73" t="s">
        <v>176</v>
      </c>
      <c r="AQ73" t="s">
        <v>174</v>
      </c>
      <c r="AS73" s="18">
        <v>982.58</v>
      </c>
      <c r="AU73" t="s">
        <v>176</v>
      </c>
      <c r="AY73" t="s">
        <v>174</v>
      </c>
      <c r="AZ73">
        <v>1524</v>
      </c>
      <c r="BA73" s="18">
        <v>313.5</v>
      </c>
      <c r="BB73" s="18">
        <v>550.26</v>
      </c>
      <c r="BD73" t="s">
        <v>174</v>
      </c>
      <c r="BE73" s="12">
        <v>2549</v>
      </c>
      <c r="BF73" s="18">
        <v>467.5</v>
      </c>
      <c r="BG73" s="18">
        <v>661.09</v>
      </c>
      <c r="BI73" t="s">
        <v>174</v>
      </c>
      <c r="BJ73" s="12">
        <v>1900</v>
      </c>
      <c r="BK73" s="18">
        <v>400</v>
      </c>
      <c r="BL73" s="18">
        <v>883.84</v>
      </c>
      <c r="BN73" s="12">
        <v>19</v>
      </c>
      <c r="BO73" s="12">
        <v>38</v>
      </c>
      <c r="BV73" t="s">
        <v>176</v>
      </c>
      <c r="CF73" t="s">
        <v>174</v>
      </c>
      <c r="CG73" s="18">
        <v>296</v>
      </c>
      <c r="CH73" s="18">
        <v>728.5</v>
      </c>
      <c r="CJ73" s="12">
        <v>240</v>
      </c>
      <c r="CK73" s="65">
        <v>0</v>
      </c>
      <c r="CL73" s="12">
        <v>19</v>
      </c>
      <c r="CP73" s="62" t="s">
        <v>176</v>
      </c>
      <c r="CV73" s="62" t="s">
        <v>176</v>
      </c>
      <c r="DB73" t="s">
        <v>176</v>
      </c>
      <c r="DR73" t="s">
        <v>176</v>
      </c>
      <c r="DY73" t="s">
        <v>174</v>
      </c>
      <c r="DZ73" s="29">
        <v>67</v>
      </c>
      <c r="EA73" s="29">
        <v>68</v>
      </c>
      <c r="EB73" s="29">
        <v>68</v>
      </c>
      <c r="EC73" s="29">
        <v>68</v>
      </c>
      <c r="ED73" s="29">
        <v>12</v>
      </c>
      <c r="EE73" s="29">
        <v>12</v>
      </c>
      <c r="EF73" t="s">
        <v>176</v>
      </c>
      <c r="EK73" t="s">
        <v>174</v>
      </c>
      <c r="EM73" s="18">
        <v>174.29</v>
      </c>
      <c r="EO73" t="s">
        <v>177</v>
      </c>
      <c r="EP73">
        <v>40</v>
      </c>
      <c r="EQ73" s="12">
        <v>2</v>
      </c>
      <c r="ER73" s="12">
        <v>120</v>
      </c>
      <c r="ES73" s="12">
        <v>120</v>
      </c>
      <c r="ET73" s="12">
        <v>6</v>
      </c>
      <c r="EU73" t="s">
        <v>174</v>
      </c>
      <c r="EW73" s="12">
        <v>2</v>
      </c>
      <c r="EX73" t="s">
        <v>174</v>
      </c>
      <c r="EZ73" s="18">
        <v>57.81</v>
      </c>
      <c r="FB73" s="12">
        <v>18</v>
      </c>
      <c r="FC73" s="12">
        <v>60</v>
      </c>
      <c r="FD73" s="12">
        <v>12</v>
      </c>
      <c r="FE73" t="s">
        <v>180</v>
      </c>
      <c r="FF73" s="12">
        <v>18</v>
      </c>
      <c r="FG73" s="12">
        <v>60</v>
      </c>
      <c r="FH73" s="12">
        <v>12</v>
      </c>
      <c r="FI73" t="s">
        <v>205</v>
      </c>
      <c r="FN73" t="s">
        <v>174</v>
      </c>
      <c r="FO73" s="84">
        <f>IF(FN73="Yes",50,0)</f>
        <v>50</v>
      </c>
      <c r="FR73" s="85">
        <f>IF(F73="electric",200,0)</f>
        <v>200</v>
      </c>
      <c r="FU73" s="18">
        <v>921.81</v>
      </c>
      <c r="FW73" s="86">
        <f t="shared" si="10"/>
        <v>1727</v>
      </c>
      <c r="FX73" s="86">
        <f t="shared" si="11"/>
        <v>4960.18</v>
      </c>
      <c r="FY73" s="86">
        <f t="shared" ref="FY73:FY74" si="13">SUM(AG73,AK73,AP73,AT73,AX73,BC73,BH73,BM73,BY73,CI73,CU73,DA73,DE73,DU73,EJ73,EN73,FA73,FQ73,FT73)</f>
        <v>0</v>
      </c>
    </row>
    <row r="74" spans="1:181" x14ac:dyDescent="0.25">
      <c r="A74" s="83" t="s">
        <v>297</v>
      </c>
      <c r="B74" t="s">
        <v>198</v>
      </c>
      <c r="C74" s="45">
        <v>43845</v>
      </c>
      <c r="D74" s="15">
        <v>43860</v>
      </c>
      <c r="E74" t="s">
        <v>202</v>
      </c>
      <c r="F74" t="s">
        <v>177</v>
      </c>
      <c r="G74" s="54" t="s">
        <v>208</v>
      </c>
      <c r="J74">
        <v>100</v>
      </c>
      <c r="L74" t="s">
        <v>174</v>
      </c>
      <c r="N74">
        <v>1</v>
      </c>
      <c r="P74">
        <v>30000</v>
      </c>
      <c r="T74">
        <v>3</v>
      </c>
      <c r="U74">
        <v>7</v>
      </c>
      <c r="V74">
        <v>8448</v>
      </c>
      <c r="W74">
        <v>1056</v>
      </c>
      <c r="X74" t="s">
        <v>175</v>
      </c>
      <c r="Y74">
        <v>2657</v>
      </c>
      <c r="Z74">
        <v>2657</v>
      </c>
      <c r="AA74">
        <v>1669</v>
      </c>
      <c r="AB74">
        <v>1195</v>
      </c>
      <c r="AC74">
        <v>1</v>
      </c>
      <c r="AD74" t="s">
        <v>176</v>
      </c>
      <c r="AH74" t="s">
        <v>176</v>
      </c>
      <c r="AL74" t="s">
        <v>176</v>
      </c>
      <c r="AM74" t="s">
        <v>176</v>
      </c>
      <c r="AQ74" t="s">
        <v>174</v>
      </c>
      <c r="AS74" s="18">
        <v>705.05</v>
      </c>
      <c r="AU74" t="s">
        <v>176</v>
      </c>
      <c r="AY74" t="s">
        <v>174</v>
      </c>
      <c r="AZ74">
        <v>474</v>
      </c>
      <c r="BA74" s="18">
        <v>435</v>
      </c>
      <c r="BB74" s="18">
        <v>252.1</v>
      </c>
      <c r="BD74" t="s">
        <v>174</v>
      </c>
      <c r="BE74" s="12">
        <v>988</v>
      </c>
      <c r="BF74" s="18">
        <v>750.5</v>
      </c>
      <c r="BG74" s="18">
        <v>470.57</v>
      </c>
      <c r="BI74" t="s">
        <v>174</v>
      </c>
      <c r="BJ74" s="12">
        <v>1056</v>
      </c>
      <c r="BL74" s="18">
        <v>869.35</v>
      </c>
      <c r="BN74" s="12">
        <v>9</v>
      </c>
      <c r="BO74" s="12">
        <v>38</v>
      </c>
      <c r="BV74" t="s">
        <v>176</v>
      </c>
      <c r="CF74" t="s">
        <v>174</v>
      </c>
      <c r="CG74" s="18">
        <v>1104.5</v>
      </c>
      <c r="CH74" s="18">
        <v>2134.06</v>
      </c>
      <c r="CJ74" s="12">
        <v>1056</v>
      </c>
      <c r="CK74" s="12">
        <v>0</v>
      </c>
      <c r="CL74" s="12">
        <v>19</v>
      </c>
      <c r="CP74" s="62" t="s">
        <v>176</v>
      </c>
      <c r="CV74" s="62" t="s">
        <v>176</v>
      </c>
      <c r="DB74" t="s">
        <v>176</v>
      </c>
      <c r="DR74" t="s">
        <v>174</v>
      </c>
      <c r="DS74" s="18">
        <v>2600</v>
      </c>
      <c r="DT74" s="18">
        <v>301.58999999999997</v>
      </c>
      <c r="DV74" s="29">
        <v>2</v>
      </c>
      <c r="DW74" s="29">
        <v>14</v>
      </c>
      <c r="DX74" s="29">
        <v>8.5</v>
      </c>
      <c r="DY74" t="s">
        <v>174</v>
      </c>
      <c r="DZ74" s="29">
        <v>70</v>
      </c>
      <c r="EA74" s="29">
        <v>69</v>
      </c>
      <c r="EB74" s="29">
        <v>69</v>
      </c>
      <c r="EC74" s="29">
        <v>68</v>
      </c>
      <c r="ED74" s="29">
        <v>12</v>
      </c>
      <c r="EE74" s="29">
        <v>12</v>
      </c>
      <c r="EF74" t="s">
        <v>176</v>
      </c>
      <c r="EK74" t="s">
        <v>174</v>
      </c>
      <c r="EM74" s="18">
        <v>874.64</v>
      </c>
      <c r="EO74" t="s">
        <v>177</v>
      </c>
      <c r="EP74">
        <v>30</v>
      </c>
      <c r="EQ74" s="12">
        <v>5</v>
      </c>
      <c r="ER74" s="12">
        <v>120</v>
      </c>
      <c r="ES74" s="12">
        <v>120</v>
      </c>
      <c r="ET74" s="12">
        <v>6</v>
      </c>
      <c r="EU74" t="s">
        <v>174</v>
      </c>
      <c r="EW74" s="12">
        <v>2</v>
      </c>
      <c r="EX74" t="s">
        <v>174</v>
      </c>
      <c r="EZ74" s="18">
        <v>57.17</v>
      </c>
      <c r="FB74" s="12">
        <v>18</v>
      </c>
      <c r="FC74" s="12">
        <v>60</v>
      </c>
      <c r="FD74" s="12">
        <v>12</v>
      </c>
      <c r="FE74" t="s">
        <v>180</v>
      </c>
      <c r="FF74" s="12">
        <v>18</v>
      </c>
      <c r="FG74" s="12">
        <v>60</v>
      </c>
      <c r="FH74" s="12">
        <v>12</v>
      </c>
      <c r="FI74" t="s">
        <v>180</v>
      </c>
      <c r="FN74" t="s">
        <v>174</v>
      </c>
      <c r="FO74" s="84">
        <f t="shared" ref="FO74:FO120" si="14">IF(FN74="Yes",50,0)</f>
        <v>50</v>
      </c>
      <c r="FR74" s="85">
        <f t="shared" ref="FR74:FR120" si="15">IF(F74="electric",200,0)</f>
        <v>200</v>
      </c>
      <c r="FU74" s="18">
        <v>594.77</v>
      </c>
      <c r="FW74" s="86">
        <f t="shared" si="10"/>
        <v>5140</v>
      </c>
      <c r="FX74" s="86">
        <f t="shared" si="11"/>
        <v>6259.3000000000011</v>
      </c>
      <c r="FY74" s="86">
        <f t="shared" si="13"/>
        <v>0</v>
      </c>
    </row>
    <row r="75" spans="1:181" ht="30" customHeight="1" x14ac:dyDescent="0.25">
      <c r="A75" s="83" t="s">
        <v>298</v>
      </c>
      <c r="B75" s="87" t="s">
        <v>201</v>
      </c>
      <c r="C75" s="88">
        <v>43818</v>
      </c>
      <c r="D75" s="89">
        <v>43843</v>
      </c>
      <c r="E75" s="87" t="s">
        <v>202</v>
      </c>
      <c r="F75" s="87" t="s">
        <v>177</v>
      </c>
      <c r="G75" s="87" t="s">
        <v>299</v>
      </c>
      <c r="H75" s="87"/>
      <c r="I75" s="87"/>
      <c r="J75" s="83">
        <v>100</v>
      </c>
      <c r="K75" s="87"/>
      <c r="L75" s="87" t="s">
        <v>176</v>
      </c>
      <c r="M75" s="83"/>
      <c r="N75" s="83"/>
      <c r="O75" s="83"/>
      <c r="P75" s="83"/>
      <c r="Q75" s="83"/>
      <c r="R75" s="83"/>
      <c r="S75" s="83"/>
      <c r="T75" s="83">
        <v>6</v>
      </c>
      <c r="U75" s="83">
        <v>6</v>
      </c>
      <c r="V75" s="83">
        <v>7280</v>
      </c>
      <c r="W75" s="83">
        <v>910</v>
      </c>
      <c r="X75" s="87" t="s">
        <v>204</v>
      </c>
      <c r="Y75" s="83">
        <v>3232</v>
      </c>
      <c r="Z75" s="83"/>
      <c r="AA75" s="83"/>
      <c r="AB75" s="83">
        <v>1140</v>
      </c>
      <c r="AC75" s="83">
        <v>1</v>
      </c>
      <c r="AD75" s="87" t="s">
        <v>176</v>
      </c>
      <c r="AE75" s="90"/>
      <c r="AF75" s="90"/>
      <c r="AG75" s="90"/>
      <c r="AH75" s="87" t="s">
        <v>176</v>
      </c>
      <c r="AI75" s="84"/>
      <c r="AJ75" s="84"/>
      <c r="AK75" s="84"/>
      <c r="AL75" s="87" t="s">
        <v>176</v>
      </c>
      <c r="AM75" s="87" t="s">
        <v>176</v>
      </c>
      <c r="AN75" s="90"/>
      <c r="AO75" s="90"/>
      <c r="AP75" s="90"/>
      <c r="AQ75" s="87" t="s">
        <v>174</v>
      </c>
      <c r="AR75" s="90"/>
      <c r="AS75" s="90">
        <v>637.14</v>
      </c>
      <c r="AT75" s="90"/>
      <c r="AU75" s="87" t="s">
        <v>176</v>
      </c>
      <c r="AV75" s="90"/>
      <c r="AW75" s="90"/>
      <c r="AX75" s="90"/>
      <c r="AY75" s="87" t="s">
        <v>174</v>
      </c>
      <c r="AZ75" s="83">
        <v>2092</v>
      </c>
      <c r="BA75" s="90">
        <v>859.53</v>
      </c>
      <c r="BB75" s="90">
        <v>324.85000000000002</v>
      </c>
      <c r="BC75" s="90"/>
      <c r="BD75" s="87" t="s">
        <v>176</v>
      </c>
      <c r="BE75" s="91"/>
      <c r="BF75" s="90"/>
      <c r="BG75" s="90"/>
      <c r="BH75" s="90"/>
      <c r="BI75" s="87" t="s">
        <v>174</v>
      </c>
      <c r="BJ75" s="91">
        <v>910</v>
      </c>
      <c r="BK75" s="90">
        <v>609.46</v>
      </c>
      <c r="BL75" s="90">
        <v>712.06</v>
      </c>
      <c r="BM75" s="90"/>
      <c r="BN75" s="91">
        <v>11</v>
      </c>
      <c r="BO75" s="91">
        <v>38</v>
      </c>
      <c r="BP75" s="91"/>
      <c r="BQ75" s="91"/>
      <c r="BR75" s="91"/>
      <c r="BS75" s="83"/>
      <c r="BT75" s="83"/>
      <c r="BU75" s="83"/>
      <c r="BV75" s="87" t="s">
        <v>176</v>
      </c>
      <c r="BW75" s="90"/>
      <c r="BX75" s="90"/>
      <c r="BY75" s="90"/>
      <c r="BZ75" s="83"/>
      <c r="CA75" s="91"/>
      <c r="CB75" s="91"/>
      <c r="CC75" s="91"/>
      <c r="CD75" s="91"/>
      <c r="CE75" s="91"/>
      <c r="CF75" s="87" t="s">
        <v>174</v>
      </c>
      <c r="CG75" s="90">
        <v>970.55</v>
      </c>
      <c r="CH75" s="90">
        <v>236.85</v>
      </c>
      <c r="CI75" s="90"/>
      <c r="CJ75" s="91">
        <v>910</v>
      </c>
      <c r="CK75" s="91">
        <v>3</v>
      </c>
      <c r="CL75" s="91">
        <v>19</v>
      </c>
      <c r="CM75" s="83"/>
      <c r="CN75" s="83"/>
      <c r="CO75" s="83"/>
      <c r="CP75" s="92" t="s">
        <v>176</v>
      </c>
      <c r="CQ75" s="83"/>
      <c r="CR75" s="83"/>
      <c r="CS75" s="90"/>
      <c r="CT75" s="90"/>
      <c r="CU75" s="90"/>
      <c r="CV75" s="92" t="s">
        <v>176</v>
      </c>
      <c r="CW75" s="83"/>
      <c r="CX75" s="83"/>
      <c r="CY75" s="90"/>
      <c r="CZ75" s="90"/>
      <c r="DA75" s="90"/>
      <c r="DB75" s="87" t="s">
        <v>176</v>
      </c>
      <c r="DC75" s="90"/>
      <c r="DD75" s="90"/>
      <c r="DE75" s="90"/>
      <c r="DF75" s="83"/>
      <c r="DG75" s="91"/>
      <c r="DH75" s="91"/>
      <c r="DI75" s="87"/>
      <c r="DJ75" s="83"/>
      <c r="DK75" s="83"/>
      <c r="DL75" s="83"/>
      <c r="DM75" s="87"/>
      <c r="DN75" s="83"/>
      <c r="DO75" s="83"/>
      <c r="DP75" s="83"/>
      <c r="DQ75" s="87"/>
      <c r="DR75" s="87" t="s">
        <v>174</v>
      </c>
      <c r="DS75" s="90">
        <v>2600</v>
      </c>
      <c r="DT75" s="90">
        <v>1579.03</v>
      </c>
      <c r="DU75" s="90"/>
      <c r="DV75" s="93">
        <v>2</v>
      </c>
      <c r="DW75" s="93">
        <v>14</v>
      </c>
      <c r="DX75" s="93">
        <v>8.5</v>
      </c>
      <c r="DY75" s="87" t="s">
        <v>174</v>
      </c>
      <c r="DZ75" s="83">
        <v>75</v>
      </c>
      <c r="EA75" s="83">
        <v>75</v>
      </c>
      <c r="EB75" s="83">
        <v>72</v>
      </c>
      <c r="EC75" s="83">
        <v>72</v>
      </c>
      <c r="ED75" s="83">
        <v>12</v>
      </c>
      <c r="EE75" s="83">
        <v>12</v>
      </c>
      <c r="EF75" s="87" t="s">
        <v>176</v>
      </c>
      <c r="EG75" s="83"/>
      <c r="EH75" s="84"/>
      <c r="EI75" s="84"/>
      <c r="EJ75" s="84"/>
      <c r="EK75" s="87" t="s">
        <v>174</v>
      </c>
      <c r="EL75" s="90">
        <v>12.15</v>
      </c>
      <c r="EM75" s="90">
        <v>86.27</v>
      </c>
      <c r="EN75" s="90"/>
      <c r="EO75" s="87" t="s">
        <v>177</v>
      </c>
      <c r="EP75" s="83">
        <v>40</v>
      </c>
      <c r="EQ75" s="91">
        <v>10</v>
      </c>
      <c r="ER75" s="91">
        <v>140</v>
      </c>
      <c r="ES75" s="91">
        <v>120</v>
      </c>
      <c r="ET75" s="91">
        <v>3</v>
      </c>
      <c r="EU75" s="87" t="s">
        <v>174</v>
      </c>
      <c r="EV75" s="87"/>
      <c r="EW75" s="91">
        <v>0</v>
      </c>
      <c r="EX75" s="87" t="s">
        <v>174</v>
      </c>
      <c r="EY75" s="90">
        <v>17.36</v>
      </c>
      <c r="EZ75" s="90">
        <v>67.150000000000006</v>
      </c>
      <c r="FA75" s="90"/>
      <c r="FB75" s="91">
        <v>9</v>
      </c>
      <c r="FC75" s="91">
        <v>75</v>
      </c>
      <c r="FD75" s="91">
        <v>12</v>
      </c>
      <c r="FE75" s="87" t="s">
        <v>180</v>
      </c>
      <c r="FF75" s="83">
        <v>9</v>
      </c>
      <c r="FG75" s="83">
        <v>75</v>
      </c>
      <c r="FH75" s="83">
        <v>10</v>
      </c>
      <c r="FI75" s="87" t="s">
        <v>205</v>
      </c>
      <c r="FJ75" s="83"/>
      <c r="FK75" s="83"/>
      <c r="FL75" s="83"/>
      <c r="FM75" s="87"/>
      <c r="FN75" s="87" t="s">
        <v>174</v>
      </c>
      <c r="FO75" s="84">
        <f t="shared" si="14"/>
        <v>50</v>
      </c>
      <c r="FP75" s="84"/>
      <c r="FQ75" s="84"/>
      <c r="FR75" s="85">
        <f t="shared" si="15"/>
        <v>200</v>
      </c>
      <c r="FS75" s="90"/>
      <c r="FT75" s="90"/>
      <c r="FU75" s="90">
        <v>479.13</v>
      </c>
      <c r="FV75" s="90"/>
      <c r="FW75" s="86">
        <f t="shared" si="10"/>
        <v>5319.0499999999993</v>
      </c>
      <c r="FX75" s="86">
        <f t="shared" si="11"/>
        <v>4122.4799999999996</v>
      </c>
      <c r="FY75" s="86">
        <f>SUM(AG75,AK75,AP75,AT75,AX75,BC75,BH75,BM75,BY75,CI75,CU75,DA75,DE75,DU75,EJ75,EN75,FA75,FQ75,FT75,FV75)</f>
        <v>0</v>
      </c>
    </row>
    <row r="76" spans="1:181" ht="30" customHeight="1" x14ac:dyDescent="0.25">
      <c r="A76" s="83" t="s">
        <v>300</v>
      </c>
      <c r="B76" s="87" t="s">
        <v>201</v>
      </c>
      <c r="C76" s="88">
        <v>43816</v>
      </c>
      <c r="D76" s="89">
        <v>43845</v>
      </c>
      <c r="E76" s="87" t="s">
        <v>202</v>
      </c>
      <c r="F76" s="87" t="s">
        <v>177</v>
      </c>
      <c r="G76" s="87" t="s">
        <v>299</v>
      </c>
      <c r="H76" s="87"/>
      <c r="I76" s="87"/>
      <c r="J76" s="83">
        <v>100</v>
      </c>
      <c r="K76" s="87"/>
      <c r="L76" s="87" t="s">
        <v>176</v>
      </c>
      <c r="M76" s="83"/>
      <c r="N76" s="83"/>
      <c r="O76" s="83"/>
      <c r="P76" s="83"/>
      <c r="Q76" s="83"/>
      <c r="R76" s="83"/>
      <c r="S76" s="83"/>
      <c r="T76" s="83">
        <v>6</v>
      </c>
      <c r="U76" s="83">
        <v>5</v>
      </c>
      <c r="V76" s="83">
        <v>5760</v>
      </c>
      <c r="W76" s="83">
        <v>720</v>
      </c>
      <c r="X76" s="87" t="s">
        <v>204</v>
      </c>
      <c r="Y76" s="83">
        <v>4732</v>
      </c>
      <c r="Z76" s="83"/>
      <c r="AA76" s="83"/>
      <c r="AB76" s="83">
        <v>1220</v>
      </c>
      <c r="AC76" s="83">
        <v>1</v>
      </c>
      <c r="AD76" s="87" t="s">
        <v>176</v>
      </c>
      <c r="AE76" s="90"/>
      <c r="AF76" s="90"/>
      <c r="AG76" s="90"/>
      <c r="AH76" s="87" t="s">
        <v>176</v>
      </c>
      <c r="AI76" s="84"/>
      <c r="AJ76" s="84"/>
      <c r="AK76" s="84"/>
      <c r="AL76" s="87" t="s">
        <v>176</v>
      </c>
      <c r="AM76" s="87" t="s">
        <v>176</v>
      </c>
      <c r="AN76" s="90"/>
      <c r="AO76" s="90"/>
      <c r="AP76" s="90"/>
      <c r="AQ76" s="87" t="s">
        <v>174</v>
      </c>
      <c r="AR76" s="90"/>
      <c r="AS76" s="90">
        <v>661.8</v>
      </c>
      <c r="AT76" s="90"/>
      <c r="AU76" s="87" t="s">
        <v>176</v>
      </c>
      <c r="AV76" s="90"/>
      <c r="AW76" s="90"/>
      <c r="AX76" s="90"/>
      <c r="AY76" s="87" t="s">
        <v>174</v>
      </c>
      <c r="AZ76" s="83">
        <v>3512</v>
      </c>
      <c r="BA76" s="90">
        <v>603.94000000000005</v>
      </c>
      <c r="BB76" s="90">
        <v>194.71</v>
      </c>
      <c r="BC76" s="90"/>
      <c r="BD76" s="87" t="s">
        <v>176</v>
      </c>
      <c r="BE76" s="91"/>
      <c r="BF76" s="90"/>
      <c r="BG76" s="90"/>
      <c r="BH76" s="90"/>
      <c r="BI76" s="87" t="s">
        <v>174</v>
      </c>
      <c r="BJ76" s="91">
        <v>720</v>
      </c>
      <c r="BK76" s="90">
        <v>656.19</v>
      </c>
      <c r="BL76" s="90">
        <v>326.39</v>
      </c>
      <c r="BM76" s="90"/>
      <c r="BN76" s="91">
        <v>9</v>
      </c>
      <c r="BO76" s="91">
        <v>38</v>
      </c>
      <c r="BP76" s="91"/>
      <c r="BQ76" s="91"/>
      <c r="BR76" s="91"/>
      <c r="BS76" s="83"/>
      <c r="BT76" s="83"/>
      <c r="BU76" s="83"/>
      <c r="BV76" s="87" t="s">
        <v>176</v>
      </c>
      <c r="BW76" s="90"/>
      <c r="BX76" s="90"/>
      <c r="BY76" s="90"/>
      <c r="BZ76" s="83"/>
      <c r="CA76" s="91"/>
      <c r="CB76" s="91"/>
      <c r="CC76" s="91"/>
      <c r="CD76" s="91"/>
      <c r="CE76" s="91"/>
      <c r="CF76" s="87" t="s">
        <v>174</v>
      </c>
      <c r="CG76" s="90">
        <v>880.75</v>
      </c>
      <c r="CH76" s="90">
        <v>1043.1099999999999</v>
      </c>
      <c r="CI76" s="90"/>
      <c r="CJ76" s="91">
        <v>720</v>
      </c>
      <c r="CK76" s="91">
        <v>0</v>
      </c>
      <c r="CL76" s="91">
        <v>19</v>
      </c>
      <c r="CM76" s="83"/>
      <c r="CN76" s="83"/>
      <c r="CO76" s="83"/>
      <c r="CP76" s="92" t="s">
        <v>176</v>
      </c>
      <c r="CQ76" s="83"/>
      <c r="CR76" s="83"/>
      <c r="CS76" s="90"/>
      <c r="CT76" s="90"/>
      <c r="CU76" s="90"/>
      <c r="CV76" s="92" t="s">
        <v>176</v>
      </c>
      <c r="CW76" s="83"/>
      <c r="CX76" s="83"/>
      <c r="CY76" s="90"/>
      <c r="CZ76" s="90"/>
      <c r="DA76" s="90"/>
      <c r="DB76" s="87" t="s">
        <v>176</v>
      </c>
      <c r="DC76" s="90"/>
      <c r="DD76" s="90"/>
      <c r="DE76" s="90"/>
      <c r="DF76" s="83"/>
      <c r="DG76" s="91"/>
      <c r="DH76" s="91"/>
      <c r="DI76" s="87"/>
      <c r="DJ76" s="83"/>
      <c r="DK76" s="83"/>
      <c r="DL76" s="83"/>
      <c r="DM76" s="87"/>
      <c r="DN76" s="83"/>
      <c r="DO76" s="83"/>
      <c r="DP76" s="83"/>
      <c r="DQ76" s="87"/>
      <c r="DR76" s="87" t="s">
        <v>174</v>
      </c>
      <c r="DS76" s="90">
        <v>2600</v>
      </c>
      <c r="DT76" s="90">
        <v>860.01</v>
      </c>
      <c r="DU76" s="90"/>
      <c r="DV76" s="93">
        <v>2</v>
      </c>
      <c r="DW76" s="93">
        <v>14</v>
      </c>
      <c r="DX76" s="93">
        <v>8.5</v>
      </c>
      <c r="DY76" s="87" t="s">
        <v>174</v>
      </c>
      <c r="DZ76" s="83">
        <v>77</v>
      </c>
      <c r="EA76" s="83">
        <v>77</v>
      </c>
      <c r="EB76" s="83">
        <v>72</v>
      </c>
      <c r="EC76" s="83">
        <v>72</v>
      </c>
      <c r="ED76" s="83">
        <v>12</v>
      </c>
      <c r="EE76" s="83">
        <v>12</v>
      </c>
      <c r="EF76" s="87" t="s">
        <v>176</v>
      </c>
      <c r="EG76" s="83"/>
      <c r="EH76" s="84"/>
      <c r="EI76" s="84"/>
      <c r="EJ76" s="84"/>
      <c r="EK76" s="87" t="s">
        <v>174</v>
      </c>
      <c r="EL76" s="90"/>
      <c r="EM76" s="90"/>
      <c r="EN76" s="90"/>
      <c r="EO76" s="87" t="s">
        <v>177</v>
      </c>
      <c r="EP76" s="83">
        <v>40</v>
      </c>
      <c r="EQ76" s="91">
        <v>10</v>
      </c>
      <c r="ER76" s="91">
        <v>140</v>
      </c>
      <c r="ES76" s="91">
        <v>120</v>
      </c>
      <c r="ET76" s="91"/>
      <c r="EU76" s="87" t="s">
        <v>176</v>
      </c>
      <c r="EV76" s="87" t="s">
        <v>301</v>
      </c>
      <c r="EW76" s="91">
        <v>0</v>
      </c>
      <c r="EX76" s="87" t="s">
        <v>174</v>
      </c>
      <c r="EY76" s="90">
        <v>28.02</v>
      </c>
      <c r="EZ76" s="90">
        <v>26.8</v>
      </c>
      <c r="FA76" s="90"/>
      <c r="FB76" s="91">
        <v>9</v>
      </c>
      <c r="FC76" s="91">
        <v>100</v>
      </c>
      <c r="FD76" s="91">
        <v>10</v>
      </c>
      <c r="FE76" s="87" t="s">
        <v>205</v>
      </c>
      <c r="FF76" s="83">
        <v>9</v>
      </c>
      <c r="FG76" s="83">
        <v>100</v>
      </c>
      <c r="FH76" s="83">
        <v>12</v>
      </c>
      <c r="FI76" s="87" t="s">
        <v>180</v>
      </c>
      <c r="FJ76" s="83"/>
      <c r="FK76" s="83"/>
      <c r="FL76" s="83"/>
      <c r="FM76" s="87"/>
      <c r="FN76" s="87" t="s">
        <v>174</v>
      </c>
      <c r="FO76" s="84">
        <f t="shared" si="14"/>
        <v>50</v>
      </c>
      <c r="FP76" s="84"/>
      <c r="FQ76" s="84"/>
      <c r="FR76" s="85">
        <f t="shared" si="15"/>
        <v>200</v>
      </c>
      <c r="FS76" s="90"/>
      <c r="FT76" s="90"/>
      <c r="FU76" s="90">
        <v>546.97</v>
      </c>
      <c r="FV76" s="90"/>
      <c r="FW76" s="86">
        <f t="shared" si="10"/>
        <v>5018.9000000000005</v>
      </c>
      <c r="FX76" s="86">
        <f t="shared" si="11"/>
        <v>3659.7900000000009</v>
      </c>
      <c r="FY76" s="86">
        <f>SUM(AG76,AK76,AP76,AT76,AX76,BC76,BH76,BM76,BY76,CI76,CU76,DA76,DE76,DU76,EJ76,EN76,FA76,FQ76,FT76,FV76)</f>
        <v>0</v>
      </c>
    </row>
    <row r="77" spans="1:181" ht="45" customHeight="1" x14ac:dyDescent="0.25">
      <c r="A77" s="83" t="s">
        <v>302</v>
      </c>
      <c r="B77" s="87" t="s">
        <v>198</v>
      </c>
      <c r="C77" s="88">
        <v>43838</v>
      </c>
      <c r="D77" s="89">
        <v>43880</v>
      </c>
      <c r="E77" s="87" t="s">
        <v>202</v>
      </c>
      <c r="F77" s="87" t="s">
        <v>177</v>
      </c>
      <c r="G77" s="87" t="s">
        <v>203</v>
      </c>
      <c r="H77" s="87"/>
      <c r="I77" s="87"/>
      <c r="J77" s="83">
        <v>100</v>
      </c>
      <c r="K77" s="87"/>
      <c r="L77" s="87" t="s">
        <v>176</v>
      </c>
      <c r="M77" s="83"/>
      <c r="N77" s="83">
        <v>1</v>
      </c>
      <c r="O77" s="83"/>
      <c r="P77" s="83"/>
      <c r="Q77" s="83"/>
      <c r="R77" s="83"/>
      <c r="S77" s="83"/>
      <c r="T77" s="83">
        <v>2</v>
      </c>
      <c r="U77" s="83">
        <v>8</v>
      </c>
      <c r="V77" s="83">
        <v>8064</v>
      </c>
      <c r="W77" s="83">
        <v>1008</v>
      </c>
      <c r="X77" s="87" t="s">
        <v>175</v>
      </c>
      <c r="Y77" s="83">
        <v>2074</v>
      </c>
      <c r="Z77" s="83">
        <v>2074</v>
      </c>
      <c r="AA77" s="83">
        <v>1363</v>
      </c>
      <c r="AB77" s="83">
        <v>938</v>
      </c>
      <c r="AC77" s="83">
        <v>1</v>
      </c>
      <c r="AD77" s="87" t="s">
        <v>176</v>
      </c>
      <c r="AE77" s="90"/>
      <c r="AF77" s="90"/>
      <c r="AG77" s="90"/>
      <c r="AH77" s="87" t="s">
        <v>176</v>
      </c>
      <c r="AI77" s="84"/>
      <c r="AJ77" s="84"/>
      <c r="AK77" s="84"/>
      <c r="AL77" s="87" t="s">
        <v>176</v>
      </c>
      <c r="AM77" s="87" t="s">
        <v>176</v>
      </c>
      <c r="AN77" s="90"/>
      <c r="AO77" s="90"/>
      <c r="AP77" s="90"/>
      <c r="AQ77" s="87" t="s">
        <v>174</v>
      </c>
      <c r="AR77" s="90"/>
      <c r="AS77" s="90">
        <v>872.71</v>
      </c>
      <c r="AT77" s="90"/>
      <c r="AU77" s="87" t="s">
        <v>176</v>
      </c>
      <c r="AV77" s="90"/>
      <c r="AW77" s="90"/>
      <c r="AX77" s="90"/>
      <c r="AY77" s="87" t="s">
        <v>174</v>
      </c>
      <c r="AZ77" s="83">
        <v>425</v>
      </c>
      <c r="BA77" s="90">
        <v>151.5</v>
      </c>
      <c r="BB77" s="90">
        <v>400.73</v>
      </c>
      <c r="BC77" s="90"/>
      <c r="BD77" s="87" t="s">
        <v>174</v>
      </c>
      <c r="BE77" s="91">
        <v>711</v>
      </c>
      <c r="BF77" s="90">
        <v>240.5</v>
      </c>
      <c r="BG77" s="90">
        <v>474.83</v>
      </c>
      <c r="BH77" s="90"/>
      <c r="BI77" s="87" t="s">
        <v>174</v>
      </c>
      <c r="BJ77" s="91">
        <v>1008</v>
      </c>
      <c r="BK77" s="90"/>
      <c r="BL77" s="90">
        <v>612.28</v>
      </c>
      <c r="BM77" s="90"/>
      <c r="BN77" s="91">
        <v>13</v>
      </c>
      <c r="BO77" s="91">
        <v>38</v>
      </c>
      <c r="BP77" s="91"/>
      <c r="BQ77" s="91"/>
      <c r="BR77" s="91"/>
      <c r="BS77" s="83"/>
      <c r="BT77" s="83"/>
      <c r="BU77" s="83"/>
      <c r="BV77" s="87" t="s">
        <v>176</v>
      </c>
      <c r="BW77" s="90"/>
      <c r="BX77" s="90"/>
      <c r="BY77" s="90"/>
      <c r="BZ77" s="83"/>
      <c r="CA77" s="91"/>
      <c r="CB77" s="91"/>
      <c r="CC77" s="91"/>
      <c r="CD77" s="91"/>
      <c r="CE77" s="91"/>
      <c r="CF77" s="87" t="s">
        <v>174</v>
      </c>
      <c r="CG77" s="90">
        <v>852</v>
      </c>
      <c r="CH77" s="90">
        <v>1374.39</v>
      </c>
      <c r="CI77" s="90"/>
      <c r="CJ77" s="91">
        <v>1008</v>
      </c>
      <c r="CK77" s="91">
        <v>2</v>
      </c>
      <c r="CL77" s="91">
        <v>19</v>
      </c>
      <c r="CM77" s="83"/>
      <c r="CN77" s="83"/>
      <c r="CO77" s="83"/>
      <c r="CP77" s="92" t="s">
        <v>176</v>
      </c>
      <c r="CQ77" s="83"/>
      <c r="CR77" s="83"/>
      <c r="CS77" s="90"/>
      <c r="CT77" s="90"/>
      <c r="CU77" s="90"/>
      <c r="CV77" s="92" t="s">
        <v>176</v>
      </c>
      <c r="CW77" s="83"/>
      <c r="CX77" s="83"/>
      <c r="CY77" s="90"/>
      <c r="CZ77" s="90"/>
      <c r="DA77" s="90"/>
      <c r="DB77" s="87" t="s">
        <v>176</v>
      </c>
      <c r="DC77" s="90"/>
      <c r="DD77" s="90"/>
      <c r="DE77" s="90"/>
      <c r="DF77" s="83"/>
      <c r="DG77" s="91"/>
      <c r="DH77" s="91"/>
      <c r="DI77" s="87"/>
      <c r="DJ77" s="83"/>
      <c r="DK77" s="83"/>
      <c r="DL77" s="83"/>
      <c r="DM77" s="87"/>
      <c r="DN77" s="83"/>
      <c r="DO77" s="83"/>
      <c r="DP77" s="83"/>
      <c r="DQ77" s="87"/>
      <c r="DR77" s="87" t="s">
        <v>174</v>
      </c>
      <c r="DS77" s="90">
        <v>2600</v>
      </c>
      <c r="DT77" s="90">
        <v>226.07</v>
      </c>
      <c r="DU77" s="90"/>
      <c r="DV77" s="93">
        <v>2</v>
      </c>
      <c r="DW77" s="93">
        <v>14</v>
      </c>
      <c r="DX77" s="93">
        <v>8.5</v>
      </c>
      <c r="DY77" s="87" t="s">
        <v>174</v>
      </c>
      <c r="DZ77" s="83">
        <v>69</v>
      </c>
      <c r="EA77" s="83">
        <v>68</v>
      </c>
      <c r="EB77" s="83">
        <v>68</v>
      </c>
      <c r="EC77" s="83">
        <v>68</v>
      </c>
      <c r="ED77" s="83">
        <v>12</v>
      </c>
      <c r="EE77" s="83">
        <v>12</v>
      </c>
      <c r="EF77" s="87" t="s">
        <v>176</v>
      </c>
      <c r="EG77" s="83"/>
      <c r="EH77" s="84"/>
      <c r="EI77" s="84"/>
      <c r="EJ77" s="84"/>
      <c r="EK77" s="87" t="s">
        <v>174</v>
      </c>
      <c r="EL77" s="90"/>
      <c r="EM77" s="90">
        <v>207.45</v>
      </c>
      <c r="EN77" s="90"/>
      <c r="EO77" s="87" t="s">
        <v>177</v>
      </c>
      <c r="EP77" s="83">
        <v>30</v>
      </c>
      <c r="EQ77" s="91">
        <v>10</v>
      </c>
      <c r="ER77" s="91">
        <v>120</v>
      </c>
      <c r="ES77" s="91">
        <v>120</v>
      </c>
      <c r="ET77" s="91">
        <v>6</v>
      </c>
      <c r="EU77" s="87" t="s">
        <v>174</v>
      </c>
      <c r="EV77" s="87"/>
      <c r="EW77" s="91">
        <v>2</v>
      </c>
      <c r="EX77" s="87" t="s">
        <v>174</v>
      </c>
      <c r="EY77" s="90"/>
      <c r="EZ77" s="90">
        <v>56.86</v>
      </c>
      <c r="FA77" s="90"/>
      <c r="FB77" s="91">
        <v>18</v>
      </c>
      <c r="FC77" s="91">
        <v>60</v>
      </c>
      <c r="FD77" s="91">
        <v>12</v>
      </c>
      <c r="FE77" s="87" t="s">
        <v>180</v>
      </c>
      <c r="FF77" s="83">
        <v>18</v>
      </c>
      <c r="FG77" s="83">
        <v>60</v>
      </c>
      <c r="FH77" s="83">
        <v>12</v>
      </c>
      <c r="FI77" s="87" t="s">
        <v>180</v>
      </c>
      <c r="FJ77" s="83"/>
      <c r="FK77" s="83"/>
      <c r="FL77" s="83"/>
      <c r="FM77" s="87"/>
      <c r="FN77" s="87" t="s">
        <v>174</v>
      </c>
      <c r="FO77" s="84">
        <f t="shared" si="14"/>
        <v>50</v>
      </c>
      <c r="FP77" s="84"/>
      <c r="FQ77" s="84"/>
      <c r="FR77" s="85">
        <f t="shared" si="15"/>
        <v>200</v>
      </c>
      <c r="FS77" s="90"/>
      <c r="FT77" s="90"/>
      <c r="FU77" s="90">
        <v>557.47</v>
      </c>
      <c r="FV77" s="90"/>
      <c r="FW77" s="86">
        <f>SUM(AE77,AI77,AN77,AR77,AV77,BA77,BF77,BK77,BW77,CG77,CS77,CY77,DC77,DS77,EH77,EL77,EY77,FO77,FR77)</f>
        <v>4094</v>
      </c>
      <c r="FX77" s="86">
        <f t="shared" si="11"/>
        <v>4782.7900000000009</v>
      </c>
      <c r="FY77" s="86">
        <f t="shared" si="11"/>
        <v>0</v>
      </c>
    </row>
    <row r="78" spans="1:181" ht="30" customHeight="1" x14ac:dyDescent="0.25">
      <c r="A78" s="83" t="s">
        <v>303</v>
      </c>
      <c r="B78" s="87" t="s">
        <v>201</v>
      </c>
      <c r="C78" s="88">
        <v>43853</v>
      </c>
      <c r="D78" s="89">
        <v>43873</v>
      </c>
      <c r="E78" s="87" t="s">
        <v>202</v>
      </c>
      <c r="F78" s="87" t="s">
        <v>177</v>
      </c>
      <c r="G78" s="87" t="s">
        <v>299</v>
      </c>
      <c r="H78" s="87"/>
      <c r="I78" s="87"/>
      <c r="J78" s="83">
        <v>100</v>
      </c>
      <c r="K78" s="87"/>
      <c r="L78" s="87" t="s">
        <v>176</v>
      </c>
      <c r="M78" s="83"/>
      <c r="N78" s="83"/>
      <c r="O78" s="83"/>
      <c r="P78" s="83"/>
      <c r="Q78" s="83"/>
      <c r="R78" s="83"/>
      <c r="S78" s="83"/>
      <c r="T78" s="83">
        <v>1</v>
      </c>
      <c r="U78" s="83">
        <v>5</v>
      </c>
      <c r="V78" s="83">
        <v>6272</v>
      </c>
      <c r="W78" s="83">
        <v>784</v>
      </c>
      <c r="X78" s="87" t="s">
        <v>204</v>
      </c>
      <c r="Y78" s="83">
        <v>4950</v>
      </c>
      <c r="Z78" s="83"/>
      <c r="AA78" s="83"/>
      <c r="AB78" s="83">
        <v>772</v>
      </c>
      <c r="AC78" s="83">
        <v>1</v>
      </c>
      <c r="AD78" s="87" t="s">
        <v>176</v>
      </c>
      <c r="AE78" s="90"/>
      <c r="AF78" s="90"/>
      <c r="AG78" s="90"/>
      <c r="AH78" s="87" t="s">
        <v>176</v>
      </c>
      <c r="AI78" s="84"/>
      <c r="AJ78" s="84"/>
      <c r="AK78" s="84"/>
      <c r="AL78" s="87" t="s">
        <v>176</v>
      </c>
      <c r="AM78" s="87" t="s">
        <v>176</v>
      </c>
      <c r="AN78" s="90"/>
      <c r="AO78" s="90"/>
      <c r="AP78" s="90"/>
      <c r="AQ78" s="87" t="s">
        <v>174</v>
      </c>
      <c r="AR78" s="90"/>
      <c r="AS78" s="90">
        <v>733.02</v>
      </c>
      <c r="AT78" s="90"/>
      <c r="AU78" s="87" t="s">
        <v>176</v>
      </c>
      <c r="AV78" s="90"/>
      <c r="AW78" s="90"/>
      <c r="AX78" s="90"/>
      <c r="AY78" s="87" t="s">
        <v>174</v>
      </c>
      <c r="AZ78" s="83">
        <v>4178</v>
      </c>
      <c r="BA78" s="90"/>
      <c r="BB78" s="90">
        <v>1893.21</v>
      </c>
      <c r="BC78" s="90"/>
      <c r="BD78" s="87" t="s">
        <v>176</v>
      </c>
      <c r="BE78" s="91"/>
      <c r="BF78" s="90"/>
      <c r="BG78" s="90"/>
      <c r="BH78" s="90"/>
      <c r="BI78" s="87" t="s">
        <v>174</v>
      </c>
      <c r="BJ78" s="91">
        <v>784</v>
      </c>
      <c r="BK78" s="90"/>
      <c r="BL78" s="90">
        <v>980.04</v>
      </c>
      <c r="BM78" s="90"/>
      <c r="BN78" s="91">
        <v>7</v>
      </c>
      <c r="BO78" s="91">
        <v>38</v>
      </c>
      <c r="BP78" s="91"/>
      <c r="BQ78" s="91"/>
      <c r="BR78" s="91"/>
      <c r="BS78" s="83"/>
      <c r="BT78" s="83"/>
      <c r="BU78" s="83"/>
      <c r="BV78" s="87" t="s">
        <v>176</v>
      </c>
      <c r="BW78" s="90"/>
      <c r="BX78" s="90"/>
      <c r="BY78" s="90"/>
      <c r="BZ78" s="83"/>
      <c r="CA78" s="91"/>
      <c r="CB78" s="91"/>
      <c r="CC78" s="91"/>
      <c r="CD78" s="91"/>
      <c r="CE78" s="91"/>
      <c r="CF78" s="87" t="s">
        <v>176</v>
      </c>
      <c r="CG78" s="90"/>
      <c r="CH78" s="90"/>
      <c r="CI78" s="90"/>
      <c r="CJ78" s="91"/>
      <c r="CK78" s="91"/>
      <c r="CL78" s="91"/>
      <c r="CM78" s="83"/>
      <c r="CN78" s="83"/>
      <c r="CO78" s="83"/>
      <c r="CP78" s="92" t="s">
        <v>176</v>
      </c>
      <c r="CQ78" s="83"/>
      <c r="CR78" s="83"/>
      <c r="CS78" s="90"/>
      <c r="CT78" s="90"/>
      <c r="CU78" s="90"/>
      <c r="CV78" s="92" t="s">
        <v>176</v>
      </c>
      <c r="CW78" s="83"/>
      <c r="CX78" s="83"/>
      <c r="CY78" s="90"/>
      <c r="CZ78" s="90"/>
      <c r="DA78" s="90"/>
      <c r="DB78" s="87" t="s">
        <v>176</v>
      </c>
      <c r="DC78" s="90"/>
      <c r="DD78" s="90"/>
      <c r="DE78" s="90"/>
      <c r="DF78" s="83"/>
      <c r="DG78" s="91"/>
      <c r="DH78" s="91"/>
      <c r="DI78" s="87"/>
      <c r="DJ78" s="83"/>
      <c r="DK78" s="83"/>
      <c r="DL78" s="83"/>
      <c r="DM78" s="87"/>
      <c r="DN78" s="83"/>
      <c r="DO78" s="83"/>
      <c r="DP78" s="83"/>
      <c r="DQ78" s="87"/>
      <c r="DR78" s="87" t="s">
        <v>174</v>
      </c>
      <c r="DS78" s="90">
        <v>2600</v>
      </c>
      <c r="DT78" s="90">
        <v>848.91</v>
      </c>
      <c r="DU78" s="90"/>
      <c r="DV78" s="93">
        <v>2</v>
      </c>
      <c r="DW78" s="93">
        <v>14</v>
      </c>
      <c r="DX78" s="93">
        <v>8.5</v>
      </c>
      <c r="DY78" s="87" t="s">
        <v>174</v>
      </c>
      <c r="DZ78" s="83">
        <v>77</v>
      </c>
      <c r="EA78" s="83">
        <v>77</v>
      </c>
      <c r="EB78" s="83">
        <v>72</v>
      </c>
      <c r="EC78" s="83">
        <v>72</v>
      </c>
      <c r="ED78" s="83">
        <v>12</v>
      </c>
      <c r="EE78" s="83">
        <v>12</v>
      </c>
      <c r="EF78" s="87" t="s">
        <v>176</v>
      </c>
      <c r="EG78" s="83"/>
      <c r="EH78" s="84"/>
      <c r="EI78" s="84"/>
      <c r="EJ78" s="84"/>
      <c r="EK78" s="87" t="s">
        <v>174</v>
      </c>
      <c r="EL78" s="90"/>
      <c r="EM78" s="90">
        <v>474.05</v>
      </c>
      <c r="EN78" s="90"/>
      <c r="EO78" s="87" t="s">
        <v>177</v>
      </c>
      <c r="EP78" s="83">
        <v>40</v>
      </c>
      <c r="EQ78" s="91">
        <v>10</v>
      </c>
      <c r="ER78" s="91"/>
      <c r="ES78" s="91"/>
      <c r="ET78" s="91"/>
      <c r="EU78" s="87" t="s">
        <v>176</v>
      </c>
      <c r="EV78" s="87" t="s">
        <v>301</v>
      </c>
      <c r="EW78" s="91">
        <v>0</v>
      </c>
      <c r="EX78" s="87" t="s">
        <v>174</v>
      </c>
      <c r="EY78" s="90"/>
      <c r="EZ78" s="90">
        <v>76.11</v>
      </c>
      <c r="FA78" s="90"/>
      <c r="FB78" s="91">
        <v>9</v>
      </c>
      <c r="FC78" s="91">
        <v>100</v>
      </c>
      <c r="FD78" s="91">
        <v>12</v>
      </c>
      <c r="FE78" s="87" t="s">
        <v>180</v>
      </c>
      <c r="FF78" s="83">
        <v>9</v>
      </c>
      <c r="FG78" s="83">
        <v>100</v>
      </c>
      <c r="FH78" s="83">
        <v>10</v>
      </c>
      <c r="FI78" s="87" t="s">
        <v>205</v>
      </c>
      <c r="FJ78" s="83"/>
      <c r="FK78" s="83"/>
      <c r="FL78" s="83"/>
      <c r="FM78" s="87"/>
      <c r="FN78" s="87" t="s">
        <v>174</v>
      </c>
      <c r="FO78" s="84">
        <f t="shared" si="14"/>
        <v>50</v>
      </c>
      <c r="FP78" s="84"/>
      <c r="FQ78" s="84"/>
      <c r="FR78" s="85">
        <f t="shared" si="15"/>
        <v>200</v>
      </c>
      <c r="FS78" s="90"/>
      <c r="FT78" s="90"/>
      <c r="FU78" s="90">
        <v>708.33</v>
      </c>
      <c r="FV78" s="90"/>
      <c r="FW78" s="86">
        <f t="shared" si="10"/>
        <v>2850</v>
      </c>
      <c r="FX78" s="86">
        <f t="shared" si="11"/>
        <v>5713.67</v>
      </c>
      <c r="FY78" s="86">
        <f t="shared" si="11"/>
        <v>0</v>
      </c>
    </row>
    <row r="79" spans="1:181" ht="30" customHeight="1" x14ac:dyDescent="0.25">
      <c r="A79" s="83" t="s">
        <v>304</v>
      </c>
      <c r="B79" s="87" t="s">
        <v>201</v>
      </c>
      <c r="C79" s="88">
        <v>43867</v>
      </c>
      <c r="D79" s="89">
        <v>43888</v>
      </c>
      <c r="E79" s="87" t="s">
        <v>202</v>
      </c>
      <c r="F79" s="87" t="s">
        <v>177</v>
      </c>
      <c r="G79" s="87" t="s">
        <v>299</v>
      </c>
      <c r="H79" s="87"/>
      <c r="I79" s="87"/>
      <c r="J79" s="83">
        <v>100</v>
      </c>
      <c r="K79" s="87"/>
      <c r="L79" s="87" t="s">
        <v>176</v>
      </c>
      <c r="M79" s="83"/>
      <c r="N79" s="83"/>
      <c r="P79" s="83"/>
      <c r="Q79" s="83"/>
      <c r="R79" s="83"/>
      <c r="S79" s="83"/>
      <c r="T79" s="83">
        <v>4</v>
      </c>
      <c r="U79" s="83">
        <v>8</v>
      </c>
      <c r="V79" s="83">
        <v>10752</v>
      </c>
      <c r="W79" s="83">
        <v>1344</v>
      </c>
      <c r="X79" s="87" t="s">
        <v>204</v>
      </c>
      <c r="Y79" s="83">
        <v>5496</v>
      </c>
      <c r="Z79" s="83"/>
      <c r="AA79" s="83"/>
      <c r="AB79" s="83">
        <v>993</v>
      </c>
      <c r="AC79" s="83">
        <v>1</v>
      </c>
      <c r="AD79" s="87" t="s">
        <v>176</v>
      </c>
      <c r="AE79" s="90"/>
      <c r="AF79" s="90"/>
      <c r="AG79" s="90"/>
      <c r="AH79" s="87" t="s">
        <v>176</v>
      </c>
      <c r="AI79" s="84"/>
      <c r="AJ79" s="84"/>
      <c r="AK79" s="84"/>
      <c r="AL79" s="87" t="s">
        <v>176</v>
      </c>
      <c r="AM79" s="87" t="s">
        <v>176</v>
      </c>
      <c r="AN79" s="90"/>
      <c r="AO79" s="90"/>
      <c r="AP79" s="90"/>
      <c r="AQ79" s="87" t="s">
        <v>174</v>
      </c>
      <c r="AR79" s="90"/>
      <c r="AS79" s="90">
        <v>494.18</v>
      </c>
      <c r="AT79" s="90"/>
      <c r="AU79" s="87" t="s">
        <v>176</v>
      </c>
      <c r="AV79" s="90"/>
      <c r="AW79" s="90"/>
      <c r="AX79" s="90"/>
      <c r="AY79" s="87" t="s">
        <v>174</v>
      </c>
      <c r="AZ79" s="83">
        <v>4467</v>
      </c>
      <c r="BA79" s="90"/>
      <c r="BB79" s="90">
        <v>2323.9499999999998</v>
      </c>
      <c r="BC79" s="90"/>
      <c r="BD79" s="87" t="s">
        <v>176</v>
      </c>
      <c r="BE79" s="91"/>
      <c r="BF79" s="90"/>
      <c r="BG79" s="90"/>
      <c r="BH79" s="90"/>
      <c r="BI79" s="87" t="s">
        <v>174</v>
      </c>
      <c r="BJ79" s="91">
        <v>1344</v>
      </c>
      <c r="BK79" s="90"/>
      <c r="BL79" s="90">
        <v>1166.6500000000001</v>
      </c>
      <c r="BM79" s="90"/>
      <c r="BN79" s="91">
        <v>11</v>
      </c>
      <c r="BO79" s="91">
        <v>38</v>
      </c>
      <c r="BP79" s="91"/>
      <c r="BQ79" s="91"/>
      <c r="BR79" s="91"/>
      <c r="BS79" s="83"/>
      <c r="BT79" s="83"/>
      <c r="BU79" s="83"/>
      <c r="BV79" s="87" t="s">
        <v>176</v>
      </c>
      <c r="BW79" s="90"/>
      <c r="BX79" s="90"/>
      <c r="BY79" s="90"/>
      <c r="BZ79" s="83"/>
      <c r="CA79" s="91"/>
      <c r="CB79" s="91"/>
      <c r="CC79" s="91"/>
      <c r="CD79" s="91"/>
      <c r="CE79" s="91"/>
      <c r="CF79" s="87" t="s">
        <v>174</v>
      </c>
      <c r="CG79" s="90"/>
      <c r="CH79" s="90">
        <v>2961.09</v>
      </c>
      <c r="CI79" s="90"/>
      <c r="CJ79" s="91">
        <v>1344</v>
      </c>
      <c r="CK79" s="91">
        <v>9</v>
      </c>
      <c r="CL79" s="91">
        <v>19</v>
      </c>
      <c r="CM79" s="83"/>
      <c r="CN79" s="83"/>
      <c r="CO79" s="83"/>
      <c r="CP79" s="92" t="s">
        <v>176</v>
      </c>
      <c r="CQ79" s="83"/>
      <c r="CR79" s="83"/>
      <c r="CS79" s="90"/>
      <c r="CT79" s="90"/>
      <c r="CU79" s="90"/>
      <c r="CV79" s="92" t="s">
        <v>176</v>
      </c>
      <c r="CW79" s="83"/>
      <c r="CX79" s="83"/>
      <c r="CY79" s="90"/>
      <c r="CZ79" s="90"/>
      <c r="DA79" s="90"/>
      <c r="DB79" s="87" t="s">
        <v>176</v>
      </c>
      <c r="DC79" s="90"/>
      <c r="DD79" s="90"/>
      <c r="DE79" s="90"/>
      <c r="DF79" s="83"/>
      <c r="DG79" s="91"/>
      <c r="DH79" s="91"/>
      <c r="DI79" s="87"/>
      <c r="DJ79" s="83"/>
      <c r="DK79" s="83"/>
      <c r="DL79" s="83"/>
      <c r="DM79" s="87"/>
      <c r="DN79" s="83"/>
      <c r="DO79" s="83"/>
      <c r="DP79" s="83"/>
      <c r="DQ79" s="87"/>
      <c r="DR79" s="87" t="s">
        <v>174</v>
      </c>
      <c r="DS79" s="90">
        <v>2600</v>
      </c>
      <c r="DT79" s="90">
        <v>1949.58</v>
      </c>
      <c r="DU79" s="90"/>
      <c r="DV79" s="93">
        <v>2</v>
      </c>
      <c r="DW79" s="93">
        <v>14</v>
      </c>
      <c r="DX79" s="93">
        <v>8.5</v>
      </c>
      <c r="DY79" s="87" t="s">
        <v>174</v>
      </c>
      <c r="DZ79" s="83">
        <v>77</v>
      </c>
      <c r="EA79" s="83">
        <v>77</v>
      </c>
      <c r="EB79" s="83">
        <v>72</v>
      </c>
      <c r="EC79" s="83">
        <v>72</v>
      </c>
      <c r="ED79" s="83">
        <v>12</v>
      </c>
      <c r="EE79" s="83">
        <v>12</v>
      </c>
      <c r="EF79" s="87" t="s">
        <v>176</v>
      </c>
      <c r="EG79" s="83"/>
      <c r="EH79" s="84"/>
      <c r="EI79" s="84"/>
      <c r="EJ79" s="84"/>
      <c r="EK79" s="87" t="s">
        <v>174</v>
      </c>
      <c r="EL79" s="90"/>
      <c r="EM79" s="90">
        <v>80.709999999999994</v>
      </c>
      <c r="EN79" s="90"/>
      <c r="EO79" s="87" t="s">
        <v>177</v>
      </c>
      <c r="EP79" s="83">
        <v>40</v>
      </c>
      <c r="EQ79" s="91">
        <v>10</v>
      </c>
      <c r="ER79" s="91">
        <v>140</v>
      </c>
      <c r="ES79" s="91">
        <v>120</v>
      </c>
      <c r="ET79" s="91">
        <v>6</v>
      </c>
      <c r="EU79" s="87" t="s">
        <v>174</v>
      </c>
      <c r="EV79" s="87"/>
      <c r="EW79" s="91">
        <v>0</v>
      </c>
      <c r="EX79" s="87" t="s">
        <v>174</v>
      </c>
      <c r="EY79" s="90"/>
      <c r="EZ79" s="90">
        <v>78.260000000000005</v>
      </c>
      <c r="FA79" s="90"/>
      <c r="FB79" s="91">
        <v>9</v>
      </c>
      <c r="FC79" s="91">
        <v>75</v>
      </c>
      <c r="FD79" s="91">
        <v>12</v>
      </c>
      <c r="FE79" s="87" t="s">
        <v>180</v>
      </c>
      <c r="FF79" s="83">
        <v>9</v>
      </c>
      <c r="FG79" s="83">
        <v>75</v>
      </c>
      <c r="FH79" s="83">
        <v>10</v>
      </c>
      <c r="FI79" s="87" t="s">
        <v>205</v>
      </c>
      <c r="FJ79" s="83"/>
      <c r="FK79" s="83"/>
      <c r="FL79" s="83"/>
      <c r="FM79" s="87"/>
      <c r="FN79" s="87" t="s">
        <v>174</v>
      </c>
      <c r="FO79" s="84">
        <f t="shared" si="14"/>
        <v>50</v>
      </c>
      <c r="FP79" s="84"/>
      <c r="FQ79" s="84"/>
      <c r="FR79" s="85">
        <f t="shared" si="15"/>
        <v>200</v>
      </c>
      <c r="FS79" s="90"/>
      <c r="FT79" s="90"/>
      <c r="FU79" s="90">
        <v>604.87</v>
      </c>
      <c r="FV79" s="90"/>
      <c r="FW79" s="86">
        <f t="shared" si="10"/>
        <v>2850</v>
      </c>
      <c r="FX79" s="86">
        <f t="shared" si="11"/>
        <v>9659.2900000000009</v>
      </c>
      <c r="FY79" s="86">
        <f t="shared" si="11"/>
        <v>0</v>
      </c>
    </row>
    <row r="80" spans="1:181" ht="30" customHeight="1" x14ac:dyDescent="0.25">
      <c r="A80" s="83" t="s">
        <v>305</v>
      </c>
      <c r="B80" s="87" t="s">
        <v>201</v>
      </c>
      <c r="C80" s="88">
        <v>43863</v>
      </c>
      <c r="D80" s="89">
        <v>43892</v>
      </c>
      <c r="E80" s="87" t="s">
        <v>199</v>
      </c>
      <c r="F80" s="87" t="s">
        <v>177</v>
      </c>
      <c r="G80" s="87" t="s">
        <v>296</v>
      </c>
      <c r="H80" s="87"/>
      <c r="I80" s="87"/>
      <c r="J80" s="83">
        <v>100</v>
      </c>
      <c r="K80" s="87">
        <v>6.8</v>
      </c>
      <c r="L80" s="87" t="s">
        <v>174</v>
      </c>
      <c r="M80" s="83"/>
      <c r="N80" s="83"/>
      <c r="O80" s="83">
        <v>1</v>
      </c>
      <c r="P80" s="83">
        <v>30000</v>
      </c>
      <c r="Q80" s="83">
        <v>10</v>
      </c>
      <c r="R80" s="83"/>
      <c r="S80" s="83"/>
      <c r="T80" s="83">
        <v>2</v>
      </c>
      <c r="U80" s="83">
        <v>8</v>
      </c>
      <c r="V80" s="83">
        <v>8960</v>
      </c>
      <c r="W80" s="83">
        <v>1120</v>
      </c>
      <c r="X80" s="87" t="s">
        <v>204</v>
      </c>
      <c r="Y80" s="83">
        <v>3339</v>
      </c>
      <c r="Z80" s="83"/>
      <c r="AA80" s="83"/>
      <c r="AB80" s="83">
        <v>1994</v>
      </c>
      <c r="AC80" s="83">
        <v>1</v>
      </c>
      <c r="AD80" s="87" t="s">
        <v>176</v>
      </c>
      <c r="AE80" s="90"/>
      <c r="AF80" s="90"/>
      <c r="AG80" s="90"/>
      <c r="AH80" s="87" t="s">
        <v>176</v>
      </c>
      <c r="AI80" s="84"/>
      <c r="AJ80" s="84"/>
      <c r="AK80" s="84"/>
      <c r="AL80" s="87" t="s">
        <v>176</v>
      </c>
      <c r="AM80" s="87" t="s">
        <v>176</v>
      </c>
      <c r="AN80" s="90"/>
      <c r="AO80" s="90"/>
      <c r="AP80" s="90"/>
      <c r="AQ80" s="87" t="s">
        <v>174</v>
      </c>
      <c r="AR80" s="90"/>
      <c r="AS80" s="90">
        <v>903.4</v>
      </c>
      <c r="AT80" s="90"/>
      <c r="AU80" s="87" t="s">
        <v>176</v>
      </c>
      <c r="AV80" s="90"/>
      <c r="AW80" s="90"/>
      <c r="AX80" s="90"/>
      <c r="AY80" s="87" t="s">
        <v>174</v>
      </c>
      <c r="AZ80" s="83">
        <v>1345</v>
      </c>
      <c r="BA80" s="90"/>
      <c r="BB80" s="90">
        <v>1156.48</v>
      </c>
      <c r="BC80" s="90"/>
      <c r="BD80" s="87" t="s">
        <v>176</v>
      </c>
      <c r="BE80" s="91"/>
      <c r="BF80" s="90"/>
      <c r="BG80" s="90"/>
      <c r="BH80" s="90"/>
      <c r="BI80" s="87" t="s">
        <v>176</v>
      </c>
      <c r="BJ80" s="91"/>
      <c r="BK80" s="90"/>
      <c r="BL80" s="90"/>
      <c r="BM80" s="90"/>
      <c r="BN80" s="91"/>
      <c r="BO80" s="91"/>
      <c r="BP80" s="91"/>
      <c r="BQ80" s="91"/>
      <c r="BR80" s="91"/>
      <c r="BS80" s="83"/>
      <c r="BT80" s="83"/>
      <c r="BU80" s="83"/>
      <c r="BV80" s="87" t="s">
        <v>176</v>
      </c>
      <c r="BW80" s="90"/>
      <c r="BX80" s="90"/>
      <c r="BY80" s="90"/>
      <c r="BZ80" s="83"/>
      <c r="CA80" s="91"/>
      <c r="CB80" s="91"/>
      <c r="CC80" s="91"/>
      <c r="CD80" s="91"/>
      <c r="CE80" s="91"/>
      <c r="CF80" s="87" t="s">
        <v>174</v>
      </c>
      <c r="CG80" s="90"/>
      <c r="CH80" s="90">
        <v>3267.22</v>
      </c>
      <c r="CI80" s="90"/>
      <c r="CJ80" s="91">
        <v>1120</v>
      </c>
      <c r="CK80" s="91">
        <v>0</v>
      </c>
      <c r="CL80" s="91">
        <v>19</v>
      </c>
      <c r="CM80" s="83"/>
      <c r="CN80" s="83"/>
      <c r="CO80" s="83"/>
      <c r="CP80" s="92" t="s">
        <v>176</v>
      </c>
      <c r="CQ80" s="83"/>
      <c r="CR80" s="83"/>
      <c r="CS80" s="90"/>
      <c r="CT80" s="90"/>
      <c r="CU80" s="90"/>
      <c r="CV80" s="92" t="s">
        <v>176</v>
      </c>
      <c r="CW80" s="83"/>
      <c r="CX80" s="83"/>
      <c r="CY80" s="90"/>
      <c r="CZ80" s="90"/>
      <c r="DA80" s="90"/>
      <c r="DB80" s="87" t="s">
        <v>174</v>
      </c>
      <c r="DC80" s="90"/>
      <c r="DD80" s="90">
        <v>1200.55</v>
      </c>
      <c r="DE80" s="90"/>
      <c r="DF80" s="83">
        <v>16</v>
      </c>
      <c r="DG80" s="91">
        <v>40</v>
      </c>
      <c r="DH80" s="91">
        <v>8</v>
      </c>
      <c r="DI80" s="87" t="s">
        <v>181</v>
      </c>
      <c r="DJ80" s="83"/>
      <c r="DK80" s="83"/>
      <c r="DL80" s="83"/>
      <c r="DM80" s="87"/>
      <c r="DN80" s="83"/>
      <c r="DO80" s="83"/>
      <c r="DP80" s="83"/>
      <c r="DQ80" s="87"/>
      <c r="DR80" s="87" t="s">
        <v>174</v>
      </c>
      <c r="DS80" s="90">
        <v>1600</v>
      </c>
      <c r="DT80" s="90">
        <v>2271.63</v>
      </c>
      <c r="DU80" s="90"/>
      <c r="DV80" s="93">
        <v>2.5</v>
      </c>
      <c r="DW80" s="93">
        <v>14</v>
      </c>
      <c r="DX80" s="93">
        <v>8.5</v>
      </c>
      <c r="DY80" s="87" t="s">
        <v>174</v>
      </c>
      <c r="DZ80" s="83">
        <v>77</v>
      </c>
      <c r="EA80" s="83">
        <v>77</v>
      </c>
      <c r="EB80" s="83">
        <v>72</v>
      </c>
      <c r="EC80" s="83">
        <v>72</v>
      </c>
      <c r="ED80" s="83">
        <v>12</v>
      </c>
      <c r="EE80" s="83">
        <v>12</v>
      </c>
      <c r="EF80" s="87" t="s">
        <v>176</v>
      </c>
      <c r="EG80" s="83"/>
      <c r="EH80" s="84"/>
      <c r="EI80" s="84"/>
      <c r="EJ80" s="84"/>
      <c r="EK80" s="87" t="s">
        <v>174</v>
      </c>
      <c r="EL80" s="90"/>
      <c r="EM80" s="90">
        <v>88.62</v>
      </c>
      <c r="EN80" s="90"/>
      <c r="EO80" s="87" t="s">
        <v>177</v>
      </c>
      <c r="EP80" s="83">
        <v>40</v>
      </c>
      <c r="EQ80" s="91">
        <v>10</v>
      </c>
      <c r="ER80" s="91">
        <v>140</v>
      </c>
      <c r="ES80" s="91">
        <v>120</v>
      </c>
      <c r="ET80" s="91">
        <v>6</v>
      </c>
      <c r="EU80" s="87" t="s">
        <v>174</v>
      </c>
      <c r="EV80" s="87"/>
      <c r="EW80" s="91">
        <v>0</v>
      </c>
      <c r="EX80" s="87" t="s">
        <v>174</v>
      </c>
      <c r="EY80" s="90"/>
      <c r="EZ80" s="90">
        <v>93.32</v>
      </c>
      <c r="FA80" s="90"/>
      <c r="FB80" s="91">
        <v>9</v>
      </c>
      <c r="FC80" s="91">
        <v>100</v>
      </c>
      <c r="FD80" s="91">
        <v>10</v>
      </c>
      <c r="FE80" s="87" t="s">
        <v>205</v>
      </c>
      <c r="FF80" s="83">
        <v>9</v>
      </c>
      <c r="FG80" s="83">
        <v>100</v>
      </c>
      <c r="FH80" s="83">
        <v>12</v>
      </c>
      <c r="FI80" s="87" t="s">
        <v>180</v>
      </c>
      <c r="FJ80" s="83"/>
      <c r="FK80" s="83"/>
      <c r="FL80" s="83"/>
      <c r="FM80" s="87"/>
      <c r="FN80" s="87" t="s">
        <v>174</v>
      </c>
      <c r="FO80" s="84">
        <f t="shared" si="14"/>
        <v>50</v>
      </c>
      <c r="FP80" s="84"/>
      <c r="FQ80" s="84"/>
      <c r="FR80" s="85">
        <f t="shared" si="15"/>
        <v>200</v>
      </c>
      <c r="FS80" s="90"/>
      <c r="FT80" s="90"/>
      <c r="FU80" s="90">
        <v>664.51</v>
      </c>
      <c r="FV80" s="90"/>
      <c r="FW80" s="86">
        <f t="shared" si="10"/>
        <v>1850</v>
      </c>
      <c r="FX80" s="86">
        <f t="shared" si="11"/>
        <v>9645.7300000000014</v>
      </c>
      <c r="FY80" s="86">
        <f t="shared" si="11"/>
        <v>0</v>
      </c>
    </row>
    <row r="81" spans="1:181" ht="30" customHeight="1" x14ac:dyDescent="0.25">
      <c r="A81" s="83" t="s">
        <v>306</v>
      </c>
      <c r="B81" s="87" t="s">
        <v>198</v>
      </c>
      <c r="C81" s="88">
        <v>43844</v>
      </c>
      <c r="D81" s="89">
        <v>43893</v>
      </c>
      <c r="E81" s="87" t="s">
        <v>202</v>
      </c>
      <c r="F81" s="87" t="s">
        <v>177</v>
      </c>
      <c r="G81" s="87" t="s">
        <v>299</v>
      </c>
      <c r="H81" s="87"/>
      <c r="I81" s="87"/>
      <c r="J81" s="83">
        <v>100</v>
      </c>
      <c r="K81" s="87"/>
      <c r="L81" s="87" t="s">
        <v>176</v>
      </c>
      <c r="M81" s="83"/>
      <c r="N81" s="83"/>
      <c r="O81" s="83"/>
      <c r="P81" s="83"/>
      <c r="Q81" s="83"/>
      <c r="R81" s="83"/>
      <c r="S81" s="83"/>
      <c r="T81" s="83">
        <v>2</v>
      </c>
      <c r="U81" s="83">
        <v>7</v>
      </c>
      <c r="V81" s="83">
        <v>10240</v>
      </c>
      <c r="W81" s="83">
        <v>1280</v>
      </c>
      <c r="X81" s="87" t="s">
        <v>175</v>
      </c>
      <c r="Y81" s="83">
        <v>4388</v>
      </c>
      <c r="Z81" s="83">
        <v>4388</v>
      </c>
      <c r="AA81" s="83">
        <v>2883</v>
      </c>
      <c r="AB81" s="83">
        <v>1272</v>
      </c>
      <c r="AC81" s="83">
        <v>1</v>
      </c>
      <c r="AD81" s="87" t="s">
        <v>176</v>
      </c>
      <c r="AE81" s="90"/>
      <c r="AF81" s="90"/>
      <c r="AG81" s="90"/>
      <c r="AH81" s="87" t="s">
        <v>176</v>
      </c>
      <c r="AI81" s="84"/>
      <c r="AJ81" s="84"/>
      <c r="AK81" s="84"/>
      <c r="AL81" s="87" t="s">
        <v>176</v>
      </c>
      <c r="AM81" s="87" t="s">
        <v>176</v>
      </c>
      <c r="AN81" s="90"/>
      <c r="AO81" s="90"/>
      <c r="AP81" s="90"/>
      <c r="AQ81" s="87" t="s">
        <v>174</v>
      </c>
      <c r="AR81" s="90"/>
      <c r="AS81" s="90">
        <v>1049.8599999999999</v>
      </c>
      <c r="AT81" s="90"/>
      <c r="AU81" s="87" t="s">
        <v>176</v>
      </c>
      <c r="AV81" s="90"/>
      <c r="AW81" s="90"/>
      <c r="AX81" s="90"/>
      <c r="AY81" s="87" t="s">
        <v>174</v>
      </c>
      <c r="AZ81" s="83">
        <v>1611</v>
      </c>
      <c r="BA81" s="90">
        <v>524</v>
      </c>
      <c r="BB81" s="90">
        <v>1794.21</v>
      </c>
      <c r="BC81" s="90"/>
      <c r="BD81" s="87" t="s">
        <v>174</v>
      </c>
      <c r="BE81" s="91">
        <v>1505</v>
      </c>
      <c r="BF81" s="90">
        <v>592.5</v>
      </c>
      <c r="BG81" s="90"/>
      <c r="BH81" s="90"/>
      <c r="BI81" s="87" t="s">
        <v>176</v>
      </c>
      <c r="BJ81" s="91"/>
      <c r="BK81" s="90"/>
      <c r="BL81" s="90"/>
      <c r="BM81" s="90"/>
      <c r="BN81" s="91"/>
      <c r="BO81" s="91"/>
      <c r="BP81" s="91"/>
      <c r="BQ81" s="91"/>
      <c r="BR81" s="91"/>
      <c r="BS81" s="83"/>
      <c r="BT81" s="83"/>
      <c r="BU81" s="83"/>
      <c r="BV81" s="87" t="s">
        <v>176</v>
      </c>
      <c r="BW81" s="90"/>
      <c r="BX81" s="90"/>
      <c r="BY81" s="90"/>
      <c r="BZ81" s="83"/>
      <c r="CA81" s="91"/>
      <c r="CB81" s="91"/>
      <c r="CC81" s="91"/>
      <c r="CD81" s="91"/>
      <c r="CE81" s="91"/>
      <c r="CF81" s="87" t="s">
        <v>176</v>
      </c>
      <c r="CG81" s="90"/>
      <c r="CH81" s="90"/>
      <c r="CI81" s="90"/>
      <c r="CJ81" s="91"/>
      <c r="CK81" s="91"/>
      <c r="CL81" s="91"/>
      <c r="CM81" s="83"/>
      <c r="CN81" s="83"/>
      <c r="CO81" s="83"/>
      <c r="CP81" s="92" t="s">
        <v>176</v>
      </c>
      <c r="CQ81" s="83"/>
      <c r="CR81" s="83"/>
      <c r="CS81" s="90"/>
      <c r="CT81" s="90"/>
      <c r="CU81" s="90"/>
      <c r="CV81" s="92" t="s">
        <v>176</v>
      </c>
      <c r="CW81" s="83"/>
      <c r="CX81" s="83"/>
      <c r="CY81" s="90"/>
      <c r="CZ81" s="90"/>
      <c r="DA81" s="90"/>
      <c r="DB81" s="87" t="s">
        <v>176</v>
      </c>
      <c r="DC81" s="90"/>
      <c r="DD81" s="90"/>
      <c r="DE81" s="90"/>
      <c r="DF81" s="83"/>
      <c r="DG81" s="91"/>
      <c r="DH81" s="91"/>
      <c r="DI81" s="87"/>
      <c r="DJ81" s="83"/>
      <c r="DK81" s="83"/>
      <c r="DL81" s="83"/>
      <c r="DM81" s="87"/>
      <c r="DN81" s="83"/>
      <c r="DO81" s="83"/>
      <c r="DP81" s="83"/>
      <c r="DQ81" s="87"/>
      <c r="DR81" s="87" t="s">
        <v>174</v>
      </c>
      <c r="DS81" s="90">
        <v>2600</v>
      </c>
      <c r="DT81" s="90">
        <v>558.27</v>
      </c>
      <c r="DU81" s="90"/>
      <c r="DV81" s="93">
        <v>2.5</v>
      </c>
      <c r="DW81" s="93">
        <v>14</v>
      </c>
      <c r="DX81" s="93">
        <v>8.1999999999999993</v>
      </c>
      <c r="DY81" s="87" t="s">
        <v>174</v>
      </c>
      <c r="DZ81" s="83">
        <v>69</v>
      </c>
      <c r="EA81" s="83">
        <v>68</v>
      </c>
      <c r="EB81" s="83">
        <v>69</v>
      </c>
      <c r="EC81" s="83">
        <v>67</v>
      </c>
      <c r="ED81" s="83">
        <v>12</v>
      </c>
      <c r="EE81" s="83">
        <v>12</v>
      </c>
      <c r="EF81" s="87" t="s">
        <v>176</v>
      </c>
      <c r="EG81" s="83"/>
      <c r="EH81" s="84"/>
      <c r="EI81" s="84"/>
      <c r="EJ81" s="84"/>
      <c r="EK81" s="87" t="s">
        <v>174</v>
      </c>
      <c r="EL81" s="90"/>
      <c r="EM81" s="90">
        <v>721.08</v>
      </c>
      <c r="EN81" s="90"/>
      <c r="EO81" s="87" t="s">
        <v>177</v>
      </c>
      <c r="EP81" s="83">
        <v>20</v>
      </c>
      <c r="EQ81" s="91">
        <v>4</v>
      </c>
      <c r="ER81" s="91">
        <v>120</v>
      </c>
      <c r="ES81" s="91">
        <v>120</v>
      </c>
      <c r="ET81" s="91"/>
      <c r="EU81" s="87" t="s">
        <v>176</v>
      </c>
      <c r="EV81" s="87"/>
      <c r="EW81" s="91">
        <v>2</v>
      </c>
      <c r="EX81" s="87" t="s">
        <v>174</v>
      </c>
      <c r="EY81" s="90"/>
      <c r="EZ81" s="90">
        <v>64.849999999999994</v>
      </c>
      <c r="FA81" s="90"/>
      <c r="FB81" s="91">
        <v>18</v>
      </c>
      <c r="FC81" s="91">
        <v>60</v>
      </c>
      <c r="FD81" s="91">
        <v>12</v>
      </c>
      <c r="FE81" s="87" t="s">
        <v>180</v>
      </c>
      <c r="FF81" s="83">
        <v>18</v>
      </c>
      <c r="FG81" s="83">
        <v>60</v>
      </c>
      <c r="FH81" s="83">
        <v>12</v>
      </c>
      <c r="FI81" s="87" t="s">
        <v>205</v>
      </c>
      <c r="FJ81" s="83"/>
      <c r="FK81" s="83"/>
      <c r="FL81" s="83"/>
      <c r="FM81" s="87"/>
      <c r="FN81" s="87" t="s">
        <v>174</v>
      </c>
      <c r="FO81" s="84">
        <f t="shared" si="14"/>
        <v>50</v>
      </c>
      <c r="FP81" s="84"/>
      <c r="FQ81" s="84"/>
      <c r="FR81" s="85">
        <f t="shared" si="15"/>
        <v>200</v>
      </c>
      <c r="FS81" s="90"/>
      <c r="FT81" s="90"/>
      <c r="FU81" s="90">
        <v>820.48</v>
      </c>
      <c r="FV81" s="90"/>
      <c r="FW81" s="86">
        <f t="shared" si="10"/>
        <v>3966.5</v>
      </c>
      <c r="FX81" s="86">
        <f t="shared" si="11"/>
        <v>5008.75</v>
      </c>
      <c r="FY81" s="86">
        <f t="shared" si="11"/>
        <v>0</v>
      </c>
    </row>
    <row r="82" spans="1:181" ht="30" customHeight="1" x14ac:dyDescent="0.25">
      <c r="A82" s="83" t="s">
        <v>307</v>
      </c>
      <c r="B82" s="87" t="s">
        <v>198</v>
      </c>
      <c r="C82" s="88">
        <v>43858</v>
      </c>
      <c r="D82" s="89">
        <v>43901</v>
      </c>
      <c r="E82" s="87" t="s">
        <v>202</v>
      </c>
      <c r="F82" s="87" t="s">
        <v>177</v>
      </c>
      <c r="G82" s="87" t="s">
        <v>299</v>
      </c>
      <c r="H82" s="87"/>
      <c r="I82" s="87"/>
      <c r="J82" s="83">
        <v>100</v>
      </c>
      <c r="K82" s="87"/>
      <c r="L82" s="87" t="s">
        <v>174</v>
      </c>
      <c r="M82" s="83">
        <v>1</v>
      </c>
      <c r="N82" s="83"/>
      <c r="O82" s="83"/>
      <c r="P82" s="83">
        <v>10000</v>
      </c>
      <c r="Q82" s="83"/>
      <c r="R82" s="83"/>
      <c r="S82" s="83"/>
      <c r="T82" s="83">
        <v>2</v>
      </c>
      <c r="U82" s="83">
        <v>5</v>
      </c>
      <c r="V82" s="83">
        <v>7840</v>
      </c>
      <c r="W82" s="83">
        <v>980</v>
      </c>
      <c r="X82" s="87" t="s">
        <v>175</v>
      </c>
      <c r="Y82" s="83">
        <v>3385</v>
      </c>
      <c r="Z82" s="83">
        <v>3385</v>
      </c>
      <c r="AA82" s="83">
        <v>1861</v>
      </c>
      <c r="AB82" s="83">
        <v>1029</v>
      </c>
      <c r="AC82" s="83">
        <v>1</v>
      </c>
      <c r="AD82" s="87" t="s">
        <v>176</v>
      </c>
      <c r="AE82" s="90"/>
      <c r="AF82" s="90"/>
      <c r="AG82" s="90"/>
      <c r="AH82" s="87" t="s">
        <v>176</v>
      </c>
      <c r="AI82" s="84"/>
      <c r="AJ82" s="84"/>
      <c r="AK82" s="84"/>
      <c r="AL82" s="87" t="s">
        <v>176</v>
      </c>
      <c r="AM82" s="87" t="s">
        <v>176</v>
      </c>
      <c r="AN82" s="90"/>
      <c r="AO82" s="90"/>
      <c r="AP82" s="90"/>
      <c r="AQ82" s="87" t="s">
        <v>174</v>
      </c>
      <c r="AR82" s="90"/>
      <c r="AS82" s="90">
        <v>1056.77</v>
      </c>
      <c r="AT82" s="90"/>
      <c r="AU82" s="87" t="s">
        <v>176</v>
      </c>
      <c r="AV82" s="90"/>
      <c r="AW82" s="90"/>
      <c r="AX82" s="90"/>
      <c r="AY82" s="87" t="s">
        <v>174</v>
      </c>
      <c r="AZ82" s="83">
        <v>832</v>
      </c>
      <c r="BA82" s="90">
        <v>512</v>
      </c>
      <c r="BB82" s="90">
        <v>875.11</v>
      </c>
      <c r="BC82" s="90"/>
      <c r="BD82" s="87" t="s">
        <v>174</v>
      </c>
      <c r="BE82" s="91">
        <v>1524</v>
      </c>
      <c r="BF82" s="90">
        <v>531</v>
      </c>
      <c r="BG82" s="90">
        <v>1280.05</v>
      </c>
      <c r="BH82" s="90"/>
      <c r="BI82" s="87" t="s">
        <v>176</v>
      </c>
      <c r="BJ82" s="91"/>
      <c r="BK82" s="90"/>
      <c r="BL82" s="90"/>
      <c r="BM82" s="90"/>
      <c r="BN82" s="91"/>
      <c r="BO82" s="91"/>
      <c r="BP82" s="91"/>
      <c r="BQ82" s="91"/>
      <c r="BR82" s="91"/>
      <c r="BS82" s="83"/>
      <c r="BT82" s="83"/>
      <c r="BU82" s="83"/>
      <c r="BV82" s="87" t="s">
        <v>176</v>
      </c>
      <c r="BW82" s="90"/>
      <c r="BX82" s="90"/>
      <c r="BY82" s="90"/>
      <c r="BZ82" s="83"/>
      <c r="CA82" s="91"/>
      <c r="CB82" s="91"/>
      <c r="CC82" s="91"/>
      <c r="CD82" s="91"/>
      <c r="CE82" s="91"/>
      <c r="CF82" s="87" t="s">
        <v>174</v>
      </c>
      <c r="CG82" s="90">
        <v>626.5</v>
      </c>
      <c r="CH82" s="90">
        <v>2522.63</v>
      </c>
      <c r="CI82" s="90"/>
      <c r="CJ82" s="91">
        <v>980</v>
      </c>
      <c r="CK82" s="91">
        <v>0</v>
      </c>
      <c r="CL82" s="91">
        <v>19</v>
      </c>
      <c r="CM82" s="83"/>
      <c r="CN82" s="83"/>
      <c r="CO82" s="83"/>
      <c r="CP82" s="92" t="s">
        <v>176</v>
      </c>
      <c r="CQ82" s="83"/>
      <c r="CR82" s="83"/>
      <c r="CS82" s="90"/>
      <c r="CT82" s="90"/>
      <c r="CU82" s="90"/>
      <c r="CV82" s="92" t="s">
        <v>176</v>
      </c>
      <c r="CW82" s="83"/>
      <c r="CX82" s="83"/>
      <c r="CY82" s="90"/>
      <c r="CZ82" s="90"/>
      <c r="DA82" s="90"/>
      <c r="DB82" s="87" t="s">
        <v>176</v>
      </c>
      <c r="DC82" s="90"/>
      <c r="DD82" s="90"/>
      <c r="DE82" s="90"/>
      <c r="DF82" s="83"/>
      <c r="DG82" s="91"/>
      <c r="DH82" s="91"/>
      <c r="DI82" s="87"/>
      <c r="DJ82" s="83"/>
      <c r="DK82" s="83"/>
      <c r="DL82" s="83"/>
      <c r="DM82" s="87"/>
      <c r="DN82" s="83"/>
      <c r="DO82" s="83"/>
      <c r="DP82" s="83"/>
      <c r="DQ82" s="87"/>
      <c r="DR82" s="87" t="s">
        <v>174</v>
      </c>
      <c r="DS82" s="90">
        <v>2600</v>
      </c>
      <c r="DT82" s="90">
        <v>581.29999999999995</v>
      </c>
      <c r="DU82" s="90"/>
      <c r="DV82" s="93">
        <v>2.5</v>
      </c>
      <c r="DW82" s="93">
        <v>14</v>
      </c>
      <c r="DX82" s="93">
        <v>8.4</v>
      </c>
      <c r="DY82" s="87" t="s">
        <v>174</v>
      </c>
      <c r="DZ82" s="83">
        <v>70</v>
      </c>
      <c r="EA82" s="83">
        <v>68</v>
      </c>
      <c r="EB82" s="83">
        <v>69</v>
      </c>
      <c r="EC82" s="83">
        <v>67</v>
      </c>
      <c r="ED82" s="83">
        <v>12</v>
      </c>
      <c r="EE82" s="83">
        <v>12</v>
      </c>
      <c r="EF82" s="87" t="s">
        <v>176</v>
      </c>
      <c r="EG82" s="83"/>
      <c r="EH82" s="84"/>
      <c r="EI82" s="84"/>
      <c r="EJ82" s="84"/>
      <c r="EK82" s="87" t="s">
        <v>174</v>
      </c>
      <c r="EL82" s="90"/>
      <c r="EM82" s="90">
        <v>865.13</v>
      </c>
      <c r="EN82" s="90"/>
      <c r="EO82" s="87" t="s">
        <v>177</v>
      </c>
      <c r="EP82" s="83">
        <v>30</v>
      </c>
      <c r="EQ82" s="91">
        <v>1</v>
      </c>
      <c r="ER82" s="91">
        <v>120</v>
      </c>
      <c r="ES82" s="91">
        <v>120</v>
      </c>
      <c r="ET82" s="91">
        <v>6</v>
      </c>
      <c r="EU82" s="87" t="s">
        <v>174</v>
      </c>
      <c r="EV82" s="87"/>
      <c r="EW82" s="91">
        <v>1</v>
      </c>
      <c r="EX82" s="87" t="s">
        <v>174</v>
      </c>
      <c r="EY82" s="90"/>
      <c r="EZ82" s="90">
        <v>54.03</v>
      </c>
      <c r="FA82" s="90"/>
      <c r="FB82" s="91">
        <v>18</v>
      </c>
      <c r="FC82" s="91">
        <v>60</v>
      </c>
      <c r="FD82" s="91">
        <v>12</v>
      </c>
      <c r="FE82" s="87" t="s">
        <v>180</v>
      </c>
      <c r="FF82" s="83">
        <v>18</v>
      </c>
      <c r="FG82" s="83">
        <v>60</v>
      </c>
      <c r="FH82" s="83">
        <v>12</v>
      </c>
      <c r="FI82" s="87" t="s">
        <v>180</v>
      </c>
      <c r="FJ82" s="83"/>
      <c r="FK82" s="83"/>
      <c r="FL82" s="83"/>
      <c r="FM82" s="87"/>
      <c r="FN82" s="87" t="s">
        <v>174</v>
      </c>
      <c r="FO82" s="84">
        <f t="shared" si="14"/>
        <v>50</v>
      </c>
      <c r="FP82" s="84"/>
      <c r="FQ82" s="84"/>
      <c r="FR82" s="85">
        <f t="shared" si="15"/>
        <v>200</v>
      </c>
      <c r="FS82" s="90"/>
      <c r="FT82" s="90"/>
      <c r="FU82" s="90">
        <v>740.65</v>
      </c>
      <c r="FV82" s="90"/>
      <c r="FW82" s="86">
        <f t="shared" si="10"/>
        <v>4519.5</v>
      </c>
      <c r="FX82" s="86">
        <f t="shared" si="11"/>
        <v>7975.67</v>
      </c>
      <c r="FY82" s="86">
        <f t="shared" si="11"/>
        <v>0</v>
      </c>
    </row>
    <row r="83" spans="1:181" ht="30" customHeight="1" x14ac:dyDescent="0.25">
      <c r="A83" s="83" t="s">
        <v>308</v>
      </c>
      <c r="B83" s="87" t="s">
        <v>198</v>
      </c>
      <c r="C83" s="88">
        <v>43865</v>
      </c>
      <c r="D83" s="89">
        <v>43901</v>
      </c>
      <c r="E83" s="87" t="s">
        <v>202</v>
      </c>
      <c r="F83" s="87" t="s">
        <v>177</v>
      </c>
      <c r="G83" s="87" t="s">
        <v>299</v>
      </c>
      <c r="H83" s="87"/>
      <c r="I83" s="87"/>
      <c r="J83" s="83">
        <v>100</v>
      </c>
      <c r="K83" s="87"/>
      <c r="L83" s="87" t="s">
        <v>176</v>
      </c>
      <c r="M83" s="83"/>
      <c r="N83" s="83">
        <v>1</v>
      </c>
      <c r="O83" s="83"/>
      <c r="P83" s="83"/>
      <c r="Q83" s="83"/>
      <c r="R83" s="83"/>
      <c r="S83" s="83"/>
      <c r="T83" s="83">
        <v>1</v>
      </c>
      <c r="U83" s="83">
        <v>6</v>
      </c>
      <c r="V83" s="83">
        <v>12640</v>
      </c>
      <c r="W83" s="83">
        <v>1580</v>
      </c>
      <c r="X83" s="87" t="s">
        <v>175</v>
      </c>
      <c r="Y83" s="83">
        <v>2752</v>
      </c>
      <c r="Z83" s="83">
        <v>2752</v>
      </c>
      <c r="AA83" s="83">
        <v>2202</v>
      </c>
      <c r="AB83" s="83">
        <v>1602</v>
      </c>
      <c r="AC83" s="83">
        <v>1</v>
      </c>
      <c r="AD83" s="87" t="s">
        <v>176</v>
      </c>
      <c r="AE83" s="90"/>
      <c r="AF83" s="90"/>
      <c r="AG83" s="90"/>
      <c r="AH83" s="87" t="s">
        <v>176</v>
      </c>
      <c r="AI83" s="84"/>
      <c r="AJ83" s="84"/>
      <c r="AK83" s="84"/>
      <c r="AL83" s="87" t="s">
        <v>176</v>
      </c>
      <c r="AM83" s="87" t="s">
        <v>176</v>
      </c>
      <c r="AN83" s="90"/>
      <c r="AO83" s="90"/>
      <c r="AP83" s="90"/>
      <c r="AQ83" s="87" t="s">
        <v>174</v>
      </c>
      <c r="AR83" s="90"/>
      <c r="AS83" s="90">
        <v>679.06</v>
      </c>
      <c r="AT83" s="90"/>
      <c r="AU83" s="87" t="s">
        <v>176</v>
      </c>
      <c r="AV83" s="90"/>
      <c r="AW83" s="90"/>
      <c r="AX83" s="90"/>
      <c r="AY83" s="87" t="s">
        <v>174</v>
      </c>
      <c r="AZ83" s="83">
        <v>550</v>
      </c>
      <c r="BA83" s="90">
        <v>738.5</v>
      </c>
      <c r="BB83" s="90">
        <v>295.85000000000002</v>
      </c>
      <c r="BC83" s="90"/>
      <c r="BD83" s="87" t="s">
        <v>174</v>
      </c>
      <c r="BE83" s="91">
        <v>600</v>
      </c>
      <c r="BF83" s="90">
        <v>150.5</v>
      </c>
      <c r="BG83" s="90">
        <v>207.88</v>
      </c>
      <c r="BH83" s="90"/>
      <c r="BI83" s="87" t="s">
        <v>174</v>
      </c>
      <c r="BJ83" s="91">
        <v>1580</v>
      </c>
      <c r="BK83" s="90"/>
      <c r="BL83" s="90">
        <v>640.32000000000005</v>
      </c>
      <c r="BM83" s="90"/>
      <c r="BN83" s="91">
        <v>9</v>
      </c>
      <c r="BO83" s="91">
        <v>38</v>
      </c>
      <c r="BP83" s="91"/>
      <c r="BQ83" s="91"/>
      <c r="BR83" s="91"/>
      <c r="BS83" s="83"/>
      <c r="BT83" s="83"/>
      <c r="BU83" s="83"/>
      <c r="BV83" s="87" t="s">
        <v>176</v>
      </c>
      <c r="BW83" s="90"/>
      <c r="BX83" s="90"/>
      <c r="BY83" s="90"/>
      <c r="BZ83" s="83"/>
      <c r="CA83" s="91"/>
      <c r="CB83" s="91"/>
      <c r="CC83" s="91"/>
      <c r="CD83" s="91"/>
      <c r="CE83" s="91"/>
      <c r="CF83" s="87" t="s">
        <v>174</v>
      </c>
      <c r="CG83" s="90">
        <v>462</v>
      </c>
      <c r="CH83" s="90">
        <v>1257.1400000000001</v>
      </c>
      <c r="CI83" s="90"/>
      <c r="CJ83" s="91">
        <v>1580</v>
      </c>
      <c r="CK83" s="91">
        <v>9</v>
      </c>
      <c r="CL83" s="91">
        <v>19</v>
      </c>
      <c r="CM83" s="83"/>
      <c r="CN83" s="83"/>
      <c r="CO83" s="83"/>
      <c r="CP83" s="92" t="s">
        <v>176</v>
      </c>
      <c r="CQ83" s="83"/>
      <c r="CR83" s="83"/>
      <c r="CS83" s="90"/>
      <c r="CT83" s="90"/>
      <c r="CU83" s="90"/>
      <c r="CV83" s="92" t="s">
        <v>176</v>
      </c>
      <c r="CW83" s="83"/>
      <c r="CX83" s="83"/>
      <c r="CY83" s="90"/>
      <c r="CZ83" s="90"/>
      <c r="DA83" s="90"/>
      <c r="DB83" s="87" t="s">
        <v>176</v>
      </c>
      <c r="DC83" s="90"/>
      <c r="DD83" s="90"/>
      <c r="DE83" s="90"/>
      <c r="DF83" s="83"/>
      <c r="DG83" s="91"/>
      <c r="DH83" s="91"/>
      <c r="DI83" s="87"/>
      <c r="DJ83" s="83"/>
      <c r="DK83" s="83"/>
      <c r="DL83" s="83"/>
      <c r="DM83" s="87"/>
      <c r="DN83" s="83"/>
      <c r="DO83" s="83"/>
      <c r="DP83" s="83"/>
      <c r="DQ83" s="87"/>
      <c r="DR83" s="87" t="s">
        <v>174</v>
      </c>
      <c r="DS83" s="90">
        <v>2600</v>
      </c>
      <c r="DT83" s="90">
        <v>516.28</v>
      </c>
      <c r="DU83" s="90"/>
      <c r="DV83" s="93">
        <v>2.5</v>
      </c>
      <c r="DW83" s="93">
        <v>14</v>
      </c>
      <c r="DX83" s="93">
        <v>8.5</v>
      </c>
      <c r="DY83" s="87" t="s">
        <v>174</v>
      </c>
      <c r="DZ83" s="83">
        <v>68</v>
      </c>
      <c r="EA83" s="83">
        <v>68</v>
      </c>
      <c r="EB83" s="83">
        <v>67</v>
      </c>
      <c r="EC83" s="83">
        <v>67</v>
      </c>
      <c r="ED83" s="83">
        <v>12</v>
      </c>
      <c r="EE83" s="83">
        <v>12</v>
      </c>
      <c r="EF83" s="87" t="s">
        <v>176</v>
      </c>
      <c r="EG83" s="83"/>
      <c r="EH83" s="84"/>
      <c r="EI83" s="84"/>
      <c r="EJ83" s="84"/>
      <c r="EK83" s="87" t="s">
        <v>174</v>
      </c>
      <c r="EL83" s="90"/>
      <c r="EM83" s="90">
        <v>812.6</v>
      </c>
      <c r="EN83" s="90"/>
      <c r="EO83" s="87" t="s">
        <v>177</v>
      </c>
      <c r="EP83" s="83">
        <v>30</v>
      </c>
      <c r="EQ83" s="91">
        <v>10</v>
      </c>
      <c r="ER83" s="91">
        <v>120</v>
      </c>
      <c r="ES83" s="91">
        <v>120</v>
      </c>
      <c r="ET83" s="91">
        <v>6</v>
      </c>
      <c r="EU83" s="87" t="s">
        <v>176</v>
      </c>
      <c r="EV83" s="87" t="s">
        <v>207</v>
      </c>
      <c r="EW83" s="91">
        <v>1</v>
      </c>
      <c r="EX83" s="87" t="s">
        <v>174</v>
      </c>
      <c r="EY83" s="90"/>
      <c r="EZ83" s="90">
        <v>109.98</v>
      </c>
      <c r="FA83" s="90"/>
      <c r="FB83" s="91">
        <v>18</v>
      </c>
      <c r="FC83" s="91">
        <v>60</v>
      </c>
      <c r="FD83" s="91">
        <v>12</v>
      </c>
      <c r="FE83" s="87" t="s">
        <v>180</v>
      </c>
      <c r="FF83" s="83">
        <v>18</v>
      </c>
      <c r="FG83" s="83">
        <v>60</v>
      </c>
      <c r="FH83" s="83">
        <v>12</v>
      </c>
      <c r="FI83" s="87" t="s">
        <v>180</v>
      </c>
      <c r="FJ83" s="83"/>
      <c r="FK83" s="83"/>
      <c r="FL83" s="83"/>
      <c r="FM83" s="87"/>
      <c r="FN83" s="87" t="s">
        <v>174</v>
      </c>
      <c r="FO83" s="84">
        <f t="shared" si="14"/>
        <v>50</v>
      </c>
      <c r="FP83" s="84"/>
      <c r="FQ83" s="84"/>
      <c r="FR83" s="85">
        <f t="shared" si="15"/>
        <v>200</v>
      </c>
      <c r="FS83" s="90"/>
      <c r="FT83" s="90"/>
      <c r="FU83" s="90">
        <v>676.05</v>
      </c>
      <c r="FV83" s="90"/>
      <c r="FW83" s="86">
        <f t="shared" si="10"/>
        <v>4201</v>
      </c>
      <c r="FX83" s="86">
        <f t="shared" si="11"/>
        <v>5195.16</v>
      </c>
      <c r="FY83" s="86">
        <f t="shared" si="11"/>
        <v>0</v>
      </c>
    </row>
    <row r="84" spans="1:181" ht="30" customHeight="1" x14ac:dyDescent="0.25">
      <c r="A84" s="83" t="s">
        <v>309</v>
      </c>
      <c r="B84" s="87" t="s">
        <v>201</v>
      </c>
      <c r="C84" s="88">
        <v>43885</v>
      </c>
      <c r="D84" s="89">
        <v>43908</v>
      </c>
      <c r="E84" s="87" t="s">
        <v>202</v>
      </c>
      <c r="F84" s="87" t="s">
        <v>177</v>
      </c>
      <c r="G84" s="87" t="s">
        <v>299</v>
      </c>
      <c r="H84" s="87"/>
      <c r="I84" s="87"/>
      <c r="J84" s="83">
        <v>100</v>
      </c>
      <c r="K84" s="87"/>
      <c r="L84" s="87" t="s">
        <v>174</v>
      </c>
      <c r="M84" s="83">
        <v>1</v>
      </c>
      <c r="N84" s="83"/>
      <c r="O84" s="83"/>
      <c r="P84" s="83">
        <v>26000</v>
      </c>
      <c r="Q84" s="83"/>
      <c r="R84" s="83"/>
      <c r="S84" s="83"/>
      <c r="T84" s="83">
        <v>3</v>
      </c>
      <c r="U84" s="83">
        <v>5</v>
      </c>
      <c r="V84" s="83">
        <v>7840</v>
      </c>
      <c r="W84" s="83">
        <v>980</v>
      </c>
      <c r="X84" s="87" t="s">
        <v>204</v>
      </c>
      <c r="Y84" s="83">
        <v>2518</v>
      </c>
      <c r="Z84" s="83"/>
      <c r="AA84" s="83"/>
      <c r="AB84" s="83">
        <v>851</v>
      </c>
      <c r="AC84" s="83">
        <v>1</v>
      </c>
      <c r="AD84" s="87" t="s">
        <v>176</v>
      </c>
      <c r="AE84" s="90"/>
      <c r="AF84" s="90"/>
      <c r="AG84" s="90"/>
      <c r="AH84" s="87" t="s">
        <v>176</v>
      </c>
      <c r="AI84" s="84"/>
      <c r="AJ84" s="84"/>
      <c r="AK84" s="84"/>
      <c r="AL84" s="87" t="s">
        <v>176</v>
      </c>
      <c r="AM84" s="87" t="s">
        <v>176</v>
      </c>
      <c r="AN84" s="90"/>
      <c r="AO84" s="90"/>
      <c r="AP84" s="90"/>
      <c r="AQ84" s="87" t="s">
        <v>174</v>
      </c>
      <c r="AR84" s="90"/>
      <c r="AS84" s="90">
        <v>504.11</v>
      </c>
      <c r="AT84" s="90"/>
      <c r="AU84" s="87" t="s">
        <v>176</v>
      </c>
      <c r="AV84" s="90"/>
      <c r="AW84" s="90"/>
      <c r="AX84" s="90"/>
      <c r="AY84" s="87" t="s">
        <v>174</v>
      </c>
      <c r="AZ84" s="83">
        <v>1667</v>
      </c>
      <c r="BA84" s="90"/>
      <c r="BB84" s="90">
        <v>1915.98</v>
      </c>
      <c r="BC84" s="90"/>
      <c r="BD84" s="87" t="s">
        <v>176</v>
      </c>
      <c r="BE84" s="91"/>
      <c r="BF84" s="90"/>
      <c r="BG84" s="90"/>
      <c r="BH84" s="90"/>
      <c r="BI84" s="87" t="s">
        <v>174</v>
      </c>
      <c r="BJ84" s="91">
        <v>980</v>
      </c>
      <c r="BK84" s="90">
        <v>382.67</v>
      </c>
      <c r="BL84" s="90">
        <v>817.66</v>
      </c>
      <c r="BM84" s="90"/>
      <c r="BN84" s="91">
        <v>6</v>
      </c>
      <c r="BO84" s="91">
        <v>38</v>
      </c>
      <c r="BP84" s="91"/>
      <c r="BQ84" s="91"/>
      <c r="BR84" s="91"/>
      <c r="BS84" s="83"/>
      <c r="BT84" s="83"/>
      <c r="BU84" s="83"/>
      <c r="BV84" s="87" t="s">
        <v>176</v>
      </c>
      <c r="BW84" s="90"/>
      <c r="BX84" s="90"/>
      <c r="BY84" s="90"/>
      <c r="BZ84" s="83"/>
      <c r="CA84" s="91"/>
      <c r="CB84" s="91"/>
      <c r="CC84" s="91"/>
      <c r="CD84" s="91"/>
      <c r="CE84" s="91"/>
      <c r="CF84" s="87" t="s">
        <v>174</v>
      </c>
      <c r="CG84" s="90">
        <v>850.91</v>
      </c>
      <c r="CH84" s="90">
        <v>1399.72</v>
      </c>
      <c r="CI84" s="90"/>
      <c r="CJ84" s="91">
        <v>980</v>
      </c>
      <c r="CK84" s="91">
        <v>3</v>
      </c>
      <c r="CL84" s="91">
        <v>19</v>
      </c>
      <c r="CM84" s="83"/>
      <c r="CN84" s="83"/>
      <c r="CO84" s="83"/>
      <c r="CP84" s="92" t="s">
        <v>176</v>
      </c>
      <c r="CQ84" s="83"/>
      <c r="CR84" s="83"/>
      <c r="CS84" s="90"/>
      <c r="CT84" s="90"/>
      <c r="CU84" s="90"/>
      <c r="CV84" s="92" t="s">
        <v>176</v>
      </c>
      <c r="CW84" s="83"/>
      <c r="CX84" s="83"/>
      <c r="CY84" s="90"/>
      <c r="CZ84" s="90"/>
      <c r="DA84" s="90"/>
      <c r="DB84" s="87" t="s">
        <v>176</v>
      </c>
      <c r="DC84" s="90"/>
      <c r="DD84" s="90"/>
      <c r="DE84" s="90"/>
      <c r="DF84" s="83"/>
      <c r="DG84" s="91"/>
      <c r="DH84" s="91"/>
      <c r="DI84" s="87"/>
      <c r="DJ84" s="83"/>
      <c r="DK84" s="83"/>
      <c r="DL84" s="83"/>
      <c r="DM84" s="87"/>
      <c r="DN84" s="83"/>
      <c r="DO84" s="83"/>
      <c r="DP84" s="83"/>
      <c r="DQ84" s="87"/>
      <c r="DR84" s="87" t="s">
        <v>174</v>
      </c>
      <c r="DS84" s="90">
        <v>2600</v>
      </c>
      <c r="DT84" s="90">
        <v>1977.8</v>
      </c>
      <c r="DU84" s="90"/>
      <c r="DV84" s="93">
        <v>2</v>
      </c>
      <c r="DW84" s="93">
        <v>14</v>
      </c>
      <c r="DX84" s="93">
        <v>8.5</v>
      </c>
      <c r="DY84" s="87" t="s">
        <v>174</v>
      </c>
      <c r="DZ84" s="83">
        <v>76</v>
      </c>
      <c r="EA84" s="83">
        <v>76</v>
      </c>
      <c r="EB84" s="83">
        <v>72</v>
      </c>
      <c r="EC84" s="83">
        <v>72</v>
      </c>
      <c r="ED84" s="83">
        <v>12</v>
      </c>
      <c r="EE84" s="83">
        <v>12</v>
      </c>
      <c r="EF84" s="87" t="s">
        <v>176</v>
      </c>
      <c r="EG84" s="83"/>
      <c r="EH84" s="84"/>
      <c r="EI84" s="84"/>
      <c r="EJ84" s="84"/>
      <c r="EK84" s="87" t="s">
        <v>174</v>
      </c>
      <c r="EL84" s="90"/>
      <c r="EM84" s="90">
        <v>10.38</v>
      </c>
      <c r="EN84" s="90"/>
      <c r="EO84" s="87" t="s">
        <v>177</v>
      </c>
      <c r="EP84" s="83">
        <v>40</v>
      </c>
      <c r="EQ84" s="91">
        <v>10</v>
      </c>
      <c r="ER84" s="91">
        <v>140</v>
      </c>
      <c r="ES84" s="91">
        <v>120</v>
      </c>
      <c r="ET84" s="91"/>
      <c r="EU84" s="87" t="s">
        <v>176</v>
      </c>
      <c r="EV84" s="87" t="s">
        <v>301</v>
      </c>
      <c r="EW84" s="91">
        <v>1</v>
      </c>
      <c r="EX84" s="87" t="s">
        <v>174</v>
      </c>
      <c r="EY84" s="90"/>
      <c r="EZ84" s="90">
        <v>50.38</v>
      </c>
      <c r="FA84" s="90"/>
      <c r="FB84" s="91">
        <v>9</v>
      </c>
      <c r="FC84" s="91">
        <v>100</v>
      </c>
      <c r="FD84" s="91">
        <v>10</v>
      </c>
      <c r="FE84" s="87" t="s">
        <v>205</v>
      </c>
      <c r="FF84" s="83">
        <v>9</v>
      </c>
      <c r="FG84" s="83">
        <v>100</v>
      </c>
      <c r="FH84" s="83">
        <v>12</v>
      </c>
      <c r="FI84" s="87" t="s">
        <v>180</v>
      </c>
      <c r="FJ84" s="83"/>
      <c r="FK84" s="83"/>
      <c r="FL84" s="83"/>
      <c r="FM84" s="87"/>
      <c r="FN84" s="87" t="s">
        <v>174</v>
      </c>
      <c r="FO84" s="84">
        <f t="shared" si="14"/>
        <v>50</v>
      </c>
      <c r="FP84" s="84"/>
      <c r="FQ84" s="84"/>
      <c r="FR84" s="85">
        <f t="shared" si="15"/>
        <v>200</v>
      </c>
      <c r="FS84" s="90"/>
      <c r="FT84" s="90"/>
      <c r="FU84" s="90">
        <v>709.52</v>
      </c>
      <c r="FV84" s="90"/>
      <c r="FW84" s="86">
        <f t="shared" si="10"/>
        <v>4083.58</v>
      </c>
      <c r="FX84" s="86">
        <f t="shared" si="11"/>
        <v>7385.5500000000011</v>
      </c>
      <c r="FY84" s="86">
        <f t="shared" si="11"/>
        <v>0</v>
      </c>
    </row>
    <row r="85" spans="1:181" ht="30" customHeight="1" x14ac:dyDescent="0.25">
      <c r="A85" s="83" t="s">
        <v>310</v>
      </c>
      <c r="B85" s="87" t="s">
        <v>198</v>
      </c>
      <c r="C85" s="88">
        <v>43894</v>
      </c>
      <c r="D85" s="89">
        <v>43990</v>
      </c>
      <c r="E85" s="87" t="s">
        <v>202</v>
      </c>
      <c r="F85" s="87" t="s">
        <v>177</v>
      </c>
      <c r="G85" s="87" t="s">
        <v>299</v>
      </c>
      <c r="H85" s="87"/>
      <c r="I85" s="87"/>
      <c r="J85" s="83">
        <v>100</v>
      </c>
      <c r="K85" s="87"/>
      <c r="L85" s="87" t="s">
        <v>174</v>
      </c>
      <c r="M85" s="83"/>
      <c r="N85" s="83">
        <v>1</v>
      </c>
      <c r="O85" s="83"/>
      <c r="P85" s="83">
        <v>30000</v>
      </c>
      <c r="Q85" s="83"/>
      <c r="R85" s="83"/>
      <c r="S85" s="83"/>
      <c r="T85" s="83">
        <v>5</v>
      </c>
      <c r="U85" s="83">
        <v>7</v>
      </c>
      <c r="V85" s="83">
        <v>10240</v>
      </c>
      <c r="W85" s="83">
        <v>1280</v>
      </c>
      <c r="X85" s="87" t="s">
        <v>175</v>
      </c>
      <c r="Y85" s="83">
        <v>1630</v>
      </c>
      <c r="Z85" s="83">
        <v>1630</v>
      </c>
      <c r="AA85" s="83">
        <v>1024</v>
      </c>
      <c r="AB85" s="83">
        <v>736</v>
      </c>
      <c r="AC85" s="83">
        <v>1</v>
      </c>
      <c r="AD85" s="87" t="s">
        <v>176</v>
      </c>
      <c r="AE85" s="90"/>
      <c r="AF85" s="90"/>
      <c r="AG85" s="90"/>
      <c r="AH85" s="87" t="s">
        <v>176</v>
      </c>
      <c r="AI85" s="84"/>
      <c r="AJ85" s="84"/>
      <c r="AK85" s="84"/>
      <c r="AL85" s="87" t="s">
        <v>176</v>
      </c>
      <c r="AM85" s="87" t="s">
        <v>176</v>
      </c>
      <c r="AN85" s="90"/>
      <c r="AO85" s="90"/>
      <c r="AP85" s="90"/>
      <c r="AQ85" s="87" t="s">
        <v>174</v>
      </c>
      <c r="AR85" s="90"/>
      <c r="AS85" s="90">
        <v>768.61</v>
      </c>
      <c r="AT85" s="90"/>
      <c r="AU85" s="87" t="s">
        <v>176</v>
      </c>
      <c r="AV85" s="90"/>
      <c r="AW85" s="90"/>
      <c r="AX85" s="90"/>
      <c r="AY85" s="87" t="s">
        <v>174</v>
      </c>
      <c r="AZ85" s="83">
        <v>288</v>
      </c>
      <c r="BA85" s="90">
        <v>219</v>
      </c>
      <c r="BB85" s="90">
        <v>196.4</v>
      </c>
      <c r="BC85" s="90"/>
      <c r="BD85" s="87" t="s">
        <v>174</v>
      </c>
      <c r="BE85" s="91">
        <v>606</v>
      </c>
      <c r="BF85" s="90">
        <v>300</v>
      </c>
      <c r="BG85" s="90">
        <v>333.54</v>
      </c>
      <c r="BH85" s="90"/>
      <c r="BI85" s="87" t="s">
        <v>176</v>
      </c>
      <c r="BJ85" s="91"/>
      <c r="BK85" s="90"/>
      <c r="BL85" s="90"/>
      <c r="BM85" s="90"/>
      <c r="BN85" s="91"/>
      <c r="BO85" s="91"/>
      <c r="BP85" s="91"/>
      <c r="BQ85" s="91"/>
      <c r="BR85" s="91"/>
      <c r="BS85" s="83"/>
      <c r="BT85" s="83"/>
      <c r="BU85" s="83"/>
      <c r="BV85" s="87" t="s">
        <v>176</v>
      </c>
      <c r="BW85" s="90"/>
      <c r="BX85" s="90"/>
      <c r="BY85" s="90"/>
      <c r="BZ85" s="83"/>
      <c r="CA85" s="91"/>
      <c r="CB85" s="91"/>
      <c r="CC85" s="91"/>
      <c r="CD85" s="91"/>
      <c r="CE85" s="91"/>
      <c r="CF85" s="87" t="s">
        <v>174</v>
      </c>
      <c r="CG85" s="90">
        <v>265.79000000000002</v>
      </c>
      <c r="CH85" s="90">
        <v>1138.52</v>
      </c>
      <c r="CI85" s="90"/>
      <c r="CJ85" s="91">
        <v>1280</v>
      </c>
      <c r="CK85" s="91">
        <v>4</v>
      </c>
      <c r="CL85" s="91">
        <v>19</v>
      </c>
      <c r="CM85" s="83"/>
      <c r="CN85" s="83"/>
      <c r="CO85" s="83"/>
      <c r="CP85" s="92" t="s">
        <v>176</v>
      </c>
      <c r="CQ85" s="83"/>
      <c r="CR85" s="83"/>
      <c r="CS85" s="90"/>
      <c r="CT85" s="90"/>
      <c r="CU85" s="90"/>
      <c r="CV85" s="92" t="s">
        <v>176</v>
      </c>
      <c r="CW85" s="83"/>
      <c r="CX85" s="83"/>
      <c r="CY85" s="90"/>
      <c r="CZ85" s="90"/>
      <c r="DA85" s="90"/>
      <c r="DB85" s="87" t="s">
        <v>176</v>
      </c>
      <c r="DC85" s="90"/>
      <c r="DD85" s="90"/>
      <c r="DE85" s="90"/>
      <c r="DF85" s="83"/>
      <c r="DG85" s="91"/>
      <c r="DH85" s="91"/>
      <c r="DI85" s="87"/>
      <c r="DJ85" s="83"/>
      <c r="DK85" s="83"/>
      <c r="DL85" s="83"/>
      <c r="DM85" s="87"/>
      <c r="DN85" s="83"/>
      <c r="DO85" s="83"/>
      <c r="DP85" s="83"/>
      <c r="DQ85" s="87"/>
      <c r="DR85" s="87" t="s">
        <v>174</v>
      </c>
      <c r="DS85" s="90">
        <v>2600</v>
      </c>
      <c r="DT85" s="90">
        <v>455.64</v>
      </c>
      <c r="DU85" s="90"/>
      <c r="DV85" s="93">
        <v>2.5</v>
      </c>
      <c r="DW85" s="93">
        <v>14</v>
      </c>
      <c r="DX85" s="93">
        <v>8.5</v>
      </c>
      <c r="DY85" s="87" t="s">
        <v>174</v>
      </c>
      <c r="DZ85" s="83">
        <v>70</v>
      </c>
      <c r="EA85" s="83">
        <v>68</v>
      </c>
      <c r="EB85" s="83">
        <v>69</v>
      </c>
      <c r="EC85" s="83">
        <v>67</v>
      </c>
      <c r="ED85" s="83">
        <v>12</v>
      </c>
      <c r="EE85" s="83">
        <v>12</v>
      </c>
      <c r="EF85" s="87" t="s">
        <v>176</v>
      </c>
      <c r="EG85" s="83"/>
      <c r="EH85" s="84"/>
      <c r="EI85" s="84"/>
      <c r="EJ85" s="84"/>
      <c r="EK85" s="87" t="s">
        <v>174</v>
      </c>
      <c r="EL85" s="90">
        <v>3.25</v>
      </c>
      <c r="EM85" s="90">
        <v>890</v>
      </c>
      <c r="EN85" s="90"/>
      <c r="EO85" s="87" t="s">
        <v>177</v>
      </c>
      <c r="EP85" s="83">
        <v>40</v>
      </c>
      <c r="EQ85" s="91">
        <v>9</v>
      </c>
      <c r="ER85" s="91">
        <v>125</v>
      </c>
      <c r="ES85" s="91">
        <v>125</v>
      </c>
      <c r="ET85" s="91">
        <v>6</v>
      </c>
      <c r="EU85" s="87" t="s">
        <v>174</v>
      </c>
      <c r="EV85" s="87"/>
      <c r="EW85" s="91">
        <v>2</v>
      </c>
      <c r="EX85" s="87" t="s">
        <v>174</v>
      </c>
      <c r="EY85" s="90"/>
      <c r="EZ85" s="90">
        <v>82.67</v>
      </c>
      <c r="FA85" s="90"/>
      <c r="FB85" s="91">
        <v>18</v>
      </c>
      <c r="FC85" s="91">
        <v>60</v>
      </c>
      <c r="FD85" s="91">
        <v>12</v>
      </c>
      <c r="FE85" s="87" t="s">
        <v>180</v>
      </c>
      <c r="FF85" s="83">
        <v>18</v>
      </c>
      <c r="FG85" s="83">
        <v>60</v>
      </c>
      <c r="FH85" s="83">
        <v>12</v>
      </c>
      <c r="FI85" s="87" t="s">
        <v>180</v>
      </c>
      <c r="FJ85" s="83"/>
      <c r="FK85" s="83"/>
      <c r="FL85" s="83"/>
      <c r="FM85" s="87"/>
      <c r="FN85" s="87" t="s">
        <v>174</v>
      </c>
      <c r="FO85" s="84">
        <f t="shared" si="14"/>
        <v>50</v>
      </c>
      <c r="FP85" s="84"/>
      <c r="FQ85" s="84"/>
      <c r="FR85" s="85">
        <f t="shared" si="15"/>
        <v>200</v>
      </c>
      <c r="FS85" s="90"/>
      <c r="FT85" s="90"/>
      <c r="FU85" s="90">
        <v>667.7</v>
      </c>
      <c r="FV85" s="90"/>
      <c r="FW85" s="86">
        <f t="shared" si="10"/>
        <v>3638.04</v>
      </c>
      <c r="FX85" s="86">
        <f t="shared" si="11"/>
        <v>4533.08</v>
      </c>
      <c r="FY85" s="86">
        <f t="shared" si="11"/>
        <v>0</v>
      </c>
    </row>
    <row r="86" spans="1:181" ht="30" customHeight="1" x14ac:dyDescent="0.25">
      <c r="A86" s="83" t="s">
        <v>311</v>
      </c>
      <c r="B86" s="87" t="s">
        <v>201</v>
      </c>
      <c r="C86" s="88">
        <v>43882</v>
      </c>
      <c r="D86" s="89">
        <v>43983</v>
      </c>
      <c r="E86" s="87" t="s">
        <v>202</v>
      </c>
      <c r="F86" s="87" t="s">
        <v>177</v>
      </c>
      <c r="G86" s="87" t="s">
        <v>299</v>
      </c>
      <c r="H86" s="87"/>
      <c r="I86" s="87"/>
      <c r="J86" s="83">
        <v>100</v>
      </c>
      <c r="K86" s="87"/>
      <c r="L86" s="87" t="s">
        <v>176</v>
      </c>
      <c r="M86" s="83"/>
      <c r="N86" s="83"/>
      <c r="O86" s="83"/>
      <c r="P86" s="83"/>
      <c r="Q86" s="83"/>
      <c r="R86" s="83"/>
      <c r="S86" s="83"/>
      <c r="T86" s="83">
        <v>1</v>
      </c>
      <c r="U86" s="83">
        <v>8</v>
      </c>
      <c r="V86" s="83">
        <v>16960</v>
      </c>
      <c r="W86" s="83">
        <v>1456</v>
      </c>
      <c r="X86" s="87" t="s">
        <v>204</v>
      </c>
      <c r="Y86" s="83">
        <v>4268</v>
      </c>
      <c r="Z86" s="83"/>
      <c r="AA86" s="83"/>
      <c r="AB86" s="83">
        <v>1495</v>
      </c>
      <c r="AC86" s="83">
        <v>1</v>
      </c>
      <c r="AD86" s="87" t="s">
        <v>176</v>
      </c>
      <c r="AE86" s="90"/>
      <c r="AF86" s="90"/>
      <c r="AG86" s="90"/>
      <c r="AH86" s="87" t="s">
        <v>176</v>
      </c>
      <c r="AI86" s="84"/>
      <c r="AJ86" s="84"/>
      <c r="AK86" s="84"/>
      <c r="AL86" s="87" t="s">
        <v>176</v>
      </c>
      <c r="AM86" s="87" t="s">
        <v>176</v>
      </c>
      <c r="AN86" s="90"/>
      <c r="AO86" s="90"/>
      <c r="AP86" s="90"/>
      <c r="AQ86" s="87" t="s">
        <v>174</v>
      </c>
      <c r="AR86" s="90"/>
      <c r="AS86" s="90">
        <v>874.72</v>
      </c>
      <c r="AT86" s="90"/>
      <c r="AU86" s="87" t="s">
        <v>176</v>
      </c>
      <c r="AV86" s="90"/>
      <c r="AW86" s="90"/>
      <c r="AX86" s="90"/>
      <c r="AY86" s="87" t="s">
        <v>174</v>
      </c>
      <c r="AZ86" s="83">
        <v>2773</v>
      </c>
      <c r="BA86" s="90"/>
      <c r="BB86" s="90">
        <v>3240.7</v>
      </c>
      <c r="BC86" s="90"/>
      <c r="BD86" s="87" t="s">
        <v>176</v>
      </c>
      <c r="BE86" s="91"/>
      <c r="BF86" s="90"/>
      <c r="BG86" s="90"/>
      <c r="BH86" s="90"/>
      <c r="BI86" s="87" t="s">
        <v>176</v>
      </c>
      <c r="BJ86" s="91"/>
      <c r="BK86" s="90"/>
      <c r="BL86" s="90"/>
      <c r="BM86" s="90"/>
      <c r="BN86" s="91"/>
      <c r="BO86" s="91"/>
      <c r="BP86" s="91"/>
      <c r="BQ86" s="91"/>
      <c r="BR86" s="91"/>
      <c r="BS86" s="83"/>
      <c r="BT86" s="83"/>
      <c r="BU86" s="83"/>
      <c r="BV86" s="87" t="s">
        <v>176</v>
      </c>
      <c r="BW86" s="90"/>
      <c r="BX86" s="90"/>
      <c r="BY86" s="90"/>
      <c r="BZ86" s="83"/>
      <c r="CA86" s="91"/>
      <c r="CB86" s="91"/>
      <c r="CC86" s="91"/>
      <c r="CD86" s="91"/>
      <c r="CE86" s="91"/>
      <c r="CF86" s="87" t="s">
        <v>174</v>
      </c>
      <c r="CG86" s="90"/>
      <c r="CH86" s="90">
        <v>4273.41</v>
      </c>
      <c r="CI86" s="90"/>
      <c r="CJ86" s="91">
        <v>1520</v>
      </c>
      <c r="CK86" s="91">
        <v>11</v>
      </c>
      <c r="CL86" s="91">
        <v>19</v>
      </c>
      <c r="CM86" s="83"/>
      <c r="CN86" s="83"/>
      <c r="CO86" s="83"/>
      <c r="CP86" s="92" t="s">
        <v>176</v>
      </c>
      <c r="CQ86" s="83"/>
      <c r="CR86" s="83"/>
      <c r="CS86" s="90"/>
      <c r="CT86" s="90"/>
      <c r="CU86" s="90"/>
      <c r="CV86" s="92" t="s">
        <v>176</v>
      </c>
      <c r="CW86" s="83"/>
      <c r="CX86" s="83"/>
      <c r="CY86" s="90"/>
      <c r="CZ86" s="90"/>
      <c r="DA86" s="90"/>
      <c r="DB86" s="87" t="s">
        <v>176</v>
      </c>
      <c r="DC86" s="90"/>
      <c r="DD86" s="90"/>
      <c r="DE86" s="90"/>
      <c r="DF86" s="83"/>
      <c r="DG86" s="91"/>
      <c r="DH86" s="91"/>
      <c r="DI86" s="87"/>
      <c r="DJ86" s="83"/>
      <c r="DK86" s="83"/>
      <c r="DL86" s="83"/>
      <c r="DM86" s="87"/>
      <c r="DN86" s="83"/>
      <c r="DO86" s="83"/>
      <c r="DP86" s="83"/>
      <c r="DQ86" s="87"/>
      <c r="DR86" s="87" t="s">
        <v>174</v>
      </c>
      <c r="DS86" s="90">
        <v>2600</v>
      </c>
      <c r="DT86" s="90">
        <v>1539.75</v>
      </c>
      <c r="DU86" s="90"/>
      <c r="DV86" s="93">
        <v>2.5</v>
      </c>
      <c r="DW86" s="93">
        <v>14</v>
      </c>
      <c r="DX86" s="93">
        <v>8.5</v>
      </c>
      <c r="DY86" s="87" t="s">
        <v>174</v>
      </c>
      <c r="DZ86" s="83">
        <v>77</v>
      </c>
      <c r="EA86" s="83">
        <v>77</v>
      </c>
      <c r="EB86" s="83">
        <v>72</v>
      </c>
      <c r="EC86" s="83">
        <v>72</v>
      </c>
      <c r="ED86" s="83">
        <v>12</v>
      </c>
      <c r="EE86" s="83">
        <v>12</v>
      </c>
      <c r="EF86" s="87" t="s">
        <v>176</v>
      </c>
      <c r="EG86" s="83"/>
      <c r="EH86" s="84"/>
      <c r="EI86" s="84"/>
      <c r="EJ86" s="84"/>
      <c r="EK86" s="87" t="s">
        <v>174</v>
      </c>
      <c r="EL86" s="90"/>
      <c r="EM86" s="90">
        <v>509.92</v>
      </c>
      <c r="EN86" s="90"/>
      <c r="EO86" s="87" t="s">
        <v>177</v>
      </c>
      <c r="EP86" s="83">
        <v>40</v>
      </c>
      <c r="EQ86" s="91">
        <v>10</v>
      </c>
      <c r="ER86" s="91">
        <v>140</v>
      </c>
      <c r="ES86" s="91">
        <v>120</v>
      </c>
      <c r="ET86" s="91">
        <v>6</v>
      </c>
      <c r="EU86" s="87" t="s">
        <v>176</v>
      </c>
      <c r="EV86" s="87" t="s">
        <v>301</v>
      </c>
      <c r="EW86" s="91">
        <v>1</v>
      </c>
      <c r="EX86" s="87" t="s">
        <v>174</v>
      </c>
      <c r="EY86" s="90"/>
      <c r="EZ86" s="90">
        <v>128.83000000000001</v>
      </c>
      <c r="FA86" s="90"/>
      <c r="FB86" s="91">
        <v>9</v>
      </c>
      <c r="FC86" s="91">
        <v>75</v>
      </c>
      <c r="FD86" s="91">
        <v>10</v>
      </c>
      <c r="FE86" s="87" t="s">
        <v>205</v>
      </c>
      <c r="FF86" s="83">
        <v>9</v>
      </c>
      <c r="FG86" s="83">
        <v>75</v>
      </c>
      <c r="FH86" s="83">
        <v>12</v>
      </c>
      <c r="FI86" s="87" t="s">
        <v>180</v>
      </c>
      <c r="FJ86" s="83"/>
      <c r="FK86" s="83"/>
      <c r="FL86" s="83"/>
      <c r="FM86" s="87"/>
      <c r="FN86" s="87" t="s">
        <v>174</v>
      </c>
      <c r="FO86" s="84">
        <f t="shared" si="14"/>
        <v>50</v>
      </c>
      <c r="FP86" s="84"/>
      <c r="FQ86" s="84"/>
      <c r="FR86" s="85">
        <f t="shared" si="15"/>
        <v>200</v>
      </c>
      <c r="FS86" s="90"/>
      <c r="FT86" s="90"/>
      <c r="FU86" s="90">
        <v>538.55999999999995</v>
      </c>
      <c r="FV86" s="90"/>
      <c r="FW86" s="86">
        <f t="shared" si="10"/>
        <v>2850</v>
      </c>
      <c r="FX86" s="86">
        <f t="shared" si="11"/>
        <v>11105.89</v>
      </c>
      <c r="FY86" s="86">
        <f t="shared" si="11"/>
        <v>0</v>
      </c>
    </row>
    <row r="87" spans="1:181" x14ac:dyDescent="0.25">
      <c r="A87" s="83" t="s">
        <v>312</v>
      </c>
      <c r="B87" s="87" t="s">
        <v>201</v>
      </c>
      <c r="C87" s="88">
        <v>43907</v>
      </c>
      <c r="D87" s="89">
        <v>43992</v>
      </c>
      <c r="E87" s="87" t="s">
        <v>202</v>
      </c>
      <c r="F87" s="87" t="s">
        <v>177</v>
      </c>
      <c r="G87" s="87" t="s">
        <v>299</v>
      </c>
      <c r="H87" s="87"/>
      <c r="I87" s="87"/>
      <c r="J87" s="83">
        <v>100</v>
      </c>
      <c r="K87" s="87"/>
      <c r="L87" s="87" t="s">
        <v>174</v>
      </c>
      <c r="M87" s="83">
        <v>2</v>
      </c>
      <c r="N87" s="83"/>
      <c r="O87" s="83"/>
      <c r="P87" s="83">
        <v>5000</v>
      </c>
      <c r="Q87" s="83"/>
      <c r="R87" s="83">
        <v>5000</v>
      </c>
      <c r="S87" s="83"/>
      <c r="T87" s="83">
        <v>2</v>
      </c>
      <c r="U87" s="83">
        <v>5</v>
      </c>
      <c r="V87" s="83">
        <v>5600</v>
      </c>
      <c r="W87" s="83">
        <v>700</v>
      </c>
      <c r="X87" s="87" t="s">
        <v>204</v>
      </c>
      <c r="Y87" s="83">
        <v>1208</v>
      </c>
      <c r="Z87" s="83"/>
      <c r="AA87" s="83"/>
      <c r="AB87" s="83"/>
      <c r="AC87" s="83">
        <v>1</v>
      </c>
      <c r="AD87" s="87" t="s">
        <v>176</v>
      </c>
      <c r="AE87" s="90"/>
      <c r="AF87" s="90"/>
      <c r="AG87" s="90"/>
      <c r="AH87" s="87" t="s">
        <v>176</v>
      </c>
      <c r="AI87" s="84"/>
      <c r="AJ87" s="84"/>
      <c r="AK87" s="84"/>
      <c r="AL87" s="87" t="s">
        <v>176</v>
      </c>
      <c r="AM87" s="87" t="s">
        <v>176</v>
      </c>
      <c r="AN87" s="90"/>
      <c r="AO87" s="90"/>
      <c r="AP87" s="90"/>
      <c r="AQ87" s="87" t="s">
        <v>174</v>
      </c>
      <c r="AR87" s="90"/>
      <c r="AS87" s="90">
        <v>798.81</v>
      </c>
      <c r="AT87" s="90"/>
      <c r="AU87" s="87" t="s">
        <v>176</v>
      </c>
      <c r="AV87" s="90"/>
      <c r="AW87" s="90"/>
      <c r="AX87" s="90"/>
      <c r="AY87" s="87" t="s">
        <v>174</v>
      </c>
      <c r="AZ87" s="83"/>
      <c r="BA87" s="90"/>
      <c r="BB87" s="90">
        <v>1433.5</v>
      </c>
      <c r="BC87" s="90"/>
      <c r="BD87" s="87" t="s">
        <v>176</v>
      </c>
      <c r="BE87" s="91"/>
      <c r="BF87" s="90"/>
      <c r="BG87" s="90"/>
      <c r="BH87" s="90"/>
      <c r="BI87" s="87" t="s">
        <v>176</v>
      </c>
      <c r="BJ87" s="91"/>
      <c r="BK87" s="90"/>
      <c r="BL87" s="90">
        <v>1007.55</v>
      </c>
      <c r="BM87" s="90"/>
      <c r="BN87" s="91"/>
      <c r="BO87" s="91"/>
      <c r="BP87" s="91"/>
      <c r="BQ87" s="91"/>
      <c r="BR87" s="91"/>
      <c r="BS87" s="83"/>
      <c r="BT87" s="83"/>
      <c r="BU87" s="83"/>
      <c r="BV87" s="87" t="s">
        <v>176</v>
      </c>
      <c r="BW87" s="90"/>
      <c r="BX87" s="90"/>
      <c r="BY87" s="90"/>
      <c r="BZ87" s="83"/>
      <c r="CA87" s="91"/>
      <c r="CB87" s="91"/>
      <c r="CC87" s="91"/>
      <c r="CD87" s="91"/>
      <c r="CE87" s="91"/>
      <c r="CF87" s="87" t="s">
        <v>174</v>
      </c>
      <c r="CG87" s="90"/>
      <c r="CH87" s="90">
        <v>2169.94</v>
      </c>
      <c r="CI87" s="90"/>
      <c r="CJ87" s="91"/>
      <c r="CK87" s="91"/>
      <c r="CL87" s="91"/>
      <c r="CM87" s="83"/>
      <c r="CN87" s="83"/>
      <c r="CO87" s="83"/>
      <c r="CP87" s="92" t="s">
        <v>176</v>
      </c>
      <c r="CQ87" s="83"/>
      <c r="CR87" s="83"/>
      <c r="CS87" s="90"/>
      <c r="CT87" s="90"/>
      <c r="CU87" s="90"/>
      <c r="CV87" s="92" t="s">
        <v>176</v>
      </c>
      <c r="CW87" s="83"/>
      <c r="CX87" s="83"/>
      <c r="CY87" s="90"/>
      <c r="CZ87" s="90"/>
      <c r="DA87" s="90"/>
      <c r="DB87" s="87" t="s">
        <v>176</v>
      </c>
      <c r="DC87" s="90"/>
      <c r="DD87" s="90"/>
      <c r="DE87" s="90"/>
      <c r="DF87" s="83"/>
      <c r="DG87" s="91"/>
      <c r="DH87" s="91"/>
      <c r="DI87" s="87"/>
      <c r="DJ87" s="83"/>
      <c r="DK87" s="83"/>
      <c r="DL87" s="83"/>
      <c r="DM87" s="87"/>
      <c r="DN87" s="83"/>
      <c r="DO87" s="83"/>
      <c r="DP87" s="83"/>
      <c r="DQ87" s="87"/>
      <c r="DR87" s="87" t="s">
        <v>174</v>
      </c>
      <c r="DS87" s="90">
        <v>2600</v>
      </c>
      <c r="DT87" s="90">
        <v>1826.53</v>
      </c>
      <c r="DU87" s="90"/>
      <c r="DV87" s="93">
        <v>2</v>
      </c>
      <c r="DW87" s="93">
        <v>14</v>
      </c>
      <c r="DX87" s="93">
        <v>8.5</v>
      </c>
      <c r="DY87" s="87" t="s">
        <v>174</v>
      </c>
      <c r="DZ87" s="83">
        <v>77</v>
      </c>
      <c r="EA87" s="83">
        <v>77</v>
      </c>
      <c r="EB87" s="83">
        <v>72</v>
      </c>
      <c r="EC87" s="83">
        <v>72</v>
      </c>
      <c r="ED87" s="83">
        <v>12</v>
      </c>
      <c r="EE87" s="83">
        <v>12</v>
      </c>
      <c r="EF87" s="87" t="s">
        <v>176</v>
      </c>
      <c r="EG87" s="83"/>
      <c r="EH87" s="84"/>
      <c r="EI87" s="84"/>
      <c r="EJ87" s="84"/>
      <c r="EK87" s="87" t="s">
        <v>174</v>
      </c>
      <c r="EL87" s="90"/>
      <c r="EM87" s="90">
        <v>151.34</v>
      </c>
      <c r="EN87" s="90"/>
      <c r="EO87" s="87" t="s">
        <v>177</v>
      </c>
      <c r="EP87" s="83">
        <v>40</v>
      </c>
      <c r="EQ87" s="91">
        <v>10</v>
      </c>
      <c r="ER87" s="91">
        <v>140</v>
      </c>
      <c r="ES87" s="91">
        <v>120</v>
      </c>
      <c r="ET87" s="91">
        <v>3</v>
      </c>
      <c r="EU87" s="87" t="s">
        <v>174</v>
      </c>
      <c r="EV87" s="87"/>
      <c r="EW87" s="91">
        <v>0</v>
      </c>
      <c r="EX87" s="87" t="s">
        <v>174</v>
      </c>
      <c r="EY87" s="90"/>
      <c r="EZ87" s="90">
        <v>76.11</v>
      </c>
      <c r="FA87" s="90"/>
      <c r="FB87" s="91">
        <v>9</v>
      </c>
      <c r="FC87" s="91">
        <v>100</v>
      </c>
      <c r="FD87" s="91">
        <v>12</v>
      </c>
      <c r="FE87" s="87" t="s">
        <v>180</v>
      </c>
      <c r="FF87" s="83">
        <v>9</v>
      </c>
      <c r="FG87" s="83">
        <v>100</v>
      </c>
      <c r="FH87" s="83">
        <v>10</v>
      </c>
      <c r="FI87" s="87" t="s">
        <v>205</v>
      </c>
      <c r="FJ87" s="83"/>
      <c r="FK87" s="83"/>
      <c r="FL87" s="83"/>
      <c r="FM87" s="87"/>
      <c r="FN87" s="87" t="s">
        <v>174</v>
      </c>
      <c r="FO87" s="84">
        <f t="shared" si="14"/>
        <v>50</v>
      </c>
      <c r="FP87" s="84"/>
      <c r="FQ87" s="84"/>
      <c r="FR87" s="85">
        <f t="shared" si="15"/>
        <v>200</v>
      </c>
      <c r="FS87" s="90"/>
      <c r="FT87" s="90"/>
      <c r="FU87" s="90">
        <v>566.58000000000004</v>
      </c>
      <c r="FV87" s="90"/>
      <c r="FW87" s="86">
        <f t="shared" si="10"/>
        <v>2850</v>
      </c>
      <c r="FX87" s="86">
        <f t="shared" si="11"/>
        <v>8030.3599999999988</v>
      </c>
      <c r="FY87" s="86">
        <f t="shared" si="11"/>
        <v>0</v>
      </c>
    </row>
    <row r="88" spans="1:181" ht="30" customHeight="1" x14ac:dyDescent="0.25">
      <c r="A88" s="83" t="s">
        <v>313</v>
      </c>
      <c r="B88" s="87" t="s">
        <v>201</v>
      </c>
      <c r="C88" s="88">
        <v>43895</v>
      </c>
      <c r="D88" s="89">
        <v>44005</v>
      </c>
      <c r="E88" s="87" t="s">
        <v>199</v>
      </c>
      <c r="F88" s="87" t="s">
        <v>177</v>
      </c>
      <c r="G88" s="87" t="s">
        <v>299</v>
      </c>
      <c r="H88" s="87"/>
      <c r="I88" s="87"/>
      <c r="J88" s="83">
        <v>100</v>
      </c>
      <c r="K88" s="87"/>
      <c r="L88" s="87" t="s">
        <v>176</v>
      </c>
      <c r="M88" s="83"/>
      <c r="N88" s="83"/>
      <c r="O88" s="83"/>
      <c r="P88" s="83"/>
      <c r="Q88" s="83"/>
      <c r="R88" s="83"/>
      <c r="S88" s="83"/>
      <c r="T88" s="83">
        <v>1</v>
      </c>
      <c r="U88" s="83">
        <v>7</v>
      </c>
      <c r="V88" s="83">
        <v>9408</v>
      </c>
      <c r="W88" s="83">
        <v>1176</v>
      </c>
      <c r="X88" s="87" t="s">
        <v>204</v>
      </c>
      <c r="Y88" s="83">
        <v>2478</v>
      </c>
      <c r="Z88" s="83"/>
      <c r="AA88" s="83"/>
      <c r="AB88" s="83">
        <v>1200</v>
      </c>
      <c r="AC88" s="83">
        <v>1</v>
      </c>
      <c r="AD88" s="87" t="s">
        <v>176</v>
      </c>
      <c r="AE88" s="90"/>
      <c r="AF88" s="90"/>
      <c r="AG88" s="90"/>
      <c r="AH88" s="87" t="s">
        <v>176</v>
      </c>
      <c r="AI88" s="84"/>
      <c r="AJ88" s="84"/>
      <c r="AK88" s="84"/>
      <c r="AL88" s="87" t="s">
        <v>176</v>
      </c>
      <c r="AM88" s="87" t="s">
        <v>176</v>
      </c>
      <c r="AN88" s="90"/>
      <c r="AO88" s="90"/>
      <c r="AP88" s="90"/>
      <c r="AQ88" s="87" t="s">
        <v>174</v>
      </c>
      <c r="AR88" s="90"/>
      <c r="AS88" s="90">
        <v>686.3</v>
      </c>
      <c r="AT88" s="90"/>
      <c r="AU88" s="87" t="s">
        <v>176</v>
      </c>
      <c r="AV88" s="90"/>
      <c r="AW88" s="90"/>
      <c r="AX88" s="90"/>
      <c r="AY88" s="87" t="s">
        <v>174</v>
      </c>
      <c r="AZ88" s="83">
        <v>1278</v>
      </c>
      <c r="BA88" s="90"/>
      <c r="BB88" s="90">
        <v>528.51</v>
      </c>
      <c r="BC88" s="90"/>
      <c r="BD88" s="87" t="s">
        <v>176</v>
      </c>
      <c r="BE88" s="91"/>
      <c r="BF88" s="90"/>
      <c r="BG88" s="90"/>
      <c r="BH88" s="90"/>
      <c r="BI88" s="87" t="s">
        <v>176</v>
      </c>
      <c r="BJ88" s="91"/>
      <c r="BK88" s="90"/>
      <c r="BL88" s="90"/>
      <c r="BM88" s="90"/>
      <c r="BN88" s="91"/>
      <c r="BO88" s="91"/>
      <c r="BP88" s="91"/>
      <c r="BQ88" s="91"/>
      <c r="BR88" s="91"/>
      <c r="BS88" s="83"/>
      <c r="BT88" s="83"/>
      <c r="BU88" s="83"/>
      <c r="BV88" s="87" t="s">
        <v>176</v>
      </c>
      <c r="BW88" s="90"/>
      <c r="BX88" s="90"/>
      <c r="BY88" s="90"/>
      <c r="BZ88" s="83"/>
      <c r="CA88" s="91"/>
      <c r="CB88" s="91"/>
      <c r="CC88" s="91"/>
      <c r="CD88" s="91"/>
      <c r="CE88" s="91"/>
      <c r="CF88" s="87" t="s">
        <v>176</v>
      </c>
      <c r="CG88" s="90"/>
      <c r="CH88" s="90"/>
      <c r="CI88" s="90"/>
      <c r="CJ88" s="91"/>
      <c r="CK88" s="91"/>
      <c r="CL88" s="91"/>
      <c r="CM88" s="83"/>
      <c r="CN88" s="83"/>
      <c r="CO88" s="83"/>
      <c r="CP88" s="92" t="s">
        <v>176</v>
      </c>
      <c r="CQ88" s="83"/>
      <c r="CR88" s="83"/>
      <c r="CS88" s="90"/>
      <c r="CT88" s="90"/>
      <c r="CU88" s="90"/>
      <c r="CV88" s="92" t="s">
        <v>176</v>
      </c>
      <c r="CW88" s="83"/>
      <c r="CX88" s="83"/>
      <c r="CY88" s="90"/>
      <c r="CZ88" s="90"/>
      <c r="DA88" s="90"/>
      <c r="DB88" s="87" t="s">
        <v>174</v>
      </c>
      <c r="DC88" s="90"/>
      <c r="DD88" s="90">
        <v>1035.7</v>
      </c>
      <c r="DE88" s="90"/>
      <c r="DF88" s="83">
        <v>50</v>
      </c>
      <c r="DG88" s="91">
        <v>8</v>
      </c>
      <c r="DH88" s="91">
        <v>8</v>
      </c>
      <c r="DI88" s="87" t="s">
        <v>181</v>
      </c>
      <c r="DJ88" s="83"/>
      <c r="DK88" s="83"/>
      <c r="DL88" s="83"/>
      <c r="DM88" s="87"/>
      <c r="DN88" s="83"/>
      <c r="DO88" s="83"/>
      <c r="DP88" s="83"/>
      <c r="DQ88" s="87"/>
      <c r="DR88" s="87" t="s">
        <v>174</v>
      </c>
      <c r="DS88" s="90">
        <v>2600</v>
      </c>
      <c r="DT88" s="90">
        <v>1582.3</v>
      </c>
      <c r="DU88" s="90"/>
      <c r="DV88" s="93">
        <v>2</v>
      </c>
      <c r="DW88" s="93">
        <v>14</v>
      </c>
      <c r="DX88" s="93">
        <v>8.5</v>
      </c>
      <c r="DY88" s="87" t="s">
        <v>174</v>
      </c>
      <c r="DZ88" s="83">
        <v>77</v>
      </c>
      <c r="EA88" s="83">
        <v>77</v>
      </c>
      <c r="EB88" s="83">
        <v>72</v>
      </c>
      <c r="EC88" s="83">
        <v>72</v>
      </c>
      <c r="ED88" s="83">
        <v>12</v>
      </c>
      <c r="EE88" s="83">
        <v>12</v>
      </c>
      <c r="EF88" s="87" t="s">
        <v>176</v>
      </c>
      <c r="EG88" s="83"/>
      <c r="EH88" s="84"/>
      <c r="EI88" s="84"/>
      <c r="EJ88" s="84"/>
      <c r="EK88" s="87" t="s">
        <v>174</v>
      </c>
      <c r="EL88" s="90"/>
      <c r="EM88" s="90"/>
      <c r="EN88" s="90"/>
      <c r="EO88" s="87" t="s">
        <v>177</v>
      </c>
      <c r="EP88" s="83">
        <v>40</v>
      </c>
      <c r="EQ88" s="91">
        <v>10</v>
      </c>
      <c r="ER88" s="91">
        <v>140</v>
      </c>
      <c r="ES88" s="91">
        <v>120</v>
      </c>
      <c r="ET88" s="91"/>
      <c r="EU88" s="87" t="s">
        <v>176</v>
      </c>
      <c r="EV88" s="87" t="s">
        <v>301</v>
      </c>
      <c r="EW88" s="91">
        <v>0</v>
      </c>
      <c r="EX88" s="87" t="s">
        <v>174</v>
      </c>
      <c r="EY88" s="90"/>
      <c r="EZ88" s="90">
        <v>85.7</v>
      </c>
      <c r="FA88" s="90"/>
      <c r="FB88" s="91">
        <v>9</v>
      </c>
      <c r="FC88" s="91">
        <v>100</v>
      </c>
      <c r="FD88" s="91">
        <v>12</v>
      </c>
      <c r="FE88" s="87" t="s">
        <v>180</v>
      </c>
      <c r="FF88" s="83">
        <v>9</v>
      </c>
      <c r="FG88" s="83">
        <v>100</v>
      </c>
      <c r="FH88" s="83">
        <v>10</v>
      </c>
      <c r="FI88" s="87" t="s">
        <v>205</v>
      </c>
      <c r="FJ88" s="83"/>
      <c r="FK88" s="83"/>
      <c r="FL88" s="83"/>
      <c r="FM88" s="87"/>
      <c r="FN88" s="87" t="s">
        <v>174</v>
      </c>
      <c r="FO88" s="84">
        <f t="shared" si="14"/>
        <v>50</v>
      </c>
      <c r="FP88" s="84"/>
      <c r="FQ88" s="84"/>
      <c r="FR88" s="85">
        <f t="shared" si="15"/>
        <v>200</v>
      </c>
      <c r="FS88" s="90"/>
      <c r="FT88" s="90"/>
      <c r="FU88" s="90">
        <v>536.76</v>
      </c>
      <c r="FV88" s="90"/>
      <c r="FW88" s="86">
        <f t="shared" si="10"/>
        <v>2850</v>
      </c>
      <c r="FX88" s="86">
        <f t="shared" si="11"/>
        <v>4455.2700000000004</v>
      </c>
      <c r="FY88" s="86">
        <f t="shared" si="11"/>
        <v>0</v>
      </c>
    </row>
    <row r="89" spans="1:181" ht="30" customHeight="1" x14ac:dyDescent="0.25">
      <c r="A89" s="83" t="s">
        <v>314</v>
      </c>
      <c r="B89" s="87" t="s">
        <v>201</v>
      </c>
      <c r="C89" s="88">
        <v>43894</v>
      </c>
      <c r="D89" s="89">
        <v>44000</v>
      </c>
      <c r="E89" s="87" t="s">
        <v>202</v>
      </c>
      <c r="F89" s="87" t="s">
        <v>177</v>
      </c>
      <c r="G89" s="87" t="s">
        <v>299</v>
      </c>
      <c r="H89" s="87"/>
      <c r="I89" s="87"/>
      <c r="J89" s="83">
        <v>100</v>
      </c>
      <c r="K89" s="87"/>
      <c r="L89" s="87" t="s">
        <v>174</v>
      </c>
      <c r="M89" s="83">
        <v>2</v>
      </c>
      <c r="N89" s="83"/>
      <c r="O89" s="83"/>
      <c r="P89" s="83">
        <v>8000</v>
      </c>
      <c r="Q89" s="83"/>
      <c r="R89" s="83">
        <v>10000</v>
      </c>
      <c r="S89" s="83"/>
      <c r="T89" s="83">
        <v>5</v>
      </c>
      <c r="U89" s="83">
        <v>7</v>
      </c>
      <c r="V89" s="83">
        <v>7680</v>
      </c>
      <c r="W89" s="83">
        <v>960</v>
      </c>
      <c r="X89" s="87" t="s">
        <v>204</v>
      </c>
      <c r="Y89" s="83">
        <v>4534</v>
      </c>
      <c r="Z89" s="83"/>
      <c r="AA89" s="83"/>
      <c r="AB89" s="83">
        <v>1005</v>
      </c>
      <c r="AC89" s="83">
        <v>1</v>
      </c>
      <c r="AD89" s="87" t="s">
        <v>176</v>
      </c>
      <c r="AE89" s="90"/>
      <c r="AF89" s="90"/>
      <c r="AG89" s="90"/>
      <c r="AH89" s="87" t="s">
        <v>176</v>
      </c>
      <c r="AI89" s="84"/>
      <c r="AJ89" s="84"/>
      <c r="AK89" s="84"/>
      <c r="AL89" s="87" t="s">
        <v>176</v>
      </c>
      <c r="AM89" s="87" t="s">
        <v>176</v>
      </c>
      <c r="AN89" s="90"/>
      <c r="AO89" s="90"/>
      <c r="AP89" s="90"/>
      <c r="AQ89" s="87" t="s">
        <v>174</v>
      </c>
      <c r="AR89" s="90"/>
      <c r="AS89" s="90">
        <v>682.09</v>
      </c>
      <c r="AT89" s="90"/>
      <c r="AU89" s="87" t="s">
        <v>176</v>
      </c>
      <c r="AV89" s="90"/>
      <c r="AW89" s="90"/>
      <c r="AX89" s="90"/>
      <c r="AY89" s="87" t="s">
        <v>174</v>
      </c>
      <c r="AZ89" s="83">
        <v>3529</v>
      </c>
      <c r="BA89" s="90"/>
      <c r="BB89" s="90">
        <v>1812.58</v>
      </c>
      <c r="BC89" s="90"/>
      <c r="BD89" s="87" t="s">
        <v>176</v>
      </c>
      <c r="BE89" s="91"/>
      <c r="BF89" s="90"/>
      <c r="BG89" s="90"/>
      <c r="BH89" s="90"/>
      <c r="BI89" s="87" t="s">
        <v>176</v>
      </c>
      <c r="BJ89" s="91"/>
      <c r="BK89" s="90"/>
      <c r="BL89" s="90">
        <v>71.58</v>
      </c>
      <c r="BM89" s="90"/>
      <c r="BN89" s="91"/>
      <c r="BO89" s="91"/>
      <c r="BP89" s="91"/>
      <c r="BQ89" s="91"/>
      <c r="BR89" s="91"/>
      <c r="BS89" s="83"/>
      <c r="BT89" s="83"/>
      <c r="BU89" s="83"/>
      <c r="BV89" s="87" t="s">
        <v>176</v>
      </c>
      <c r="BW89" s="90"/>
      <c r="BX89" s="90"/>
      <c r="BY89" s="90"/>
      <c r="BZ89" s="83"/>
      <c r="CA89" s="91"/>
      <c r="CB89" s="91"/>
      <c r="CC89" s="91"/>
      <c r="CD89" s="91"/>
      <c r="CE89" s="91"/>
      <c r="CF89" s="87" t="s">
        <v>176</v>
      </c>
      <c r="CG89" s="90"/>
      <c r="CH89" s="90">
        <v>1255.4100000000001</v>
      </c>
      <c r="CI89" s="90"/>
      <c r="CJ89" s="91"/>
      <c r="CK89" s="91"/>
      <c r="CL89" s="91"/>
      <c r="CM89" s="83"/>
      <c r="CN89" s="83"/>
      <c r="CO89" s="83"/>
      <c r="CP89" s="92" t="s">
        <v>176</v>
      </c>
      <c r="CQ89" s="83"/>
      <c r="CR89" s="83"/>
      <c r="CS89" s="90"/>
      <c r="CT89" s="90"/>
      <c r="CU89" s="90"/>
      <c r="CV89" s="92" t="s">
        <v>176</v>
      </c>
      <c r="CW89" s="83"/>
      <c r="CX89" s="83"/>
      <c r="CY89" s="90"/>
      <c r="CZ89" s="90"/>
      <c r="DA89" s="90"/>
      <c r="DB89" s="87" t="s">
        <v>176</v>
      </c>
      <c r="DC89" s="90"/>
      <c r="DD89" s="90"/>
      <c r="DE89" s="90"/>
      <c r="DF89" s="83"/>
      <c r="DG89" s="91"/>
      <c r="DH89" s="91"/>
      <c r="DI89" s="87"/>
      <c r="DJ89" s="83"/>
      <c r="DK89" s="83"/>
      <c r="DL89" s="83"/>
      <c r="DM89" s="87"/>
      <c r="DN89" s="83"/>
      <c r="DO89" s="83"/>
      <c r="DP89" s="83"/>
      <c r="DQ89" s="87"/>
      <c r="DR89" s="87" t="s">
        <v>174</v>
      </c>
      <c r="DS89" s="90">
        <v>2600</v>
      </c>
      <c r="DT89" s="90">
        <v>1299.3900000000001</v>
      </c>
      <c r="DU89" s="90"/>
      <c r="DV89" s="93">
        <v>2</v>
      </c>
      <c r="DW89" s="93">
        <v>14</v>
      </c>
      <c r="DX89" s="93">
        <v>8.5</v>
      </c>
      <c r="DY89" s="87" t="s">
        <v>174</v>
      </c>
      <c r="DZ89" s="83">
        <v>77</v>
      </c>
      <c r="EA89" s="83">
        <v>77</v>
      </c>
      <c r="EB89" s="83">
        <v>72</v>
      </c>
      <c r="EC89" s="83">
        <v>72</v>
      </c>
      <c r="ED89" s="83">
        <v>12</v>
      </c>
      <c r="EE89" s="83">
        <v>12</v>
      </c>
      <c r="EF89" s="87" t="s">
        <v>176</v>
      </c>
      <c r="EG89" s="83"/>
      <c r="EH89" s="84"/>
      <c r="EI89" s="84"/>
      <c r="EJ89" s="84"/>
      <c r="EK89" s="87" t="s">
        <v>174</v>
      </c>
      <c r="EL89" s="90"/>
      <c r="EM89" s="90">
        <v>10.38</v>
      </c>
      <c r="EN89" s="90"/>
      <c r="EO89" s="87" t="s">
        <v>177</v>
      </c>
      <c r="EP89" s="83">
        <v>40</v>
      </c>
      <c r="EQ89" s="91">
        <v>10</v>
      </c>
      <c r="ER89" s="91">
        <v>140</v>
      </c>
      <c r="ES89" s="91">
        <v>120</v>
      </c>
      <c r="ET89" s="91"/>
      <c r="EU89" s="87" t="s">
        <v>176</v>
      </c>
      <c r="EV89" s="87" t="s">
        <v>207</v>
      </c>
      <c r="EW89" s="91">
        <v>1</v>
      </c>
      <c r="EX89" s="87" t="s">
        <v>174</v>
      </c>
      <c r="EY89" s="90"/>
      <c r="EZ89" s="90">
        <v>67.13</v>
      </c>
      <c r="FA89" s="90"/>
      <c r="FB89" s="91">
        <v>9</v>
      </c>
      <c r="FC89" s="91">
        <v>100</v>
      </c>
      <c r="FD89" s="91">
        <v>12</v>
      </c>
      <c r="FE89" s="87" t="s">
        <v>180</v>
      </c>
      <c r="FF89" s="83">
        <v>9</v>
      </c>
      <c r="FG89" s="83">
        <v>100</v>
      </c>
      <c r="FH89" s="83">
        <v>12</v>
      </c>
      <c r="FI89" s="87" t="s">
        <v>205</v>
      </c>
      <c r="FJ89" s="83"/>
      <c r="FK89" s="83"/>
      <c r="FL89" s="83"/>
      <c r="FM89" s="87"/>
      <c r="FN89" s="87" t="s">
        <v>174</v>
      </c>
      <c r="FO89" s="84">
        <f t="shared" si="14"/>
        <v>50</v>
      </c>
      <c r="FP89" s="84"/>
      <c r="FQ89" s="84"/>
      <c r="FR89" s="85">
        <f t="shared" si="15"/>
        <v>200</v>
      </c>
      <c r="FS89" s="90"/>
      <c r="FT89" s="90"/>
      <c r="FU89" s="90">
        <v>536.76</v>
      </c>
      <c r="FV89" s="90"/>
      <c r="FW89" s="86">
        <f t="shared" si="10"/>
        <v>2850</v>
      </c>
      <c r="FX89" s="86">
        <f t="shared" si="11"/>
        <v>5735.3200000000006</v>
      </c>
      <c r="FY89" s="86">
        <f t="shared" si="11"/>
        <v>0</v>
      </c>
    </row>
    <row r="90" spans="1:181" ht="30" customHeight="1" x14ac:dyDescent="0.25">
      <c r="A90" s="83" t="s">
        <v>315</v>
      </c>
      <c r="B90" s="87" t="s">
        <v>201</v>
      </c>
      <c r="C90" s="88">
        <v>43894</v>
      </c>
      <c r="D90" s="89">
        <v>44011</v>
      </c>
      <c r="E90" s="87" t="s">
        <v>199</v>
      </c>
      <c r="F90" s="87" t="s">
        <v>177</v>
      </c>
      <c r="G90" s="87" t="s">
        <v>299</v>
      </c>
      <c r="H90" s="87"/>
      <c r="I90" s="87"/>
      <c r="J90" s="83">
        <v>100</v>
      </c>
      <c r="K90" s="87"/>
      <c r="L90" s="87" t="s">
        <v>174</v>
      </c>
      <c r="M90" s="83">
        <v>1</v>
      </c>
      <c r="N90" s="83"/>
      <c r="O90" s="83"/>
      <c r="P90" s="83">
        <v>18000</v>
      </c>
      <c r="Q90" s="83"/>
      <c r="R90" s="83"/>
      <c r="S90" s="83"/>
      <c r="T90" s="83">
        <v>1</v>
      </c>
      <c r="U90" s="83">
        <v>7</v>
      </c>
      <c r="V90" s="83">
        <v>8256</v>
      </c>
      <c r="W90" s="83">
        <v>1032</v>
      </c>
      <c r="X90" s="87" t="s">
        <v>204</v>
      </c>
      <c r="Y90" s="83"/>
      <c r="Z90" s="83"/>
      <c r="AA90" s="83"/>
      <c r="AB90" s="83"/>
      <c r="AC90" s="83">
        <v>1</v>
      </c>
      <c r="AD90" s="87" t="s">
        <v>176</v>
      </c>
      <c r="AE90" s="90"/>
      <c r="AF90" s="90"/>
      <c r="AG90" s="90"/>
      <c r="AH90" s="87" t="s">
        <v>176</v>
      </c>
      <c r="AI90" s="84"/>
      <c r="AJ90" s="84"/>
      <c r="AK90" s="84"/>
      <c r="AL90" s="87" t="s">
        <v>176</v>
      </c>
      <c r="AM90" s="87" t="s">
        <v>176</v>
      </c>
      <c r="AN90" s="90"/>
      <c r="AO90" s="90"/>
      <c r="AP90" s="90"/>
      <c r="AQ90" s="87" t="s">
        <v>174</v>
      </c>
      <c r="AR90" s="90"/>
      <c r="AS90" s="90">
        <v>1181.5</v>
      </c>
      <c r="AT90" s="90"/>
      <c r="AU90" s="87" t="s">
        <v>176</v>
      </c>
      <c r="AV90" s="90"/>
      <c r="AW90" s="90"/>
      <c r="AX90" s="90"/>
      <c r="AY90" s="87" t="s">
        <v>174</v>
      </c>
      <c r="AZ90" s="83"/>
      <c r="BA90" s="90"/>
      <c r="BB90" s="90">
        <v>2878.04</v>
      </c>
      <c r="BC90" s="90"/>
      <c r="BD90" s="87" t="s">
        <v>176</v>
      </c>
      <c r="BE90" s="91"/>
      <c r="BF90" s="90"/>
      <c r="BG90" s="90"/>
      <c r="BH90" s="90"/>
      <c r="BI90" s="87" t="s">
        <v>174</v>
      </c>
      <c r="BJ90" s="91">
        <v>1032</v>
      </c>
      <c r="BK90" s="90"/>
      <c r="BL90" s="90">
        <v>2308.38</v>
      </c>
      <c r="BM90" s="90"/>
      <c r="BN90" s="91">
        <v>19</v>
      </c>
      <c r="BO90" s="91">
        <v>38</v>
      </c>
      <c r="BP90" s="91"/>
      <c r="BQ90" s="91"/>
      <c r="BR90" s="91"/>
      <c r="BS90" s="83"/>
      <c r="BT90" s="83"/>
      <c r="BU90" s="83"/>
      <c r="BV90" s="87" t="s">
        <v>176</v>
      </c>
      <c r="BW90" s="90"/>
      <c r="BX90" s="90"/>
      <c r="BY90" s="90"/>
      <c r="BZ90" s="83"/>
      <c r="CA90" s="91"/>
      <c r="CB90" s="91"/>
      <c r="CC90" s="91"/>
      <c r="CD90" s="91"/>
      <c r="CE90" s="91"/>
      <c r="CF90" s="87" t="s">
        <v>174</v>
      </c>
      <c r="CG90" s="90"/>
      <c r="CH90" s="90">
        <v>2378.5500000000002</v>
      </c>
      <c r="CI90" s="90"/>
      <c r="CJ90" s="91">
        <v>1032</v>
      </c>
      <c r="CK90" s="91">
        <v>11</v>
      </c>
      <c r="CL90" s="91">
        <v>19</v>
      </c>
      <c r="CM90" s="83"/>
      <c r="CN90" s="83"/>
      <c r="CO90" s="83"/>
      <c r="CP90" s="92" t="s">
        <v>176</v>
      </c>
      <c r="CQ90" s="83"/>
      <c r="CR90" s="83"/>
      <c r="CS90" s="90"/>
      <c r="CT90" s="90"/>
      <c r="CU90" s="90"/>
      <c r="CV90" s="92" t="s">
        <v>176</v>
      </c>
      <c r="CW90" s="83"/>
      <c r="CX90" s="83"/>
      <c r="CY90" s="90"/>
      <c r="CZ90" s="90"/>
      <c r="DA90" s="90"/>
      <c r="DB90" s="87" t="s">
        <v>174</v>
      </c>
      <c r="DC90" s="90"/>
      <c r="DD90" s="90">
        <v>1055.5999999999999</v>
      </c>
      <c r="DE90" s="90"/>
      <c r="DF90" s="83">
        <v>40</v>
      </c>
      <c r="DG90" s="91">
        <v>10</v>
      </c>
      <c r="DH90" s="91">
        <v>8</v>
      </c>
      <c r="DI90" s="87" t="s">
        <v>181</v>
      </c>
      <c r="DJ90" s="83"/>
      <c r="DK90" s="83"/>
      <c r="DL90" s="83"/>
      <c r="DM90" s="87"/>
      <c r="DN90" s="83"/>
      <c r="DO90" s="83"/>
      <c r="DP90" s="83"/>
      <c r="DQ90" s="87"/>
      <c r="DR90" s="87" t="s">
        <v>174</v>
      </c>
      <c r="DS90" s="90">
        <v>2600</v>
      </c>
      <c r="DT90" s="90">
        <v>2045.49</v>
      </c>
      <c r="DU90" s="90"/>
      <c r="DV90" s="93">
        <v>2</v>
      </c>
      <c r="DW90" s="93">
        <v>14</v>
      </c>
      <c r="DX90" s="93">
        <v>8.6999999999999993</v>
      </c>
      <c r="DY90" s="87" t="s">
        <v>174</v>
      </c>
      <c r="DZ90" s="83">
        <v>77</v>
      </c>
      <c r="EA90" s="83">
        <v>77</v>
      </c>
      <c r="EB90" s="83">
        <v>72</v>
      </c>
      <c r="EC90" s="83">
        <v>72</v>
      </c>
      <c r="ED90" s="83">
        <v>12</v>
      </c>
      <c r="EE90" s="83">
        <v>12</v>
      </c>
      <c r="EF90" s="87" t="s">
        <v>176</v>
      </c>
      <c r="EG90" s="83"/>
      <c r="EH90" s="84"/>
      <c r="EI90" s="84"/>
      <c r="EJ90" s="84"/>
      <c r="EK90" s="87" t="s">
        <v>174</v>
      </c>
      <c r="EL90" s="90"/>
      <c r="EM90" s="90">
        <v>98.64</v>
      </c>
      <c r="EN90" s="90"/>
      <c r="EO90" s="87" t="s">
        <v>177</v>
      </c>
      <c r="EP90" s="83">
        <v>40</v>
      </c>
      <c r="EQ90" s="91">
        <v>10</v>
      </c>
      <c r="ER90" s="91">
        <v>140</v>
      </c>
      <c r="ES90" s="91">
        <v>120</v>
      </c>
      <c r="ET90" s="91"/>
      <c r="EU90" s="87" t="s">
        <v>174</v>
      </c>
      <c r="EV90" s="87"/>
      <c r="EW90" s="91">
        <v>0</v>
      </c>
      <c r="EX90" s="87" t="s">
        <v>174</v>
      </c>
      <c r="EY90" s="90"/>
      <c r="EZ90" s="90">
        <v>121.52</v>
      </c>
      <c r="FA90" s="90"/>
      <c r="FB90" s="91">
        <v>9</v>
      </c>
      <c r="FC90" s="91">
        <v>100</v>
      </c>
      <c r="FD90" s="91">
        <v>12</v>
      </c>
      <c r="FE90" s="87" t="s">
        <v>180</v>
      </c>
      <c r="FF90" s="83">
        <v>9</v>
      </c>
      <c r="FG90" s="83">
        <v>100</v>
      </c>
      <c r="FH90" s="83">
        <v>12</v>
      </c>
      <c r="FI90" s="87" t="s">
        <v>205</v>
      </c>
      <c r="FJ90" s="83"/>
      <c r="FK90" s="83"/>
      <c r="FL90" s="83"/>
      <c r="FM90" s="87"/>
      <c r="FN90" s="87" t="s">
        <v>174</v>
      </c>
      <c r="FO90" s="84">
        <f t="shared" si="14"/>
        <v>50</v>
      </c>
      <c r="FP90" s="84"/>
      <c r="FQ90" s="84"/>
      <c r="FR90" s="85">
        <f t="shared" si="15"/>
        <v>200</v>
      </c>
      <c r="FS90" s="90"/>
      <c r="FT90" s="90"/>
      <c r="FU90" s="90">
        <v>665.71</v>
      </c>
      <c r="FV90" s="90"/>
      <c r="FW90" s="86">
        <f t="shared" si="10"/>
        <v>2850</v>
      </c>
      <c r="FX90" s="86">
        <f t="shared" si="11"/>
        <v>12733.43</v>
      </c>
      <c r="FY90" s="86">
        <f t="shared" si="11"/>
        <v>0</v>
      </c>
    </row>
    <row r="91" spans="1:181" ht="30" customHeight="1" x14ac:dyDescent="0.25">
      <c r="A91" s="83" t="s">
        <v>316</v>
      </c>
      <c r="B91" s="87" t="s">
        <v>201</v>
      </c>
      <c r="C91" s="88">
        <v>43993</v>
      </c>
      <c r="D91" s="89">
        <v>44012</v>
      </c>
      <c r="E91" s="87" t="s">
        <v>202</v>
      </c>
      <c r="F91" s="87" t="s">
        <v>177</v>
      </c>
      <c r="G91" s="87" t="s">
        <v>299</v>
      </c>
      <c r="H91" s="87"/>
      <c r="I91" s="87"/>
      <c r="J91" s="83">
        <v>100</v>
      </c>
      <c r="K91" s="87"/>
      <c r="L91" s="87" t="s">
        <v>174</v>
      </c>
      <c r="M91" s="83">
        <v>1</v>
      </c>
      <c r="N91" s="83"/>
      <c r="O91" s="83"/>
      <c r="P91" s="83">
        <v>10000</v>
      </c>
      <c r="Q91" s="83"/>
      <c r="R91" s="83"/>
      <c r="S91" s="83"/>
      <c r="T91" s="83">
        <v>1</v>
      </c>
      <c r="U91" s="83">
        <v>7</v>
      </c>
      <c r="V91" s="83">
        <v>7760</v>
      </c>
      <c r="W91" s="83">
        <v>970</v>
      </c>
      <c r="X91" s="87" t="s">
        <v>204</v>
      </c>
      <c r="Y91" s="83"/>
      <c r="Z91" s="83"/>
      <c r="AA91" s="83"/>
      <c r="AB91" s="83"/>
      <c r="AC91" s="83">
        <v>1</v>
      </c>
      <c r="AD91" s="87" t="s">
        <v>176</v>
      </c>
      <c r="AE91" s="90"/>
      <c r="AF91" s="90"/>
      <c r="AG91" s="90"/>
      <c r="AH91" s="87" t="s">
        <v>176</v>
      </c>
      <c r="AI91" s="84"/>
      <c r="AJ91" s="84"/>
      <c r="AK91" s="84"/>
      <c r="AL91" s="87" t="s">
        <v>176</v>
      </c>
      <c r="AM91" s="87" t="s">
        <v>176</v>
      </c>
      <c r="AN91" s="90"/>
      <c r="AO91" s="90"/>
      <c r="AP91" s="90"/>
      <c r="AQ91" s="87" t="s">
        <v>174</v>
      </c>
      <c r="AR91" s="90"/>
      <c r="AS91" s="90">
        <v>882.46</v>
      </c>
      <c r="AT91" s="90"/>
      <c r="AU91" s="87" t="s">
        <v>176</v>
      </c>
      <c r="AV91" s="90"/>
      <c r="AW91" s="90"/>
      <c r="AX91" s="90"/>
      <c r="AY91" s="87" t="s">
        <v>174</v>
      </c>
      <c r="AZ91" s="83"/>
      <c r="BA91" s="90"/>
      <c r="BB91" s="90">
        <v>1468.47</v>
      </c>
      <c r="BC91" s="90"/>
      <c r="BD91" s="87" t="s">
        <v>176</v>
      </c>
      <c r="BE91" s="91"/>
      <c r="BF91" s="90"/>
      <c r="BG91" s="90"/>
      <c r="BH91" s="90"/>
      <c r="BI91" s="87" t="s">
        <v>174</v>
      </c>
      <c r="BJ91" s="91"/>
      <c r="BK91" s="90"/>
      <c r="BL91" s="90">
        <v>1564.69</v>
      </c>
      <c r="BM91" s="90"/>
      <c r="BN91" s="91"/>
      <c r="BO91" s="91"/>
      <c r="BP91" s="91"/>
      <c r="BQ91" s="91"/>
      <c r="BR91" s="91"/>
      <c r="BS91" s="83"/>
      <c r="BT91" s="83"/>
      <c r="BU91" s="83"/>
      <c r="BV91" s="87" t="s">
        <v>176</v>
      </c>
      <c r="BW91" s="90"/>
      <c r="BX91" s="90"/>
      <c r="BY91" s="90"/>
      <c r="BZ91" s="83"/>
      <c r="CA91" s="91"/>
      <c r="CB91" s="91"/>
      <c r="CC91" s="91"/>
      <c r="CD91" s="91"/>
      <c r="CE91" s="91"/>
      <c r="CF91" s="87" t="s">
        <v>174</v>
      </c>
      <c r="CG91" s="90"/>
      <c r="CH91" s="90">
        <v>2273.0700000000002</v>
      </c>
      <c r="CI91" s="90"/>
      <c r="CJ91" s="91"/>
      <c r="CK91" s="91"/>
      <c r="CL91" s="91"/>
      <c r="CM91" s="83"/>
      <c r="CN91" s="83"/>
      <c r="CO91" s="83"/>
      <c r="CP91" s="92" t="s">
        <v>176</v>
      </c>
      <c r="CQ91" s="83"/>
      <c r="CR91" s="83"/>
      <c r="CS91" s="90"/>
      <c r="CT91" s="90"/>
      <c r="CU91" s="90"/>
      <c r="CV91" s="92" t="s">
        <v>176</v>
      </c>
      <c r="CW91" s="83"/>
      <c r="CX91" s="83"/>
      <c r="CY91" s="90"/>
      <c r="CZ91" s="90"/>
      <c r="DA91" s="90"/>
      <c r="DB91" s="87" t="s">
        <v>176</v>
      </c>
      <c r="DC91" s="90"/>
      <c r="DD91" s="90"/>
      <c r="DE91" s="90"/>
      <c r="DF91" s="83"/>
      <c r="DG91" s="91"/>
      <c r="DH91" s="91"/>
      <c r="DI91" s="87"/>
      <c r="DJ91" s="83"/>
      <c r="DK91" s="83"/>
      <c r="DL91" s="83"/>
      <c r="DM91" s="87"/>
      <c r="DN91" s="83"/>
      <c r="DO91" s="83"/>
      <c r="DP91" s="83"/>
      <c r="DQ91" s="87"/>
      <c r="DR91" s="87" t="s">
        <v>174</v>
      </c>
      <c r="DS91" s="90">
        <v>2600</v>
      </c>
      <c r="DT91" s="90">
        <v>1494.72</v>
      </c>
      <c r="DU91" s="90"/>
      <c r="DV91" s="93">
        <v>2</v>
      </c>
      <c r="DW91" s="93">
        <v>14</v>
      </c>
      <c r="DX91" s="93">
        <v>8.5</v>
      </c>
      <c r="DY91" s="87" t="s">
        <v>174</v>
      </c>
      <c r="DZ91" s="83">
        <v>77</v>
      </c>
      <c r="EA91" s="83">
        <v>77</v>
      </c>
      <c r="EB91" s="83">
        <v>72</v>
      </c>
      <c r="EC91" s="83">
        <v>72</v>
      </c>
      <c r="ED91" s="83">
        <v>12</v>
      </c>
      <c r="EE91" s="83">
        <v>12</v>
      </c>
      <c r="EF91" s="87" t="s">
        <v>176</v>
      </c>
      <c r="EG91" s="83"/>
      <c r="EH91" s="84"/>
      <c r="EI91" s="84"/>
      <c r="EJ91" s="84"/>
      <c r="EK91" s="87" t="s">
        <v>174</v>
      </c>
      <c r="EL91" s="90"/>
      <c r="EM91" s="90">
        <v>27.48</v>
      </c>
      <c r="EN91" s="90"/>
      <c r="EO91" s="87" t="s">
        <v>177</v>
      </c>
      <c r="EP91" s="83">
        <v>40</v>
      </c>
      <c r="EQ91" s="91">
        <v>10</v>
      </c>
      <c r="ER91" s="91">
        <v>140</v>
      </c>
      <c r="ES91" s="91">
        <v>120</v>
      </c>
      <c r="ET91" s="91">
        <v>6</v>
      </c>
      <c r="EU91" s="87" t="s">
        <v>176</v>
      </c>
      <c r="EV91" s="87" t="s">
        <v>207</v>
      </c>
      <c r="EW91" s="91">
        <v>1</v>
      </c>
      <c r="EX91" s="87" t="s">
        <v>174</v>
      </c>
      <c r="EY91" s="90"/>
      <c r="EZ91" s="90">
        <v>50.82</v>
      </c>
      <c r="FA91" s="90"/>
      <c r="FB91" s="91">
        <v>9</v>
      </c>
      <c r="FC91" s="91">
        <v>100</v>
      </c>
      <c r="FD91" s="91">
        <v>12</v>
      </c>
      <c r="FE91" s="87" t="s">
        <v>205</v>
      </c>
      <c r="FF91" s="83">
        <v>9</v>
      </c>
      <c r="FG91" s="83">
        <v>100</v>
      </c>
      <c r="FH91" s="83">
        <v>12</v>
      </c>
      <c r="FI91" s="87" t="s">
        <v>180</v>
      </c>
      <c r="FJ91" s="83"/>
      <c r="FK91" s="83"/>
      <c r="FL91" s="83"/>
      <c r="FM91" s="87"/>
      <c r="FN91" s="87" t="s">
        <v>174</v>
      </c>
      <c r="FO91" s="84">
        <f t="shared" si="14"/>
        <v>50</v>
      </c>
      <c r="FP91" s="84"/>
      <c r="FQ91" s="84"/>
      <c r="FR91" s="85">
        <f t="shared" si="15"/>
        <v>200</v>
      </c>
      <c r="FS91" s="90"/>
      <c r="FT91" s="90"/>
      <c r="FU91" s="90">
        <v>596.4</v>
      </c>
      <c r="FV91" s="90"/>
      <c r="FW91" s="86">
        <f t="shared" si="10"/>
        <v>2850</v>
      </c>
      <c r="FX91" s="86">
        <f t="shared" si="11"/>
        <v>8358.11</v>
      </c>
      <c r="FY91" s="86">
        <f t="shared" si="11"/>
        <v>0</v>
      </c>
    </row>
    <row r="92" spans="1:181" ht="30" customHeight="1" x14ac:dyDescent="0.25">
      <c r="A92" s="83" t="s">
        <v>317</v>
      </c>
      <c r="B92" s="87" t="s">
        <v>201</v>
      </c>
      <c r="C92" s="88">
        <v>43993</v>
      </c>
      <c r="D92" s="89">
        <v>44013</v>
      </c>
      <c r="E92" s="87" t="s">
        <v>202</v>
      </c>
      <c r="F92" s="87" t="s">
        <v>177</v>
      </c>
      <c r="G92" s="87" t="s">
        <v>299</v>
      </c>
      <c r="H92" s="87"/>
      <c r="I92" s="87"/>
      <c r="J92" s="83">
        <v>100</v>
      </c>
      <c r="K92" s="87"/>
      <c r="L92" s="87" t="s">
        <v>176</v>
      </c>
      <c r="M92" s="83"/>
      <c r="N92" s="83"/>
      <c r="O92" s="83"/>
      <c r="P92" s="83"/>
      <c r="Q92" s="83"/>
      <c r="R92" s="83"/>
      <c r="S92" s="83"/>
      <c r="T92" s="83">
        <v>1</v>
      </c>
      <c r="U92" s="83">
        <v>5</v>
      </c>
      <c r="V92" s="83">
        <v>7840</v>
      </c>
      <c r="W92" s="83">
        <v>970</v>
      </c>
      <c r="X92" s="87" t="s">
        <v>204</v>
      </c>
      <c r="Y92" s="83"/>
      <c r="Z92" s="83"/>
      <c r="AA92" s="83"/>
      <c r="AB92" s="83"/>
      <c r="AC92" s="83">
        <v>1</v>
      </c>
      <c r="AD92" s="87" t="s">
        <v>176</v>
      </c>
      <c r="AE92" s="90"/>
      <c r="AF92" s="90"/>
      <c r="AG92" s="90"/>
      <c r="AH92" s="87" t="s">
        <v>176</v>
      </c>
      <c r="AI92" s="84"/>
      <c r="AJ92" s="84"/>
      <c r="AK92" s="84"/>
      <c r="AL92" s="87" t="s">
        <v>176</v>
      </c>
      <c r="AM92" s="87" t="s">
        <v>176</v>
      </c>
      <c r="AN92" s="90"/>
      <c r="AO92" s="90"/>
      <c r="AP92" s="90"/>
      <c r="AQ92" s="87" t="s">
        <v>174</v>
      </c>
      <c r="AR92" s="90"/>
      <c r="AS92" s="90">
        <v>791.83</v>
      </c>
      <c r="AT92" s="90"/>
      <c r="AU92" s="87" t="s">
        <v>176</v>
      </c>
      <c r="AV92" s="90"/>
      <c r="AW92" s="90"/>
      <c r="AX92" s="90"/>
      <c r="AY92" s="87" t="s">
        <v>174</v>
      </c>
      <c r="AZ92" s="83"/>
      <c r="BA92" s="90"/>
      <c r="BB92" s="90">
        <v>1892.59</v>
      </c>
      <c r="BC92" s="90"/>
      <c r="BD92" s="87" t="s">
        <v>176</v>
      </c>
      <c r="BE92" s="91"/>
      <c r="BF92" s="90"/>
      <c r="BG92" s="90"/>
      <c r="BH92" s="90"/>
      <c r="BI92" s="87" t="s">
        <v>174</v>
      </c>
      <c r="BJ92" s="91"/>
      <c r="BK92" s="90"/>
      <c r="BL92" s="90">
        <v>1290.55</v>
      </c>
      <c r="BM92" s="90"/>
      <c r="BN92" s="91"/>
      <c r="BO92" s="91"/>
      <c r="BP92" s="91"/>
      <c r="BQ92" s="91"/>
      <c r="BR92" s="91"/>
      <c r="BS92" s="83"/>
      <c r="BT92" s="83"/>
      <c r="BU92" s="83"/>
      <c r="BV92" s="87" t="s">
        <v>176</v>
      </c>
      <c r="BW92" s="90"/>
      <c r="BX92" s="90"/>
      <c r="BY92" s="90"/>
      <c r="BZ92" s="83"/>
      <c r="CA92" s="91"/>
      <c r="CB92" s="91"/>
      <c r="CC92" s="91"/>
      <c r="CD92" s="91"/>
      <c r="CE92" s="91"/>
      <c r="CF92" s="87" t="s">
        <v>174</v>
      </c>
      <c r="CG92" s="90"/>
      <c r="CH92" s="90">
        <v>2877.02</v>
      </c>
      <c r="CI92" s="90"/>
      <c r="CJ92" s="91"/>
      <c r="CK92" s="91"/>
      <c r="CL92" s="91"/>
      <c r="CM92" s="83"/>
      <c r="CN92" s="83"/>
      <c r="CO92" s="83"/>
      <c r="CP92" s="92" t="s">
        <v>176</v>
      </c>
      <c r="CQ92" s="83"/>
      <c r="CR92" s="83"/>
      <c r="CS92" s="90"/>
      <c r="CT92" s="90"/>
      <c r="CU92" s="90"/>
      <c r="CV92" s="92" t="s">
        <v>176</v>
      </c>
      <c r="CW92" s="83"/>
      <c r="CX92" s="83"/>
      <c r="CY92" s="90"/>
      <c r="CZ92" s="90"/>
      <c r="DA92" s="90"/>
      <c r="DB92" s="87" t="s">
        <v>176</v>
      </c>
      <c r="DC92" s="90"/>
      <c r="DD92" s="90"/>
      <c r="DE92" s="90"/>
      <c r="DF92" s="83"/>
      <c r="DG92" s="91"/>
      <c r="DH92" s="91"/>
      <c r="DI92" s="87"/>
      <c r="DJ92" s="83"/>
      <c r="DK92" s="83"/>
      <c r="DL92" s="83"/>
      <c r="DM92" s="87"/>
      <c r="DN92" s="83"/>
      <c r="DO92" s="83"/>
      <c r="DP92" s="83"/>
      <c r="DQ92" s="87"/>
      <c r="DR92" s="87" t="s">
        <v>174</v>
      </c>
      <c r="DS92" s="90">
        <v>2600</v>
      </c>
      <c r="DT92" s="90">
        <v>1672.37</v>
      </c>
      <c r="DU92" s="90"/>
      <c r="DV92" s="93">
        <v>2</v>
      </c>
      <c r="DW92" s="93">
        <v>14</v>
      </c>
      <c r="DX92" s="93">
        <v>8.5</v>
      </c>
      <c r="DY92" s="87" t="s">
        <v>174</v>
      </c>
      <c r="DZ92" s="83">
        <v>77</v>
      </c>
      <c r="EA92" s="83">
        <v>77</v>
      </c>
      <c r="EB92" s="83">
        <v>72</v>
      </c>
      <c r="EC92" s="83">
        <v>72</v>
      </c>
      <c r="ED92" s="83">
        <v>12</v>
      </c>
      <c r="EE92" s="83">
        <v>12</v>
      </c>
      <c r="EF92" s="87" t="s">
        <v>176</v>
      </c>
      <c r="EG92" s="83"/>
      <c r="EH92" s="84"/>
      <c r="EI92" s="84"/>
      <c r="EJ92" s="84"/>
      <c r="EK92" s="87" t="s">
        <v>174</v>
      </c>
      <c r="EL92" s="90"/>
      <c r="EM92" s="90">
        <v>13.6</v>
      </c>
      <c r="EN92" s="90"/>
      <c r="EO92" s="87" t="s">
        <v>177</v>
      </c>
      <c r="EP92" s="83">
        <v>40</v>
      </c>
      <c r="EQ92" s="91">
        <v>10</v>
      </c>
      <c r="ER92" s="91">
        <v>140</v>
      </c>
      <c r="ES92" s="91">
        <v>120</v>
      </c>
      <c r="ET92" s="91">
        <v>6</v>
      </c>
      <c r="EU92" s="87" t="s">
        <v>176</v>
      </c>
      <c r="EV92" s="87" t="s">
        <v>301</v>
      </c>
      <c r="EW92" s="91">
        <v>0</v>
      </c>
      <c r="EX92" s="87" t="s">
        <v>174</v>
      </c>
      <c r="EY92" s="90"/>
      <c r="EZ92" s="90">
        <v>76.11</v>
      </c>
      <c r="FA92" s="90"/>
      <c r="FB92" s="91">
        <v>9</v>
      </c>
      <c r="FC92" s="91">
        <v>100</v>
      </c>
      <c r="FD92" s="91">
        <v>12</v>
      </c>
      <c r="FE92" s="87" t="s">
        <v>205</v>
      </c>
      <c r="FF92" s="83">
        <v>9</v>
      </c>
      <c r="FG92" s="83">
        <v>100</v>
      </c>
      <c r="FH92" s="83">
        <v>12</v>
      </c>
      <c r="FI92" s="87" t="s">
        <v>180</v>
      </c>
      <c r="FJ92" s="83"/>
      <c r="FK92" s="83"/>
      <c r="FL92" s="83"/>
      <c r="FM92" s="87"/>
      <c r="FN92" s="87" t="s">
        <v>174</v>
      </c>
      <c r="FO92" s="84">
        <f t="shared" si="14"/>
        <v>50</v>
      </c>
      <c r="FP92" s="84"/>
      <c r="FQ92" s="84"/>
      <c r="FR92" s="85">
        <f t="shared" si="15"/>
        <v>200</v>
      </c>
      <c r="FS92" s="90"/>
      <c r="FT92" s="90"/>
      <c r="FU92" s="90">
        <v>566.58000000000004</v>
      </c>
      <c r="FV92" s="90"/>
      <c r="FW92" s="86">
        <f t="shared" si="10"/>
        <v>2850</v>
      </c>
      <c r="FX92" s="86">
        <f t="shared" si="11"/>
        <v>9180.6500000000015</v>
      </c>
      <c r="FY92" s="86">
        <f t="shared" si="11"/>
        <v>0</v>
      </c>
    </row>
    <row r="93" spans="1:181" x14ac:dyDescent="0.25">
      <c r="A93" s="83" t="s">
        <v>318</v>
      </c>
      <c r="B93" s="87" t="s">
        <v>201</v>
      </c>
      <c r="C93" s="88">
        <v>44029</v>
      </c>
      <c r="D93" s="89">
        <v>44042</v>
      </c>
      <c r="E93" s="87" t="s">
        <v>199</v>
      </c>
      <c r="F93" s="87" t="s">
        <v>177</v>
      </c>
      <c r="G93" s="87" t="s">
        <v>203</v>
      </c>
      <c r="H93" s="87"/>
      <c r="I93" s="87"/>
      <c r="J93" s="83">
        <v>100</v>
      </c>
      <c r="K93" s="87"/>
      <c r="L93" s="87" t="s">
        <v>174</v>
      </c>
      <c r="M93" s="83"/>
      <c r="N93" s="83">
        <v>1</v>
      </c>
      <c r="O93" s="83"/>
      <c r="P93" s="83"/>
      <c r="Q93" s="83"/>
      <c r="R93" s="83"/>
      <c r="S93" s="83"/>
      <c r="T93" s="83">
        <v>3</v>
      </c>
      <c r="U93" s="83"/>
      <c r="V93" s="83">
        <v>13448</v>
      </c>
      <c r="W93" s="83">
        <v>1680</v>
      </c>
      <c r="X93" s="87" t="s">
        <v>204</v>
      </c>
      <c r="Y93" s="83">
        <v>3251</v>
      </c>
      <c r="Z93" s="83"/>
      <c r="AA93" s="83"/>
      <c r="AB93" s="83">
        <v>2020</v>
      </c>
      <c r="AC93" s="83">
        <v>1</v>
      </c>
      <c r="AD93" s="87" t="s">
        <v>176</v>
      </c>
      <c r="AE93" s="90"/>
      <c r="AF93" s="90"/>
      <c r="AG93" s="90"/>
      <c r="AH93" s="87" t="s">
        <v>176</v>
      </c>
      <c r="AI93" s="84"/>
      <c r="AJ93" s="84"/>
      <c r="AK93" s="84"/>
      <c r="AL93" s="87" t="s">
        <v>176</v>
      </c>
      <c r="AM93" s="87" t="s">
        <v>176</v>
      </c>
      <c r="AN93" s="90"/>
      <c r="AO93" s="90"/>
      <c r="AP93" s="90"/>
      <c r="AQ93" s="87" t="s">
        <v>174</v>
      </c>
      <c r="AR93" s="90"/>
      <c r="AS93" s="90">
        <v>626.21</v>
      </c>
      <c r="AT93" s="90"/>
      <c r="AU93" s="87" t="s">
        <v>176</v>
      </c>
      <c r="AV93" s="90"/>
      <c r="AW93" s="90"/>
      <c r="AX93" s="90"/>
      <c r="AY93" s="87" t="s">
        <v>174</v>
      </c>
      <c r="AZ93" s="83">
        <v>1231</v>
      </c>
      <c r="BA93" s="90"/>
      <c r="BB93" s="90">
        <v>2018.38</v>
      </c>
      <c r="BC93" s="90"/>
      <c r="BD93" s="87" t="s">
        <v>176</v>
      </c>
      <c r="BE93" s="91"/>
      <c r="BF93" s="90"/>
      <c r="BG93" s="90"/>
      <c r="BH93" s="90"/>
      <c r="BI93" s="87" t="s">
        <v>174</v>
      </c>
      <c r="BJ93" s="91">
        <v>1680</v>
      </c>
      <c r="BK93" s="90"/>
      <c r="BL93" s="90">
        <v>2433.9499999999998</v>
      </c>
      <c r="BM93" s="90"/>
      <c r="BN93" s="91">
        <v>5</v>
      </c>
      <c r="BO93" s="91">
        <v>38</v>
      </c>
      <c r="BP93" s="91"/>
      <c r="BQ93" s="91"/>
      <c r="BR93" s="91"/>
      <c r="BS93" s="83"/>
      <c r="BT93" s="83"/>
      <c r="BU93" s="83"/>
      <c r="BV93" s="87" t="s">
        <v>176</v>
      </c>
      <c r="BW93" s="90"/>
      <c r="BX93" s="90"/>
      <c r="BY93" s="90"/>
      <c r="BZ93" s="83"/>
      <c r="CA93" s="91"/>
      <c r="CB93" s="91"/>
      <c r="CC93" s="91"/>
      <c r="CD93" s="91"/>
      <c r="CE93" s="91"/>
      <c r="CF93" s="87" t="s">
        <v>174</v>
      </c>
      <c r="CG93" s="90"/>
      <c r="CH93" s="90">
        <v>3784.34</v>
      </c>
      <c r="CI93" s="90"/>
      <c r="CJ93" s="91">
        <v>1680</v>
      </c>
      <c r="CK93" s="91">
        <v>5</v>
      </c>
      <c r="CL93" s="91">
        <v>38</v>
      </c>
      <c r="CM93" s="83"/>
      <c r="CN93" s="83"/>
      <c r="CO93" s="83"/>
      <c r="CP93" s="92" t="s">
        <v>176</v>
      </c>
      <c r="CQ93" s="83"/>
      <c r="CR93" s="83"/>
      <c r="CS93" s="90"/>
      <c r="CT93" s="90"/>
      <c r="CU93" s="90"/>
      <c r="CV93" s="92" t="s">
        <v>176</v>
      </c>
      <c r="CW93" s="83"/>
      <c r="CX93" s="83"/>
      <c r="CY93" s="90"/>
      <c r="CZ93" s="90"/>
      <c r="DA93" s="90"/>
      <c r="DB93" s="87" t="s">
        <v>176</v>
      </c>
      <c r="DC93" s="90"/>
      <c r="DD93" s="90"/>
      <c r="DE93" s="90"/>
      <c r="DF93" s="83"/>
      <c r="DG93" s="91"/>
      <c r="DH93" s="91"/>
      <c r="DI93" s="87"/>
      <c r="DJ93" s="83"/>
      <c r="DK93" s="83"/>
      <c r="DL93" s="83"/>
      <c r="DM93" s="87"/>
      <c r="DN93" s="83"/>
      <c r="DO93" s="83"/>
      <c r="DP93" s="83"/>
      <c r="DQ93" s="87"/>
      <c r="DR93" s="87" t="s">
        <v>174</v>
      </c>
      <c r="DS93" s="90">
        <v>2600</v>
      </c>
      <c r="DT93" s="90">
        <v>2237.9899999999998</v>
      </c>
      <c r="DU93" s="90"/>
      <c r="DV93" s="93">
        <v>2.5</v>
      </c>
      <c r="DW93" s="93">
        <v>14</v>
      </c>
      <c r="DX93" s="93">
        <v>8.5</v>
      </c>
      <c r="DY93" s="87" t="s">
        <v>174</v>
      </c>
      <c r="DZ93" s="83">
        <v>75</v>
      </c>
      <c r="EA93" s="83">
        <v>75</v>
      </c>
      <c r="EB93" s="83">
        <v>72</v>
      </c>
      <c r="EC93" s="83">
        <v>72</v>
      </c>
      <c r="ED93" s="83">
        <v>12</v>
      </c>
      <c r="EE93" s="83">
        <v>12</v>
      </c>
      <c r="EF93" s="87" t="s">
        <v>176</v>
      </c>
      <c r="EG93" s="83"/>
      <c r="EH93" s="84"/>
      <c r="EI93" s="84"/>
      <c r="EJ93" s="84"/>
      <c r="EK93" s="87" t="s">
        <v>174</v>
      </c>
      <c r="EL93" s="90"/>
      <c r="EM93" s="90">
        <v>79.61</v>
      </c>
      <c r="EN93" s="90"/>
      <c r="EO93" s="87" t="s">
        <v>177</v>
      </c>
      <c r="EP93" s="83">
        <v>40</v>
      </c>
      <c r="EQ93" s="91">
        <v>10</v>
      </c>
      <c r="ER93" s="91">
        <v>140</v>
      </c>
      <c r="ES93" s="91">
        <v>120</v>
      </c>
      <c r="ET93" s="91">
        <v>0</v>
      </c>
      <c r="EU93" s="87" t="s">
        <v>174</v>
      </c>
      <c r="EV93" s="87"/>
      <c r="EW93" s="91">
        <v>0</v>
      </c>
      <c r="EX93" s="87" t="s">
        <v>174</v>
      </c>
      <c r="EY93" s="90"/>
      <c r="EZ93" s="90">
        <v>82.99</v>
      </c>
      <c r="FA93" s="90"/>
      <c r="FB93" s="91">
        <v>9</v>
      </c>
      <c r="FC93" s="91">
        <v>100</v>
      </c>
      <c r="FD93" s="91">
        <v>12</v>
      </c>
      <c r="FE93" s="87" t="s">
        <v>180</v>
      </c>
      <c r="FF93" s="83">
        <v>9</v>
      </c>
      <c r="FG93" s="83">
        <v>100</v>
      </c>
      <c r="FH93" s="83">
        <v>10</v>
      </c>
      <c r="FI93" s="87" t="s">
        <v>205</v>
      </c>
      <c r="FJ93" s="83"/>
      <c r="FK93" s="83"/>
      <c r="FL93" s="83"/>
      <c r="FM93" s="87"/>
      <c r="FN93" s="87" t="s">
        <v>174</v>
      </c>
      <c r="FO93" s="84">
        <f t="shared" si="14"/>
        <v>50</v>
      </c>
      <c r="FP93" s="84"/>
      <c r="FQ93" s="84"/>
      <c r="FR93" s="85">
        <f t="shared" si="15"/>
        <v>200</v>
      </c>
      <c r="FS93" s="90"/>
      <c r="FT93" s="90"/>
      <c r="FU93" s="90">
        <v>744.13</v>
      </c>
      <c r="FV93" s="90"/>
      <c r="FW93" s="86">
        <f t="shared" si="10"/>
        <v>2850</v>
      </c>
      <c r="FX93" s="86">
        <f t="shared" si="11"/>
        <v>12007.6</v>
      </c>
      <c r="FY93" s="86">
        <f t="shared" si="11"/>
        <v>0</v>
      </c>
    </row>
    <row r="94" spans="1:181" ht="30" customHeight="1" x14ac:dyDescent="0.25">
      <c r="A94" s="83" t="s">
        <v>319</v>
      </c>
      <c r="B94" s="87" t="s">
        <v>201</v>
      </c>
      <c r="C94" s="88">
        <v>44018</v>
      </c>
      <c r="D94" s="89">
        <v>44042</v>
      </c>
      <c r="E94" s="87" t="s">
        <v>199</v>
      </c>
      <c r="F94" s="87" t="s">
        <v>177</v>
      </c>
      <c r="G94" s="87" t="s">
        <v>299</v>
      </c>
      <c r="H94" s="87"/>
      <c r="I94" s="87"/>
      <c r="J94" s="83">
        <v>100</v>
      </c>
      <c r="K94" s="87"/>
      <c r="L94" s="87" t="s">
        <v>174</v>
      </c>
      <c r="M94" s="83">
        <v>1</v>
      </c>
      <c r="N94" s="83"/>
      <c r="O94" s="83"/>
      <c r="P94" s="83">
        <v>18000</v>
      </c>
      <c r="Q94" s="83"/>
      <c r="R94" s="83"/>
      <c r="S94" s="83"/>
      <c r="T94" s="83">
        <v>1</v>
      </c>
      <c r="U94" s="83">
        <v>6</v>
      </c>
      <c r="V94" s="83">
        <v>9600</v>
      </c>
      <c r="W94" s="83">
        <v>1200</v>
      </c>
      <c r="X94" s="87" t="s">
        <v>204</v>
      </c>
      <c r="Y94" s="83">
        <v>3275</v>
      </c>
      <c r="Z94" s="83"/>
      <c r="AA94" s="83"/>
      <c r="AB94" s="83">
        <v>1020</v>
      </c>
      <c r="AC94" s="83">
        <v>1</v>
      </c>
      <c r="AD94" s="87" t="s">
        <v>176</v>
      </c>
      <c r="AE94" s="90"/>
      <c r="AF94" s="90"/>
      <c r="AG94" s="90"/>
      <c r="AH94" s="87" t="s">
        <v>176</v>
      </c>
      <c r="AI94" s="84"/>
      <c r="AJ94" s="84"/>
      <c r="AK94" s="84"/>
      <c r="AL94" s="87" t="s">
        <v>176</v>
      </c>
      <c r="AM94" s="87" t="s">
        <v>176</v>
      </c>
      <c r="AN94" s="90"/>
      <c r="AO94" s="90"/>
      <c r="AP94" s="90"/>
      <c r="AQ94" s="87" t="s">
        <v>174</v>
      </c>
      <c r="AR94" s="90"/>
      <c r="AS94" s="90">
        <v>951.13</v>
      </c>
      <c r="AT94" s="90"/>
      <c r="AU94" s="87" t="s">
        <v>176</v>
      </c>
      <c r="AV94" s="90"/>
      <c r="AW94" s="90"/>
      <c r="AX94" s="90"/>
      <c r="AY94" s="87" t="s">
        <v>174</v>
      </c>
      <c r="AZ94" s="83">
        <v>2255</v>
      </c>
      <c r="BA94" s="90"/>
      <c r="BB94" s="90">
        <v>2051.08</v>
      </c>
      <c r="BC94" s="90"/>
      <c r="BD94" s="87" t="s">
        <v>176</v>
      </c>
      <c r="BE94" s="91"/>
      <c r="BF94" s="90"/>
      <c r="BG94" s="90"/>
      <c r="BH94" s="90"/>
      <c r="BI94" s="87" t="s">
        <v>174</v>
      </c>
      <c r="BJ94" s="91">
        <v>1200</v>
      </c>
      <c r="BK94" s="90"/>
      <c r="BL94" s="90">
        <v>1507.91</v>
      </c>
      <c r="BM94" s="90"/>
      <c r="BN94" s="91">
        <v>19</v>
      </c>
      <c r="BO94" s="91">
        <v>38</v>
      </c>
      <c r="BP94" s="91"/>
      <c r="BQ94" s="91"/>
      <c r="BR94" s="91"/>
      <c r="BS94" s="83"/>
      <c r="BT94" s="83"/>
      <c r="BU94" s="83"/>
      <c r="BV94" s="87" t="s">
        <v>176</v>
      </c>
      <c r="BW94" s="90"/>
      <c r="BX94" s="90"/>
      <c r="BY94" s="90"/>
      <c r="BZ94" s="83"/>
      <c r="CA94" s="91"/>
      <c r="CB94" s="91"/>
      <c r="CC94" s="91"/>
      <c r="CD94" s="91"/>
      <c r="CE94" s="91"/>
      <c r="CF94" s="87" t="s">
        <v>176</v>
      </c>
      <c r="CG94" s="90"/>
      <c r="CH94" s="90"/>
      <c r="CI94" s="90"/>
      <c r="CJ94" s="91"/>
      <c r="CK94" s="91"/>
      <c r="CL94" s="91"/>
      <c r="CM94" s="83"/>
      <c r="CN94" s="83"/>
      <c r="CO94" s="83"/>
      <c r="CP94" s="92" t="s">
        <v>176</v>
      </c>
      <c r="CQ94" s="83"/>
      <c r="CR94" s="83"/>
      <c r="CS94" s="90"/>
      <c r="CT94" s="90"/>
      <c r="CU94" s="90"/>
      <c r="CV94" s="92" t="s">
        <v>176</v>
      </c>
      <c r="CW94" s="83"/>
      <c r="CX94" s="83"/>
      <c r="CY94" s="90"/>
      <c r="CZ94" s="90"/>
      <c r="DA94" s="90"/>
      <c r="DB94" s="87" t="s">
        <v>174</v>
      </c>
      <c r="DC94" s="90"/>
      <c r="DD94" s="90">
        <v>95.18</v>
      </c>
      <c r="DE94" s="90"/>
      <c r="DF94" s="83">
        <v>6</v>
      </c>
      <c r="DG94" s="91">
        <v>25</v>
      </c>
      <c r="DH94" s="91">
        <v>8</v>
      </c>
      <c r="DI94" s="87" t="s">
        <v>181</v>
      </c>
      <c r="DJ94" s="83"/>
      <c r="DK94" s="83"/>
      <c r="DL94" s="83"/>
      <c r="DM94" s="87"/>
      <c r="DN94" s="83"/>
      <c r="DO94" s="83"/>
      <c r="DP94" s="83"/>
      <c r="DQ94" s="87"/>
      <c r="DR94" s="87" t="s">
        <v>174</v>
      </c>
      <c r="DS94" s="90">
        <v>2583.5</v>
      </c>
      <c r="DT94" s="90">
        <v>1523.8</v>
      </c>
      <c r="DU94" s="90"/>
      <c r="DV94" s="93">
        <v>2</v>
      </c>
      <c r="DW94" s="93">
        <v>14</v>
      </c>
      <c r="DX94" s="93">
        <v>8.5</v>
      </c>
      <c r="DY94" s="87" t="s">
        <v>174</v>
      </c>
      <c r="DZ94" s="83">
        <v>75</v>
      </c>
      <c r="EA94" s="83">
        <v>75</v>
      </c>
      <c r="EB94" s="83">
        <v>72</v>
      </c>
      <c r="EC94" s="83">
        <v>72</v>
      </c>
      <c r="ED94" s="83">
        <v>12</v>
      </c>
      <c r="EE94" s="83">
        <v>12</v>
      </c>
      <c r="EF94" s="87" t="s">
        <v>176</v>
      </c>
      <c r="EG94" s="83"/>
      <c r="EH94" s="84"/>
      <c r="EI94" s="84"/>
      <c r="EJ94" s="84"/>
      <c r="EK94" s="87" t="s">
        <v>174</v>
      </c>
      <c r="EL94" s="90"/>
      <c r="EM94" s="90">
        <v>123.62</v>
      </c>
      <c r="EN94" s="90"/>
      <c r="EO94" s="87" t="s">
        <v>177</v>
      </c>
      <c r="EP94" s="83">
        <v>40</v>
      </c>
      <c r="EQ94" s="91">
        <v>10</v>
      </c>
      <c r="ER94" s="91">
        <v>140</v>
      </c>
      <c r="ES94" s="91">
        <v>120</v>
      </c>
      <c r="ET94" s="91">
        <v>3</v>
      </c>
      <c r="EU94" s="87" t="s">
        <v>174</v>
      </c>
      <c r="EV94" s="87"/>
      <c r="EW94" s="91">
        <v>0</v>
      </c>
      <c r="EX94" s="87" t="s">
        <v>174</v>
      </c>
      <c r="EY94" s="90"/>
      <c r="EZ94" s="90">
        <v>98.45</v>
      </c>
      <c r="FA94" s="90"/>
      <c r="FB94" s="91">
        <v>9</v>
      </c>
      <c r="FC94" s="91">
        <v>100</v>
      </c>
      <c r="FD94" s="91">
        <v>12</v>
      </c>
      <c r="FE94" s="87" t="s">
        <v>180</v>
      </c>
      <c r="FF94" s="83">
        <v>9</v>
      </c>
      <c r="FG94" s="83">
        <v>100</v>
      </c>
      <c r="FH94" s="83">
        <v>10</v>
      </c>
      <c r="FI94" s="87" t="s">
        <v>205</v>
      </c>
      <c r="FJ94" s="83"/>
      <c r="FK94" s="83"/>
      <c r="FL94" s="83"/>
      <c r="FM94" s="87"/>
      <c r="FN94" s="87" t="s">
        <v>174</v>
      </c>
      <c r="FO94" s="84">
        <f t="shared" si="14"/>
        <v>50</v>
      </c>
      <c r="FP94" s="84"/>
      <c r="FQ94" s="84"/>
      <c r="FR94" s="85">
        <f t="shared" si="15"/>
        <v>200</v>
      </c>
      <c r="FS94" s="90"/>
      <c r="FT94" s="90"/>
      <c r="FU94" s="90">
        <v>663.46</v>
      </c>
      <c r="FV94" s="90"/>
      <c r="FW94" s="86">
        <f t="shared" si="10"/>
        <v>2833.5</v>
      </c>
      <c r="FX94" s="86">
        <f t="shared" si="11"/>
        <v>7014.63</v>
      </c>
      <c r="FY94" s="86">
        <f t="shared" si="11"/>
        <v>0</v>
      </c>
    </row>
    <row r="95" spans="1:181" ht="30" customHeight="1" x14ac:dyDescent="0.25">
      <c r="A95" s="83" t="s">
        <v>320</v>
      </c>
      <c r="B95" s="87" t="s">
        <v>201</v>
      </c>
      <c r="C95" s="88">
        <v>44028</v>
      </c>
      <c r="D95" s="89">
        <v>44046</v>
      </c>
      <c r="E95" s="87" t="s">
        <v>202</v>
      </c>
      <c r="F95" s="87" t="s">
        <v>177</v>
      </c>
      <c r="G95" s="87" t="s">
        <v>299</v>
      </c>
      <c r="H95" s="87"/>
      <c r="I95" s="87"/>
      <c r="J95" s="83">
        <v>100</v>
      </c>
      <c r="K95" s="87"/>
      <c r="L95" s="87" t="s">
        <v>174</v>
      </c>
      <c r="M95" s="83"/>
      <c r="N95" s="83">
        <v>1</v>
      </c>
      <c r="O95" s="83"/>
      <c r="P95" s="83">
        <v>24000</v>
      </c>
      <c r="Q95" s="83"/>
      <c r="R95" s="83"/>
      <c r="S95" s="83"/>
      <c r="T95" s="83">
        <v>1</v>
      </c>
      <c r="U95" s="83">
        <v>6</v>
      </c>
      <c r="V95" s="83">
        <v>7840</v>
      </c>
      <c r="W95" s="83">
        <v>980</v>
      </c>
      <c r="X95" s="87" t="s">
        <v>204</v>
      </c>
      <c r="Y95" s="83">
        <v>1735</v>
      </c>
      <c r="Z95" s="83"/>
      <c r="AA95" s="83"/>
      <c r="AB95" s="83">
        <v>970</v>
      </c>
      <c r="AC95" s="83">
        <v>1</v>
      </c>
      <c r="AD95" s="87" t="s">
        <v>176</v>
      </c>
      <c r="AE95" s="90"/>
      <c r="AF95" s="90"/>
      <c r="AG95" s="90"/>
      <c r="AH95" s="87" t="s">
        <v>176</v>
      </c>
      <c r="AI95" s="84"/>
      <c r="AJ95" s="84"/>
      <c r="AK95" s="84"/>
      <c r="AL95" s="87" t="s">
        <v>176</v>
      </c>
      <c r="AM95" s="87" t="s">
        <v>176</v>
      </c>
      <c r="AN95" s="90"/>
      <c r="AO95" s="90"/>
      <c r="AP95" s="90"/>
      <c r="AQ95" s="87" t="s">
        <v>174</v>
      </c>
      <c r="AR95" s="90"/>
      <c r="AS95" s="90">
        <v>766.98</v>
      </c>
      <c r="AT95" s="90"/>
      <c r="AU95" s="87" t="s">
        <v>176</v>
      </c>
      <c r="AV95" s="90"/>
      <c r="AW95" s="90"/>
      <c r="AX95" s="90"/>
      <c r="AY95" s="87" t="s">
        <v>174</v>
      </c>
      <c r="AZ95" s="83">
        <v>765</v>
      </c>
      <c r="BA95" s="90"/>
      <c r="BB95" s="90">
        <v>1348.71</v>
      </c>
      <c r="BC95" s="90"/>
      <c r="BD95" s="87" t="s">
        <v>176</v>
      </c>
      <c r="BE95" s="91"/>
      <c r="BF95" s="90"/>
      <c r="BG95" s="90"/>
      <c r="BH95" s="90"/>
      <c r="BI95" s="87" t="s">
        <v>176</v>
      </c>
      <c r="BJ95" s="91">
        <v>980</v>
      </c>
      <c r="BK95" s="90"/>
      <c r="BL95" s="90"/>
      <c r="BM95" s="90"/>
      <c r="BN95" s="91">
        <v>38</v>
      </c>
      <c r="BO95" s="91">
        <v>38</v>
      </c>
      <c r="BP95" s="91"/>
      <c r="BQ95" s="91"/>
      <c r="BR95" s="91"/>
      <c r="BS95" s="83"/>
      <c r="BT95" s="83"/>
      <c r="BU95" s="83"/>
      <c r="BV95" s="87" t="s">
        <v>176</v>
      </c>
      <c r="BW95" s="90"/>
      <c r="BX95" s="90"/>
      <c r="BY95" s="90"/>
      <c r="BZ95" s="83"/>
      <c r="CA95" s="91"/>
      <c r="CB95" s="91"/>
      <c r="CC95" s="91"/>
      <c r="CD95" s="91"/>
      <c r="CE95" s="91"/>
      <c r="CF95" s="87" t="s">
        <v>176</v>
      </c>
      <c r="CG95" s="90"/>
      <c r="CH95" s="90"/>
      <c r="CI95" s="90"/>
      <c r="CJ95" s="91"/>
      <c r="CK95" s="91"/>
      <c r="CL95" s="91"/>
      <c r="CM95" s="83"/>
      <c r="CN95" s="83"/>
      <c r="CO95" s="83"/>
      <c r="CP95" s="92" t="s">
        <v>176</v>
      </c>
      <c r="CQ95" s="83"/>
      <c r="CR95" s="83"/>
      <c r="CS95" s="90"/>
      <c r="CT95" s="90"/>
      <c r="CU95" s="90"/>
      <c r="CV95" s="92" t="s">
        <v>176</v>
      </c>
      <c r="CW95" s="83"/>
      <c r="CX95" s="83"/>
      <c r="CY95" s="90"/>
      <c r="CZ95" s="90"/>
      <c r="DA95" s="90"/>
      <c r="DB95" s="87" t="s">
        <v>176</v>
      </c>
      <c r="DC95" s="90"/>
      <c r="DD95" s="90"/>
      <c r="DE95" s="90"/>
      <c r="DF95" s="83"/>
      <c r="DG95" s="91"/>
      <c r="DH95" s="91"/>
      <c r="DI95" s="87"/>
      <c r="DJ95" s="83"/>
      <c r="DK95" s="83"/>
      <c r="DL95" s="83"/>
      <c r="DM95" s="87"/>
      <c r="DN95" s="83"/>
      <c r="DO95" s="83"/>
      <c r="DP95" s="83"/>
      <c r="DQ95" s="87"/>
      <c r="DR95" s="87" t="s">
        <v>174</v>
      </c>
      <c r="DS95" s="90">
        <v>2600</v>
      </c>
      <c r="DT95" s="90">
        <v>1639.34</v>
      </c>
      <c r="DU95" s="90"/>
      <c r="DV95" s="93">
        <v>2</v>
      </c>
      <c r="DW95" s="93">
        <v>14</v>
      </c>
      <c r="DX95" s="93">
        <v>8.5</v>
      </c>
      <c r="DY95" s="87" t="s">
        <v>174</v>
      </c>
      <c r="DZ95" s="83">
        <v>75</v>
      </c>
      <c r="EA95" s="83">
        <v>75</v>
      </c>
      <c r="EB95" s="83">
        <v>72</v>
      </c>
      <c r="EC95" s="83">
        <v>72</v>
      </c>
      <c r="ED95" s="83">
        <v>12</v>
      </c>
      <c r="EE95" s="83">
        <v>12</v>
      </c>
      <c r="EF95" s="87" t="s">
        <v>176</v>
      </c>
      <c r="EG95" s="83"/>
      <c r="EH95" s="84"/>
      <c r="EI95" s="84"/>
      <c r="EJ95" s="84"/>
      <c r="EK95" s="87" t="s">
        <v>174</v>
      </c>
      <c r="EL95" s="90"/>
      <c r="EM95" s="90"/>
      <c r="EN95" s="90"/>
      <c r="EO95" s="87" t="s">
        <v>177</v>
      </c>
      <c r="EP95" s="83">
        <v>40</v>
      </c>
      <c r="EQ95" s="91">
        <v>10</v>
      </c>
      <c r="ER95" s="91">
        <v>140</v>
      </c>
      <c r="ES95" s="91">
        <v>120</v>
      </c>
      <c r="ET95" s="91"/>
      <c r="EU95" s="87" t="s">
        <v>321</v>
      </c>
      <c r="EV95" s="87" t="s">
        <v>301</v>
      </c>
      <c r="EW95" s="91">
        <v>0</v>
      </c>
      <c r="EX95" s="87" t="s">
        <v>174</v>
      </c>
      <c r="EY95" s="90"/>
      <c r="EZ95" s="90">
        <v>81.97</v>
      </c>
      <c r="FA95" s="90"/>
      <c r="FB95" s="91">
        <v>9</v>
      </c>
      <c r="FC95" s="91">
        <v>100</v>
      </c>
      <c r="FD95" s="91">
        <v>12</v>
      </c>
      <c r="FE95" s="87" t="s">
        <v>180</v>
      </c>
      <c r="FF95" s="83">
        <v>9</v>
      </c>
      <c r="FG95" s="83">
        <v>100</v>
      </c>
      <c r="FH95" s="83">
        <v>10</v>
      </c>
      <c r="FI95" s="87" t="s">
        <v>205</v>
      </c>
      <c r="FJ95" s="83"/>
      <c r="FK95" s="83"/>
      <c r="FL95" s="83"/>
      <c r="FM95" s="87"/>
      <c r="FN95" s="87" t="s">
        <v>174</v>
      </c>
      <c r="FO95" s="84">
        <f t="shared" si="14"/>
        <v>50</v>
      </c>
      <c r="FP95" s="84"/>
      <c r="FQ95" s="84"/>
      <c r="FR95" s="85">
        <f t="shared" si="15"/>
        <v>200</v>
      </c>
      <c r="FS95" s="90"/>
      <c r="FT95" s="90"/>
      <c r="FU95" s="90">
        <v>852.87</v>
      </c>
      <c r="FV95" s="90"/>
      <c r="FW95" s="86">
        <f t="shared" si="10"/>
        <v>2850</v>
      </c>
      <c r="FX95" s="86">
        <f t="shared" si="11"/>
        <v>4689.87</v>
      </c>
      <c r="FY95" s="86">
        <f t="shared" si="11"/>
        <v>0</v>
      </c>
    </row>
    <row r="96" spans="1:181" ht="45" customHeight="1" x14ac:dyDescent="0.25">
      <c r="A96" s="83" t="s">
        <v>322</v>
      </c>
      <c r="B96" s="87" t="s">
        <v>198</v>
      </c>
      <c r="C96" s="88">
        <v>44027</v>
      </c>
      <c r="D96" s="89">
        <v>44041</v>
      </c>
      <c r="E96" s="87" t="s">
        <v>202</v>
      </c>
      <c r="F96" s="87" t="s">
        <v>177</v>
      </c>
      <c r="G96" s="87" t="s">
        <v>299</v>
      </c>
      <c r="H96" s="87"/>
      <c r="I96" s="87"/>
      <c r="J96" s="83">
        <v>100</v>
      </c>
      <c r="K96" s="87"/>
      <c r="L96" s="87" t="s">
        <v>174</v>
      </c>
      <c r="M96" s="83"/>
      <c r="N96" s="83">
        <v>1</v>
      </c>
      <c r="O96" s="83"/>
      <c r="P96" s="83">
        <v>30000</v>
      </c>
      <c r="Q96" s="83"/>
      <c r="R96" s="83"/>
      <c r="S96" s="83"/>
      <c r="T96" s="83">
        <v>1</v>
      </c>
      <c r="U96" s="83">
        <v>8</v>
      </c>
      <c r="V96" s="83">
        <v>10240</v>
      </c>
      <c r="W96" s="83">
        <v>1280</v>
      </c>
      <c r="X96" s="87" t="s">
        <v>175</v>
      </c>
      <c r="Y96" s="83">
        <v>2115</v>
      </c>
      <c r="Z96" s="83">
        <v>2115</v>
      </c>
      <c r="AA96" s="83">
        <v>1500</v>
      </c>
      <c r="AB96" s="83">
        <v>1025</v>
      </c>
      <c r="AC96" s="83">
        <v>1</v>
      </c>
      <c r="AD96" s="87" t="s">
        <v>176</v>
      </c>
      <c r="AE96" s="90"/>
      <c r="AF96" s="90"/>
      <c r="AG96" s="90"/>
      <c r="AH96" s="87" t="s">
        <v>176</v>
      </c>
      <c r="AI96" s="84"/>
      <c r="AJ96" s="84"/>
      <c r="AK96" s="84"/>
      <c r="AL96" s="87" t="s">
        <v>176</v>
      </c>
      <c r="AM96" s="87" t="s">
        <v>176</v>
      </c>
      <c r="AN96" s="90"/>
      <c r="AO96" s="90"/>
      <c r="AP96" s="90"/>
      <c r="AQ96" s="87" t="s">
        <v>174</v>
      </c>
      <c r="AR96" s="90"/>
      <c r="AS96" s="90">
        <v>1254.75</v>
      </c>
      <c r="AT96" s="90"/>
      <c r="AU96" s="87" t="s">
        <v>176</v>
      </c>
      <c r="AV96" s="90"/>
      <c r="AW96" s="90"/>
      <c r="AX96" s="90"/>
      <c r="AY96" s="87" t="s">
        <v>174</v>
      </c>
      <c r="AZ96" s="83">
        <v>475</v>
      </c>
      <c r="BA96" s="90">
        <v>234.88</v>
      </c>
      <c r="BB96" s="90">
        <v>315.60000000000002</v>
      </c>
      <c r="BC96" s="90"/>
      <c r="BD96" s="87" t="s">
        <v>174</v>
      </c>
      <c r="BE96" s="91">
        <v>615</v>
      </c>
      <c r="BF96" s="90"/>
      <c r="BG96" s="90">
        <v>249.32</v>
      </c>
      <c r="BH96" s="90"/>
      <c r="BI96" s="87" t="s">
        <v>174</v>
      </c>
      <c r="BJ96" s="91">
        <v>1280</v>
      </c>
      <c r="BK96" s="90"/>
      <c r="BL96" s="90">
        <v>1107.03</v>
      </c>
      <c r="BM96" s="90"/>
      <c r="BN96" s="91">
        <v>2</v>
      </c>
      <c r="BO96" s="91">
        <v>38</v>
      </c>
      <c r="BP96" s="91"/>
      <c r="BQ96" s="91"/>
      <c r="BR96" s="91"/>
      <c r="BS96" s="83"/>
      <c r="BT96" s="83"/>
      <c r="BU96" s="83"/>
      <c r="BV96" s="87" t="s">
        <v>176</v>
      </c>
      <c r="BW96" s="90"/>
      <c r="BX96" s="90"/>
      <c r="BY96" s="90"/>
      <c r="BZ96" s="83"/>
      <c r="CA96" s="91"/>
      <c r="CB96" s="91"/>
      <c r="CC96" s="91"/>
      <c r="CD96" s="91"/>
      <c r="CE96" s="91"/>
      <c r="CF96" s="87" t="s">
        <v>174</v>
      </c>
      <c r="CG96" s="90">
        <v>1442</v>
      </c>
      <c r="CH96" s="90">
        <v>2253.7199999999998</v>
      </c>
      <c r="CI96" s="90"/>
      <c r="CJ96" s="91">
        <v>1280</v>
      </c>
      <c r="CK96" s="91">
        <v>0</v>
      </c>
      <c r="CL96" s="91">
        <v>19</v>
      </c>
      <c r="CM96" s="83"/>
      <c r="CN96" s="83"/>
      <c r="CO96" s="83"/>
      <c r="CP96" s="92" t="s">
        <v>176</v>
      </c>
      <c r="CQ96" s="83"/>
      <c r="CR96" s="83"/>
      <c r="CS96" s="90"/>
      <c r="CT96" s="90"/>
      <c r="CU96" s="90"/>
      <c r="CV96" s="92" t="s">
        <v>176</v>
      </c>
      <c r="CW96" s="83"/>
      <c r="CX96" s="83"/>
      <c r="CY96" s="90"/>
      <c r="CZ96" s="90"/>
      <c r="DA96" s="90"/>
      <c r="DB96" s="87" t="s">
        <v>176</v>
      </c>
      <c r="DC96" s="90"/>
      <c r="DD96" s="90"/>
      <c r="DE96" s="90"/>
      <c r="DF96" s="83"/>
      <c r="DG96" s="91"/>
      <c r="DH96" s="91"/>
      <c r="DI96" s="87"/>
      <c r="DJ96" s="83"/>
      <c r="DK96" s="83"/>
      <c r="DL96" s="83"/>
      <c r="DM96" s="87"/>
      <c r="DN96" s="83"/>
      <c r="DO96" s="83"/>
      <c r="DP96" s="83"/>
      <c r="DQ96" s="87"/>
      <c r="DR96" s="87" t="s">
        <v>174</v>
      </c>
      <c r="DS96" s="90">
        <v>2600</v>
      </c>
      <c r="DT96" s="90">
        <v>396.48</v>
      </c>
      <c r="DU96" s="90"/>
      <c r="DV96" s="93">
        <v>2.5</v>
      </c>
      <c r="DW96" s="93">
        <v>14</v>
      </c>
      <c r="DX96" s="93">
        <v>8.5</v>
      </c>
      <c r="DY96" s="87" t="s">
        <v>174</v>
      </c>
      <c r="DZ96" s="83">
        <v>69</v>
      </c>
      <c r="EA96" s="83">
        <v>68</v>
      </c>
      <c r="EB96" s="83">
        <v>67</v>
      </c>
      <c r="EC96" s="83">
        <v>67</v>
      </c>
      <c r="ED96" s="83">
        <v>12</v>
      </c>
      <c r="EE96" s="83">
        <v>12</v>
      </c>
      <c r="EF96" s="87" t="s">
        <v>176</v>
      </c>
      <c r="EG96" s="83"/>
      <c r="EH96" s="84"/>
      <c r="EI96" s="84"/>
      <c r="EJ96" s="84"/>
      <c r="EK96" s="87" t="s">
        <v>174</v>
      </c>
      <c r="EL96" s="90">
        <v>57</v>
      </c>
      <c r="EM96" s="90">
        <v>697.9</v>
      </c>
      <c r="EN96" s="90"/>
      <c r="EO96" s="87" t="s">
        <v>177</v>
      </c>
      <c r="EP96" s="83">
        <v>40</v>
      </c>
      <c r="EQ96" s="91">
        <v>5</v>
      </c>
      <c r="ER96" s="91">
        <v>120</v>
      </c>
      <c r="ES96" s="91">
        <v>120</v>
      </c>
      <c r="ET96" s="91">
        <v>6</v>
      </c>
      <c r="EU96" s="87" t="s">
        <v>176</v>
      </c>
      <c r="EV96" s="87" t="s">
        <v>207</v>
      </c>
      <c r="EW96" s="91">
        <v>1</v>
      </c>
      <c r="EX96" s="87" t="s">
        <v>174</v>
      </c>
      <c r="EY96" s="90">
        <v>28.5</v>
      </c>
      <c r="EZ96" s="90">
        <v>11.62</v>
      </c>
      <c r="FA96" s="90"/>
      <c r="FB96" s="91">
        <v>18</v>
      </c>
      <c r="FC96" s="91">
        <v>60</v>
      </c>
      <c r="FD96" s="91">
        <v>12</v>
      </c>
      <c r="FE96" s="87" t="s">
        <v>180</v>
      </c>
      <c r="FF96" s="83">
        <v>18</v>
      </c>
      <c r="FG96" s="83">
        <v>60</v>
      </c>
      <c r="FH96" s="83">
        <v>12</v>
      </c>
      <c r="FI96" s="87" t="s">
        <v>180</v>
      </c>
      <c r="FJ96" s="83"/>
      <c r="FK96" s="83"/>
      <c r="FL96" s="83"/>
      <c r="FM96" s="87"/>
      <c r="FN96" s="87" t="s">
        <v>174</v>
      </c>
      <c r="FO96" s="84">
        <f t="shared" si="14"/>
        <v>50</v>
      </c>
      <c r="FP96" s="84"/>
      <c r="FQ96" s="84"/>
      <c r="FR96" s="85">
        <f t="shared" si="15"/>
        <v>200</v>
      </c>
      <c r="FS96" s="90"/>
      <c r="FT96" s="90"/>
      <c r="FU96" s="90">
        <v>711.93</v>
      </c>
      <c r="FV96" s="90"/>
      <c r="FW96" s="86">
        <f t="shared" si="10"/>
        <v>4612.38</v>
      </c>
      <c r="FX96" s="86">
        <f t="shared" si="11"/>
        <v>6998.3499999999995</v>
      </c>
      <c r="FY96" s="86">
        <f t="shared" si="11"/>
        <v>0</v>
      </c>
    </row>
    <row r="97" spans="1:181" ht="30" customHeight="1" x14ac:dyDescent="0.25">
      <c r="A97" s="83" t="s">
        <v>323</v>
      </c>
      <c r="B97" s="87" t="s">
        <v>198</v>
      </c>
      <c r="C97" s="88">
        <v>44032</v>
      </c>
      <c r="D97" s="89">
        <v>44048</v>
      </c>
      <c r="E97" s="87" t="s">
        <v>199</v>
      </c>
      <c r="F97" s="87" t="s">
        <v>177</v>
      </c>
      <c r="G97" s="87" t="s">
        <v>299</v>
      </c>
      <c r="H97" s="87"/>
      <c r="I97" s="87"/>
      <c r="J97" s="83">
        <v>100</v>
      </c>
      <c r="K97" s="87"/>
      <c r="L97" s="87" t="s">
        <v>174</v>
      </c>
      <c r="M97" s="83"/>
      <c r="N97" s="83">
        <v>1</v>
      </c>
      <c r="O97" s="83"/>
      <c r="P97" s="83">
        <v>24000</v>
      </c>
      <c r="Q97" s="83"/>
      <c r="R97" s="83"/>
      <c r="S97" s="83"/>
      <c r="T97" s="83">
        <v>2</v>
      </c>
      <c r="U97" s="83">
        <v>7</v>
      </c>
      <c r="V97" s="83">
        <v>9408</v>
      </c>
      <c r="W97" s="83">
        <v>1176</v>
      </c>
      <c r="X97" s="87" t="s">
        <v>175</v>
      </c>
      <c r="Y97" s="83">
        <v>582</v>
      </c>
      <c r="Z97" s="83">
        <v>582</v>
      </c>
      <c r="AA97" s="83">
        <v>486</v>
      </c>
      <c r="AB97" s="83">
        <v>486</v>
      </c>
      <c r="AC97" s="83">
        <v>1</v>
      </c>
      <c r="AD97" s="87" t="s">
        <v>176</v>
      </c>
      <c r="AE97" s="90"/>
      <c r="AF97" s="90"/>
      <c r="AG97" s="90"/>
      <c r="AH97" s="87" t="s">
        <v>176</v>
      </c>
      <c r="AI97" s="84"/>
      <c r="AJ97" s="84"/>
      <c r="AK97" s="84"/>
      <c r="AL97" s="87" t="s">
        <v>176</v>
      </c>
      <c r="AM97" s="87" t="s">
        <v>176</v>
      </c>
      <c r="AN97" s="90"/>
      <c r="AO97" s="90"/>
      <c r="AP97" s="90"/>
      <c r="AQ97" s="87" t="s">
        <v>174</v>
      </c>
      <c r="AR97" s="90"/>
      <c r="AS97" s="90">
        <v>539.54</v>
      </c>
      <c r="AT97" s="90"/>
      <c r="AU97" s="87" t="s">
        <v>176</v>
      </c>
      <c r="AV97" s="90"/>
      <c r="AW97" s="90"/>
      <c r="AX97" s="90"/>
      <c r="AY97" s="87" t="s">
        <v>176</v>
      </c>
      <c r="AZ97" s="83">
        <v>0</v>
      </c>
      <c r="BA97" s="90"/>
      <c r="BB97" s="90"/>
      <c r="BC97" s="90"/>
      <c r="BD97" s="87" t="s">
        <v>174</v>
      </c>
      <c r="BE97" s="91">
        <v>96</v>
      </c>
      <c r="BF97" s="90">
        <v>546</v>
      </c>
      <c r="BG97" s="90">
        <v>113.21</v>
      </c>
      <c r="BH97" s="90"/>
      <c r="BI97" s="87" t="s">
        <v>176</v>
      </c>
      <c r="BJ97" s="91"/>
      <c r="BK97" s="90"/>
      <c r="BL97" s="90"/>
      <c r="BM97" s="90"/>
      <c r="BN97" s="91"/>
      <c r="BO97" s="91"/>
      <c r="BP97" s="91"/>
      <c r="BQ97" s="91"/>
      <c r="BR97" s="91"/>
      <c r="BS97" s="83"/>
      <c r="BT97" s="83"/>
      <c r="BU97" s="83"/>
      <c r="BV97" s="87" t="s">
        <v>176</v>
      </c>
      <c r="BW97" s="90"/>
      <c r="BX97" s="90"/>
      <c r="BY97" s="90"/>
      <c r="BZ97" s="83"/>
      <c r="CA97" s="91"/>
      <c r="CB97" s="91"/>
      <c r="CC97" s="91"/>
      <c r="CD97" s="91"/>
      <c r="CE97" s="91"/>
      <c r="CF97" s="87" t="s">
        <v>174</v>
      </c>
      <c r="CG97" s="90">
        <v>402.99</v>
      </c>
      <c r="CH97" s="90">
        <v>952.03</v>
      </c>
      <c r="CI97" s="90"/>
      <c r="CJ97" s="91">
        <v>1176</v>
      </c>
      <c r="CK97" s="91" t="s">
        <v>237</v>
      </c>
      <c r="CL97" s="91" t="s">
        <v>235</v>
      </c>
      <c r="CM97" s="83"/>
      <c r="CN97" s="83"/>
      <c r="CO97" s="83"/>
      <c r="CP97" s="92" t="s">
        <v>176</v>
      </c>
      <c r="CQ97" s="83"/>
      <c r="CR97" s="83"/>
      <c r="CS97" s="90"/>
      <c r="CT97" s="90"/>
      <c r="CU97" s="90"/>
      <c r="CV97" s="92" t="s">
        <v>176</v>
      </c>
      <c r="CW97" s="83"/>
      <c r="CX97" s="83"/>
      <c r="CY97" s="90"/>
      <c r="CZ97" s="90"/>
      <c r="DA97" s="90"/>
      <c r="DB97" s="87" t="s">
        <v>176</v>
      </c>
      <c r="DC97" s="90"/>
      <c r="DD97" s="90"/>
      <c r="DE97" s="90"/>
      <c r="DF97" s="83"/>
      <c r="DG97" s="91"/>
      <c r="DH97" s="91"/>
      <c r="DI97" s="87"/>
      <c r="DJ97" s="83"/>
      <c r="DK97" s="83"/>
      <c r="DL97" s="83"/>
      <c r="DM97" s="87"/>
      <c r="DN97" s="83"/>
      <c r="DO97" s="83"/>
      <c r="DP97" s="83"/>
      <c r="DQ97" s="87"/>
      <c r="DR97" s="87" t="s">
        <v>174</v>
      </c>
      <c r="DS97" s="90">
        <v>2600</v>
      </c>
      <c r="DT97" s="90">
        <v>148.47</v>
      </c>
      <c r="DU97" s="90"/>
      <c r="DV97" s="93">
        <v>2</v>
      </c>
      <c r="DW97" s="93">
        <v>14</v>
      </c>
      <c r="DX97" s="93">
        <v>8.1999999999999993</v>
      </c>
      <c r="DY97" s="87" t="s">
        <v>174</v>
      </c>
      <c r="DZ97" s="83">
        <v>70</v>
      </c>
      <c r="EA97" s="83">
        <v>68</v>
      </c>
      <c r="EB97" s="83">
        <v>69</v>
      </c>
      <c r="EC97" s="83">
        <v>68</v>
      </c>
      <c r="ED97" s="83">
        <v>12</v>
      </c>
      <c r="EE97" s="83">
        <v>12</v>
      </c>
      <c r="EF97" s="87" t="s">
        <v>176</v>
      </c>
      <c r="EG97" s="83"/>
      <c r="EH97" s="84"/>
      <c r="EI97" s="84"/>
      <c r="EJ97" s="84"/>
      <c r="EK97" s="87" t="s">
        <v>174</v>
      </c>
      <c r="EL97" s="90">
        <v>49</v>
      </c>
      <c r="EM97" s="90">
        <v>843.3</v>
      </c>
      <c r="EN97" s="90"/>
      <c r="EO97" s="87" t="s">
        <v>177</v>
      </c>
      <c r="EP97" s="83">
        <v>40</v>
      </c>
      <c r="EQ97" s="91">
        <v>22</v>
      </c>
      <c r="ER97" s="91">
        <v>120</v>
      </c>
      <c r="ES97" s="91">
        <v>120</v>
      </c>
      <c r="ET97" s="91">
        <v>6</v>
      </c>
      <c r="EU97" s="87" t="s">
        <v>174</v>
      </c>
      <c r="EV97" s="87"/>
      <c r="EW97" s="91">
        <v>1</v>
      </c>
      <c r="EX97" s="87" t="s">
        <v>174</v>
      </c>
      <c r="EY97" s="90">
        <v>24.5</v>
      </c>
      <c r="EZ97" s="90">
        <v>24.9</v>
      </c>
      <c r="FA97" s="90"/>
      <c r="FB97" s="91">
        <v>18</v>
      </c>
      <c r="FC97" s="91">
        <v>60</v>
      </c>
      <c r="FD97" s="91">
        <v>12</v>
      </c>
      <c r="FE97" s="87" t="s">
        <v>180</v>
      </c>
      <c r="FF97" s="83">
        <v>18</v>
      </c>
      <c r="FG97" s="83">
        <v>60</v>
      </c>
      <c r="FH97" s="83">
        <v>12</v>
      </c>
      <c r="FI97" s="87" t="s">
        <v>205</v>
      </c>
      <c r="FJ97" s="83"/>
      <c r="FK97" s="83"/>
      <c r="FL97" s="83"/>
      <c r="FM97" s="87"/>
      <c r="FN97" s="87" t="s">
        <v>174</v>
      </c>
      <c r="FO97" s="84">
        <f t="shared" si="14"/>
        <v>50</v>
      </c>
      <c r="FP97" s="84"/>
      <c r="FQ97" s="84"/>
      <c r="FR97" s="85">
        <f t="shared" si="15"/>
        <v>200</v>
      </c>
      <c r="FS97" s="90"/>
      <c r="FT97" s="90"/>
      <c r="FU97" s="90">
        <v>628.61</v>
      </c>
      <c r="FV97" s="90"/>
      <c r="FW97" s="86">
        <f t="shared" si="10"/>
        <v>3872.49</v>
      </c>
      <c r="FX97" s="86">
        <f t="shared" si="11"/>
        <v>3250.0600000000004</v>
      </c>
      <c r="FY97" s="86">
        <f t="shared" si="11"/>
        <v>0</v>
      </c>
    </row>
    <row r="98" spans="1:181" ht="30" x14ac:dyDescent="0.25">
      <c r="A98" s="83" t="s">
        <v>324</v>
      </c>
      <c r="B98" s="87" t="s">
        <v>198</v>
      </c>
      <c r="C98" s="88">
        <v>44046</v>
      </c>
      <c r="D98" s="89">
        <v>44060</v>
      </c>
      <c r="E98" s="87" t="s">
        <v>199</v>
      </c>
      <c r="F98" s="87" t="s">
        <v>177</v>
      </c>
      <c r="G98" s="87" t="s">
        <v>299</v>
      </c>
      <c r="H98" s="87"/>
      <c r="I98" s="87"/>
      <c r="J98" s="83">
        <v>100</v>
      </c>
      <c r="K98" s="87"/>
      <c r="L98" s="87" t="s">
        <v>174</v>
      </c>
      <c r="M98" s="83"/>
      <c r="N98" s="83">
        <v>1</v>
      </c>
      <c r="O98" s="83"/>
      <c r="P98" s="83">
        <v>24000</v>
      </c>
      <c r="Q98" s="83"/>
      <c r="R98" s="83"/>
      <c r="S98" s="83"/>
      <c r="T98" s="83">
        <v>1</v>
      </c>
      <c r="U98" s="83">
        <v>10</v>
      </c>
      <c r="V98" s="83">
        <v>10656</v>
      </c>
      <c r="W98" s="83">
        <v>1332</v>
      </c>
      <c r="X98" s="87" t="s">
        <v>175</v>
      </c>
      <c r="Y98" s="83">
        <v>1442</v>
      </c>
      <c r="Z98" s="83">
        <v>751</v>
      </c>
      <c r="AA98" s="83">
        <v>751</v>
      </c>
      <c r="AB98" s="83">
        <v>751</v>
      </c>
      <c r="AC98" s="83">
        <v>1</v>
      </c>
      <c r="AD98" s="87" t="s">
        <v>176</v>
      </c>
      <c r="AE98" s="90"/>
      <c r="AF98" s="90"/>
      <c r="AG98" s="90"/>
      <c r="AH98" s="87" t="s">
        <v>176</v>
      </c>
      <c r="AI98" s="84"/>
      <c r="AJ98" s="84"/>
      <c r="AK98" s="84"/>
      <c r="AL98" s="87" t="s">
        <v>176</v>
      </c>
      <c r="AM98" s="87" t="s">
        <v>176</v>
      </c>
      <c r="AN98" s="90"/>
      <c r="AO98" s="90"/>
      <c r="AP98" s="90"/>
      <c r="AQ98" s="87" t="s">
        <v>174</v>
      </c>
      <c r="AR98" s="90"/>
      <c r="AS98" s="90">
        <v>1383.6</v>
      </c>
      <c r="AT98" s="90"/>
      <c r="AU98" s="87" t="s">
        <v>176</v>
      </c>
      <c r="AV98" s="90"/>
      <c r="AW98" s="90"/>
      <c r="AX98" s="90"/>
      <c r="AY98" s="87" t="s">
        <v>174</v>
      </c>
      <c r="AZ98" s="83">
        <v>691</v>
      </c>
      <c r="BA98" s="90">
        <v>810.36</v>
      </c>
      <c r="BB98" s="90">
        <v>134.30000000000001</v>
      </c>
      <c r="BC98" s="90"/>
      <c r="BD98" s="87" t="s">
        <v>176</v>
      </c>
      <c r="BE98" s="91"/>
      <c r="BF98" s="90"/>
      <c r="BG98" s="90"/>
      <c r="BH98" s="90"/>
      <c r="BI98" s="87" t="s">
        <v>176</v>
      </c>
      <c r="BJ98" s="91"/>
      <c r="BK98" s="90"/>
      <c r="BL98" s="90"/>
      <c r="BM98" s="90"/>
      <c r="BN98" s="91"/>
      <c r="BO98" s="91"/>
      <c r="BP98" s="91"/>
      <c r="BQ98" s="91"/>
      <c r="BR98" s="91"/>
      <c r="BS98" s="83"/>
      <c r="BT98" s="83"/>
      <c r="BU98" s="83"/>
      <c r="BV98" s="87" t="s">
        <v>176</v>
      </c>
      <c r="BW98" s="90"/>
      <c r="BX98" s="90"/>
      <c r="BY98" s="90"/>
      <c r="BZ98" s="83"/>
      <c r="CA98" s="91"/>
      <c r="CB98" s="91"/>
      <c r="CC98" s="91"/>
      <c r="CD98" s="91"/>
      <c r="CE98" s="91"/>
      <c r="CF98" s="87" t="s">
        <v>174</v>
      </c>
      <c r="CG98" s="90">
        <v>424.08</v>
      </c>
      <c r="CH98" s="90">
        <v>469.12</v>
      </c>
      <c r="CI98" s="90"/>
      <c r="CJ98" s="91">
        <v>200</v>
      </c>
      <c r="CK98" s="91">
        <v>0</v>
      </c>
      <c r="CL98" s="91">
        <v>19</v>
      </c>
      <c r="CM98" s="83"/>
      <c r="CN98" s="83"/>
      <c r="CO98" s="83"/>
      <c r="CP98" s="92" t="s">
        <v>176</v>
      </c>
      <c r="CQ98" s="83"/>
      <c r="CR98" s="83"/>
      <c r="CS98" s="90"/>
      <c r="CT98" s="90"/>
      <c r="CU98" s="90"/>
      <c r="CV98" s="92" t="s">
        <v>176</v>
      </c>
      <c r="CW98" s="83"/>
      <c r="CX98" s="83"/>
      <c r="CY98" s="90"/>
      <c r="CZ98" s="90"/>
      <c r="DA98" s="90"/>
      <c r="DB98" s="87" t="s">
        <v>176</v>
      </c>
      <c r="DC98" s="90"/>
      <c r="DD98" s="90"/>
      <c r="DE98" s="90"/>
      <c r="DF98" s="83"/>
      <c r="DG98" s="91"/>
      <c r="DH98" s="91"/>
      <c r="DI98" s="87"/>
      <c r="DJ98" s="83"/>
      <c r="DK98" s="83"/>
      <c r="DL98" s="83"/>
      <c r="DM98" s="87"/>
      <c r="DN98" s="83"/>
      <c r="DO98" s="83"/>
      <c r="DP98" s="83"/>
      <c r="DQ98" s="87"/>
      <c r="DR98" s="87" t="s">
        <v>174</v>
      </c>
      <c r="DS98" s="90">
        <v>2600</v>
      </c>
      <c r="DT98" s="90">
        <v>651.59</v>
      </c>
      <c r="DU98" s="90"/>
      <c r="DV98" s="93">
        <v>2</v>
      </c>
      <c r="DW98" s="93">
        <v>14</v>
      </c>
      <c r="DX98" s="93">
        <v>8.1999999999999993</v>
      </c>
      <c r="DY98" s="87" t="s">
        <v>174</v>
      </c>
      <c r="DZ98" s="83">
        <v>71</v>
      </c>
      <c r="EA98" s="83">
        <v>69</v>
      </c>
      <c r="EB98" s="83">
        <v>70</v>
      </c>
      <c r="EC98" s="83">
        <v>67</v>
      </c>
      <c r="ED98" s="83">
        <v>12</v>
      </c>
      <c r="EE98" s="83">
        <v>12</v>
      </c>
      <c r="EF98" s="87" t="s">
        <v>176</v>
      </c>
      <c r="EG98" s="83"/>
      <c r="EH98" s="84"/>
      <c r="EI98" s="84"/>
      <c r="EJ98" s="84"/>
      <c r="EK98" s="87" t="s">
        <v>174</v>
      </c>
      <c r="EL98" s="90"/>
      <c r="EM98" s="90">
        <v>996.77</v>
      </c>
      <c r="EN98" s="90"/>
      <c r="EO98" s="87" t="s">
        <v>177</v>
      </c>
      <c r="EP98" s="83">
        <v>40</v>
      </c>
      <c r="EQ98" s="91">
        <v>3</v>
      </c>
      <c r="ER98" s="91">
        <v>120</v>
      </c>
      <c r="ES98" s="91">
        <v>120</v>
      </c>
      <c r="ET98" s="91">
        <v>6</v>
      </c>
      <c r="EU98" s="87" t="s">
        <v>174</v>
      </c>
      <c r="EV98" s="87"/>
      <c r="EW98" s="91">
        <v>2</v>
      </c>
      <c r="EX98" s="87" t="s">
        <v>174</v>
      </c>
      <c r="EY98" s="90"/>
      <c r="EZ98" s="90">
        <v>61.85</v>
      </c>
      <c r="FA98" s="90"/>
      <c r="FB98" s="91">
        <v>18</v>
      </c>
      <c r="FC98" s="91">
        <v>60</v>
      </c>
      <c r="FD98" s="91">
        <v>12</v>
      </c>
      <c r="FE98" s="87" t="s">
        <v>180</v>
      </c>
      <c r="FF98" s="83">
        <v>18</v>
      </c>
      <c r="FG98" s="83">
        <v>60</v>
      </c>
      <c r="FH98" s="83">
        <v>12</v>
      </c>
      <c r="FI98" s="87" t="s">
        <v>205</v>
      </c>
      <c r="FJ98" s="83"/>
      <c r="FK98" s="83"/>
      <c r="FL98" s="83"/>
      <c r="FM98" s="87"/>
      <c r="FN98" s="87" t="s">
        <v>174</v>
      </c>
      <c r="FO98" s="84">
        <f t="shared" si="14"/>
        <v>50</v>
      </c>
      <c r="FP98" s="84"/>
      <c r="FQ98" s="84"/>
      <c r="FR98" s="85">
        <f t="shared" si="15"/>
        <v>200</v>
      </c>
      <c r="FS98" s="90"/>
      <c r="FT98" s="90"/>
      <c r="FU98" s="90">
        <v>744.7</v>
      </c>
      <c r="FV98" s="90"/>
      <c r="FW98" s="86">
        <f t="shared" si="10"/>
        <v>4084.44</v>
      </c>
      <c r="FX98" s="86">
        <f t="shared" si="11"/>
        <v>4441.93</v>
      </c>
      <c r="FY98" s="86">
        <f t="shared" si="11"/>
        <v>0</v>
      </c>
    </row>
    <row r="99" spans="1:181" ht="30" customHeight="1" x14ac:dyDescent="0.25">
      <c r="A99" s="83" t="s">
        <v>325</v>
      </c>
      <c r="B99" s="87" t="s">
        <v>201</v>
      </c>
      <c r="C99" s="88">
        <v>44062</v>
      </c>
      <c r="D99" s="89">
        <v>44074</v>
      </c>
      <c r="E99" s="87" t="s">
        <v>202</v>
      </c>
      <c r="F99" s="87" t="s">
        <v>177</v>
      </c>
      <c r="G99" s="87" t="s">
        <v>299</v>
      </c>
      <c r="H99" s="87"/>
      <c r="I99" s="87"/>
      <c r="J99" s="83">
        <v>100</v>
      </c>
      <c r="K99" s="87"/>
      <c r="L99" s="87" t="s">
        <v>176</v>
      </c>
      <c r="M99" s="83"/>
      <c r="N99" s="83"/>
      <c r="O99" s="83"/>
      <c r="P99" s="83"/>
      <c r="Q99" s="83"/>
      <c r="R99" s="83"/>
      <c r="S99" s="83"/>
      <c r="T99" s="83">
        <v>4</v>
      </c>
      <c r="U99" s="83">
        <v>7</v>
      </c>
      <c r="V99" s="83">
        <v>7680</v>
      </c>
      <c r="W99" s="83">
        <v>960</v>
      </c>
      <c r="X99" s="87" t="s">
        <v>204</v>
      </c>
      <c r="Y99" s="83">
        <v>2782</v>
      </c>
      <c r="Z99" s="83"/>
      <c r="AA99" s="83"/>
      <c r="AB99" s="83">
        <v>1124</v>
      </c>
      <c r="AC99" s="83">
        <v>1</v>
      </c>
      <c r="AD99" s="87" t="s">
        <v>176</v>
      </c>
      <c r="AE99" s="90"/>
      <c r="AF99" s="90"/>
      <c r="AG99" s="90"/>
      <c r="AH99" s="87" t="s">
        <v>176</v>
      </c>
      <c r="AI99" s="84"/>
      <c r="AJ99" s="84"/>
      <c r="AK99" s="84"/>
      <c r="AL99" s="87" t="s">
        <v>176</v>
      </c>
      <c r="AM99" s="87" t="s">
        <v>176</v>
      </c>
      <c r="AN99" s="90"/>
      <c r="AO99" s="90"/>
      <c r="AP99" s="90"/>
      <c r="AQ99" s="87" t="s">
        <v>174</v>
      </c>
      <c r="AR99" s="90"/>
      <c r="AS99" s="90">
        <v>986.05</v>
      </c>
      <c r="AT99" s="90"/>
      <c r="AU99" s="87" t="s">
        <v>176</v>
      </c>
      <c r="AV99" s="90"/>
      <c r="AW99" s="90"/>
      <c r="AX99" s="90"/>
      <c r="AY99" s="87" t="s">
        <v>174</v>
      </c>
      <c r="AZ99" s="83">
        <v>1658</v>
      </c>
      <c r="BA99" s="90">
        <v>807.75</v>
      </c>
      <c r="BB99" s="90">
        <v>1153.06</v>
      </c>
      <c r="BC99" s="90"/>
      <c r="BD99" s="87" t="s">
        <v>176</v>
      </c>
      <c r="BE99" s="91"/>
      <c r="BF99" s="90"/>
      <c r="BG99" s="90"/>
      <c r="BH99" s="90"/>
      <c r="BI99" s="87" t="s">
        <v>174</v>
      </c>
      <c r="BJ99" s="91">
        <v>960</v>
      </c>
      <c r="BK99" s="90">
        <v>1592.57</v>
      </c>
      <c r="BL99" s="90">
        <v>248.43</v>
      </c>
      <c r="BM99" s="90"/>
      <c r="BN99" s="91">
        <v>6</v>
      </c>
      <c r="BO99" s="91">
        <v>38</v>
      </c>
      <c r="BP99" s="91"/>
      <c r="BQ99" s="91"/>
      <c r="BR99" s="91"/>
      <c r="BS99" s="83"/>
      <c r="BT99" s="83"/>
      <c r="BU99" s="83"/>
      <c r="BV99" s="87" t="s">
        <v>176</v>
      </c>
      <c r="BW99" s="90"/>
      <c r="BX99" s="90"/>
      <c r="BY99" s="90"/>
      <c r="BZ99" s="83"/>
      <c r="CA99" s="91"/>
      <c r="CB99" s="91"/>
      <c r="CC99" s="91"/>
      <c r="CD99" s="91"/>
      <c r="CE99" s="91"/>
      <c r="CF99" s="87" t="s">
        <v>174</v>
      </c>
      <c r="CG99" s="90">
        <v>1168.17</v>
      </c>
      <c r="CH99" s="90">
        <v>1800.29</v>
      </c>
      <c r="CI99" s="90"/>
      <c r="CJ99" s="91">
        <v>960</v>
      </c>
      <c r="CK99" s="91">
        <v>4.2</v>
      </c>
      <c r="CL99" s="91">
        <v>19</v>
      </c>
      <c r="CM99" s="83"/>
      <c r="CN99" s="83"/>
      <c r="CO99" s="83"/>
      <c r="CP99" s="92" t="s">
        <v>176</v>
      </c>
      <c r="CQ99" s="83"/>
      <c r="CR99" s="83"/>
      <c r="CS99" s="90"/>
      <c r="CT99" s="90"/>
      <c r="CU99" s="90"/>
      <c r="CV99" s="92" t="s">
        <v>176</v>
      </c>
      <c r="CW99" s="83"/>
      <c r="CX99" s="83"/>
      <c r="CY99" s="90"/>
      <c r="CZ99" s="90"/>
      <c r="DA99" s="90"/>
      <c r="DB99" s="87" t="s">
        <v>176</v>
      </c>
      <c r="DC99" s="90"/>
      <c r="DD99" s="90"/>
      <c r="DE99" s="90"/>
      <c r="DF99" s="83"/>
      <c r="DG99" s="91"/>
      <c r="DH99" s="91"/>
      <c r="DI99" s="87"/>
      <c r="DJ99" s="83"/>
      <c r="DK99" s="83"/>
      <c r="DL99" s="83"/>
      <c r="DM99" s="87"/>
      <c r="DN99" s="83"/>
      <c r="DO99" s="83"/>
      <c r="DP99" s="83"/>
      <c r="DQ99" s="87"/>
      <c r="DR99" s="87" t="s">
        <v>174</v>
      </c>
      <c r="DS99" s="90">
        <v>2365.88</v>
      </c>
      <c r="DT99" s="90">
        <v>1104.8900000000001</v>
      </c>
      <c r="DU99" s="90"/>
      <c r="DV99" s="93">
        <v>2.5</v>
      </c>
      <c r="DW99" s="93">
        <v>14</v>
      </c>
      <c r="DX99" s="93">
        <v>8.9</v>
      </c>
      <c r="DY99" s="87" t="s">
        <v>174</v>
      </c>
      <c r="DZ99" s="83">
        <v>77</v>
      </c>
      <c r="EA99" s="83">
        <v>77</v>
      </c>
      <c r="EB99" s="83">
        <v>72</v>
      </c>
      <c r="EC99" s="83">
        <v>72</v>
      </c>
      <c r="ED99" s="83">
        <v>12</v>
      </c>
      <c r="EE99" s="83">
        <v>12</v>
      </c>
      <c r="EF99" s="87" t="s">
        <v>176</v>
      </c>
      <c r="EG99" s="83"/>
      <c r="EH99" s="84"/>
      <c r="EI99" s="84"/>
      <c r="EJ99" s="84"/>
      <c r="EK99" s="87" t="s">
        <v>174</v>
      </c>
      <c r="EL99" s="90"/>
      <c r="EM99" s="90">
        <v>31.35</v>
      </c>
      <c r="EN99" s="90"/>
      <c r="EO99" s="87" t="s">
        <v>177</v>
      </c>
      <c r="EP99" s="83">
        <v>40</v>
      </c>
      <c r="EQ99" s="91">
        <v>10</v>
      </c>
      <c r="ER99" s="91">
        <v>140</v>
      </c>
      <c r="ES99" s="91">
        <v>120</v>
      </c>
      <c r="ET99" s="91">
        <v>6</v>
      </c>
      <c r="EU99" s="87" t="s">
        <v>176</v>
      </c>
      <c r="EV99" s="87" t="s">
        <v>209</v>
      </c>
      <c r="EW99" s="91">
        <v>0</v>
      </c>
      <c r="EX99" s="87" t="s">
        <v>174</v>
      </c>
      <c r="EY99" s="90"/>
      <c r="EZ99" s="90">
        <v>96.39</v>
      </c>
      <c r="FA99" s="90"/>
      <c r="FB99" s="91">
        <v>9</v>
      </c>
      <c r="FC99" s="91">
        <v>75</v>
      </c>
      <c r="FD99" s="91">
        <v>12</v>
      </c>
      <c r="FE99" s="87" t="s">
        <v>180</v>
      </c>
      <c r="FF99" s="83">
        <v>9</v>
      </c>
      <c r="FG99" s="83">
        <v>75</v>
      </c>
      <c r="FH99" s="83">
        <v>10</v>
      </c>
      <c r="FI99" s="87" t="s">
        <v>205</v>
      </c>
      <c r="FJ99" s="83"/>
      <c r="FK99" s="83"/>
      <c r="FL99" s="83"/>
      <c r="FM99" s="87"/>
      <c r="FN99" s="87" t="s">
        <v>174</v>
      </c>
      <c r="FO99" s="84">
        <f t="shared" si="14"/>
        <v>50</v>
      </c>
      <c r="FP99" s="84"/>
      <c r="FQ99" s="84"/>
      <c r="FR99" s="85">
        <f t="shared" si="15"/>
        <v>200</v>
      </c>
      <c r="FS99" s="90"/>
      <c r="FT99" s="90"/>
      <c r="FU99" s="90">
        <v>788</v>
      </c>
      <c r="FV99" s="90"/>
      <c r="FW99" s="86">
        <f t="shared" si="10"/>
        <v>6184.37</v>
      </c>
      <c r="FX99" s="86">
        <f t="shared" si="11"/>
        <v>6208.4600000000009</v>
      </c>
      <c r="FY99" s="86">
        <f t="shared" si="11"/>
        <v>0</v>
      </c>
    </row>
    <row r="100" spans="1:181" x14ac:dyDescent="0.25">
      <c r="A100" s="83" t="s">
        <v>326</v>
      </c>
      <c r="B100" s="87" t="s">
        <v>201</v>
      </c>
      <c r="C100" s="88">
        <v>44034</v>
      </c>
      <c r="D100" s="89">
        <v>44063</v>
      </c>
      <c r="E100" s="87" t="s">
        <v>202</v>
      </c>
      <c r="F100" s="87" t="s">
        <v>177</v>
      </c>
      <c r="G100" s="87" t="s">
        <v>296</v>
      </c>
      <c r="H100" s="87"/>
      <c r="I100" s="87"/>
      <c r="J100" s="83">
        <v>100</v>
      </c>
      <c r="K100" s="87">
        <v>8.4</v>
      </c>
      <c r="L100" s="87" t="s">
        <v>174</v>
      </c>
      <c r="M100" s="83"/>
      <c r="N100" s="83"/>
      <c r="O100" s="83">
        <v>1</v>
      </c>
      <c r="P100" s="83">
        <v>24000</v>
      </c>
      <c r="Q100" s="83"/>
      <c r="R100" s="83"/>
      <c r="S100" s="83"/>
      <c r="T100" s="83">
        <v>1</v>
      </c>
      <c r="U100" s="83">
        <v>8</v>
      </c>
      <c r="V100" s="83">
        <v>9936</v>
      </c>
      <c r="W100" s="83">
        <v>1242</v>
      </c>
      <c r="X100" s="87" t="s">
        <v>204</v>
      </c>
      <c r="Y100" s="83">
        <v>3265</v>
      </c>
      <c r="Z100" s="83"/>
      <c r="AA100" s="83"/>
      <c r="AB100" s="83">
        <v>1318</v>
      </c>
      <c r="AC100" s="83">
        <v>1</v>
      </c>
      <c r="AD100" s="87" t="s">
        <v>176</v>
      </c>
      <c r="AE100" s="90"/>
      <c r="AF100" s="90"/>
      <c r="AG100" s="90"/>
      <c r="AH100" s="87" t="s">
        <v>176</v>
      </c>
      <c r="AI100" s="84"/>
      <c r="AJ100" s="84"/>
      <c r="AK100" s="84"/>
      <c r="AL100" s="87" t="s">
        <v>176</v>
      </c>
      <c r="AM100" s="87" t="s">
        <v>176</v>
      </c>
      <c r="AN100" s="90"/>
      <c r="AO100" s="90"/>
      <c r="AP100" s="90"/>
      <c r="AQ100" s="87" t="s">
        <v>174</v>
      </c>
      <c r="AR100" s="90"/>
      <c r="AS100" s="90">
        <v>1302.6199999999999</v>
      </c>
      <c r="AT100" s="90"/>
      <c r="AU100" s="87" t="s">
        <v>176</v>
      </c>
      <c r="AV100" s="90"/>
      <c r="AW100" s="90"/>
      <c r="AX100" s="90"/>
      <c r="AY100" s="87" t="s">
        <v>174</v>
      </c>
      <c r="AZ100" s="83">
        <v>1947</v>
      </c>
      <c r="BA100" s="90"/>
      <c r="BB100" s="90">
        <v>2785.69</v>
      </c>
      <c r="BC100" s="90"/>
      <c r="BD100" s="87" t="s">
        <v>176</v>
      </c>
      <c r="BE100" s="91"/>
      <c r="BF100" s="90"/>
      <c r="BG100" s="90"/>
      <c r="BH100" s="90"/>
      <c r="BI100" s="87" t="s">
        <v>174</v>
      </c>
      <c r="BJ100" s="91">
        <v>1680</v>
      </c>
      <c r="BK100" s="90">
        <v>1773.15</v>
      </c>
      <c r="BL100" s="90">
        <v>721.49</v>
      </c>
      <c r="BM100" s="90"/>
      <c r="BN100" s="91">
        <v>10</v>
      </c>
      <c r="BO100" s="91">
        <v>38</v>
      </c>
      <c r="BP100" s="91"/>
      <c r="BQ100" s="91"/>
      <c r="BR100" s="91"/>
      <c r="BS100" s="83"/>
      <c r="BT100" s="83"/>
      <c r="BU100" s="83"/>
      <c r="BV100" s="87" t="s">
        <v>176</v>
      </c>
      <c r="BW100" s="90"/>
      <c r="BX100" s="90"/>
      <c r="BY100" s="90"/>
      <c r="BZ100" s="83"/>
      <c r="CA100" s="91"/>
      <c r="CB100" s="91"/>
      <c r="CC100" s="91"/>
      <c r="CD100" s="91"/>
      <c r="CE100" s="91"/>
      <c r="CF100" s="87" t="s">
        <v>174</v>
      </c>
      <c r="CG100" s="90">
        <v>2970.73</v>
      </c>
      <c r="CH100" s="90">
        <v>1921.36</v>
      </c>
      <c r="CI100" s="90"/>
      <c r="CJ100" s="91">
        <v>1680</v>
      </c>
      <c r="CK100" s="91">
        <v>7</v>
      </c>
      <c r="CL100" s="91">
        <v>19</v>
      </c>
      <c r="CM100" s="83"/>
      <c r="CN100" s="83"/>
      <c r="CO100" s="83"/>
      <c r="CP100" s="92" t="s">
        <v>176</v>
      </c>
      <c r="CQ100" s="83"/>
      <c r="CR100" s="83"/>
      <c r="CS100" s="90"/>
      <c r="CT100" s="90"/>
      <c r="CU100" s="90"/>
      <c r="CV100" s="92" t="s">
        <v>176</v>
      </c>
      <c r="CW100" s="83"/>
      <c r="CX100" s="83"/>
      <c r="CY100" s="90"/>
      <c r="CZ100" s="90"/>
      <c r="DA100" s="90"/>
      <c r="DB100" s="87" t="s">
        <v>176</v>
      </c>
      <c r="DC100" s="90"/>
      <c r="DD100" s="90"/>
      <c r="DE100" s="90"/>
      <c r="DF100" s="83"/>
      <c r="DG100" s="91"/>
      <c r="DH100" s="91"/>
      <c r="DI100" s="87"/>
      <c r="DJ100" s="83"/>
      <c r="DK100" s="83"/>
      <c r="DL100" s="83"/>
      <c r="DM100" s="87"/>
      <c r="DN100" s="83"/>
      <c r="DO100" s="83"/>
      <c r="DP100" s="83"/>
      <c r="DQ100" s="87"/>
      <c r="DR100" s="87" t="s">
        <v>176</v>
      </c>
      <c r="DS100" s="90"/>
      <c r="DT100" s="90"/>
      <c r="DU100" s="90"/>
      <c r="DV100" s="93"/>
      <c r="DW100" s="93"/>
      <c r="DX100" s="93"/>
      <c r="DY100" s="87" t="s">
        <v>174</v>
      </c>
      <c r="DZ100" s="83">
        <v>78</v>
      </c>
      <c r="EA100" s="83">
        <v>78</v>
      </c>
      <c r="EB100" s="83">
        <v>72</v>
      </c>
      <c r="EC100" s="83">
        <v>72</v>
      </c>
      <c r="ED100" s="83">
        <v>12</v>
      </c>
      <c r="EE100" s="83">
        <v>12</v>
      </c>
      <c r="EF100" s="87" t="s">
        <v>176</v>
      </c>
      <c r="EG100" s="83"/>
      <c r="EH100" s="84"/>
      <c r="EI100" s="84"/>
      <c r="EJ100" s="84"/>
      <c r="EK100" s="87" t="s">
        <v>174</v>
      </c>
      <c r="EL100" s="90"/>
      <c r="EM100" s="90">
        <v>107.57</v>
      </c>
      <c r="EN100" s="90"/>
      <c r="EO100" s="87" t="s">
        <v>177</v>
      </c>
      <c r="EP100" s="83">
        <v>40</v>
      </c>
      <c r="EQ100" s="91">
        <v>10</v>
      </c>
      <c r="ER100" s="91">
        <v>140</v>
      </c>
      <c r="ES100" s="91">
        <v>120</v>
      </c>
      <c r="ET100" s="91">
        <v>0</v>
      </c>
      <c r="EU100" s="87" t="s">
        <v>174</v>
      </c>
      <c r="EV100" s="87"/>
      <c r="EW100" s="91">
        <v>0</v>
      </c>
      <c r="EX100" s="87" t="s">
        <v>174</v>
      </c>
      <c r="EY100" s="90"/>
      <c r="EZ100" s="90">
        <v>109.79</v>
      </c>
      <c r="FA100" s="90"/>
      <c r="FB100" s="91">
        <v>9</v>
      </c>
      <c r="FC100" s="91">
        <v>75</v>
      </c>
      <c r="FD100" s="91">
        <v>12</v>
      </c>
      <c r="FE100" s="87" t="s">
        <v>180</v>
      </c>
      <c r="FF100" s="83">
        <v>9</v>
      </c>
      <c r="FG100" s="83">
        <v>75</v>
      </c>
      <c r="FH100" s="83">
        <v>12</v>
      </c>
      <c r="FI100" s="87" t="s">
        <v>205</v>
      </c>
      <c r="FJ100" s="83"/>
      <c r="FK100" s="83"/>
      <c r="FL100" s="83"/>
      <c r="FM100" s="87"/>
      <c r="FN100" s="87" t="s">
        <v>174</v>
      </c>
      <c r="FO100" s="84">
        <f t="shared" si="14"/>
        <v>50</v>
      </c>
      <c r="FP100" s="84"/>
      <c r="FQ100" s="84"/>
      <c r="FR100" s="85">
        <f t="shared" si="15"/>
        <v>200</v>
      </c>
      <c r="FS100" s="90"/>
      <c r="FT100" s="90"/>
      <c r="FU100" s="90">
        <v>748.6</v>
      </c>
      <c r="FV100" s="90"/>
      <c r="FW100" s="86">
        <f t="shared" si="10"/>
        <v>4993.88</v>
      </c>
      <c r="FX100" s="86">
        <f t="shared" si="11"/>
        <v>7697.12</v>
      </c>
      <c r="FY100" s="86">
        <f t="shared" si="11"/>
        <v>0</v>
      </c>
    </row>
    <row r="101" spans="1:181" x14ac:dyDescent="0.25">
      <c r="A101" s="83" t="s">
        <v>327</v>
      </c>
      <c r="B101" s="87" t="s">
        <v>201</v>
      </c>
      <c r="C101" s="88">
        <v>44034</v>
      </c>
      <c r="D101" s="89">
        <v>44068</v>
      </c>
      <c r="E101" s="87" t="s">
        <v>202</v>
      </c>
      <c r="F101" s="87" t="s">
        <v>177</v>
      </c>
      <c r="G101" s="87" t="s">
        <v>203</v>
      </c>
      <c r="H101" s="87"/>
      <c r="I101" s="87"/>
      <c r="J101" s="83">
        <v>100</v>
      </c>
      <c r="K101" s="87"/>
      <c r="L101" s="87" t="s">
        <v>176</v>
      </c>
      <c r="M101" s="83"/>
      <c r="N101" s="83"/>
      <c r="O101" s="83"/>
      <c r="P101" s="83"/>
      <c r="Q101" s="83"/>
      <c r="R101" s="83"/>
      <c r="S101" s="83"/>
      <c r="T101" s="83">
        <v>5</v>
      </c>
      <c r="U101" s="83">
        <v>7</v>
      </c>
      <c r="V101" s="83">
        <v>13440</v>
      </c>
      <c r="W101" s="83">
        <v>1680</v>
      </c>
      <c r="X101" s="87" t="s">
        <v>204</v>
      </c>
      <c r="Y101" s="83">
        <v>3250</v>
      </c>
      <c r="Z101" s="83"/>
      <c r="AA101" s="83"/>
      <c r="AB101" s="83">
        <v>746</v>
      </c>
      <c r="AC101" s="83">
        <v>1</v>
      </c>
      <c r="AD101" s="87" t="s">
        <v>176</v>
      </c>
      <c r="AE101" s="90"/>
      <c r="AF101" s="90"/>
      <c r="AG101" s="90"/>
      <c r="AH101" s="87" t="s">
        <v>176</v>
      </c>
      <c r="AI101" s="84"/>
      <c r="AJ101" s="84"/>
      <c r="AK101" s="84"/>
      <c r="AL101" s="87" t="s">
        <v>176</v>
      </c>
      <c r="AM101" s="87" t="s">
        <v>176</v>
      </c>
      <c r="AN101" s="90"/>
      <c r="AO101" s="90"/>
      <c r="AP101" s="90"/>
      <c r="AQ101" s="87" t="s">
        <v>174</v>
      </c>
      <c r="AR101" s="90"/>
      <c r="AS101" s="90">
        <v>1195.07</v>
      </c>
      <c r="AT101" s="90"/>
      <c r="AU101" s="87" t="s">
        <v>176</v>
      </c>
      <c r="AV101" s="90"/>
      <c r="AW101" s="90"/>
      <c r="AX101" s="90"/>
      <c r="AY101" s="87" t="s">
        <v>174</v>
      </c>
      <c r="AZ101" s="83">
        <v>2504</v>
      </c>
      <c r="BA101" s="90"/>
      <c r="BB101" s="90">
        <v>1660.61</v>
      </c>
      <c r="BC101" s="90"/>
      <c r="BD101" s="87" t="s">
        <v>176</v>
      </c>
      <c r="BE101" s="91"/>
      <c r="BF101" s="90"/>
      <c r="BG101" s="90"/>
      <c r="BH101" s="90"/>
      <c r="BI101" s="87" t="s">
        <v>174</v>
      </c>
      <c r="BJ101" s="91">
        <v>1680</v>
      </c>
      <c r="BK101" s="90">
        <v>1531.58</v>
      </c>
      <c r="BL101" s="90">
        <v>316.55</v>
      </c>
      <c r="BM101" s="90"/>
      <c r="BN101" s="91">
        <v>8</v>
      </c>
      <c r="BO101" s="91">
        <v>38</v>
      </c>
      <c r="BP101" s="91"/>
      <c r="BQ101" s="91"/>
      <c r="BR101" s="91"/>
      <c r="BS101" s="83"/>
      <c r="BT101" s="83"/>
      <c r="BU101" s="83"/>
      <c r="BV101" s="87" t="s">
        <v>176</v>
      </c>
      <c r="BW101" s="90"/>
      <c r="BX101" s="90"/>
      <c r="BY101" s="90"/>
      <c r="BZ101" s="83"/>
      <c r="CA101" s="91"/>
      <c r="CB101" s="91"/>
      <c r="CC101" s="91"/>
      <c r="CD101" s="91"/>
      <c r="CE101" s="91"/>
      <c r="CF101" s="87" t="s">
        <v>174</v>
      </c>
      <c r="CG101" s="90">
        <v>2454.7199999999998</v>
      </c>
      <c r="CH101" s="90">
        <v>1929.79</v>
      </c>
      <c r="CI101" s="90"/>
      <c r="CJ101" s="91">
        <v>1680</v>
      </c>
      <c r="CK101" s="91">
        <v>8.1999999999999993</v>
      </c>
      <c r="CL101" s="91">
        <v>19</v>
      </c>
      <c r="CM101" s="83"/>
      <c r="CN101" s="83"/>
      <c r="CO101" s="83"/>
      <c r="CP101" s="92" t="s">
        <v>176</v>
      </c>
      <c r="CQ101" s="83"/>
      <c r="CR101" s="83"/>
      <c r="CS101" s="90"/>
      <c r="CT101" s="90"/>
      <c r="CU101" s="90"/>
      <c r="CV101" s="92" t="s">
        <v>176</v>
      </c>
      <c r="CW101" s="83"/>
      <c r="CX101" s="83"/>
      <c r="CY101" s="90"/>
      <c r="CZ101" s="90"/>
      <c r="DA101" s="90"/>
      <c r="DB101" s="87" t="s">
        <v>176</v>
      </c>
      <c r="DC101" s="90"/>
      <c r="DD101" s="90"/>
      <c r="DE101" s="90"/>
      <c r="DF101" s="83"/>
      <c r="DG101" s="91"/>
      <c r="DH101" s="91"/>
      <c r="DI101" s="87"/>
      <c r="DJ101" s="83"/>
      <c r="DK101" s="83"/>
      <c r="DL101" s="83"/>
      <c r="DM101" s="87"/>
      <c r="DN101" s="83"/>
      <c r="DO101" s="83"/>
      <c r="DP101" s="83"/>
      <c r="DQ101" s="87"/>
      <c r="DR101" s="87" t="s">
        <v>174</v>
      </c>
      <c r="DS101" s="90">
        <v>2600</v>
      </c>
      <c r="DT101" s="90">
        <v>2116.31</v>
      </c>
      <c r="DU101" s="90"/>
      <c r="DV101" s="93">
        <v>2.5</v>
      </c>
      <c r="DW101" s="93">
        <v>14</v>
      </c>
      <c r="DX101" s="93">
        <v>9</v>
      </c>
      <c r="DY101" s="87" t="s">
        <v>174</v>
      </c>
      <c r="DZ101" s="83">
        <v>76</v>
      </c>
      <c r="EA101" s="83">
        <v>76</v>
      </c>
      <c r="EB101" s="83">
        <v>72</v>
      </c>
      <c r="EC101" s="83">
        <v>72</v>
      </c>
      <c r="ED101" s="83">
        <v>12</v>
      </c>
      <c r="EE101" s="83">
        <v>12</v>
      </c>
      <c r="EF101" s="87" t="s">
        <v>176</v>
      </c>
      <c r="EG101" s="83"/>
      <c r="EH101" s="84"/>
      <c r="EI101" s="84"/>
      <c r="EJ101" s="84"/>
      <c r="EK101" s="87" t="s">
        <v>174</v>
      </c>
      <c r="EL101" s="90"/>
      <c r="EM101" s="90">
        <v>91.67</v>
      </c>
      <c r="EN101" s="90"/>
      <c r="EO101" s="87" t="s">
        <v>177</v>
      </c>
      <c r="EP101" s="83">
        <v>40</v>
      </c>
      <c r="EQ101" s="91">
        <v>10</v>
      </c>
      <c r="ER101" s="91">
        <v>140</v>
      </c>
      <c r="ES101" s="91">
        <v>120</v>
      </c>
      <c r="ET101" s="91">
        <v>6</v>
      </c>
      <c r="EU101" s="87" t="s">
        <v>174</v>
      </c>
      <c r="EV101" s="87"/>
      <c r="EW101" s="91">
        <v>2</v>
      </c>
      <c r="EX101" s="87" t="s">
        <v>174</v>
      </c>
      <c r="EY101" s="90"/>
      <c r="EZ101" s="90">
        <v>81.19</v>
      </c>
      <c r="FA101" s="90"/>
      <c r="FB101" s="91">
        <v>9</v>
      </c>
      <c r="FC101" s="91">
        <v>100</v>
      </c>
      <c r="FD101" s="91">
        <v>10</v>
      </c>
      <c r="FE101" s="87" t="s">
        <v>180</v>
      </c>
      <c r="FF101" s="83">
        <v>9</v>
      </c>
      <c r="FG101" s="83">
        <v>100</v>
      </c>
      <c r="FH101" s="83">
        <v>10</v>
      </c>
      <c r="FI101" s="87" t="s">
        <v>205</v>
      </c>
      <c r="FJ101" s="83"/>
      <c r="FK101" s="83"/>
      <c r="FL101" s="83"/>
      <c r="FM101" s="87"/>
      <c r="FN101" s="87" t="s">
        <v>174</v>
      </c>
      <c r="FO101" s="84">
        <f t="shared" si="14"/>
        <v>50</v>
      </c>
      <c r="FP101" s="84"/>
      <c r="FQ101" s="84"/>
      <c r="FR101" s="85">
        <f t="shared" si="15"/>
        <v>200</v>
      </c>
      <c r="FS101" s="90"/>
      <c r="FT101" s="90"/>
      <c r="FU101" s="90">
        <v>669.8</v>
      </c>
      <c r="FV101" s="90"/>
      <c r="FW101" s="86">
        <f t="shared" si="10"/>
        <v>6836.2999999999993</v>
      </c>
      <c r="FX101" s="86">
        <f t="shared" si="11"/>
        <v>8060.99</v>
      </c>
      <c r="FY101" s="86">
        <f t="shared" si="11"/>
        <v>0</v>
      </c>
    </row>
    <row r="102" spans="1:181" ht="30" x14ac:dyDescent="0.25">
      <c r="A102" s="83" t="s">
        <v>328</v>
      </c>
      <c r="B102" s="87" t="s">
        <v>198</v>
      </c>
      <c r="C102" s="88">
        <v>44077</v>
      </c>
      <c r="D102" s="89">
        <v>43912</v>
      </c>
      <c r="E102" s="87" t="s">
        <v>329</v>
      </c>
      <c r="F102" s="87" t="s">
        <v>177</v>
      </c>
      <c r="G102" s="87" t="s">
        <v>299</v>
      </c>
      <c r="H102" s="87"/>
      <c r="I102" s="87"/>
      <c r="J102" s="83">
        <v>100</v>
      </c>
      <c r="K102" s="87"/>
      <c r="L102" s="87" t="s">
        <v>174</v>
      </c>
      <c r="M102" s="83"/>
      <c r="N102" s="83">
        <v>1</v>
      </c>
      <c r="O102" s="83"/>
      <c r="P102" s="83">
        <v>30000</v>
      </c>
      <c r="Q102" s="83"/>
      <c r="R102" s="83"/>
      <c r="S102" s="83"/>
      <c r="T102" s="83">
        <v>2</v>
      </c>
      <c r="U102" s="83">
        <v>7</v>
      </c>
      <c r="V102" s="83">
        <v>7040</v>
      </c>
      <c r="W102" s="83">
        <v>880</v>
      </c>
      <c r="X102" s="87" t="s">
        <v>175</v>
      </c>
      <c r="Y102" s="83">
        <v>2370</v>
      </c>
      <c r="Z102" s="83">
        <v>2370</v>
      </c>
      <c r="AA102" s="83">
        <v>1795</v>
      </c>
      <c r="AB102" s="83">
        <v>1285</v>
      </c>
      <c r="AC102" s="83">
        <v>1</v>
      </c>
      <c r="AD102" s="87" t="s">
        <v>176</v>
      </c>
      <c r="AE102" s="90"/>
      <c r="AF102" s="90"/>
      <c r="AG102" s="90"/>
      <c r="AH102" s="87" t="s">
        <v>176</v>
      </c>
      <c r="AI102" s="84"/>
      <c r="AJ102" s="84"/>
      <c r="AK102" s="84"/>
      <c r="AL102" s="87" t="s">
        <v>176</v>
      </c>
      <c r="AM102" s="87" t="s">
        <v>176</v>
      </c>
      <c r="AN102" s="90"/>
      <c r="AO102" s="90"/>
      <c r="AP102" s="90"/>
      <c r="AQ102" s="87" t="s">
        <v>174</v>
      </c>
      <c r="AR102" s="90"/>
      <c r="AS102" s="90">
        <v>1459.66</v>
      </c>
      <c r="AT102" s="90"/>
      <c r="AU102" s="87" t="s">
        <v>176</v>
      </c>
      <c r="AV102" s="90"/>
      <c r="AW102" s="90"/>
      <c r="AX102" s="90"/>
      <c r="AY102" s="87" t="s">
        <v>174</v>
      </c>
      <c r="AZ102" s="83">
        <v>510</v>
      </c>
      <c r="BA102" s="90">
        <v>531</v>
      </c>
      <c r="BB102" s="90">
        <v>440.6</v>
      </c>
      <c r="BC102" s="90"/>
      <c r="BD102" s="87" t="s">
        <v>174</v>
      </c>
      <c r="BE102" s="91">
        <v>575</v>
      </c>
      <c r="BF102" s="90">
        <v>573.29999999999995</v>
      </c>
      <c r="BG102" s="90">
        <v>426.24</v>
      </c>
      <c r="BH102" s="90"/>
      <c r="BI102" s="87" t="s">
        <v>174</v>
      </c>
      <c r="BJ102" s="91">
        <v>880</v>
      </c>
      <c r="BK102" s="90">
        <v>402.5</v>
      </c>
      <c r="BL102" s="90">
        <v>1009.45</v>
      </c>
      <c r="BM102" s="90"/>
      <c r="BN102" s="91">
        <v>11</v>
      </c>
      <c r="BO102" s="91">
        <v>38</v>
      </c>
      <c r="BP102" s="91"/>
      <c r="BQ102" s="91"/>
      <c r="BR102" s="91"/>
      <c r="BS102" s="83"/>
      <c r="BT102" s="83"/>
      <c r="BU102" s="83"/>
      <c r="BV102" s="87" t="s">
        <v>176</v>
      </c>
      <c r="BW102" s="90"/>
      <c r="BX102" s="90"/>
      <c r="BY102" s="90"/>
      <c r="BZ102" s="83"/>
      <c r="CA102" s="91"/>
      <c r="CB102" s="91"/>
      <c r="CC102" s="91"/>
      <c r="CD102" s="91"/>
      <c r="CE102" s="91"/>
      <c r="CF102" s="87" t="s">
        <v>176</v>
      </c>
      <c r="CG102" s="90"/>
      <c r="CH102" s="90"/>
      <c r="CI102" s="90"/>
      <c r="CJ102" s="91"/>
      <c r="CK102" s="91"/>
      <c r="CL102" s="91"/>
      <c r="CM102" s="83"/>
      <c r="CN102" s="83"/>
      <c r="CO102" s="83"/>
      <c r="CP102" s="92" t="s">
        <v>176</v>
      </c>
      <c r="CQ102" s="83"/>
      <c r="CR102" s="83"/>
      <c r="CS102" s="90"/>
      <c r="CT102" s="90"/>
      <c r="CU102" s="90"/>
      <c r="CV102" s="92" t="s">
        <v>176</v>
      </c>
      <c r="CW102" s="83"/>
      <c r="CX102" s="83"/>
      <c r="CY102" s="90"/>
      <c r="CZ102" s="90"/>
      <c r="DA102" s="90"/>
      <c r="DB102" s="87" t="s">
        <v>176</v>
      </c>
      <c r="DC102" s="90"/>
      <c r="DD102" s="90"/>
      <c r="DE102" s="90"/>
      <c r="DF102" s="83"/>
      <c r="DG102" s="91"/>
      <c r="DH102" s="91"/>
      <c r="DI102" s="87"/>
      <c r="DJ102" s="83"/>
      <c r="DK102" s="83"/>
      <c r="DL102" s="83"/>
      <c r="DM102" s="87"/>
      <c r="DN102" s="83"/>
      <c r="DO102" s="83"/>
      <c r="DP102" s="83"/>
      <c r="DQ102" s="87"/>
      <c r="DR102" s="87" t="s">
        <v>174</v>
      </c>
      <c r="DS102" s="90">
        <v>2600</v>
      </c>
      <c r="DT102" s="90">
        <v>1098.92</v>
      </c>
      <c r="DU102" s="90"/>
      <c r="DV102" s="93">
        <v>2.5</v>
      </c>
      <c r="DW102" s="93">
        <v>14</v>
      </c>
      <c r="DX102" s="93">
        <v>8.4</v>
      </c>
      <c r="DY102" s="87" t="s">
        <v>174</v>
      </c>
      <c r="DZ102" s="83">
        <v>70</v>
      </c>
      <c r="EA102" s="83">
        <v>69</v>
      </c>
      <c r="EB102" s="83">
        <v>69</v>
      </c>
      <c r="EC102" s="83">
        <v>6</v>
      </c>
      <c r="ED102" s="83">
        <v>12</v>
      </c>
      <c r="EE102" s="83">
        <v>12</v>
      </c>
      <c r="EF102" s="87" t="s">
        <v>176</v>
      </c>
      <c r="EG102" s="83"/>
      <c r="EH102" s="84"/>
      <c r="EI102" s="84"/>
      <c r="EJ102" s="84"/>
      <c r="EK102" s="87" t="s">
        <v>174</v>
      </c>
      <c r="EL102" s="90"/>
      <c r="EM102" s="90">
        <v>771.31</v>
      </c>
      <c r="EN102" s="90"/>
      <c r="EO102" s="87" t="s">
        <v>177</v>
      </c>
      <c r="EP102" s="94">
        <v>40</v>
      </c>
      <c r="EQ102" s="91">
        <v>2</v>
      </c>
      <c r="ER102" s="91">
        <v>120</v>
      </c>
      <c r="ES102" s="91">
        <v>120</v>
      </c>
      <c r="ET102" s="91">
        <v>6</v>
      </c>
      <c r="EU102" s="87" t="s">
        <v>176</v>
      </c>
      <c r="EV102" s="87" t="s">
        <v>207</v>
      </c>
      <c r="EW102" s="91">
        <v>1</v>
      </c>
      <c r="EX102" s="87" t="s">
        <v>174</v>
      </c>
      <c r="EY102" s="90"/>
      <c r="EZ102" s="90">
        <v>54.11</v>
      </c>
      <c r="FA102" s="90"/>
      <c r="FB102" s="91">
        <v>18</v>
      </c>
      <c r="FC102" s="91">
        <v>60</v>
      </c>
      <c r="FD102" s="91">
        <v>12</v>
      </c>
      <c r="FE102" s="87" t="s">
        <v>180</v>
      </c>
      <c r="FF102" s="83">
        <v>18</v>
      </c>
      <c r="FG102" s="83">
        <v>60</v>
      </c>
      <c r="FH102" s="83">
        <v>12</v>
      </c>
      <c r="FI102" s="87" t="s">
        <v>180</v>
      </c>
      <c r="FJ102" s="83"/>
      <c r="FK102" s="83"/>
      <c r="FL102" s="83"/>
      <c r="FM102" s="87"/>
      <c r="FN102" s="87" t="s">
        <v>174</v>
      </c>
      <c r="FO102" s="84">
        <f t="shared" si="14"/>
        <v>50</v>
      </c>
      <c r="FP102" s="84"/>
      <c r="FQ102" s="84"/>
      <c r="FR102" s="85">
        <f t="shared" si="15"/>
        <v>200</v>
      </c>
      <c r="FS102" s="90"/>
      <c r="FT102" s="90"/>
      <c r="FU102" s="90">
        <v>702.25</v>
      </c>
      <c r="FV102" s="90"/>
      <c r="FW102" s="86">
        <f t="shared" si="10"/>
        <v>4356.8</v>
      </c>
      <c r="FX102" s="86">
        <f t="shared" si="11"/>
        <v>5962.54</v>
      </c>
      <c r="FY102" s="86">
        <f t="shared" si="11"/>
        <v>0</v>
      </c>
    </row>
    <row r="103" spans="1:181" ht="30" customHeight="1" x14ac:dyDescent="0.25">
      <c r="A103" s="83" t="s">
        <v>330</v>
      </c>
      <c r="B103" s="87" t="s">
        <v>201</v>
      </c>
      <c r="C103" s="88">
        <v>44075</v>
      </c>
      <c r="D103" s="89">
        <v>44095</v>
      </c>
      <c r="E103" s="87" t="s">
        <v>202</v>
      </c>
      <c r="F103" s="87" t="s">
        <v>177</v>
      </c>
      <c r="G103" s="87" t="s">
        <v>299</v>
      </c>
      <c r="H103" s="87"/>
      <c r="I103" s="87"/>
      <c r="J103" s="83">
        <v>100</v>
      </c>
      <c r="K103" s="87"/>
      <c r="L103" s="87" t="s">
        <v>174</v>
      </c>
      <c r="M103" s="83">
        <v>2</v>
      </c>
      <c r="N103" s="83"/>
      <c r="O103" s="83"/>
      <c r="P103" s="83">
        <v>10000</v>
      </c>
      <c r="Q103" s="83"/>
      <c r="R103" s="83">
        <v>5000</v>
      </c>
      <c r="S103" s="83"/>
      <c r="T103" s="83">
        <v>2</v>
      </c>
      <c r="U103" s="83">
        <v>8</v>
      </c>
      <c r="V103" s="83">
        <v>15360</v>
      </c>
      <c r="W103" s="83">
        <v>1920</v>
      </c>
      <c r="X103" s="87" t="s">
        <v>204</v>
      </c>
      <c r="Y103" s="83">
        <v>3265</v>
      </c>
      <c r="Z103" s="83"/>
      <c r="AA103" s="83"/>
      <c r="AB103" s="83">
        <v>1491</v>
      </c>
      <c r="AC103" s="83">
        <v>1</v>
      </c>
      <c r="AD103" s="87" t="s">
        <v>176</v>
      </c>
      <c r="AE103" s="90"/>
      <c r="AF103" s="90"/>
      <c r="AG103" s="90"/>
      <c r="AH103" s="87" t="s">
        <v>176</v>
      </c>
      <c r="AI103" s="84"/>
      <c r="AJ103" s="84"/>
      <c r="AK103" s="84"/>
      <c r="AL103" s="87" t="s">
        <v>176</v>
      </c>
      <c r="AM103" s="87" t="s">
        <v>176</v>
      </c>
      <c r="AN103" s="90"/>
      <c r="AO103" s="90"/>
      <c r="AP103" s="90"/>
      <c r="AQ103" s="87" t="s">
        <v>174</v>
      </c>
      <c r="AR103" s="90"/>
      <c r="AS103" s="90">
        <v>894.32</v>
      </c>
      <c r="AT103" s="90"/>
      <c r="AU103" s="87" t="s">
        <v>176</v>
      </c>
      <c r="AV103" s="90"/>
      <c r="AW103" s="90"/>
      <c r="AX103" s="90"/>
      <c r="AY103" s="87" t="s">
        <v>174</v>
      </c>
      <c r="AZ103" s="83">
        <v>1774</v>
      </c>
      <c r="BA103" s="90">
        <v>315.18</v>
      </c>
      <c r="BB103" s="90">
        <v>1514.42</v>
      </c>
      <c r="BC103" s="90"/>
      <c r="BD103" s="87" t="s">
        <v>176</v>
      </c>
      <c r="BE103" s="91"/>
      <c r="BF103" s="90"/>
      <c r="BG103" s="90"/>
      <c r="BH103" s="90"/>
      <c r="BI103" s="87" t="s">
        <v>174</v>
      </c>
      <c r="BJ103" s="91">
        <v>1920</v>
      </c>
      <c r="BK103" s="90">
        <v>1499.3</v>
      </c>
      <c r="BL103" s="90">
        <v>853.36</v>
      </c>
      <c r="BM103" s="90"/>
      <c r="BN103" s="91">
        <v>16</v>
      </c>
      <c r="BO103" s="91">
        <v>38</v>
      </c>
      <c r="BP103" s="91"/>
      <c r="BQ103" s="91"/>
      <c r="BR103" s="91"/>
      <c r="BS103" s="83"/>
      <c r="BT103" s="83"/>
      <c r="BU103" s="83"/>
      <c r="BV103" s="87" t="s">
        <v>176</v>
      </c>
      <c r="BW103" s="90"/>
      <c r="BX103" s="90"/>
      <c r="BY103" s="90"/>
      <c r="BZ103" s="83"/>
      <c r="CA103" s="91"/>
      <c r="CB103" s="91"/>
      <c r="CC103" s="91"/>
      <c r="CD103" s="91"/>
      <c r="CE103" s="91"/>
      <c r="CF103" s="87" t="s">
        <v>174</v>
      </c>
      <c r="CG103" s="90">
        <v>992.93</v>
      </c>
      <c r="CH103" s="90">
        <v>1221.9100000000001</v>
      </c>
      <c r="CI103" s="90"/>
      <c r="CJ103" s="91">
        <v>1920</v>
      </c>
      <c r="CK103" s="91">
        <v>6</v>
      </c>
      <c r="CL103" s="91">
        <v>19</v>
      </c>
      <c r="CM103" s="83"/>
      <c r="CN103" s="83"/>
      <c r="CO103" s="83"/>
      <c r="CP103" s="92" t="s">
        <v>176</v>
      </c>
      <c r="CQ103" s="83"/>
      <c r="CR103" s="83"/>
      <c r="CS103" s="90"/>
      <c r="CT103" s="90"/>
      <c r="CU103" s="90"/>
      <c r="CV103" s="92" t="s">
        <v>176</v>
      </c>
      <c r="CW103" s="83"/>
      <c r="CX103" s="83"/>
      <c r="CY103" s="90"/>
      <c r="CZ103" s="90"/>
      <c r="DA103" s="90"/>
      <c r="DB103" s="87" t="s">
        <v>176</v>
      </c>
      <c r="DC103" s="90"/>
      <c r="DD103" s="90"/>
      <c r="DE103" s="90"/>
      <c r="DF103" s="83"/>
      <c r="DG103" s="91"/>
      <c r="DH103" s="91"/>
      <c r="DI103" s="87"/>
      <c r="DJ103" s="83"/>
      <c r="DK103" s="83"/>
      <c r="DL103" s="83"/>
      <c r="DM103" s="87"/>
      <c r="DN103" s="83"/>
      <c r="DO103" s="83"/>
      <c r="DP103" s="83"/>
      <c r="DQ103" s="87"/>
      <c r="DR103" s="87" t="s">
        <v>174</v>
      </c>
      <c r="DS103" s="90">
        <v>2600</v>
      </c>
      <c r="DT103" s="90">
        <v>2070.81</v>
      </c>
      <c r="DU103" s="90"/>
      <c r="DV103" s="93">
        <v>2.5</v>
      </c>
      <c r="DW103" s="93">
        <v>14</v>
      </c>
      <c r="DX103" s="93">
        <v>8.9</v>
      </c>
      <c r="DY103" s="87" t="s">
        <v>174</v>
      </c>
      <c r="DZ103" s="83">
        <v>77</v>
      </c>
      <c r="EA103" s="83">
        <v>77</v>
      </c>
      <c r="EB103" s="83">
        <v>72</v>
      </c>
      <c r="EC103" s="83">
        <v>72</v>
      </c>
      <c r="ED103" s="83">
        <v>12</v>
      </c>
      <c r="EE103" s="83">
        <v>12</v>
      </c>
      <c r="EF103" s="87" t="s">
        <v>176</v>
      </c>
      <c r="EG103" s="83"/>
      <c r="EH103" s="84"/>
      <c r="EI103" s="84"/>
      <c r="EJ103" s="84"/>
      <c r="EK103" s="87" t="s">
        <v>174</v>
      </c>
      <c r="EL103" s="90"/>
      <c r="EM103" s="90">
        <v>65.349999999999994</v>
      </c>
      <c r="EN103" s="90"/>
      <c r="EO103" s="87" t="s">
        <v>177</v>
      </c>
      <c r="EP103" s="83">
        <v>40</v>
      </c>
      <c r="EQ103" s="91">
        <v>10</v>
      </c>
      <c r="ER103" s="91">
        <v>140</v>
      </c>
      <c r="ES103" s="91">
        <v>120</v>
      </c>
      <c r="ET103" s="91">
        <v>0</v>
      </c>
      <c r="EU103" s="87" t="s">
        <v>174</v>
      </c>
      <c r="EV103" s="87"/>
      <c r="EW103" s="91">
        <v>0</v>
      </c>
      <c r="EX103" s="87" t="s">
        <v>174</v>
      </c>
      <c r="EY103" s="90"/>
      <c r="EZ103" s="90">
        <v>107.85</v>
      </c>
      <c r="FA103" s="90"/>
      <c r="FB103" s="91">
        <v>9</v>
      </c>
      <c r="FC103" s="91">
        <v>100</v>
      </c>
      <c r="FD103" s="91">
        <v>12</v>
      </c>
      <c r="FE103" s="87" t="s">
        <v>180</v>
      </c>
      <c r="FF103" s="83">
        <v>9</v>
      </c>
      <c r="FG103" s="83">
        <v>100</v>
      </c>
      <c r="FH103" s="83">
        <v>10</v>
      </c>
      <c r="FI103" s="87" t="s">
        <v>205</v>
      </c>
      <c r="FJ103" s="83"/>
      <c r="FK103" s="83"/>
      <c r="FL103" s="83"/>
      <c r="FM103" s="87"/>
      <c r="FN103" s="87" t="s">
        <v>174</v>
      </c>
      <c r="FO103" s="84">
        <f t="shared" si="14"/>
        <v>50</v>
      </c>
      <c r="FP103" s="84"/>
      <c r="FQ103" s="84"/>
      <c r="FR103" s="85">
        <f t="shared" si="15"/>
        <v>200</v>
      </c>
      <c r="FS103" s="90"/>
      <c r="FT103" s="90"/>
      <c r="FU103" s="90">
        <v>702.87</v>
      </c>
      <c r="FV103" s="90"/>
      <c r="FW103" s="86">
        <f t="shared" si="10"/>
        <v>5657.41</v>
      </c>
      <c r="FX103" s="86">
        <f t="shared" si="11"/>
        <v>7430.89</v>
      </c>
      <c r="FY103" s="86">
        <f t="shared" si="11"/>
        <v>0</v>
      </c>
    </row>
    <row r="104" spans="1:181" ht="30" customHeight="1" x14ac:dyDescent="0.25">
      <c r="A104" s="83" t="s">
        <v>331</v>
      </c>
      <c r="B104" s="87" t="s">
        <v>201</v>
      </c>
      <c r="C104" s="88">
        <v>44076</v>
      </c>
      <c r="D104" s="89">
        <v>44096</v>
      </c>
      <c r="E104" s="87" t="s">
        <v>199</v>
      </c>
      <c r="F104" s="87" t="s">
        <v>177</v>
      </c>
      <c r="G104" s="87"/>
      <c r="H104" s="87"/>
      <c r="I104" s="87"/>
      <c r="J104" s="83">
        <v>100</v>
      </c>
      <c r="K104" s="87"/>
      <c r="L104" s="87" t="s">
        <v>174</v>
      </c>
      <c r="M104" s="83"/>
      <c r="N104">
        <v>1</v>
      </c>
      <c r="O104" s="83"/>
      <c r="P104" s="83">
        <v>30000</v>
      </c>
      <c r="Q104" s="83"/>
      <c r="R104" s="83"/>
      <c r="S104" s="83"/>
      <c r="T104" s="83">
        <v>1</v>
      </c>
      <c r="U104" s="83">
        <v>7</v>
      </c>
      <c r="V104" s="83">
        <v>12526</v>
      </c>
      <c r="W104" s="83">
        <v>1572</v>
      </c>
      <c r="X104" s="87" t="s">
        <v>204</v>
      </c>
      <c r="Y104" s="83">
        <v>3625</v>
      </c>
      <c r="Z104" s="83"/>
      <c r="AA104" s="83"/>
      <c r="AB104" s="83">
        <v>1575</v>
      </c>
      <c r="AC104" s="83">
        <v>1</v>
      </c>
      <c r="AD104" s="87" t="s">
        <v>176</v>
      </c>
      <c r="AE104" s="90"/>
      <c r="AF104" s="90"/>
      <c r="AG104" s="90"/>
      <c r="AH104" s="87" t="s">
        <v>176</v>
      </c>
      <c r="AI104" s="84"/>
      <c r="AJ104" s="84"/>
      <c r="AK104" s="84"/>
      <c r="AL104" s="87" t="s">
        <v>176</v>
      </c>
      <c r="AM104" s="87" t="s">
        <v>176</v>
      </c>
      <c r="AN104" s="90"/>
      <c r="AO104" s="90"/>
      <c r="AP104" s="90"/>
      <c r="AQ104" s="87" t="s">
        <v>174</v>
      </c>
      <c r="AR104" s="90"/>
      <c r="AS104" s="90">
        <v>1587.89</v>
      </c>
      <c r="AT104" s="90"/>
      <c r="AU104" s="87" t="s">
        <v>176</v>
      </c>
      <c r="AV104" s="90"/>
      <c r="AW104" s="90"/>
      <c r="AX104" s="90"/>
      <c r="AY104" s="87" t="s">
        <v>174</v>
      </c>
      <c r="AZ104" s="83">
        <v>2050</v>
      </c>
      <c r="BA104" s="90">
        <v>281.60000000000002</v>
      </c>
      <c r="BB104" s="90">
        <v>1423.55</v>
      </c>
      <c r="BC104" s="90"/>
      <c r="BD104" s="87" t="s">
        <v>176</v>
      </c>
      <c r="BE104" s="91"/>
      <c r="BF104" s="90"/>
      <c r="BG104" s="90"/>
      <c r="BH104" s="90"/>
      <c r="BI104" s="87" t="s">
        <v>174</v>
      </c>
      <c r="BJ104" s="91">
        <v>1572</v>
      </c>
      <c r="BK104" s="90">
        <v>1071.27</v>
      </c>
      <c r="BL104" s="90">
        <v>531.94000000000005</v>
      </c>
      <c r="BM104" s="90"/>
      <c r="BN104" s="91">
        <v>19</v>
      </c>
      <c r="BO104" s="91">
        <v>38</v>
      </c>
      <c r="BP104" s="91"/>
      <c r="BQ104" s="91"/>
      <c r="BR104" s="91"/>
      <c r="BS104" s="83"/>
      <c r="BT104" s="83"/>
      <c r="BU104" s="83"/>
      <c r="BV104" s="87" t="s">
        <v>176</v>
      </c>
      <c r="BW104" s="90"/>
      <c r="BX104" s="90"/>
      <c r="BY104" s="90"/>
      <c r="BZ104" s="83"/>
      <c r="CA104" s="91"/>
      <c r="CB104" s="91"/>
      <c r="CC104" s="91"/>
      <c r="CD104" s="91"/>
      <c r="CE104" s="91"/>
      <c r="CF104" s="87" t="s">
        <v>174</v>
      </c>
      <c r="CG104" s="90">
        <v>1500.91</v>
      </c>
      <c r="CH104" s="90">
        <v>880.06</v>
      </c>
      <c r="CI104" s="90"/>
      <c r="CJ104" s="91">
        <v>1572</v>
      </c>
      <c r="CK104" s="91">
        <v>0</v>
      </c>
      <c r="CL104" s="91">
        <v>19</v>
      </c>
      <c r="CM104" s="83"/>
      <c r="CN104" s="83"/>
      <c r="CO104" s="83"/>
      <c r="CP104" s="92" t="s">
        <v>176</v>
      </c>
      <c r="CQ104" s="83"/>
      <c r="CR104" s="83"/>
      <c r="CS104" s="90"/>
      <c r="CT104" s="90"/>
      <c r="CU104" s="90"/>
      <c r="CV104" s="92" t="s">
        <v>176</v>
      </c>
      <c r="CW104" s="83"/>
      <c r="CX104" s="83"/>
      <c r="CY104" s="90"/>
      <c r="CZ104" s="90"/>
      <c r="DA104" s="90"/>
      <c r="DB104" s="87" t="s">
        <v>176</v>
      </c>
      <c r="DC104" s="90"/>
      <c r="DD104" s="90"/>
      <c r="DE104" s="90"/>
      <c r="DF104" s="83"/>
      <c r="DG104" s="91"/>
      <c r="DH104" s="91"/>
      <c r="DI104" s="87"/>
      <c r="DJ104" s="83"/>
      <c r="DK104" s="83"/>
      <c r="DL104" s="83"/>
      <c r="DM104" s="87"/>
      <c r="DN104" s="83"/>
      <c r="DO104" s="83"/>
      <c r="DP104" s="83"/>
      <c r="DQ104" s="87"/>
      <c r="DR104" s="87" t="s">
        <v>176</v>
      </c>
      <c r="DS104" s="90"/>
      <c r="DT104" s="90"/>
      <c r="DU104" s="90"/>
      <c r="DV104" s="93"/>
      <c r="DW104" s="93"/>
      <c r="DX104" s="93"/>
      <c r="DY104" s="87" t="s">
        <v>174</v>
      </c>
      <c r="DZ104" s="83">
        <v>77</v>
      </c>
      <c r="EA104" s="83">
        <v>77</v>
      </c>
      <c r="EB104" s="83">
        <v>72</v>
      </c>
      <c r="EC104" s="83">
        <v>72</v>
      </c>
      <c r="ED104" s="83">
        <v>12</v>
      </c>
      <c r="EE104" s="83">
        <v>12</v>
      </c>
      <c r="EF104" s="87" t="s">
        <v>176</v>
      </c>
      <c r="EG104" s="83"/>
      <c r="EH104" s="84"/>
      <c r="EI104" s="84"/>
      <c r="EJ104" s="84"/>
      <c r="EK104" s="87" t="s">
        <v>174</v>
      </c>
      <c r="EL104" s="90"/>
      <c r="EM104" s="90">
        <v>124.84</v>
      </c>
      <c r="EN104" s="90"/>
      <c r="EO104" s="87" t="s">
        <v>177</v>
      </c>
      <c r="EP104" s="83">
        <v>40</v>
      </c>
      <c r="EQ104" s="91">
        <v>10</v>
      </c>
      <c r="ER104" s="91">
        <v>140</v>
      </c>
      <c r="ES104" s="91">
        <v>120</v>
      </c>
      <c r="ET104" s="91">
        <v>3</v>
      </c>
      <c r="EU104" s="87" t="s">
        <v>174</v>
      </c>
      <c r="EV104" s="87"/>
      <c r="EW104" s="91">
        <v>0</v>
      </c>
      <c r="EX104" s="87" t="s">
        <v>174</v>
      </c>
      <c r="EY104" s="90"/>
      <c r="EZ104" s="90">
        <v>91.97</v>
      </c>
      <c r="FA104" s="90"/>
      <c r="FB104" s="91">
        <v>9</v>
      </c>
      <c r="FC104" s="91">
        <v>100</v>
      </c>
      <c r="FD104" s="91">
        <v>12</v>
      </c>
      <c r="FE104" s="87" t="s">
        <v>180</v>
      </c>
      <c r="FF104" s="83">
        <v>9</v>
      </c>
      <c r="FG104" s="83">
        <v>100</v>
      </c>
      <c r="FH104" s="83">
        <v>10</v>
      </c>
      <c r="FI104" s="87" t="s">
        <v>205</v>
      </c>
      <c r="FJ104" s="83"/>
      <c r="FK104" s="83"/>
      <c r="FL104" s="83"/>
      <c r="FM104" s="87"/>
      <c r="FN104" s="87" t="s">
        <v>174</v>
      </c>
      <c r="FO104" s="84">
        <f t="shared" si="14"/>
        <v>50</v>
      </c>
      <c r="FP104" s="84"/>
      <c r="FQ104" s="84"/>
      <c r="FR104" s="85">
        <f t="shared" si="15"/>
        <v>200</v>
      </c>
      <c r="FS104" s="90"/>
      <c r="FT104" s="90"/>
      <c r="FU104" s="90">
        <v>669.4</v>
      </c>
      <c r="FV104" s="90"/>
      <c r="FW104" s="86">
        <f t="shared" si="10"/>
        <v>3103.7799999999997</v>
      </c>
      <c r="FX104" s="86">
        <f t="shared" si="11"/>
        <v>5309.6500000000005</v>
      </c>
      <c r="FY104" s="86">
        <f t="shared" si="11"/>
        <v>0</v>
      </c>
    </row>
    <row r="105" spans="1:181" ht="30" customHeight="1" x14ac:dyDescent="0.25">
      <c r="A105" s="83" t="s">
        <v>332</v>
      </c>
      <c r="B105" s="87" t="s">
        <v>198</v>
      </c>
      <c r="C105" s="88">
        <v>44095</v>
      </c>
      <c r="D105" s="89">
        <v>44124</v>
      </c>
      <c r="E105" s="87" t="s">
        <v>202</v>
      </c>
      <c r="F105" s="87" t="s">
        <v>177</v>
      </c>
      <c r="G105" s="87" t="s">
        <v>238</v>
      </c>
      <c r="H105" s="87"/>
      <c r="I105" s="87"/>
      <c r="J105" s="83">
        <v>100</v>
      </c>
      <c r="K105" s="87"/>
      <c r="L105" s="87" t="s">
        <v>174</v>
      </c>
      <c r="M105" s="83"/>
      <c r="N105" s="83">
        <v>1</v>
      </c>
      <c r="O105" s="83"/>
      <c r="P105" s="83">
        <v>15000</v>
      </c>
      <c r="Q105" s="83"/>
      <c r="R105" s="83"/>
      <c r="S105" s="83"/>
      <c r="T105" s="83">
        <v>2</v>
      </c>
      <c r="U105" s="83">
        <v>6</v>
      </c>
      <c r="V105" s="83">
        <v>8960</v>
      </c>
      <c r="W105" s="83">
        <v>1120</v>
      </c>
      <c r="X105" s="87" t="s">
        <v>175</v>
      </c>
      <c r="Y105" s="83">
        <v>1426</v>
      </c>
      <c r="Z105" s="83">
        <v>1426</v>
      </c>
      <c r="AA105" s="83">
        <v>1026</v>
      </c>
      <c r="AB105" s="83">
        <v>868</v>
      </c>
      <c r="AC105" s="83">
        <v>1</v>
      </c>
      <c r="AD105" s="87" t="s">
        <v>176</v>
      </c>
      <c r="AE105" s="90"/>
      <c r="AF105" s="90"/>
      <c r="AG105" s="90"/>
      <c r="AH105" s="87" t="s">
        <v>176</v>
      </c>
      <c r="AI105" s="84"/>
      <c r="AJ105" s="84"/>
      <c r="AK105" s="84"/>
      <c r="AL105" s="87" t="s">
        <v>176</v>
      </c>
      <c r="AM105" s="87" t="s">
        <v>176</v>
      </c>
      <c r="AN105" s="90"/>
      <c r="AO105" s="90"/>
      <c r="AP105" s="90"/>
      <c r="AQ105" s="87" t="s">
        <v>174</v>
      </c>
      <c r="AR105" s="90"/>
      <c r="AS105" s="90">
        <v>773.27</v>
      </c>
      <c r="AT105" s="90"/>
      <c r="AU105" s="87" t="s">
        <v>176</v>
      </c>
      <c r="AV105" s="90"/>
      <c r="AW105" s="90"/>
      <c r="AX105" s="90"/>
      <c r="AY105" s="87" t="s">
        <v>174</v>
      </c>
      <c r="AZ105" s="83">
        <v>158</v>
      </c>
      <c r="BA105" s="90">
        <v>146.25</v>
      </c>
      <c r="BB105" s="90">
        <v>152.41</v>
      </c>
      <c r="BC105" s="90"/>
      <c r="BD105" s="87" t="s">
        <v>174</v>
      </c>
      <c r="BE105" s="91">
        <v>400</v>
      </c>
      <c r="BF105" s="90">
        <v>676</v>
      </c>
      <c r="BG105" s="90">
        <v>50.76</v>
      </c>
      <c r="BH105" s="90"/>
      <c r="BI105" s="87" t="s">
        <v>174</v>
      </c>
      <c r="BJ105" s="91">
        <v>1120</v>
      </c>
      <c r="BK105" s="90"/>
      <c r="BL105" s="90">
        <v>987.93</v>
      </c>
      <c r="BM105" s="90"/>
      <c r="BN105" s="91">
        <v>19</v>
      </c>
      <c r="BO105" s="91">
        <v>38</v>
      </c>
      <c r="BP105" s="91"/>
      <c r="BQ105" s="91"/>
      <c r="BR105" s="91"/>
      <c r="BS105" s="83"/>
      <c r="BT105" s="83"/>
      <c r="BU105" s="83"/>
      <c r="BV105" s="87" t="s">
        <v>176</v>
      </c>
      <c r="BW105" s="90"/>
      <c r="BX105" s="90"/>
      <c r="BY105" s="90"/>
      <c r="BZ105" s="83"/>
      <c r="CA105" s="91"/>
      <c r="CB105" s="91"/>
      <c r="CC105" s="91"/>
      <c r="CD105" s="91"/>
      <c r="CE105" s="91"/>
      <c r="CF105" s="87" t="s">
        <v>174</v>
      </c>
      <c r="CG105" s="90">
        <v>966.22</v>
      </c>
      <c r="CH105" s="90">
        <v>1654.68</v>
      </c>
      <c r="CI105" s="90"/>
      <c r="CJ105" s="91">
        <v>1120</v>
      </c>
      <c r="CK105" s="91" t="s">
        <v>333</v>
      </c>
      <c r="CL105" s="91" t="s">
        <v>235</v>
      </c>
      <c r="CM105" s="83"/>
      <c r="CN105" s="83"/>
      <c r="CO105" s="83"/>
      <c r="CP105" s="92" t="s">
        <v>176</v>
      </c>
      <c r="CQ105" s="83"/>
      <c r="CR105" s="83"/>
      <c r="CS105" s="90"/>
      <c r="CT105" s="90"/>
      <c r="CU105" s="90"/>
      <c r="CV105" s="92" t="s">
        <v>176</v>
      </c>
      <c r="CW105" s="83"/>
      <c r="CX105" s="83"/>
      <c r="CY105" s="90"/>
      <c r="CZ105" s="90"/>
      <c r="DA105" s="90"/>
      <c r="DB105" s="87" t="s">
        <v>176</v>
      </c>
      <c r="DC105" s="90"/>
      <c r="DD105" s="90"/>
      <c r="DE105" s="90"/>
      <c r="DF105" s="83"/>
      <c r="DG105" s="91"/>
      <c r="DH105" s="91"/>
      <c r="DI105" s="87"/>
      <c r="DJ105" s="83"/>
      <c r="DK105" s="83"/>
      <c r="DL105" s="83"/>
      <c r="DM105" s="87"/>
      <c r="DN105" s="83"/>
      <c r="DO105" s="83"/>
      <c r="DP105" s="83"/>
      <c r="DQ105" s="87"/>
      <c r="DR105" s="87" t="s">
        <v>174</v>
      </c>
      <c r="DS105" s="90">
        <v>2600</v>
      </c>
      <c r="DT105" s="90">
        <v>641</v>
      </c>
      <c r="DU105" s="90"/>
      <c r="DV105" s="93">
        <v>2</v>
      </c>
      <c r="DW105" s="93">
        <v>14</v>
      </c>
      <c r="DX105" s="93">
        <v>8.4</v>
      </c>
      <c r="DY105" s="87" t="s">
        <v>174</v>
      </c>
      <c r="DZ105" s="83">
        <v>70</v>
      </c>
      <c r="EA105" s="83">
        <v>68</v>
      </c>
      <c r="EB105" s="83">
        <v>68</v>
      </c>
      <c r="EC105" s="83">
        <v>68</v>
      </c>
      <c r="ED105" s="83">
        <v>12</v>
      </c>
      <c r="EE105" s="83">
        <v>12</v>
      </c>
      <c r="EF105" s="87" t="s">
        <v>176</v>
      </c>
      <c r="EG105" s="83"/>
      <c r="EH105" s="84"/>
      <c r="EI105" s="84"/>
      <c r="EJ105" s="84"/>
      <c r="EK105" s="87" t="s">
        <v>174</v>
      </c>
      <c r="EL105" s="90"/>
      <c r="EM105" s="90">
        <v>284.87</v>
      </c>
      <c r="EN105" s="90"/>
      <c r="EO105" s="87" t="s">
        <v>177</v>
      </c>
      <c r="EP105">
        <v>30</v>
      </c>
      <c r="EQ105" s="12">
        <v>10</v>
      </c>
      <c r="ER105" s="12">
        <v>120</v>
      </c>
      <c r="ES105" s="12">
        <v>120</v>
      </c>
      <c r="ET105" s="91">
        <v>6</v>
      </c>
      <c r="EU105" s="87" t="s">
        <v>174</v>
      </c>
      <c r="EV105" s="87"/>
      <c r="EW105" s="91">
        <v>1</v>
      </c>
      <c r="EX105" s="87" t="s">
        <v>174</v>
      </c>
      <c r="EY105" s="90"/>
      <c r="EZ105" s="90">
        <v>64.02</v>
      </c>
      <c r="FA105" s="90"/>
      <c r="FB105" s="91">
        <v>18</v>
      </c>
      <c r="FC105" s="91">
        <v>60</v>
      </c>
      <c r="FD105" s="91">
        <v>12</v>
      </c>
      <c r="FE105" s="87" t="s">
        <v>180</v>
      </c>
      <c r="FF105" s="83">
        <v>18</v>
      </c>
      <c r="FG105" s="83">
        <v>60</v>
      </c>
      <c r="FH105" s="83">
        <v>12</v>
      </c>
      <c r="FI105" s="87" t="s">
        <v>180</v>
      </c>
      <c r="FJ105" s="83"/>
      <c r="FK105" s="83"/>
      <c r="FL105" s="83"/>
      <c r="FM105" s="87"/>
      <c r="FN105" s="87" t="s">
        <v>174</v>
      </c>
      <c r="FO105" s="84">
        <f t="shared" si="14"/>
        <v>50</v>
      </c>
      <c r="FP105" s="84"/>
      <c r="FQ105" s="84"/>
      <c r="FR105" s="85">
        <f t="shared" si="15"/>
        <v>200</v>
      </c>
      <c r="FS105" s="90"/>
      <c r="FT105" s="90"/>
      <c r="FU105" s="90">
        <v>674.43</v>
      </c>
      <c r="FV105" s="90"/>
      <c r="FW105" s="86">
        <f t="shared" si="10"/>
        <v>4638.47</v>
      </c>
      <c r="FX105" s="86">
        <f t="shared" si="11"/>
        <v>5283.3700000000008</v>
      </c>
      <c r="FY105" s="86">
        <f t="shared" si="11"/>
        <v>0</v>
      </c>
    </row>
    <row r="106" spans="1:181" ht="30" x14ac:dyDescent="0.25">
      <c r="A106" s="83" t="s">
        <v>334</v>
      </c>
      <c r="B106" s="87" t="s">
        <v>201</v>
      </c>
      <c r="C106" s="88">
        <v>44090</v>
      </c>
      <c r="D106" s="89">
        <v>44131</v>
      </c>
      <c r="E106" s="87" t="s">
        <v>202</v>
      </c>
      <c r="F106" s="87" t="s">
        <v>177</v>
      </c>
      <c r="G106" s="87" t="s">
        <v>299</v>
      </c>
      <c r="H106" s="87"/>
      <c r="I106" s="87"/>
      <c r="J106" s="83">
        <v>100</v>
      </c>
      <c r="K106" s="87"/>
      <c r="L106" s="87" t="s">
        <v>174</v>
      </c>
      <c r="M106" s="83">
        <v>1</v>
      </c>
      <c r="N106" s="83"/>
      <c r="O106" s="83"/>
      <c r="P106" s="83">
        <v>18000</v>
      </c>
      <c r="Q106" s="83"/>
      <c r="R106" s="83"/>
      <c r="S106" s="83"/>
      <c r="T106" s="83">
        <v>4</v>
      </c>
      <c r="U106" s="83">
        <v>7</v>
      </c>
      <c r="V106" s="83">
        <v>11648</v>
      </c>
      <c r="W106" s="83">
        <v>1456</v>
      </c>
      <c r="X106" s="87" t="s">
        <v>204</v>
      </c>
      <c r="Y106" s="83">
        <v>1925</v>
      </c>
      <c r="Z106" s="83"/>
      <c r="AA106" s="83"/>
      <c r="AB106" s="83">
        <v>625</v>
      </c>
      <c r="AC106" s="83">
        <v>1</v>
      </c>
      <c r="AD106" s="87" t="s">
        <v>176</v>
      </c>
      <c r="AE106" s="90"/>
      <c r="AF106" s="90"/>
      <c r="AG106" s="90"/>
      <c r="AH106" s="87" t="s">
        <v>176</v>
      </c>
      <c r="AI106" s="84"/>
      <c r="AJ106" s="84"/>
      <c r="AK106" s="84"/>
      <c r="AL106" s="87" t="s">
        <v>176</v>
      </c>
      <c r="AM106" s="87" t="s">
        <v>176</v>
      </c>
      <c r="AN106" s="90"/>
      <c r="AO106" s="90"/>
      <c r="AP106" s="90"/>
      <c r="AQ106" s="87" t="s">
        <v>174</v>
      </c>
      <c r="AR106" s="90"/>
      <c r="AS106" s="90">
        <v>1067.94</v>
      </c>
      <c r="AT106" s="90"/>
      <c r="AU106" s="87" t="s">
        <v>176</v>
      </c>
      <c r="AV106" s="90"/>
      <c r="AW106" s="90"/>
      <c r="AX106" s="90"/>
      <c r="AY106" s="87" t="s">
        <v>174</v>
      </c>
      <c r="AZ106" s="83">
        <v>1300</v>
      </c>
      <c r="BA106" s="90">
        <v>474.14</v>
      </c>
      <c r="BB106" s="90">
        <v>866.02</v>
      </c>
      <c r="BC106" s="90"/>
      <c r="BD106" s="87" t="s">
        <v>176</v>
      </c>
      <c r="BE106" s="91"/>
      <c r="BF106" s="90"/>
      <c r="BG106" s="90"/>
      <c r="BH106" s="90"/>
      <c r="BI106" s="87" t="s">
        <v>174</v>
      </c>
      <c r="BJ106" s="91">
        <v>1456</v>
      </c>
      <c r="BK106" s="90">
        <v>927.07</v>
      </c>
      <c r="BL106" s="90">
        <v>289.60000000000002</v>
      </c>
      <c r="BM106" s="90"/>
      <c r="BN106" s="91">
        <v>30</v>
      </c>
      <c r="BO106" s="91">
        <v>38</v>
      </c>
      <c r="BP106" s="91"/>
      <c r="BQ106" s="91"/>
      <c r="BR106" s="91"/>
      <c r="BS106" s="83"/>
      <c r="BT106" s="83"/>
      <c r="BU106" s="83"/>
      <c r="BV106" s="87" t="s">
        <v>176</v>
      </c>
      <c r="BW106" s="90"/>
      <c r="BX106" s="90"/>
      <c r="BY106" s="90"/>
      <c r="BZ106" s="83"/>
      <c r="CA106" s="91"/>
      <c r="CB106" s="91"/>
      <c r="CC106" s="91"/>
      <c r="CD106" s="91"/>
      <c r="CE106" s="91"/>
      <c r="CF106" s="87" t="s">
        <v>174</v>
      </c>
      <c r="CG106" s="90">
        <v>750.96</v>
      </c>
      <c r="CH106" s="90">
        <v>2367.36</v>
      </c>
      <c r="CI106" s="90"/>
      <c r="CJ106" s="91">
        <v>1456</v>
      </c>
      <c r="CK106" s="91">
        <v>13</v>
      </c>
      <c r="CL106" s="91">
        <v>19</v>
      </c>
      <c r="CM106" s="83"/>
      <c r="CN106" s="83"/>
      <c r="CO106" s="83"/>
      <c r="CP106" s="92" t="s">
        <v>176</v>
      </c>
      <c r="CQ106" s="83"/>
      <c r="CR106" s="83"/>
      <c r="CS106" s="90"/>
      <c r="CT106" s="90"/>
      <c r="CU106" s="90"/>
      <c r="CV106" s="92" t="s">
        <v>176</v>
      </c>
      <c r="CW106" s="83"/>
      <c r="CX106" s="83"/>
      <c r="CY106" s="90"/>
      <c r="CZ106" s="90"/>
      <c r="DA106" s="90"/>
      <c r="DB106" s="87" t="s">
        <v>176</v>
      </c>
      <c r="DC106" s="90"/>
      <c r="DD106" s="90"/>
      <c r="DE106" s="90"/>
      <c r="DF106" s="83"/>
      <c r="DG106" s="91"/>
      <c r="DH106" s="91"/>
      <c r="DI106" s="87"/>
      <c r="DJ106" s="83"/>
      <c r="DK106" s="83"/>
      <c r="DL106" s="83"/>
      <c r="DM106" s="87"/>
      <c r="DN106" s="83"/>
      <c r="DO106" s="83"/>
      <c r="DP106" s="83"/>
      <c r="DQ106" s="87"/>
      <c r="DR106" s="87" t="s">
        <v>174</v>
      </c>
      <c r="DS106" s="90">
        <v>2600</v>
      </c>
      <c r="DT106" s="90">
        <v>1928.42</v>
      </c>
      <c r="DU106" s="90"/>
      <c r="DV106" s="95"/>
      <c r="DW106" s="95"/>
      <c r="DX106" s="95"/>
      <c r="DY106" s="87" t="s">
        <v>174</v>
      </c>
      <c r="DZ106" s="83">
        <v>75</v>
      </c>
      <c r="EA106" s="83">
        <v>75</v>
      </c>
      <c r="EB106" s="83">
        <v>72</v>
      </c>
      <c r="EC106" s="83">
        <v>72</v>
      </c>
      <c r="ED106" s="83">
        <v>12</v>
      </c>
      <c r="EE106" s="83">
        <v>12</v>
      </c>
      <c r="EF106" s="87" t="s">
        <v>176</v>
      </c>
      <c r="EG106" s="83"/>
      <c r="EH106" s="84"/>
      <c r="EI106" s="84"/>
      <c r="EJ106" s="84"/>
      <c r="EK106" s="87" t="s">
        <v>174</v>
      </c>
      <c r="EL106" s="90"/>
      <c r="EM106" s="90"/>
      <c r="EN106" s="90"/>
      <c r="EO106" s="87" t="s">
        <v>177</v>
      </c>
      <c r="EP106" s="83">
        <v>40</v>
      </c>
      <c r="EQ106" s="91">
        <v>10</v>
      </c>
      <c r="ER106" s="91">
        <v>140</v>
      </c>
      <c r="ES106" s="91">
        <v>120</v>
      </c>
      <c r="ET106" s="91"/>
      <c r="EU106" s="87" t="s">
        <v>176</v>
      </c>
      <c r="EV106" s="87" t="s">
        <v>301</v>
      </c>
      <c r="EW106" s="91">
        <v>0</v>
      </c>
      <c r="EX106" s="87" t="s">
        <v>174</v>
      </c>
      <c r="EY106" s="90"/>
      <c r="EZ106" s="90">
        <v>87.3</v>
      </c>
      <c r="FA106" s="90"/>
      <c r="FB106" s="91">
        <v>9</v>
      </c>
      <c r="FC106" s="91">
        <v>100</v>
      </c>
      <c r="FD106" s="91">
        <v>12</v>
      </c>
      <c r="FE106" s="87" t="s">
        <v>180</v>
      </c>
      <c r="FF106" s="83">
        <v>9</v>
      </c>
      <c r="FG106" s="83">
        <v>100</v>
      </c>
      <c r="FH106" s="83">
        <v>10</v>
      </c>
      <c r="FI106" s="87" t="s">
        <v>205</v>
      </c>
      <c r="FJ106" s="83">
        <v>19</v>
      </c>
      <c r="FK106" s="83">
        <v>100</v>
      </c>
      <c r="FL106" s="83">
        <v>10</v>
      </c>
      <c r="FM106" s="87" t="s">
        <v>232</v>
      </c>
      <c r="FN106" s="87" t="s">
        <v>174</v>
      </c>
      <c r="FO106" s="84">
        <f t="shared" si="14"/>
        <v>50</v>
      </c>
      <c r="FP106" s="84"/>
      <c r="FQ106" s="84"/>
      <c r="FR106" s="85">
        <f t="shared" si="15"/>
        <v>200</v>
      </c>
      <c r="FS106" s="90"/>
      <c r="FT106" s="90"/>
      <c r="FU106" s="90">
        <v>736.34</v>
      </c>
      <c r="FV106" s="90"/>
      <c r="FW106" s="86">
        <f>SUM(AE106,AI106,AN106,AR106,AV106,BA106,BF106,BK106,BW106,CG106,CS106,CY106,DC106,DS106,EH106,EL106,EY106,FO106,FR106)</f>
        <v>5002.17</v>
      </c>
      <c r="FX106" s="86">
        <f t="shared" si="11"/>
        <v>7342.9800000000005</v>
      </c>
      <c r="FY106" s="86">
        <f t="shared" si="11"/>
        <v>0</v>
      </c>
    </row>
    <row r="107" spans="1:181" ht="30" customHeight="1" x14ac:dyDescent="0.25">
      <c r="A107" s="83" t="s">
        <v>335</v>
      </c>
      <c r="B107" s="87" t="s">
        <v>201</v>
      </c>
      <c r="C107" s="88">
        <v>44104</v>
      </c>
      <c r="D107" s="89">
        <v>44130</v>
      </c>
      <c r="E107" s="87" t="s">
        <v>202</v>
      </c>
      <c r="F107" s="87" t="s">
        <v>177</v>
      </c>
      <c r="G107" s="87" t="s">
        <v>299</v>
      </c>
      <c r="H107" s="87"/>
      <c r="I107" s="87"/>
      <c r="J107" s="83">
        <v>100</v>
      </c>
      <c r="K107" s="87"/>
      <c r="L107" s="87" t="s">
        <v>174</v>
      </c>
      <c r="M107" s="83"/>
      <c r="N107" s="83">
        <v>1</v>
      </c>
      <c r="O107" s="83"/>
      <c r="P107" s="83">
        <v>30000</v>
      </c>
      <c r="Q107" s="83"/>
      <c r="R107" s="83"/>
      <c r="S107" s="83"/>
      <c r="T107" s="83">
        <v>5</v>
      </c>
      <c r="U107" s="83">
        <v>9</v>
      </c>
      <c r="V107" s="83">
        <v>15872</v>
      </c>
      <c r="W107" s="83">
        <v>1984</v>
      </c>
      <c r="X107" s="87" t="s">
        <v>204</v>
      </c>
      <c r="Y107" s="83">
        <v>2872</v>
      </c>
      <c r="Z107" s="83"/>
      <c r="AA107" s="83"/>
      <c r="AB107" s="83">
        <v>1577</v>
      </c>
      <c r="AC107" s="83">
        <v>1</v>
      </c>
      <c r="AD107" s="87" t="s">
        <v>176</v>
      </c>
      <c r="AE107" s="90"/>
      <c r="AF107" s="90"/>
      <c r="AG107" s="90"/>
      <c r="AH107" s="87" t="s">
        <v>176</v>
      </c>
      <c r="AI107" s="84"/>
      <c r="AJ107" s="84"/>
      <c r="AK107" s="84"/>
      <c r="AL107" s="87" t="s">
        <v>176</v>
      </c>
      <c r="AM107" s="87" t="s">
        <v>176</v>
      </c>
      <c r="AN107" s="90"/>
      <c r="AO107" s="90"/>
      <c r="AP107" s="90"/>
      <c r="AQ107" s="87" t="s">
        <v>174</v>
      </c>
      <c r="AR107" s="90"/>
      <c r="AS107" s="90">
        <v>1135.71</v>
      </c>
      <c r="AT107" s="90"/>
      <c r="AU107" s="87" t="s">
        <v>176</v>
      </c>
      <c r="AV107" s="90"/>
      <c r="AW107" s="90"/>
      <c r="AX107" s="90"/>
      <c r="AY107" s="87" t="s">
        <v>174</v>
      </c>
      <c r="AZ107" s="83">
        <v>1295</v>
      </c>
      <c r="BA107" s="90">
        <v>1195.08</v>
      </c>
      <c r="BB107" s="90">
        <v>770.42</v>
      </c>
      <c r="BC107" s="90"/>
      <c r="BD107" s="87" t="s">
        <v>176</v>
      </c>
      <c r="BE107" s="91"/>
      <c r="BF107" s="90"/>
      <c r="BG107" s="90"/>
      <c r="BH107" s="90"/>
      <c r="BI107" s="87" t="s">
        <v>176</v>
      </c>
      <c r="BJ107" s="91"/>
      <c r="BK107" s="90"/>
      <c r="BL107" s="90"/>
      <c r="BM107" s="90"/>
      <c r="BN107" s="91"/>
      <c r="BO107" s="91"/>
      <c r="BP107" s="91"/>
      <c r="BQ107" s="91"/>
      <c r="BR107" s="91"/>
      <c r="BS107" s="83"/>
      <c r="BT107" s="83"/>
      <c r="BU107" s="83"/>
      <c r="BV107" s="87" t="s">
        <v>176</v>
      </c>
      <c r="BW107" s="90"/>
      <c r="BX107" s="90"/>
      <c r="BY107" s="90"/>
      <c r="BZ107" s="83"/>
      <c r="CA107" s="91"/>
      <c r="CB107" s="91"/>
      <c r="CC107" s="91"/>
      <c r="CD107" s="91"/>
      <c r="CE107" s="91"/>
      <c r="CF107" s="87" t="s">
        <v>174</v>
      </c>
      <c r="CG107" s="90">
        <v>2171.12</v>
      </c>
      <c r="CH107" s="90">
        <v>2367.08</v>
      </c>
      <c r="CI107" s="90"/>
      <c r="CJ107" s="91">
        <v>1984</v>
      </c>
      <c r="CK107" s="91">
        <v>4.2</v>
      </c>
      <c r="CL107" s="91">
        <v>19</v>
      </c>
      <c r="CM107" s="83"/>
      <c r="CN107" s="83"/>
      <c r="CO107" s="83"/>
      <c r="CP107" s="92" t="s">
        <v>176</v>
      </c>
      <c r="CQ107" s="83"/>
      <c r="CR107" s="83"/>
      <c r="CS107" s="90"/>
      <c r="CT107" s="90"/>
      <c r="CU107" s="90"/>
      <c r="CV107" s="92" t="s">
        <v>176</v>
      </c>
      <c r="CW107" s="83"/>
      <c r="CX107" s="83"/>
      <c r="CY107" s="90"/>
      <c r="CZ107" s="90"/>
      <c r="DA107" s="90"/>
      <c r="DB107" s="87" t="s">
        <v>176</v>
      </c>
      <c r="DC107" s="90"/>
      <c r="DD107" s="90"/>
      <c r="DE107" s="90"/>
      <c r="DF107" s="83"/>
      <c r="DG107" s="91"/>
      <c r="DH107" s="91"/>
      <c r="DI107" s="87"/>
      <c r="DJ107" s="83"/>
      <c r="DK107" s="83"/>
      <c r="DL107" s="83"/>
      <c r="DM107" s="87"/>
      <c r="DN107" s="83"/>
      <c r="DO107" s="83"/>
      <c r="DP107" s="83"/>
      <c r="DQ107" s="87"/>
      <c r="DR107" s="87" t="s">
        <v>174</v>
      </c>
      <c r="DS107" s="90">
        <v>2600</v>
      </c>
      <c r="DT107" s="90">
        <v>2233.7199999999998</v>
      </c>
      <c r="DU107" s="90"/>
      <c r="DV107" s="93">
        <v>2.5</v>
      </c>
      <c r="DW107" s="93">
        <v>14</v>
      </c>
      <c r="DX107" s="93">
        <v>8.9</v>
      </c>
      <c r="DY107" s="87" t="s">
        <v>174</v>
      </c>
      <c r="DZ107" s="83">
        <v>75</v>
      </c>
      <c r="EA107" s="83">
        <v>75</v>
      </c>
      <c r="EB107" s="83">
        <v>72</v>
      </c>
      <c r="EC107" s="83">
        <v>72</v>
      </c>
      <c r="ED107" s="83">
        <v>12</v>
      </c>
      <c r="EE107" s="83">
        <v>12</v>
      </c>
      <c r="EF107" s="87" t="s">
        <v>176</v>
      </c>
      <c r="EG107" s="83"/>
      <c r="EH107" s="84"/>
      <c r="EI107" s="84"/>
      <c r="EJ107" s="84"/>
      <c r="EK107" s="87" t="s">
        <v>174</v>
      </c>
      <c r="EL107" s="90">
        <v>1.69</v>
      </c>
      <c r="EM107" s="90">
        <v>24.97</v>
      </c>
      <c r="EN107" s="90"/>
      <c r="EO107" s="87" t="s">
        <v>177</v>
      </c>
      <c r="EP107" s="83">
        <v>40</v>
      </c>
      <c r="EQ107" s="91">
        <v>10</v>
      </c>
      <c r="ER107" s="91">
        <v>140</v>
      </c>
      <c r="ES107" s="91">
        <v>120</v>
      </c>
      <c r="ET107" s="91"/>
      <c r="EU107" s="87" t="s">
        <v>176</v>
      </c>
      <c r="EV107" s="87" t="s">
        <v>301</v>
      </c>
      <c r="EW107" s="91">
        <v>0</v>
      </c>
      <c r="EX107" s="87" t="s">
        <v>174</v>
      </c>
      <c r="EY107" s="90"/>
      <c r="EZ107" s="90">
        <v>112.4</v>
      </c>
      <c r="FA107" s="90"/>
      <c r="FB107" s="91">
        <v>9</v>
      </c>
      <c r="FC107" s="91">
        <v>100</v>
      </c>
      <c r="FD107" s="91">
        <v>12</v>
      </c>
      <c r="FE107" s="87" t="s">
        <v>180</v>
      </c>
      <c r="FF107" s="83">
        <v>9</v>
      </c>
      <c r="FG107" s="83">
        <v>100</v>
      </c>
      <c r="FH107" s="83">
        <v>10</v>
      </c>
      <c r="FI107" s="87" t="s">
        <v>205</v>
      </c>
      <c r="FJ107" s="83"/>
      <c r="FK107" s="83"/>
      <c r="FL107" s="83"/>
      <c r="FM107" s="87"/>
      <c r="FN107" s="87" t="s">
        <v>174</v>
      </c>
      <c r="FO107" s="84">
        <f t="shared" si="14"/>
        <v>50</v>
      </c>
      <c r="FP107" s="84"/>
      <c r="FQ107" s="84"/>
      <c r="FR107" s="85">
        <f t="shared" si="15"/>
        <v>200</v>
      </c>
      <c r="FS107" s="90"/>
      <c r="FT107" s="90"/>
      <c r="FU107" s="90">
        <v>635.92999999999995</v>
      </c>
      <c r="FV107" s="90"/>
      <c r="FW107" s="86">
        <f t="shared" si="10"/>
        <v>6217.8899999999994</v>
      </c>
      <c r="FX107" s="86">
        <f t="shared" si="11"/>
        <v>7280.2300000000005</v>
      </c>
      <c r="FY107" s="86">
        <f t="shared" si="11"/>
        <v>0</v>
      </c>
    </row>
    <row r="108" spans="1:181" ht="30" customHeight="1" x14ac:dyDescent="0.25">
      <c r="A108" s="83" t="s">
        <v>336</v>
      </c>
      <c r="B108" s="87" t="s">
        <v>337</v>
      </c>
      <c r="C108" s="88">
        <v>43871</v>
      </c>
      <c r="D108" s="89">
        <v>44110</v>
      </c>
      <c r="E108" s="87" t="s">
        <v>202</v>
      </c>
      <c r="F108" s="87" t="s">
        <v>177</v>
      </c>
      <c r="G108" s="87" t="s">
        <v>299</v>
      </c>
      <c r="H108" s="87"/>
      <c r="I108" s="87"/>
      <c r="J108" s="83">
        <v>100</v>
      </c>
      <c r="K108" s="87"/>
      <c r="L108" s="87" t="s">
        <v>174</v>
      </c>
      <c r="M108" s="83"/>
      <c r="N108" s="83">
        <v>1</v>
      </c>
      <c r="O108" s="83"/>
      <c r="P108" s="83">
        <v>48000</v>
      </c>
      <c r="Q108" s="83">
        <v>8.35</v>
      </c>
      <c r="R108" s="83"/>
      <c r="S108" s="83"/>
      <c r="T108" s="83">
        <v>1</v>
      </c>
      <c r="U108" s="83">
        <v>6</v>
      </c>
      <c r="V108" s="83">
        <v>8960</v>
      </c>
      <c r="W108" s="83">
        <v>1280</v>
      </c>
      <c r="X108" s="87" t="s">
        <v>175</v>
      </c>
      <c r="Y108" s="83">
        <v>552</v>
      </c>
      <c r="Z108" s="83">
        <v>348</v>
      </c>
      <c r="AA108" s="83">
        <v>96</v>
      </c>
      <c r="AB108" s="83"/>
      <c r="AC108" s="83">
        <v>1</v>
      </c>
      <c r="AD108" s="87" t="s">
        <v>176</v>
      </c>
      <c r="AE108" s="90"/>
      <c r="AF108" s="90"/>
      <c r="AG108" s="90"/>
      <c r="AH108" s="87" t="s">
        <v>176</v>
      </c>
      <c r="AI108" s="84"/>
      <c r="AJ108" s="84"/>
      <c r="AK108" s="84"/>
      <c r="AL108" s="87" t="s">
        <v>176</v>
      </c>
      <c r="AM108" s="87" t="s">
        <v>176</v>
      </c>
      <c r="AN108" s="90"/>
      <c r="AO108" s="90"/>
      <c r="AP108" s="90"/>
      <c r="AQ108" s="87" t="s">
        <v>174</v>
      </c>
      <c r="AR108" s="90"/>
      <c r="AS108" s="90">
        <v>706.46</v>
      </c>
      <c r="AT108" s="90"/>
      <c r="AU108" s="87" t="s">
        <v>176</v>
      </c>
      <c r="AV108" s="90"/>
      <c r="AW108" s="90"/>
      <c r="AX108" s="90"/>
      <c r="AY108" s="87" t="s">
        <v>176</v>
      </c>
      <c r="AZ108" s="83"/>
      <c r="BA108" s="90"/>
      <c r="BB108" s="90"/>
      <c r="BC108" s="90"/>
      <c r="BD108" s="87" t="s">
        <v>174</v>
      </c>
      <c r="BE108" s="91">
        <v>252</v>
      </c>
      <c r="BF108" s="90"/>
      <c r="BG108" s="90">
        <v>386.39</v>
      </c>
      <c r="BH108" s="90"/>
      <c r="BI108" s="87" t="s">
        <v>174</v>
      </c>
      <c r="BJ108" s="91">
        <v>1280</v>
      </c>
      <c r="BK108" s="90">
        <v>923.36</v>
      </c>
      <c r="BL108" s="90"/>
      <c r="BM108" s="90"/>
      <c r="BN108" s="91">
        <v>13</v>
      </c>
      <c r="BO108" s="91">
        <v>38</v>
      </c>
      <c r="BP108" s="91"/>
      <c r="BQ108" s="91"/>
      <c r="BR108" s="91"/>
      <c r="BS108" s="83"/>
      <c r="BT108" s="83"/>
      <c r="BU108" s="83"/>
      <c r="BV108" s="87" t="s">
        <v>176</v>
      </c>
      <c r="BW108" s="90"/>
      <c r="BX108" s="90"/>
      <c r="BY108" s="90"/>
      <c r="BZ108" s="83"/>
      <c r="CA108" s="91"/>
      <c r="CB108" s="91"/>
      <c r="CC108" s="91"/>
      <c r="CD108" s="91"/>
      <c r="CE108" s="91"/>
      <c r="CF108" s="87" t="s">
        <v>174</v>
      </c>
      <c r="CG108" s="90"/>
      <c r="CH108" s="90">
        <v>2501.84</v>
      </c>
      <c r="CI108" s="90"/>
      <c r="CJ108" s="91">
        <v>1280</v>
      </c>
      <c r="CK108" s="91">
        <v>4</v>
      </c>
      <c r="CL108" s="91">
        <v>19</v>
      </c>
      <c r="CM108" s="83"/>
      <c r="CN108" s="83"/>
      <c r="CO108" s="83"/>
      <c r="CP108" s="92" t="s">
        <v>176</v>
      </c>
      <c r="CQ108" s="83"/>
      <c r="CR108" s="83"/>
      <c r="CS108" s="90"/>
      <c r="CT108" s="90"/>
      <c r="CU108" s="90"/>
      <c r="CV108" s="92" t="s">
        <v>176</v>
      </c>
      <c r="CW108" s="83"/>
      <c r="CX108" s="83"/>
      <c r="CY108" s="90"/>
      <c r="CZ108" s="90"/>
      <c r="DA108" s="90"/>
      <c r="DB108" s="87" t="s">
        <v>176</v>
      </c>
      <c r="DC108" s="90"/>
      <c r="DD108" s="90"/>
      <c r="DE108" s="90"/>
      <c r="DF108" s="83"/>
      <c r="DG108" s="91"/>
      <c r="DH108" s="91"/>
      <c r="DI108" s="87"/>
      <c r="DJ108" s="83"/>
      <c r="DK108" s="83"/>
      <c r="DL108" s="83"/>
      <c r="DM108" s="87"/>
      <c r="DN108" s="83"/>
      <c r="DO108" s="83"/>
      <c r="DP108" s="83"/>
      <c r="DQ108" s="87"/>
      <c r="DR108" s="87" t="s">
        <v>174</v>
      </c>
      <c r="DS108" s="90">
        <v>2180.5500000000002</v>
      </c>
      <c r="DT108" s="90">
        <v>961.51</v>
      </c>
      <c r="DU108" s="90"/>
      <c r="DV108" s="93">
        <v>2.5</v>
      </c>
      <c r="DW108" s="93">
        <v>14</v>
      </c>
      <c r="DX108" s="93">
        <v>8.1999999999999993</v>
      </c>
      <c r="DY108" s="87" t="s">
        <v>174</v>
      </c>
      <c r="DZ108" s="83">
        <v>78</v>
      </c>
      <c r="EA108" s="83">
        <v>80</v>
      </c>
      <c r="EB108" s="83">
        <v>72</v>
      </c>
      <c r="EC108" s="83">
        <v>72</v>
      </c>
      <c r="ED108" s="83">
        <v>8</v>
      </c>
      <c r="EE108" s="83">
        <v>6</v>
      </c>
      <c r="EF108" s="87" t="s">
        <v>176</v>
      </c>
      <c r="EG108" s="83"/>
      <c r="EH108" s="84"/>
      <c r="EI108" s="84"/>
      <c r="EJ108" s="84"/>
      <c r="EK108" s="87" t="s">
        <v>174</v>
      </c>
      <c r="EL108" s="90">
        <v>49.13</v>
      </c>
      <c r="EM108" s="90"/>
      <c r="EN108" s="90"/>
      <c r="EO108" s="87" t="s">
        <v>177</v>
      </c>
      <c r="EP108" s="83">
        <v>40</v>
      </c>
      <c r="EQ108" s="91"/>
      <c r="ER108" s="91">
        <v>120</v>
      </c>
      <c r="ES108" s="91">
        <v>120</v>
      </c>
      <c r="ET108" s="91">
        <v>12</v>
      </c>
      <c r="EU108" s="87" t="s">
        <v>176</v>
      </c>
      <c r="EV108" s="87" t="s">
        <v>338</v>
      </c>
      <c r="EW108" s="91"/>
      <c r="EX108" s="87" t="s">
        <v>174</v>
      </c>
      <c r="EY108" s="90"/>
      <c r="EZ108" s="90">
        <v>135.72999999999999</v>
      </c>
      <c r="FA108" s="90"/>
      <c r="FB108" s="91"/>
      <c r="FC108" s="91"/>
      <c r="FD108" s="91"/>
      <c r="FE108" s="87"/>
      <c r="FF108" s="83"/>
      <c r="FG108" s="83"/>
      <c r="FH108" s="83"/>
      <c r="FI108" s="87"/>
      <c r="FJ108" s="83"/>
      <c r="FK108" s="83"/>
      <c r="FL108" s="83"/>
      <c r="FM108" s="87"/>
      <c r="FN108" s="87" t="s">
        <v>174</v>
      </c>
      <c r="FO108" s="84">
        <f t="shared" si="14"/>
        <v>50</v>
      </c>
      <c r="FP108" s="84"/>
      <c r="FQ108" s="84"/>
      <c r="FR108" s="85">
        <f t="shared" si="15"/>
        <v>200</v>
      </c>
      <c r="FS108" s="90"/>
      <c r="FT108" s="90"/>
      <c r="FU108" s="90">
        <v>2900</v>
      </c>
      <c r="FV108" s="90"/>
      <c r="FW108" s="86">
        <f t="shared" si="10"/>
        <v>3403.0400000000004</v>
      </c>
      <c r="FX108" s="86">
        <f t="shared" si="11"/>
        <v>7591.9299999999994</v>
      </c>
      <c r="FY108" s="86">
        <f t="shared" si="11"/>
        <v>0</v>
      </c>
    </row>
    <row r="109" spans="1:181" ht="30" customHeight="1" x14ac:dyDescent="0.25">
      <c r="A109" s="83" t="s">
        <v>339</v>
      </c>
      <c r="B109" s="87" t="s">
        <v>337</v>
      </c>
      <c r="C109" s="88">
        <v>43885</v>
      </c>
      <c r="D109" s="89">
        <v>44117</v>
      </c>
      <c r="E109" s="87" t="s">
        <v>202</v>
      </c>
      <c r="F109" s="87" t="s">
        <v>177</v>
      </c>
      <c r="G109" s="87" t="s">
        <v>299</v>
      </c>
      <c r="H109" s="87"/>
      <c r="I109" s="87"/>
      <c r="J109" s="83">
        <v>100</v>
      </c>
      <c r="K109" s="87"/>
      <c r="L109" s="87" t="s">
        <v>174</v>
      </c>
      <c r="M109" s="83"/>
      <c r="N109" s="83">
        <v>1</v>
      </c>
      <c r="O109" s="83"/>
      <c r="P109" s="83">
        <v>36000</v>
      </c>
      <c r="Q109" s="83">
        <v>12.2</v>
      </c>
      <c r="R109" s="83"/>
      <c r="S109" s="83"/>
      <c r="T109" s="83">
        <v>1</v>
      </c>
      <c r="U109" s="83">
        <v>7</v>
      </c>
      <c r="V109" s="83">
        <v>10240</v>
      </c>
      <c r="W109" s="83">
        <v>1280</v>
      </c>
      <c r="X109" s="87" t="s">
        <v>204</v>
      </c>
      <c r="Y109" s="83">
        <v>1650</v>
      </c>
      <c r="Z109" s="83">
        <v>265</v>
      </c>
      <c r="AA109" s="83">
        <v>136</v>
      </c>
      <c r="AB109" s="83">
        <v>1190</v>
      </c>
      <c r="AC109" s="83">
        <v>1</v>
      </c>
      <c r="AD109" s="87" t="s">
        <v>176</v>
      </c>
      <c r="AE109" s="90"/>
      <c r="AF109" s="90"/>
      <c r="AG109" s="90"/>
      <c r="AH109" s="87" t="s">
        <v>176</v>
      </c>
      <c r="AI109" s="84"/>
      <c r="AJ109" s="84"/>
      <c r="AK109" s="84"/>
      <c r="AL109" s="87" t="s">
        <v>176</v>
      </c>
      <c r="AM109" s="87" t="s">
        <v>176</v>
      </c>
      <c r="AN109" s="90"/>
      <c r="AO109" s="90"/>
      <c r="AP109" s="90"/>
      <c r="AQ109" s="87" t="s">
        <v>174</v>
      </c>
      <c r="AR109" s="90"/>
      <c r="AS109" s="90">
        <v>1594</v>
      </c>
      <c r="AT109" s="90"/>
      <c r="AU109" s="87" t="s">
        <v>176</v>
      </c>
      <c r="AV109" s="90"/>
      <c r="AW109" s="90"/>
      <c r="AX109" s="90"/>
      <c r="AY109" s="87" t="s">
        <v>174</v>
      </c>
      <c r="AZ109" s="83">
        <v>460</v>
      </c>
      <c r="BA109" s="90"/>
      <c r="BB109" s="90">
        <v>189.05</v>
      </c>
      <c r="BC109" s="90"/>
      <c r="BD109" s="87" t="s">
        <v>174</v>
      </c>
      <c r="BE109" s="91">
        <v>129</v>
      </c>
      <c r="BF109" s="90"/>
      <c r="BG109" s="90">
        <v>229.3</v>
      </c>
      <c r="BH109" s="90"/>
      <c r="BI109" s="87" t="s">
        <v>174</v>
      </c>
      <c r="BJ109" s="91">
        <v>1280</v>
      </c>
      <c r="BK109" s="90"/>
      <c r="BL109" s="90">
        <v>1377.99</v>
      </c>
      <c r="BM109" s="90"/>
      <c r="BN109" s="91">
        <v>11</v>
      </c>
      <c r="BO109" s="91">
        <v>30</v>
      </c>
      <c r="BP109" s="91"/>
      <c r="BQ109" s="91"/>
      <c r="BR109" s="91"/>
      <c r="BS109" s="83"/>
      <c r="BT109" s="83"/>
      <c r="BU109" s="83"/>
      <c r="BV109" s="87" t="s">
        <v>176</v>
      </c>
      <c r="BW109" s="90"/>
      <c r="BX109" s="90"/>
      <c r="BY109" s="90"/>
      <c r="BZ109" s="83"/>
      <c r="CA109" s="91"/>
      <c r="CB109" s="91"/>
      <c r="CC109" s="91"/>
      <c r="CD109" s="91"/>
      <c r="CE109" s="91"/>
      <c r="CF109" s="87" t="s">
        <v>174</v>
      </c>
      <c r="CG109" s="90"/>
      <c r="CH109" s="90">
        <v>2105.36</v>
      </c>
      <c r="CI109" s="90"/>
      <c r="CJ109" s="91">
        <v>1280</v>
      </c>
      <c r="CK109" s="91">
        <v>11</v>
      </c>
      <c r="CL109" s="91">
        <v>30</v>
      </c>
      <c r="CM109" s="83"/>
      <c r="CN109" s="83"/>
      <c r="CO109" s="83"/>
      <c r="CP109" s="92" t="s">
        <v>176</v>
      </c>
      <c r="CQ109" s="83"/>
      <c r="CR109" s="83"/>
      <c r="CS109" s="90"/>
      <c r="CT109" s="90"/>
      <c r="CU109" s="90"/>
      <c r="CV109" s="92" t="s">
        <v>176</v>
      </c>
      <c r="CW109" s="83"/>
      <c r="CX109" s="83"/>
      <c r="CY109" s="90"/>
      <c r="CZ109" s="90"/>
      <c r="DA109" s="90"/>
      <c r="DB109" s="87" t="s">
        <v>176</v>
      </c>
      <c r="DC109" s="90"/>
      <c r="DD109" s="90"/>
      <c r="DE109" s="90"/>
      <c r="DF109" s="83"/>
      <c r="DG109" s="91"/>
      <c r="DH109" s="91"/>
      <c r="DI109" s="87"/>
      <c r="DJ109" s="83"/>
      <c r="DK109" s="83"/>
      <c r="DL109" s="83"/>
      <c r="DM109" s="87"/>
      <c r="DN109" s="83"/>
      <c r="DO109" s="83"/>
      <c r="DP109" s="83"/>
      <c r="DQ109" s="87"/>
      <c r="DR109" s="87" t="s">
        <v>174</v>
      </c>
      <c r="DS109" s="90">
        <v>1902.29</v>
      </c>
      <c r="DT109" s="90">
        <v>1461.52</v>
      </c>
      <c r="DU109" s="90"/>
      <c r="DV109" s="93">
        <v>2.5</v>
      </c>
      <c r="DW109" s="93">
        <v>14</v>
      </c>
      <c r="DX109" s="93">
        <v>8.5</v>
      </c>
      <c r="DY109" s="87" t="s">
        <v>174</v>
      </c>
      <c r="DZ109" s="83">
        <v>78</v>
      </c>
      <c r="EA109" s="83">
        <v>80</v>
      </c>
      <c r="EB109" s="83">
        <v>72</v>
      </c>
      <c r="EC109" s="83">
        <v>72</v>
      </c>
      <c r="ED109" s="83">
        <v>8</v>
      </c>
      <c r="EE109" s="83">
        <v>6</v>
      </c>
      <c r="EF109" s="87" t="s">
        <v>176</v>
      </c>
      <c r="EG109" s="83"/>
      <c r="EH109" s="84"/>
      <c r="EI109" s="84"/>
      <c r="EJ109" s="84"/>
      <c r="EK109" s="87" t="s">
        <v>174</v>
      </c>
      <c r="EL109" s="90">
        <v>123.42</v>
      </c>
      <c r="EM109" s="90"/>
      <c r="EN109" s="90"/>
      <c r="EO109" s="87" t="s">
        <v>177</v>
      </c>
      <c r="EP109" s="83">
        <v>30</v>
      </c>
      <c r="EQ109" s="91"/>
      <c r="ER109" s="91">
        <v>120</v>
      </c>
      <c r="ES109" s="91">
        <v>120</v>
      </c>
      <c r="ET109" s="91">
        <v>12</v>
      </c>
      <c r="EU109" s="87" t="s">
        <v>174</v>
      </c>
      <c r="EV109" s="87"/>
      <c r="EW109" s="91"/>
      <c r="EX109" s="87" t="s">
        <v>176</v>
      </c>
      <c r="EY109" s="90"/>
      <c r="EZ109" s="90"/>
      <c r="FA109" s="90"/>
      <c r="FB109" s="91"/>
      <c r="FC109" s="91"/>
      <c r="FD109" s="91"/>
      <c r="FE109" s="87"/>
      <c r="FF109" s="83"/>
      <c r="FG109" s="83"/>
      <c r="FH109" s="83"/>
      <c r="FI109" s="87"/>
      <c r="FJ109" s="83"/>
      <c r="FK109" s="83"/>
      <c r="FL109" s="83"/>
      <c r="FM109" s="87"/>
      <c r="FN109" s="87" t="s">
        <v>174</v>
      </c>
      <c r="FO109" s="84">
        <f t="shared" si="14"/>
        <v>50</v>
      </c>
      <c r="FP109" s="84">
        <v>849</v>
      </c>
      <c r="FQ109" s="84"/>
      <c r="FR109" s="85">
        <f t="shared" si="15"/>
        <v>200</v>
      </c>
      <c r="FS109" s="90"/>
      <c r="FT109" s="90"/>
      <c r="FU109" s="90">
        <v>1900</v>
      </c>
      <c r="FV109" s="90"/>
      <c r="FW109" s="86">
        <f t="shared" si="10"/>
        <v>2275.71</v>
      </c>
      <c r="FX109" s="86">
        <f t="shared" si="11"/>
        <v>9706.2200000000012</v>
      </c>
      <c r="FY109" s="86">
        <f t="shared" si="11"/>
        <v>0</v>
      </c>
    </row>
    <row r="110" spans="1:181" ht="45" customHeight="1" x14ac:dyDescent="0.25">
      <c r="A110" s="83" t="s">
        <v>340</v>
      </c>
      <c r="B110" s="87" t="s">
        <v>337</v>
      </c>
      <c r="C110" s="88">
        <v>43733</v>
      </c>
      <c r="D110" s="89">
        <v>44077</v>
      </c>
      <c r="E110" s="87" t="s">
        <v>202</v>
      </c>
      <c r="F110" s="87" t="s">
        <v>177</v>
      </c>
      <c r="G110" s="87" t="s">
        <v>299</v>
      </c>
      <c r="H110" s="87"/>
      <c r="I110" s="87"/>
      <c r="J110" s="83">
        <v>100</v>
      </c>
      <c r="K110" s="87"/>
      <c r="L110" s="87" t="s">
        <v>174</v>
      </c>
      <c r="M110" s="83">
        <v>1</v>
      </c>
      <c r="N110" s="83"/>
      <c r="O110" s="83"/>
      <c r="P110" s="83">
        <v>20000</v>
      </c>
      <c r="Q110" s="83">
        <v>6</v>
      </c>
      <c r="R110" s="83"/>
      <c r="S110" s="83"/>
      <c r="T110" s="83">
        <v>1</v>
      </c>
      <c r="U110" s="83">
        <v>8</v>
      </c>
      <c r="V110" s="83">
        <v>7840</v>
      </c>
      <c r="W110" s="83">
        <v>980</v>
      </c>
      <c r="X110" s="87" t="s">
        <v>204</v>
      </c>
      <c r="Y110" s="83">
        <v>4636</v>
      </c>
      <c r="Z110" s="83">
        <v>300</v>
      </c>
      <c r="AA110" s="83">
        <v>87</v>
      </c>
      <c r="AB110" s="83">
        <v>1226</v>
      </c>
      <c r="AC110" s="83">
        <v>1</v>
      </c>
      <c r="AD110" s="87" t="s">
        <v>176</v>
      </c>
      <c r="AE110" s="90"/>
      <c r="AF110" s="90"/>
      <c r="AG110" s="90"/>
      <c r="AH110" s="87" t="s">
        <v>176</v>
      </c>
      <c r="AI110" s="84"/>
      <c r="AJ110" s="84"/>
      <c r="AK110" s="84"/>
      <c r="AL110" s="87" t="s">
        <v>176</v>
      </c>
      <c r="AM110" s="87" t="s">
        <v>176</v>
      </c>
      <c r="AN110" s="90"/>
      <c r="AO110" s="90"/>
      <c r="AP110" s="90"/>
      <c r="AQ110" s="87" t="s">
        <v>174</v>
      </c>
      <c r="AR110" s="90"/>
      <c r="AS110" s="90">
        <v>1067.19</v>
      </c>
      <c r="AT110" s="90"/>
      <c r="AU110" s="87" t="s">
        <v>176</v>
      </c>
      <c r="AV110" s="90"/>
      <c r="AW110" s="90"/>
      <c r="AX110" s="90"/>
      <c r="AY110" s="87" t="s">
        <v>174</v>
      </c>
      <c r="AZ110" s="83">
        <v>3410</v>
      </c>
      <c r="BA110" s="90"/>
      <c r="BB110" s="90">
        <v>707.56</v>
      </c>
      <c r="BC110" s="90"/>
      <c r="BD110" s="87" t="s">
        <v>174</v>
      </c>
      <c r="BE110" s="91">
        <v>213</v>
      </c>
      <c r="BF110" s="90"/>
      <c r="BG110" s="90">
        <v>751.1</v>
      </c>
      <c r="BH110" s="90"/>
      <c r="BI110" s="87" t="s">
        <v>174</v>
      </c>
      <c r="BJ110" s="91">
        <v>980</v>
      </c>
      <c r="BK110" s="90"/>
      <c r="BL110" s="90">
        <v>850.6</v>
      </c>
      <c r="BM110" s="90"/>
      <c r="BN110" s="91">
        <v>11</v>
      </c>
      <c r="BO110" s="91">
        <v>30</v>
      </c>
      <c r="BP110" s="91"/>
      <c r="BQ110" s="91"/>
      <c r="BR110" s="91"/>
      <c r="BS110" s="83"/>
      <c r="BT110" s="83"/>
      <c r="BU110" s="83"/>
      <c r="BV110" s="87" t="s">
        <v>176</v>
      </c>
      <c r="BW110" s="90"/>
      <c r="BX110" s="90"/>
      <c r="BY110" s="90"/>
      <c r="BZ110" s="83"/>
      <c r="CA110" s="91"/>
      <c r="CB110" s="91"/>
      <c r="CC110" s="91"/>
      <c r="CD110" s="91"/>
      <c r="CE110" s="91"/>
      <c r="CF110" s="87" t="s">
        <v>174</v>
      </c>
      <c r="CG110" s="90"/>
      <c r="CH110" s="90">
        <v>2484.25</v>
      </c>
      <c r="CI110" s="90"/>
      <c r="CJ110" s="91">
        <v>980</v>
      </c>
      <c r="CK110" s="91">
        <v>11</v>
      </c>
      <c r="CL110" s="91">
        <v>19</v>
      </c>
      <c r="CM110" s="83"/>
      <c r="CN110" s="83"/>
      <c r="CO110" s="83"/>
      <c r="CP110" s="92" t="s">
        <v>176</v>
      </c>
      <c r="CQ110" s="83"/>
      <c r="CR110" s="83"/>
      <c r="CS110" s="90"/>
      <c r="CT110" s="90"/>
      <c r="CU110" s="90"/>
      <c r="CV110" s="92" t="s">
        <v>176</v>
      </c>
      <c r="CW110" s="83"/>
      <c r="CX110" s="83"/>
      <c r="CY110" s="90"/>
      <c r="CZ110" s="90"/>
      <c r="DA110" s="90"/>
      <c r="DB110" s="87" t="s">
        <v>176</v>
      </c>
      <c r="DC110" s="90"/>
      <c r="DD110" s="90"/>
      <c r="DE110" s="90"/>
      <c r="DF110" s="83"/>
      <c r="DG110" s="91"/>
      <c r="DH110" s="91"/>
      <c r="DI110" s="87"/>
      <c r="DJ110" s="83"/>
      <c r="DK110" s="83"/>
      <c r="DL110" s="83"/>
      <c r="DM110" s="87"/>
      <c r="DN110" s="83"/>
      <c r="DO110" s="83"/>
      <c r="DP110" s="83"/>
      <c r="DQ110" s="87"/>
      <c r="DR110" s="87" t="s">
        <v>174</v>
      </c>
      <c r="DS110" s="90">
        <v>2574.9699999999998</v>
      </c>
      <c r="DT110" s="90">
        <v>1027.6500000000001</v>
      </c>
      <c r="DU110" s="90"/>
      <c r="DV110" s="93">
        <v>2.5</v>
      </c>
      <c r="DW110" s="93">
        <v>14</v>
      </c>
      <c r="DX110" s="93">
        <v>8.5</v>
      </c>
      <c r="DY110" s="87" t="s">
        <v>174</v>
      </c>
      <c r="DZ110" s="83">
        <v>78</v>
      </c>
      <c r="EA110" s="83">
        <v>80</v>
      </c>
      <c r="EB110" s="83">
        <v>72</v>
      </c>
      <c r="EC110" s="83">
        <v>72</v>
      </c>
      <c r="ED110" s="83">
        <v>8</v>
      </c>
      <c r="EE110" s="83">
        <v>6</v>
      </c>
      <c r="EF110" s="87" t="s">
        <v>176</v>
      </c>
      <c r="EG110" s="83"/>
      <c r="EH110" s="84"/>
      <c r="EI110" s="84"/>
      <c r="EJ110" s="84"/>
      <c r="EK110" s="87" t="s">
        <v>174</v>
      </c>
      <c r="EL110" s="90">
        <v>194.36</v>
      </c>
      <c r="EM110" s="90"/>
      <c r="EN110" s="90"/>
      <c r="EO110" s="87" t="s">
        <v>177</v>
      </c>
      <c r="EP110" s="83">
        <v>30</v>
      </c>
      <c r="EQ110" s="91"/>
      <c r="ER110" s="91">
        <v>120</v>
      </c>
      <c r="ES110" s="91">
        <v>120</v>
      </c>
      <c r="ET110" s="91">
        <v>6</v>
      </c>
      <c r="EU110" s="87" t="s">
        <v>174</v>
      </c>
      <c r="EV110" s="87"/>
      <c r="EW110" s="91">
        <v>2</v>
      </c>
      <c r="EX110" s="87" t="s">
        <v>174</v>
      </c>
      <c r="EY110" s="90"/>
      <c r="EZ110" s="90">
        <v>59.7</v>
      </c>
      <c r="FA110" s="90"/>
      <c r="FB110" s="91"/>
      <c r="FC110" s="91"/>
      <c r="FD110" s="91"/>
      <c r="FE110" s="87"/>
      <c r="FF110" s="83"/>
      <c r="FG110" s="83"/>
      <c r="FH110" s="83"/>
      <c r="FI110" s="87"/>
      <c r="FJ110" s="83"/>
      <c r="FK110" s="83"/>
      <c r="FL110" s="83"/>
      <c r="FM110" s="87"/>
      <c r="FN110" s="87" t="s">
        <v>174</v>
      </c>
      <c r="FO110" s="84">
        <f t="shared" si="14"/>
        <v>50</v>
      </c>
      <c r="FP110" s="84"/>
      <c r="FQ110" s="84"/>
      <c r="FR110" s="85">
        <f t="shared" si="15"/>
        <v>200</v>
      </c>
      <c r="FS110" s="90"/>
      <c r="FT110" s="90"/>
      <c r="FU110" s="90">
        <f>559+3150</f>
        <v>3709</v>
      </c>
      <c r="FV110" s="90"/>
      <c r="FW110" s="86">
        <f t="shared" si="10"/>
        <v>3019.33</v>
      </c>
      <c r="FX110" s="86">
        <f t="shared" si="11"/>
        <v>10657.05</v>
      </c>
      <c r="FY110" s="86">
        <f t="shared" si="11"/>
        <v>0</v>
      </c>
    </row>
    <row r="111" spans="1:181" ht="30" customHeight="1" x14ac:dyDescent="0.25">
      <c r="A111" s="83" t="s">
        <v>341</v>
      </c>
      <c r="B111" s="87" t="s">
        <v>198</v>
      </c>
      <c r="C111" s="88">
        <v>44075</v>
      </c>
      <c r="D111" s="89">
        <v>44137</v>
      </c>
      <c r="E111" s="87" t="s">
        <v>199</v>
      </c>
      <c r="F111" s="87" t="s">
        <v>177</v>
      </c>
      <c r="G111" s="87" t="s">
        <v>203</v>
      </c>
      <c r="H111" s="87"/>
      <c r="I111" s="87"/>
      <c r="J111" s="83">
        <v>100</v>
      </c>
      <c r="K111" s="87"/>
      <c r="L111" s="87" t="s">
        <v>174</v>
      </c>
      <c r="M111" s="83"/>
      <c r="N111" s="83">
        <v>1</v>
      </c>
      <c r="O111" s="83"/>
      <c r="P111" s="83">
        <v>24000</v>
      </c>
      <c r="Q111" s="83"/>
      <c r="R111" s="83"/>
      <c r="S111" s="83"/>
      <c r="T111" s="83">
        <v>2</v>
      </c>
      <c r="U111" s="83">
        <v>7</v>
      </c>
      <c r="V111" s="83">
        <v>7680</v>
      </c>
      <c r="W111" s="83">
        <v>960</v>
      </c>
      <c r="X111" s="87" t="s">
        <v>175</v>
      </c>
      <c r="Y111" s="83">
        <v>3270</v>
      </c>
      <c r="Z111" s="83">
        <v>3270</v>
      </c>
      <c r="AA111" s="83">
        <v>2320</v>
      </c>
      <c r="AB111" s="83">
        <v>1494</v>
      </c>
      <c r="AC111" s="83">
        <v>1</v>
      </c>
      <c r="AD111" s="87" t="s">
        <v>176</v>
      </c>
      <c r="AE111" s="90"/>
      <c r="AF111" s="90"/>
      <c r="AG111" s="90"/>
      <c r="AH111" s="87" t="s">
        <v>176</v>
      </c>
      <c r="AI111" s="84"/>
      <c r="AJ111" s="84"/>
      <c r="AK111" s="84"/>
      <c r="AL111" s="87" t="s">
        <v>176</v>
      </c>
      <c r="AM111" s="87" t="s">
        <v>176</v>
      </c>
      <c r="AN111" s="90"/>
      <c r="AO111" s="90"/>
      <c r="AP111" s="90"/>
      <c r="AQ111" s="87" t="s">
        <v>174</v>
      </c>
      <c r="AR111" s="90"/>
      <c r="AS111" s="90">
        <v>994.5</v>
      </c>
      <c r="AT111" s="90"/>
      <c r="AU111" s="87" t="s">
        <v>176</v>
      </c>
      <c r="AV111" s="90"/>
      <c r="AW111" s="90"/>
      <c r="AX111" s="90"/>
      <c r="AY111" s="87" t="s">
        <v>174</v>
      </c>
      <c r="AZ111" s="83">
        <v>826</v>
      </c>
      <c r="BA111" s="90">
        <v>332.64</v>
      </c>
      <c r="BB111" s="90">
        <v>422.79</v>
      </c>
      <c r="BC111" s="90"/>
      <c r="BD111" s="87" t="s">
        <v>174</v>
      </c>
      <c r="BE111" s="91">
        <v>950</v>
      </c>
      <c r="BF111" s="90">
        <v>285</v>
      </c>
      <c r="BG111" s="90">
        <v>845.2</v>
      </c>
      <c r="BH111" s="90"/>
      <c r="BI111" s="87" t="s">
        <v>174</v>
      </c>
      <c r="BJ111" s="91">
        <v>960</v>
      </c>
      <c r="BK111" s="90">
        <v>204</v>
      </c>
      <c r="BL111" s="90">
        <v>812.65</v>
      </c>
      <c r="BM111" s="90"/>
      <c r="BN111" s="91">
        <v>13</v>
      </c>
      <c r="BO111" s="91">
        <v>38</v>
      </c>
      <c r="BP111" s="91"/>
      <c r="BQ111" s="91"/>
      <c r="BR111" s="91"/>
      <c r="BS111" s="83"/>
      <c r="BT111" s="83"/>
      <c r="BU111" s="83"/>
      <c r="BV111" s="87" t="s">
        <v>176</v>
      </c>
      <c r="BW111" s="90"/>
      <c r="BX111" s="90"/>
      <c r="BY111" s="90"/>
      <c r="BZ111" s="83"/>
      <c r="CA111" s="91"/>
      <c r="CB111" s="91"/>
      <c r="CC111" s="91"/>
      <c r="CD111" s="91"/>
      <c r="CE111" s="91"/>
      <c r="CF111" s="87" t="s">
        <v>174</v>
      </c>
      <c r="CG111" s="90">
        <v>784.19</v>
      </c>
      <c r="CH111" s="90">
        <v>1312.25</v>
      </c>
      <c r="CI111" s="90"/>
      <c r="CJ111" s="91">
        <v>960</v>
      </c>
      <c r="CK111" s="91">
        <v>0</v>
      </c>
      <c r="CL111" s="91">
        <v>19</v>
      </c>
      <c r="CM111" s="83"/>
      <c r="CN111" s="83"/>
      <c r="CO111" s="83"/>
      <c r="CP111" s="92" t="s">
        <v>176</v>
      </c>
      <c r="CQ111" s="83"/>
      <c r="CR111" s="83"/>
      <c r="CS111" s="90"/>
      <c r="CT111" s="90"/>
      <c r="CU111" s="90"/>
      <c r="CV111" s="92" t="s">
        <v>176</v>
      </c>
      <c r="CW111" s="83"/>
      <c r="CX111" s="83"/>
      <c r="CY111" s="90"/>
      <c r="CZ111" s="90"/>
      <c r="DA111" s="90"/>
      <c r="DB111" s="87" t="s">
        <v>176</v>
      </c>
      <c r="DC111" s="90"/>
      <c r="DD111" s="90"/>
      <c r="DE111" s="90"/>
      <c r="DF111" s="83"/>
      <c r="DG111" s="91"/>
      <c r="DH111" s="91"/>
      <c r="DI111" s="87"/>
      <c r="DJ111" s="83"/>
      <c r="DK111" s="83"/>
      <c r="DL111" s="83"/>
      <c r="DM111" s="87"/>
      <c r="DN111" s="83"/>
      <c r="DO111" s="83"/>
      <c r="DP111" s="83"/>
      <c r="DQ111" s="87"/>
      <c r="DR111" s="87" t="s">
        <v>174</v>
      </c>
      <c r="DS111" s="90">
        <v>2600</v>
      </c>
      <c r="DT111" s="90">
        <v>559.63</v>
      </c>
      <c r="DU111" s="90"/>
      <c r="DV111" s="93">
        <v>2</v>
      </c>
      <c r="DW111" s="93">
        <v>14</v>
      </c>
      <c r="DX111" s="93">
        <v>8.4</v>
      </c>
      <c r="DY111" s="87" t="s">
        <v>174</v>
      </c>
      <c r="DZ111" s="83">
        <v>69</v>
      </c>
      <c r="EA111" s="83">
        <v>68</v>
      </c>
      <c r="EB111" s="83">
        <v>68</v>
      </c>
      <c r="EC111" s="83">
        <v>67</v>
      </c>
      <c r="ED111" s="83">
        <v>12</v>
      </c>
      <c r="EE111" s="83">
        <v>12</v>
      </c>
      <c r="EF111" s="87" t="s">
        <v>176</v>
      </c>
      <c r="EG111" s="83"/>
      <c r="EH111" s="84"/>
      <c r="EI111" s="84"/>
      <c r="EJ111" s="84"/>
      <c r="EK111" s="87" t="s">
        <v>174</v>
      </c>
      <c r="EL111" s="90"/>
      <c r="EM111" s="90">
        <v>301.7</v>
      </c>
      <c r="EN111" s="90"/>
      <c r="EO111" s="87" t="s">
        <v>177</v>
      </c>
      <c r="EP111" s="83">
        <v>40</v>
      </c>
      <c r="EQ111" s="91">
        <v>5</v>
      </c>
      <c r="ER111" s="91">
        <v>120</v>
      </c>
      <c r="ES111" s="91">
        <v>120</v>
      </c>
      <c r="ET111" s="91">
        <v>6</v>
      </c>
      <c r="EU111" s="87" t="s">
        <v>174</v>
      </c>
      <c r="EV111" s="87"/>
      <c r="EW111" s="91">
        <v>1</v>
      </c>
      <c r="EX111" s="87" t="s">
        <v>174</v>
      </c>
      <c r="EY111" s="90"/>
      <c r="EZ111" s="90">
        <v>65.989999999999995</v>
      </c>
      <c r="FA111" s="90"/>
      <c r="FB111" s="91">
        <v>18</v>
      </c>
      <c r="FC111" s="91">
        <v>60</v>
      </c>
      <c r="FD111" s="91">
        <v>12</v>
      </c>
      <c r="FE111" s="87" t="s">
        <v>180</v>
      </c>
      <c r="FF111" s="83">
        <v>18</v>
      </c>
      <c r="FG111" s="83">
        <v>60</v>
      </c>
      <c r="FH111" s="83">
        <v>12</v>
      </c>
      <c r="FI111" s="87" t="s">
        <v>233</v>
      </c>
      <c r="FJ111" s="83"/>
      <c r="FK111" s="83"/>
      <c r="FL111" s="83"/>
      <c r="FM111" s="87"/>
      <c r="FN111" s="87" t="s">
        <v>174</v>
      </c>
      <c r="FO111" s="84">
        <f t="shared" si="14"/>
        <v>50</v>
      </c>
      <c r="FP111" s="84"/>
      <c r="FQ111" s="84"/>
      <c r="FR111" s="85">
        <f t="shared" si="15"/>
        <v>200</v>
      </c>
      <c r="FS111" s="90"/>
      <c r="FT111" s="90"/>
      <c r="FU111" s="90">
        <v>601.9</v>
      </c>
      <c r="FV111" s="90"/>
      <c r="FW111" s="86">
        <f t="shared" si="10"/>
        <v>4455.83</v>
      </c>
      <c r="FX111" s="86">
        <f t="shared" si="11"/>
        <v>5916.6099999999988</v>
      </c>
      <c r="FY111" s="86">
        <f t="shared" si="11"/>
        <v>0</v>
      </c>
    </row>
    <row r="112" spans="1:181" ht="30" customHeight="1" x14ac:dyDescent="0.25">
      <c r="A112" s="83" t="s">
        <v>342</v>
      </c>
      <c r="B112" s="87" t="s">
        <v>201</v>
      </c>
      <c r="C112" s="88">
        <v>44140</v>
      </c>
      <c r="D112" s="89">
        <v>44160</v>
      </c>
      <c r="E112" s="87" t="s">
        <v>202</v>
      </c>
      <c r="F112" s="87" t="s">
        <v>177</v>
      </c>
      <c r="G112" s="87" t="s">
        <v>299</v>
      </c>
      <c r="H112" s="87"/>
      <c r="I112" s="87"/>
      <c r="J112" s="83">
        <v>100</v>
      </c>
      <c r="K112" s="87"/>
      <c r="L112" s="87" t="s">
        <v>174</v>
      </c>
      <c r="M112" s="83">
        <v>2</v>
      </c>
      <c r="N112" s="83"/>
      <c r="O112" s="83"/>
      <c r="P112" s="83">
        <v>18000</v>
      </c>
      <c r="Q112" s="83"/>
      <c r="R112" s="83">
        <v>5000</v>
      </c>
      <c r="S112" s="83"/>
      <c r="T112" s="83">
        <v>4</v>
      </c>
      <c r="U112" s="83">
        <v>7</v>
      </c>
      <c r="V112" s="83">
        <v>10560</v>
      </c>
      <c r="W112" s="83">
        <v>1320</v>
      </c>
      <c r="X112" s="87" t="s">
        <v>204</v>
      </c>
      <c r="Y112" s="83">
        <v>3185</v>
      </c>
      <c r="Z112" s="83"/>
      <c r="AA112" s="83"/>
      <c r="AB112" s="83">
        <v>1156</v>
      </c>
      <c r="AC112" s="83">
        <v>1</v>
      </c>
      <c r="AD112" s="87" t="s">
        <v>176</v>
      </c>
      <c r="AE112" s="90"/>
      <c r="AF112" s="90"/>
      <c r="AG112" s="90"/>
      <c r="AH112" s="87" t="s">
        <v>176</v>
      </c>
      <c r="AI112" s="84"/>
      <c r="AJ112" s="84"/>
      <c r="AK112" s="84"/>
      <c r="AL112" s="87" t="s">
        <v>176</v>
      </c>
      <c r="AM112" s="87" t="s">
        <v>176</v>
      </c>
      <c r="AN112" s="90"/>
      <c r="AO112" s="90"/>
      <c r="AP112" s="90"/>
      <c r="AQ112" s="87" t="s">
        <v>174</v>
      </c>
      <c r="AR112" s="90"/>
      <c r="AS112" s="90">
        <v>1033.97</v>
      </c>
      <c r="AT112" s="90"/>
      <c r="AU112" s="87" t="s">
        <v>176</v>
      </c>
      <c r="AV112" s="90"/>
      <c r="AW112" s="90"/>
      <c r="AX112" s="90"/>
      <c r="AY112" s="87" t="s">
        <v>174</v>
      </c>
      <c r="AZ112" s="83">
        <v>2029</v>
      </c>
      <c r="BA112" s="90">
        <v>559.4</v>
      </c>
      <c r="BB112" s="90">
        <v>489.78</v>
      </c>
      <c r="BC112" s="90"/>
      <c r="BD112" s="87" t="s">
        <v>176</v>
      </c>
      <c r="BE112" s="91"/>
      <c r="BF112" s="90"/>
      <c r="BG112" s="90"/>
      <c r="BH112" s="90"/>
      <c r="BI112" s="87" t="s">
        <v>174</v>
      </c>
      <c r="BJ112" s="91">
        <v>1320</v>
      </c>
      <c r="BK112" s="90">
        <v>948.18</v>
      </c>
      <c r="BL112" s="90">
        <v>469.47</v>
      </c>
      <c r="BM112" s="90"/>
      <c r="BN112" s="91">
        <v>11</v>
      </c>
      <c r="BO112" s="91">
        <v>38</v>
      </c>
      <c r="BP112" s="91"/>
      <c r="BQ112" s="91"/>
      <c r="BR112" s="91"/>
      <c r="BS112" s="83"/>
      <c r="BT112" s="83"/>
      <c r="BU112" s="83"/>
      <c r="BV112" s="87" t="s">
        <v>176</v>
      </c>
      <c r="BW112" s="90"/>
      <c r="BX112" s="90"/>
      <c r="BY112" s="90"/>
      <c r="BZ112" s="83"/>
      <c r="CA112" s="91"/>
      <c r="CB112" s="91"/>
      <c r="CC112" s="91"/>
      <c r="CD112" s="91"/>
      <c r="CE112" s="91"/>
      <c r="CF112" s="87" t="s">
        <v>174</v>
      </c>
      <c r="CG112" s="90">
        <v>1027.8499999999999</v>
      </c>
      <c r="CH112" s="90">
        <v>2329.9</v>
      </c>
      <c r="CI112" s="90"/>
      <c r="CJ112" s="91">
        <v>1320</v>
      </c>
      <c r="CK112" s="91">
        <v>0</v>
      </c>
      <c r="CL112" s="91">
        <v>19</v>
      </c>
      <c r="CM112" s="83"/>
      <c r="CN112" s="83"/>
      <c r="CO112" s="83"/>
      <c r="CP112" s="92" t="s">
        <v>176</v>
      </c>
      <c r="CQ112" s="83"/>
      <c r="CR112" s="83"/>
      <c r="CS112" s="90"/>
      <c r="CT112" s="90"/>
      <c r="CU112" s="90"/>
      <c r="CV112" s="92" t="s">
        <v>176</v>
      </c>
      <c r="CW112" s="83"/>
      <c r="CX112" s="83"/>
      <c r="CY112" s="90"/>
      <c r="CZ112" s="90"/>
      <c r="DA112" s="90"/>
      <c r="DB112" s="87" t="s">
        <v>176</v>
      </c>
      <c r="DC112" s="90"/>
      <c r="DD112" s="90"/>
      <c r="DE112" s="90"/>
      <c r="DF112" s="83"/>
      <c r="DG112" s="91"/>
      <c r="DH112" s="91"/>
      <c r="DI112" s="87"/>
      <c r="DJ112" s="83"/>
      <c r="DK112" s="83"/>
      <c r="DL112" s="83"/>
      <c r="DM112" s="87"/>
      <c r="DN112" s="83"/>
      <c r="DO112" s="83"/>
      <c r="DP112" s="83"/>
      <c r="DQ112" s="87"/>
      <c r="DR112" s="87" t="s">
        <v>174</v>
      </c>
      <c r="DS112" s="90">
        <v>2600</v>
      </c>
      <c r="DT112" s="90">
        <v>1643.55</v>
      </c>
      <c r="DU112" s="90"/>
      <c r="DV112" s="93">
        <v>2.5</v>
      </c>
      <c r="DW112" s="93">
        <v>14</v>
      </c>
      <c r="DX112" s="93">
        <v>8.9</v>
      </c>
      <c r="DY112" s="87" t="s">
        <v>174</v>
      </c>
      <c r="DZ112" s="83">
        <v>77</v>
      </c>
      <c r="EA112" s="83">
        <v>77</v>
      </c>
      <c r="EB112" s="83">
        <v>72</v>
      </c>
      <c r="EC112" s="83">
        <v>72</v>
      </c>
      <c r="ED112" s="83">
        <v>12</v>
      </c>
      <c r="EE112" s="83">
        <v>12</v>
      </c>
      <c r="EF112" s="87" t="s">
        <v>176</v>
      </c>
      <c r="EG112" s="83"/>
      <c r="EH112" s="84"/>
      <c r="EI112" s="84"/>
      <c r="EJ112" s="84"/>
      <c r="EK112" s="87" t="s">
        <v>174</v>
      </c>
      <c r="EL112" s="90"/>
      <c r="EM112" s="90">
        <v>616.54999999999995</v>
      </c>
      <c r="EN112" s="90"/>
      <c r="EO112" s="87" t="s">
        <v>177</v>
      </c>
      <c r="EP112" s="83">
        <v>40</v>
      </c>
      <c r="EQ112" s="91">
        <v>10</v>
      </c>
      <c r="ER112" s="91">
        <v>140</v>
      </c>
      <c r="ES112" s="91">
        <v>120</v>
      </c>
      <c r="ET112" s="91"/>
      <c r="EU112" s="87" t="s">
        <v>321</v>
      </c>
      <c r="EV112" s="87" t="s">
        <v>301</v>
      </c>
      <c r="EW112" s="91">
        <v>0</v>
      </c>
      <c r="EX112" s="87" t="s">
        <v>174</v>
      </c>
      <c r="EY112" s="90"/>
      <c r="EZ112" s="90">
        <v>79.05</v>
      </c>
      <c r="FA112" s="90"/>
      <c r="FB112" s="91">
        <v>9</v>
      </c>
      <c r="FC112" s="91">
        <v>100</v>
      </c>
      <c r="FD112" s="91">
        <v>12</v>
      </c>
      <c r="FE112" s="87" t="s">
        <v>180</v>
      </c>
      <c r="FF112" s="83">
        <v>9</v>
      </c>
      <c r="FG112" s="83">
        <v>100</v>
      </c>
      <c r="FH112" s="83">
        <v>10</v>
      </c>
      <c r="FI112" s="87" t="s">
        <v>205</v>
      </c>
      <c r="FJ112" s="83"/>
      <c r="FK112" s="83"/>
      <c r="FL112" s="83"/>
      <c r="FM112" s="87"/>
      <c r="FN112" s="87" t="s">
        <v>174</v>
      </c>
      <c r="FO112" s="84">
        <f t="shared" si="14"/>
        <v>50</v>
      </c>
      <c r="FP112" s="84"/>
      <c r="FQ112" s="84"/>
      <c r="FR112" s="85">
        <f t="shared" si="15"/>
        <v>200</v>
      </c>
      <c r="FS112" s="90"/>
      <c r="FT112" s="90"/>
      <c r="FU112" s="90">
        <v>702.87</v>
      </c>
      <c r="FV112" s="90"/>
      <c r="FW112" s="86">
        <f t="shared" si="10"/>
        <v>5385.43</v>
      </c>
      <c r="FX112" s="86">
        <f t="shared" si="11"/>
        <v>7365.14</v>
      </c>
      <c r="FY112" s="86">
        <f t="shared" si="11"/>
        <v>0</v>
      </c>
    </row>
    <row r="113" spans="1:181" ht="30" customHeight="1" x14ac:dyDescent="0.25">
      <c r="A113" s="83" t="s">
        <v>343</v>
      </c>
      <c r="B113" s="87" t="s">
        <v>201</v>
      </c>
      <c r="C113" s="88">
        <v>44134</v>
      </c>
      <c r="D113" s="89">
        <v>44159</v>
      </c>
      <c r="E113" s="87" t="s">
        <v>202</v>
      </c>
      <c r="F113" s="87" t="s">
        <v>177</v>
      </c>
      <c r="G113" s="87" t="s">
        <v>296</v>
      </c>
      <c r="H113" s="87"/>
      <c r="I113" s="87"/>
      <c r="J113" s="83">
        <v>100</v>
      </c>
      <c r="K113" s="87">
        <v>8.9</v>
      </c>
      <c r="L113" s="87" t="s">
        <v>174</v>
      </c>
      <c r="M113" s="83"/>
      <c r="N113" s="83"/>
      <c r="O113" s="83">
        <v>1</v>
      </c>
      <c r="P113" s="83"/>
      <c r="Q113" s="83"/>
      <c r="R113" s="83"/>
      <c r="S113" s="83"/>
      <c r="T113" s="83">
        <v>2</v>
      </c>
      <c r="U113" s="83">
        <v>9</v>
      </c>
      <c r="V113" s="83">
        <v>15680</v>
      </c>
      <c r="W113" s="83">
        <v>1960</v>
      </c>
      <c r="X113" s="87" t="s">
        <v>204</v>
      </c>
      <c r="Y113" s="83">
        <v>3599</v>
      </c>
      <c r="Z113" s="83"/>
      <c r="AA113" s="83"/>
      <c r="AB113" s="83">
        <v>1690</v>
      </c>
      <c r="AC113" s="83">
        <v>1</v>
      </c>
      <c r="AD113" s="87" t="s">
        <v>176</v>
      </c>
      <c r="AE113" s="90"/>
      <c r="AF113" s="90"/>
      <c r="AG113" s="90"/>
      <c r="AH113" s="87" t="s">
        <v>176</v>
      </c>
      <c r="AI113" s="84"/>
      <c r="AJ113" s="84"/>
      <c r="AK113" s="84"/>
      <c r="AL113" s="87" t="s">
        <v>176</v>
      </c>
      <c r="AM113" s="87" t="s">
        <v>176</v>
      </c>
      <c r="AN113" s="90"/>
      <c r="AO113" s="90"/>
      <c r="AP113" s="90"/>
      <c r="AQ113" s="87" t="s">
        <v>174</v>
      </c>
      <c r="AR113" s="90"/>
      <c r="AS113" s="90">
        <v>922.39</v>
      </c>
      <c r="AT113" s="90"/>
      <c r="AU113" s="87" t="s">
        <v>176</v>
      </c>
      <c r="AV113" s="90"/>
      <c r="AW113" s="90"/>
      <c r="AX113" s="90"/>
      <c r="AY113" s="87" t="s">
        <v>174</v>
      </c>
      <c r="AZ113" s="83">
        <v>1909</v>
      </c>
      <c r="BA113" s="90">
        <v>381.09</v>
      </c>
      <c r="BB113" s="90">
        <v>1501.59</v>
      </c>
      <c r="BC113" s="90"/>
      <c r="BD113" s="87" t="s">
        <v>176</v>
      </c>
      <c r="BE113" s="91"/>
      <c r="BF113" s="90"/>
      <c r="BG113" s="90"/>
      <c r="BH113" s="90"/>
      <c r="BI113" s="87" t="s">
        <v>174</v>
      </c>
      <c r="BJ113" s="91">
        <v>1960</v>
      </c>
      <c r="BK113" s="90">
        <v>951.48</v>
      </c>
      <c r="BL113" s="90">
        <v>1518.82</v>
      </c>
      <c r="BM113" s="90"/>
      <c r="BN113" s="91">
        <v>4.2</v>
      </c>
      <c r="BO113" s="91">
        <v>38</v>
      </c>
      <c r="BP113" s="91"/>
      <c r="BQ113" s="91"/>
      <c r="BR113" s="91"/>
      <c r="BS113" s="83"/>
      <c r="BT113" s="83"/>
      <c r="BU113" s="83"/>
      <c r="BV113" s="87" t="s">
        <v>176</v>
      </c>
      <c r="BW113" s="90"/>
      <c r="BX113" s="90"/>
      <c r="BY113" s="90"/>
      <c r="BZ113" s="83"/>
      <c r="CA113" s="91"/>
      <c r="CB113" s="91"/>
      <c r="CC113" s="91"/>
      <c r="CD113" s="91"/>
      <c r="CE113" s="91"/>
      <c r="CF113" s="87" t="s">
        <v>174</v>
      </c>
      <c r="CG113" s="90">
        <v>1318.91</v>
      </c>
      <c r="CH113" s="90">
        <v>2386.69</v>
      </c>
      <c r="CI113" s="90"/>
      <c r="CJ113" s="91">
        <v>1960</v>
      </c>
      <c r="CK113" s="91">
        <v>9.1999999999999993</v>
      </c>
      <c r="CL113" s="91">
        <v>19</v>
      </c>
      <c r="CM113" s="83"/>
      <c r="CN113" s="83"/>
      <c r="CO113" s="83"/>
      <c r="CP113" s="92" t="s">
        <v>176</v>
      </c>
      <c r="CQ113" s="83"/>
      <c r="CR113" s="83"/>
      <c r="CS113" s="90"/>
      <c r="CT113" s="90"/>
      <c r="CU113" s="90"/>
      <c r="CV113" s="92" t="s">
        <v>176</v>
      </c>
      <c r="CW113" s="83"/>
      <c r="CX113" s="83"/>
      <c r="CY113" s="90"/>
      <c r="CZ113" s="90"/>
      <c r="DA113" s="90"/>
      <c r="DB113" s="87" t="s">
        <v>176</v>
      </c>
      <c r="DC113" s="90"/>
      <c r="DD113" s="90"/>
      <c r="DE113" s="90"/>
      <c r="DF113" s="83"/>
      <c r="DG113" s="91"/>
      <c r="DH113" s="91"/>
      <c r="DI113" s="87"/>
      <c r="DJ113" s="83"/>
      <c r="DK113" s="83"/>
      <c r="DL113" s="83"/>
      <c r="DM113" s="87"/>
      <c r="DN113" s="83"/>
      <c r="DO113" s="83"/>
      <c r="DP113" s="83"/>
      <c r="DQ113" s="87"/>
      <c r="DR113" s="87" t="s">
        <v>176</v>
      </c>
      <c r="DS113" s="90"/>
      <c r="DT113" s="90"/>
      <c r="DU113" s="90"/>
      <c r="DV113" s="93"/>
      <c r="DW113" s="93"/>
      <c r="DX113" s="93"/>
      <c r="DY113" s="87" t="s">
        <v>174</v>
      </c>
      <c r="DZ113" s="83">
        <v>75</v>
      </c>
      <c r="EA113" s="83">
        <v>75</v>
      </c>
      <c r="EB113" s="83">
        <v>72</v>
      </c>
      <c r="EC113" s="83">
        <v>72</v>
      </c>
      <c r="ED113" s="83">
        <v>12</v>
      </c>
      <c r="EE113" s="83">
        <v>12</v>
      </c>
      <c r="EF113" s="87" t="s">
        <v>176</v>
      </c>
      <c r="EG113" s="83"/>
      <c r="EH113" s="84"/>
      <c r="EI113" s="84"/>
      <c r="EJ113" s="84"/>
      <c r="EK113" s="87" t="s">
        <v>174</v>
      </c>
      <c r="EL113" s="90"/>
      <c r="EM113" s="90">
        <v>715.07</v>
      </c>
      <c r="EN113" s="90"/>
      <c r="EO113" s="87" t="s">
        <v>177</v>
      </c>
      <c r="EP113" s="83">
        <v>40</v>
      </c>
      <c r="EQ113" s="91">
        <v>10</v>
      </c>
      <c r="ER113" s="91">
        <v>140</v>
      </c>
      <c r="ES113" s="91">
        <v>120</v>
      </c>
      <c r="ET113" s="91">
        <v>6</v>
      </c>
      <c r="EU113" s="87" t="s">
        <v>174</v>
      </c>
      <c r="EV113" s="87"/>
      <c r="EW113" s="91">
        <v>0</v>
      </c>
      <c r="EX113" s="87" t="s">
        <v>174</v>
      </c>
      <c r="EY113" s="90"/>
      <c r="EZ113" s="90">
        <v>91.1</v>
      </c>
      <c r="FA113" s="90"/>
      <c r="FB113" s="91">
        <v>9</v>
      </c>
      <c r="FC113" s="91">
        <v>100</v>
      </c>
      <c r="FD113" s="91">
        <v>12</v>
      </c>
      <c r="FE113" s="87" t="s">
        <v>180</v>
      </c>
      <c r="FF113" s="83">
        <v>9</v>
      </c>
      <c r="FG113" s="83">
        <v>100</v>
      </c>
      <c r="FH113" s="83">
        <v>10</v>
      </c>
      <c r="FI113" s="87" t="s">
        <v>205</v>
      </c>
      <c r="FJ113" s="83"/>
      <c r="FK113" s="83"/>
      <c r="FL113" s="83"/>
      <c r="FM113" s="87"/>
      <c r="FN113" s="87" t="s">
        <v>174</v>
      </c>
      <c r="FO113" s="84">
        <f t="shared" si="14"/>
        <v>50</v>
      </c>
      <c r="FP113" s="84"/>
      <c r="FQ113" s="84"/>
      <c r="FR113" s="85">
        <f t="shared" si="15"/>
        <v>200</v>
      </c>
      <c r="FS113" s="90"/>
      <c r="FT113" s="90"/>
      <c r="FU113" s="90">
        <v>635.92999999999995</v>
      </c>
      <c r="FV113" s="90"/>
      <c r="FW113" s="86">
        <f t="shared" si="10"/>
        <v>2901.48</v>
      </c>
      <c r="FX113" s="86">
        <f t="shared" si="11"/>
        <v>7771.59</v>
      </c>
      <c r="FY113" s="86">
        <f t="shared" si="11"/>
        <v>0</v>
      </c>
    </row>
    <row r="114" spans="1:181" ht="30" customHeight="1" x14ac:dyDescent="0.25">
      <c r="A114" s="83" t="s">
        <v>344</v>
      </c>
      <c r="B114" s="87" t="s">
        <v>201</v>
      </c>
      <c r="C114" s="88">
        <v>44111</v>
      </c>
      <c r="D114" s="89">
        <v>44165</v>
      </c>
      <c r="E114" s="87" t="s">
        <v>202</v>
      </c>
      <c r="F114" s="87" t="s">
        <v>177</v>
      </c>
      <c r="G114" s="87" t="s">
        <v>299</v>
      </c>
      <c r="H114" s="87"/>
      <c r="I114" s="87"/>
      <c r="J114" s="83">
        <v>100</v>
      </c>
      <c r="K114" s="87"/>
      <c r="L114" s="87" t="s">
        <v>174</v>
      </c>
      <c r="M114" s="83"/>
      <c r="N114" s="83">
        <v>1</v>
      </c>
      <c r="O114" s="83"/>
      <c r="P114" s="83"/>
      <c r="Q114" s="83"/>
      <c r="R114" s="83"/>
      <c r="S114" s="83"/>
      <c r="T114" s="83">
        <v>2</v>
      </c>
      <c r="U114" s="83">
        <v>8</v>
      </c>
      <c r="V114" s="83">
        <v>11648</v>
      </c>
      <c r="W114" s="83">
        <v>1456</v>
      </c>
      <c r="X114" s="87" t="s">
        <v>204</v>
      </c>
      <c r="Y114" s="83">
        <v>2879</v>
      </c>
      <c r="Z114" s="83"/>
      <c r="AA114" s="83"/>
      <c r="AB114" s="83">
        <v>953</v>
      </c>
      <c r="AC114" s="83">
        <v>1</v>
      </c>
      <c r="AD114" s="87" t="s">
        <v>176</v>
      </c>
      <c r="AE114" s="90"/>
      <c r="AF114" s="90"/>
      <c r="AG114" s="90"/>
      <c r="AH114" s="87" t="s">
        <v>176</v>
      </c>
      <c r="AI114" s="84"/>
      <c r="AJ114" s="84"/>
      <c r="AK114" s="84"/>
      <c r="AL114" s="87" t="s">
        <v>176</v>
      </c>
      <c r="AM114" s="87" t="s">
        <v>176</v>
      </c>
      <c r="AN114" s="90"/>
      <c r="AO114" s="90"/>
      <c r="AP114" s="90"/>
      <c r="AQ114" s="87" t="s">
        <v>174</v>
      </c>
      <c r="AR114" s="90"/>
      <c r="AS114" s="90">
        <v>762.3</v>
      </c>
      <c r="AT114" s="90"/>
      <c r="AU114" s="87" t="s">
        <v>176</v>
      </c>
      <c r="AV114" s="90"/>
      <c r="AW114" s="90"/>
      <c r="AX114" s="90"/>
      <c r="AY114" s="87" t="s">
        <v>174</v>
      </c>
      <c r="AZ114" s="83">
        <v>1926</v>
      </c>
      <c r="BA114" s="90">
        <v>496.22</v>
      </c>
      <c r="BB114" s="90">
        <v>97.66</v>
      </c>
      <c r="BC114" s="90"/>
      <c r="BD114" s="87" t="s">
        <v>176</v>
      </c>
      <c r="BE114" s="91"/>
      <c r="BF114" s="90"/>
      <c r="BG114" s="90"/>
      <c r="BH114" s="90"/>
      <c r="BI114" s="87" t="s">
        <v>174</v>
      </c>
      <c r="BJ114" s="91">
        <v>1456</v>
      </c>
      <c r="BK114" s="90">
        <v>664.96</v>
      </c>
      <c r="BL114" s="90">
        <v>877.53</v>
      </c>
      <c r="BM114" s="90"/>
      <c r="BN114" s="91">
        <v>4.2</v>
      </c>
      <c r="BO114" s="91">
        <v>38</v>
      </c>
      <c r="BP114" s="91"/>
      <c r="BQ114" s="91"/>
      <c r="BR114" s="91"/>
      <c r="BS114" s="83"/>
      <c r="BT114" s="83"/>
      <c r="BU114" s="83"/>
      <c r="BV114" s="87" t="s">
        <v>176</v>
      </c>
      <c r="BW114" s="90"/>
      <c r="BX114" s="90"/>
      <c r="BY114" s="90"/>
      <c r="BZ114" s="83"/>
      <c r="CA114" s="91"/>
      <c r="CB114" s="91"/>
      <c r="CC114" s="91"/>
      <c r="CD114" s="91"/>
      <c r="CE114" s="91"/>
      <c r="CF114" s="87" t="s">
        <v>174</v>
      </c>
      <c r="CG114" s="90">
        <v>921.92</v>
      </c>
      <c r="CH114" s="90">
        <v>2154.6</v>
      </c>
      <c r="CI114" s="90"/>
      <c r="CJ114" s="91">
        <v>1456</v>
      </c>
      <c r="CK114" s="91">
        <v>6</v>
      </c>
      <c r="CL114" s="91">
        <v>19</v>
      </c>
      <c r="CM114" s="83"/>
      <c r="CN114" s="83"/>
      <c r="CO114" s="83"/>
      <c r="CP114" s="92" t="s">
        <v>176</v>
      </c>
      <c r="CQ114" s="83"/>
      <c r="CR114" s="83"/>
      <c r="CS114" s="90"/>
      <c r="CT114" s="90"/>
      <c r="CU114" s="90"/>
      <c r="CV114" s="92" t="s">
        <v>176</v>
      </c>
      <c r="CW114" s="83"/>
      <c r="CX114" s="83"/>
      <c r="CY114" s="90"/>
      <c r="CZ114" s="90"/>
      <c r="DA114" s="90"/>
      <c r="DB114" s="87" t="s">
        <v>176</v>
      </c>
      <c r="DC114" s="90"/>
      <c r="DD114" s="90"/>
      <c r="DE114" s="90"/>
      <c r="DF114" s="83"/>
      <c r="DG114" s="91"/>
      <c r="DH114" s="91"/>
      <c r="DI114" s="87"/>
      <c r="DJ114" s="83"/>
      <c r="DK114" s="83"/>
      <c r="DL114" s="83"/>
      <c r="DM114" s="87"/>
      <c r="DN114" s="83"/>
      <c r="DO114" s="83"/>
      <c r="DP114" s="83"/>
      <c r="DQ114" s="87"/>
      <c r="DR114" s="87" t="s">
        <v>174</v>
      </c>
      <c r="DS114" s="90">
        <v>2600</v>
      </c>
      <c r="DT114" s="90">
        <v>1594.42</v>
      </c>
      <c r="DU114" s="90"/>
      <c r="DV114" s="93">
        <v>2</v>
      </c>
      <c r="DW114" s="93">
        <v>14</v>
      </c>
      <c r="DX114" s="93">
        <v>8.9</v>
      </c>
      <c r="DY114" s="87" t="s">
        <v>174</v>
      </c>
      <c r="DZ114" s="83">
        <v>77</v>
      </c>
      <c r="EA114" s="83">
        <v>77</v>
      </c>
      <c r="EB114" s="83">
        <v>72</v>
      </c>
      <c r="EC114" s="83">
        <v>72</v>
      </c>
      <c r="ED114" s="83">
        <v>12</v>
      </c>
      <c r="EE114" s="83">
        <v>12</v>
      </c>
      <c r="EF114" s="87" t="s">
        <v>176</v>
      </c>
      <c r="EG114" s="83"/>
      <c r="EH114" s="84"/>
      <c r="EI114" s="84"/>
      <c r="EJ114" s="84"/>
      <c r="EK114" s="87" t="s">
        <v>174</v>
      </c>
      <c r="EL114" s="90"/>
      <c r="EM114" s="90">
        <v>96.55</v>
      </c>
      <c r="EN114" s="90"/>
      <c r="EO114" s="87" t="s">
        <v>177</v>
      </c>
      <c r="EP114" s="83">
        <v>40</v>
      </c>
      <c r="EQ114" s="12">
        <v>10</v>
      </c>
      <c r="ER114" s="91">
        <v>140</v>
      </c>
      <c r="ES114" s="91">
        <v>120</v>
      </c>
      <c r="ET114" s="91">
        <v>0</v>
      </c>
      <c r="EU114" s="87" t="s">
        <v>174</v>
      </c>
      <c r="EV114" s="87"/>
      <c r="EW114" s="91">
        <v>0</v>
      </c>
      <c r="EX114" s="87" t="s">
        <v>174</v>
      </c>
      <c r="EY114" s="90"/>
      <c r="EZ114" s="90">
        <v>64.56</v>
      </c>
      <c r="FA114" s="90"/>
      <c r="FB114" s="91">
        <v>9</v>
      </c>
      <c r="FC114" s="91">
        <v>100</v>
      </c>
      <c r="FD114" s="91">
        <v>12</v>
      </c>
      <c r="FE114" s="87" t="s">
        <v>180</v>
      </c>
      <c r="FF114" s="83">
        <v>9</v>
      </c>
      <c r="FG114" s="83">
        <v>100</v>
      </c>
      <c r="FH114" s="83">
        <v>10</v>
      </c>
      <c r="FI114" s="87" t="s">
        <v>205</v>
      </c>
      <c r="FJ114" s="83"/>
      <c r="FK114" s="83"/>
      <c r="FL114" s="83"/>
      <c r="FM114" s="87"/>
      <c r="FN114" s="87" t="s">
        <v>174</v>
      </c>
      <c r="FO114" s="84">
        <f t="shared" si="14"/>
        <v>50</v>
      </c>
      <c r="FP114" s="84"/>
      <c r="FQ114" s="84"/>
      <c r="FR114" s="85">
        <f t="shared" si="15"/>
        <v>200</v>
      </c>
      <c r="FS114" s="90"/>
      <c r="FT114" s="90"/>
      <c r="FU114" s="90">
        <v>736.34</v>
      </c>
      <c r="FV114" s="90"/>
      <c r="FW114" s="86">
        <f t="shared" si="10"/>
        <v>4933.1000000000004</v>
      </c>
      <c r="FX114" s="86">
        <f t="shared" si="11"/>
        <v>6383.9600000000009</v>
      </c>
      <c r="FY114" s="86">
        <f t="shared" si="11"/>
        <v>0</v>
      </c>
    </row>
    <row r="115" spans="1:181" ht="30" x14ac:dyDescent="0.25">
      <c r="A115" s="83" t="s">
        <v>345</v>
      </c>
      <c r="B115" s="87" t="s">
        <v>201</v>
      </c>
      <c r="C115" s="88">
        <v>44117</v>
      </c>
      <c r="D115" s="89">
        <v>44140</v>
      </c>
      <c r="E115" s="87" t="s">
        <v>199</v>
      </c>
      <c r="F115" s="87" t="s">
        <v>177</v>
      </c>
      <c r="G115" s="87" t="s">
        <v>299</v>
      </c>
      <c r="H115" s="87"/>
      <c r="I115" s="87"/>
      <c r="J115" s="83">
        <v>100</v>
      </c>
      <c r="K115" s="87"/>
      <c r="L115" s="87" t="s">
        <v>176</v>
      </c>
      <c r="M115" s="83"/>
      <c r="N115" s="83"/>
      <c r="O115" s="83"/>
      <c r="P115" s="83"/>
      <c r="Q115" s="83"/>
      <c r="R115" s="83"/>
      <c r="S115" s="83"/>
      <c r="T115" s="83">
        <v>2</v>
      </c>
      <c r="U115" s="83">
        <v>8</v>
      </c>
      <c r="V115" s="83">
        <v>8960</v>
      </c>
      <c r="W115" s="83">
        <v>1120</v>
      </c>
      <c r="X115" s="87" t="s">
        <v>204</v>
      </c>
      <c r="Y115" s="83">
        <v>1565</v>
      </c>
      <c r="Z115" s="83"/>
      <c r="AA115" s="83"/>
      <c r="AB115" s="83">
        <v>1150</v>
      </c>
      <c r="AC115" s="83">
        <v>1</v>
      </c>
      <c r="AD115" s="87" t="s">
        <v>176</v>
      </c>
      <c r="AE115" s="90"/>
      <c r="AF115" s="90"/>
      <c r="AG115" s="90"/>
      <c r="AH115" s="87" t="s">
        <v>176</v>
      </c>
      <c r="AI115" s="84"/>
      <c r="AJ115" s="84"/>
      <c r="AK115" s="84"/>
      <c r="AL115" s="87" t="s">
        <v>176</v>
      </c>
      <c r="AM115" s="87" t="s">
        <v>176</v>
      </c>
      <c r="AN115" s="90"/>
      <c r="AO115" s="90"/>
      <c r="AP115" s="90"/>
      <c r="AQ115" s="87" t="s">
        <v>174</v>
      </c>
      <c r="AR115" s="90"/>
      <c r="AS115" s="90">
        <v>1079.1300000000001</v>
      </c>
      <c r="AT115" s="90"/>
      <c r="AU115" s="87" t="s">
        <v>176</v>
      </c>
      <c r="AV115" s="90"/>
      <c r="AW115" s="90"/>
      <c r="AX115" s="90"/>
      <c r="AY115" s="87" t="s">
        <v>174</v>
      </c>
      <c r="AZ115" s="83">
        <v>415</v>
      </c>
      <c r="BA115" s="90">
        <v>162.4</v>
      </c>
      <c r="BB115" s="90">
        <v>300.25</v>
      </c>
      <c r="BC115" s="90"/>
      <c r="BD115" s="87" t="s">
        <v>176</v>
      </c>
      <c r="BE115" s="91"/>
      <c r="BF115" s="90"/>
      <c r="BG115" s="90"/>
      <c r="BH115" s="90"/>
      <c r="BI115" s="87" t="s">
        <v>176</v>
      </c>
      <c r="BJ115" s="91"/>
      <c r="BK115" s="90"/>
      <c r="BL115" s="90"/>
      <c r="BM115" s="90"/>
      <c r="BN115" s="91"/>
      <c r="BO115" s="91"/>
      <c r="BP115" s="91"/>
      <c r="BQ115" s="91"/>
      <c r="BR115" s="91"/>
      <c r="BS115" s="83"/>
      <c r="BT115" s="83"/>
      <c r="BU115" s="83"/>
      <c r="BV115" s="87" t="s">
        <v>176</v>
      </c>
      <c r="BW115" s="90"/>
      <c r="BX115" s="90"/>
      <c r="BY115" s="90"/>
      <c r="BZ115" s="83"/>
      <c r="CA115" s="91"/>
      <c r="CB115" s="91"/>
      <c r="CC115" s="91"/>
      <c r="CD115" s="91"/>
      <c r="CE115" s="91"/>
      <c r="CF115" s="87" t="s">
        <v>176</v>
      </c>
      <c r="CG115" s="90"/>
      <c r="CH115" s="90"/>
      <c r="CI115" s="90"/>
      <c r="CJ115" s="91"/>
      <c r="CK115" s="91"/>
      <c r="CL115" s="91"/>
      <c r="CM115" s="83"/>
      <c r="CN115" s="83"/>
      <c r="CO115" s="83"/>
      <c r="CP115" s="92" t="s">
        <v>176</v>
      </c>
      <c r="CQ115" s="83"/>
      <c r="CR115" s="83"/>
      <c r="CS115" s="90"/>
      <c r="CT115" s="90"/>
      <c r="CU115" s="90"/>
      <c r="CV115" s="92" t="s">
        <v>176</v>
      </c>
      <c r="CW115" s="83"/>
      <c r="CX115" s="83"/>
      <c r="CY115" s="90"/>
      <c r="CZ115" s="90"/>
      <c r="DA115" s="90"/>
      <c r="DB115" s="87" t="s">
        <v>176</v>
      </c>
      <c r="DC115" s="90"/>
      <c r="DD115" s="90"/>
      <c r="DE115" s="90"/>
      <c r="DF115" s="83"/>
      <c r="DG115" s="91"/>
      <c r="DH115" s="91"/>
      <c r="DI115" s="87"/>
      <c r="DJ115" s="83"/>
      <c r="DK115" s="83"/>
      <c r="DL115" s="83"/>
      <c r="DM115" s="87"/>
      <c r="DN115" s="83"/>
      <c r="DO115" s="83"/>
      <c r="DP115" s="83"/>
      <c r="DQ115" s="87"/>
      <c r="DR115" s="87" t="s">
        <v>174</v>
      </c>
      <c r="DS115" s="90">
        <v>2600</v>
      </c>
      <c r="DT115" s="90">
        <v>1358.85</v>
      </c>
      <c r="DU115" s="90"/>
      <c r="DV115" s="93">
        <v>2</v>
      </c>
      <c r="DW115" s="93">
        <v>14</v>
      </c>
      <c r="DX115" s="93">
        <v>8.9</v>
      </c>
      <c r="DY115" s="87" t="s">
        <v>174</v>
      </c>
      <c r="DZ115" s="83">
        <v>75</v>
      </c>
      <c r="EA115" s="83">
        <v>75</v>
      </c>
      <c r="EB115" s="83">
        <v>72</v>
      </c>
      <c r="EC115" s="83">
        <v>72</v>
      </c>
      <c r="ED115" s="83">
        <v>12</v>
      </c>
      <c r="EE115" s="83">
        <v>12</v>
      </c>
      <c r="EF115" s="87" t="s">
        <v>176</v>
      </c>
      <c r="EG115" s="83"/>
      <c r="EH115" s="84"/>
      <c r="EI115" s="84"/>
      <c r="EJ115" s="84"/>
      <c r="EK115" s="87" t="s">
        <v>174</v>
      </c>
      <c r="EL115" s="90"/>
      <c r="EM115" s="90">
        <v>18.3</v>
      </c>
      <c r="EN115" s="90"/>
      <c r="EO115" s="87" t="s">
        <v>177</v>
      </c>
      <c r="EP115" s="83">
        <v>40</v>
      </c>
      <c r="EQ115" s="91">
        <v>10</v>
      </c>
      <c r="ER115" s="91">
        <v>140</v>
      </c>
      <c r="ES115" s="91">
        <v>120</v>
      </c>
      <c r="ET115" s="91">
        <v>6</v>
      </c>
      <c r="EU115" s="87" t="s">
        <v>176</v>
      </c>
      <c r="EV115" s="87" t="s">
        <v>301</v>
      </c>
      <c r="EW115" s="91">
        <v>1</v>
      </c>
      <c r="EX115" s="87" t="s">
        <v>174</v>
      </c>
      <c r="EY115" s="90"/>
      <c r="EZ115" s="90">
        <v>79.05</v>
      </c>
      <c r="FA115" s="90"/>
      <c r="FB115" s="91">
        <v>9</v>
      </c>
      <c r="FC115" s="91">
        <v>100</v>
      </c>
      <c r="FD115" s="91">
        <v>12</v>
      </c>
      <c r="FE115" s="87" t="s">
        <v>180</v>
      </c>
      <c r="FF115" s="83">
        <v>9</v>
      </c>
      <c r="FG115" s="83">
        <v>100</v>
      </c>
      <c r="FH115" s="83">
        <v>10</v>
      </c>
      <c r="FI115" s="87" t="s">
        <v>205</v>
      </c>
      <c r="FJ115" s="83"/>
      <c r="FK115" s="83"/>
      <c r="FL115" s="83"/>
      <c r="FM115" s="87"/>
      <c r="FN115" s="87" t="s">
        <v>174</v>
      </c>
      <c r="FO115" s="84">
        <f t="shared" si="14"/>
        <v>50</v>
      </c>
      <c r="FP115" s="84"/>
      <c r="FQ115" s="84"/>
      <c r="FR115" s="85">
        <f t="shared" si="15"/>
        <v>200</v>
      </c>
      <c r="FS115" s="90"/>
      <c r="FT115" s="90"/>
      <c r="FU115" s="90">
        <v>602.46</v>
      </c>
      <c r="FV115" s="90"/>
      <c r="FW115" s="86">
        <f t="shared" si="10"/>
        <v>3012.4</v>
      </c>
      <c r="FX115" s="86">
        <f t="shared" si="11"/>
        <v>3438.0400000000004</v>
      </c>
      <c r="FY115" s="86">
        <f t="shared" si="11"/>
        <v>0</v>
      </c>
    </row>
    <row r="116" spans="1:181" ht="30" x14ac:dyDescent="0.25">
      <c r="A116" s="83" t="s">
        <v>346</v>
      </c>
      <c r="B116" s="87" t="s">
        <v>198</v>
      </c>
      <c r="C116" s="88">
        <v>44160</v>
      </c>
      <c r="D116" s="89">
        <v>44180</v>
      </c>
      <c r="E116" s="87" t="s">
        <v>202</v>
      </c>
      <c r="F116" s="87" t="s">
        <v>177</v>
      </c>
      <c r="G116" s="87" t="s">
        <v>299</v>
      </c>
      <c r="H116" s="87"/>
      <c r="I116" s="87"/>
      <c r="J116" s="83">
        <v>100</v>
      </c>
      <c r="K116" s="87"/>
      <c r="L116" s="87" t="s">
        <v>174</v>
      </c>
      <c r="M116" s="83"/>
      <c r="N116" s="83">
        <v>1</v>
      </c>
      <c r="O116" s="83"/>
      <c r="P116" s="83">
        <v>30000</v>
      </c>
      <c r="Q116" s="83"/>
      <c r="R116" s="83"/>
      <c r="S116" s="83"/>
      <c r="T116" s="83">
        <v>2</v>
      </c>
      <c r="U116" s="83">
        <v>8</v>
      </c>
      <c r="V116" s="83">
        <v>9728</v>
      </c>
      <c r="W116" s="83">
        <v>1216</v>
      </c>
      <c r="X116" s="87" t="s">
        <v>175</v>
      </c>
      <c r="Y116" s="83">
        <v>1720</v>
      </c>
      <c r="Z116" s="83">
        <v>1720</v>
      </c>
      <c r="AA116" s="83">
        <v>1412</v>
      </c>
      <c r="AB116" s="83">
        <v>1143</v>
      </c>
      <c r="AC116" s="83">
        <v>1</v>
      </c>
      <c r="AD116" s="87" t="s">
        <v>176</v>
      </c>
      <c r="AE116" s="90"/>
      <c r="AF116" s="90"/>
      <c r="AG116" s="90"/>
      <c r="AH116" s="87" t="s">
        <v>176</v>
      </c>
      <c r="AI116" s="84"/>
      <c r="AJ116" s="84"/>
      <c r="AK116" s="84"/>
      <c r="AL116" s="87" t="s">
        <v>176</v>
      </c>
      <c r="AM116" s="87" t="s">
        <v>176</v>
      </c>
      <c r="AN116" s="90"/>
      <c r="AO116" s="90"/>
      <c r="AP116" s="90"/>
      <c r="AQ116" s="87" t="s">
        <v>174</v>
      </c>
      <c r="AR116" s="90"/>
      <c r="AS116" s="90">
        <v>1118.47</v>
      </c>
      <c r="AT116" s="90"/>
      <c r="AU116" s="87" t="s">
        <v>176</v>
      </c>
      <c r="AV116" s="90"/>
      <c r="AW116" s="90"/>
      <c r="AX116" s="90"/>
      <c r="AY116" s="87" t="s">
        <v>174</v>
      </c>
      <c r="AZ116" s="83">
        <v>269</v>
      </c>
      <c r="BA116" s="90">
        <v>438.94</v>
      </c>
      <c r="BB116" s="90">
        <v>428.23</v>
      </c>
      <c r="BC116" s="90"/>
      <c r="BD116" s="87" t="s">
        <v>174</v>
      </c>
      <c r="BE116" s="91">
        <v>308</v>
      </c>
      <c r="BF116" s="90">
        <v>170.12</v>
      </c>
      <c r="BG116" s="90">
        <v>204.54</v>
      </c>
      <c r="BH116" s="90"/>
      <c r="BI116" s="87" t="s">
        <v>176</v>
      </c>
      <c r="BJ116" s="91"/>
      <c r="BK116" s="90"/>
      <c r="BL116" s="90"/>
      <c r="BM116" s="90"/>
      <c r="BN116" s="91"/>
      <c r="BO116" s="91"/>
      <c r="BP116" s="91"/>
      <c r="BQ116" s="91"/>
      <c r="BR116" s="91"/>
      <c r="BS116" s="83"/>
      <c r="BT116" s="83"/>
      <c r="BU116" s="83"/>
      <c r="BV116" s="87" t="s">
        <v>176</v>
      </c>
      <c r="BW116" s="90"/>
      <c r="BX116" s="90"/>
      <c r="BY116" s="90"/>
      <c r="BZ116" s="83"/>
      <c r="CA116" s="91"/>
      <c r="CB116" s="91"/>
      <c r="CC116" s="91"/>
      <c r="CD116" s="91"/>
      <c r="CE116" s="91"/>
      <c r="CF116" s="87" t="s">
        <v>174</v>
      </c>
      <c r="CG116" s="90">
        <v>830.5</v>
      </c>
      <c r="CH116" s="90">
        <v>1649.5</v>
      </c>
      <c r="CI116" s="90"/>
      <c r="CJ116" s="91">
        <v>1216</v>
      </c>
      <c r="CK116" s="91">
        <v>4</v>
      </c>
      <c r="CL116" s="91">
        <v>19</v>
      </c>
      <c r="CM116" s="83"/>
      <c r="CN116" s="83"/>
      <c r="CO116" s="83"/>
      <c r="CP116" s="92" t="s">
        <v>176</v>
      </c>
      <c r="CQ116" s="83"/>
      <c r="CR116" s="83"/>
      <c r="CS116" s="90"/>
      <c r="CT116" s="90"/>
      <c r="CU116" s="90"/>
      <c r="CV116" s="92" t="s">
        <v>176</v>
      </c>
      <c r="CW116" s="83"/>
      <c r="CX116" s="83"/>
      <c r="CY116" s="90"/>
      <c r="CZ116" s="90"/>
      <c r="DA116" s="90"/>
      <c r="DB116" s="87" t="s">
        <v>176</v>
      </c>
      <c r="DC116" s="90"/>
      <c r="DD116" s="90"/>
      <c r="DE116" s="90"/>
      <c r="DF116" s="83"/>
      <c r="DG116" s="91"/>
      <c r="DH116" s="91"/>
      <c r="DI116" s="87"/>
      <c r="DJ116" s="83"/>
      <c r="DK116" s="83"/>
      <c r="DL116" s="83"/>
      <c r="DM116" s="87"/>
      <c r="DN116" s="83"/>
      <c r="DO116" s="83"/>
      <c r="DP116" s="83"/>
      <c r="DQ116" s="87"/>
      <c r="DR116" s="87" t="s">
        <v>174</v>
      </c>
      <c r="DS116" s="90">
        <v>2600</v>
      </c>
      <c r="DT116" s="90">
        <v>934.12</v>
      </c>
      <c r="DU116" s="90"/>
      <c r="DV116" s="93">
        <v>2.5</v>
      </c>
      <c r="DW116" s="93">
        <v>14</v>
      </c>
      <c r="DX116" s="93">
        <v>8.1999999999999993</v>
      </c>
      <c r="DY116" s="87" t="s">
        <v>174</v>
      </c>
      <c r="DZ116" s="83">
        <v>70</v>
      </c>
      <c r="EA116" s="83">
        <v>68</v>
      </c>
      <c r="EB116" s="83">
        <v>68</v>
      </c>
      <c r="EC116" s="83">
        <v>67</v>
      </c>
      <c r="ED116" s="83">
        <v>12</v>
      </c>
      <c r="EE116" s="83">
        <v>12</v>
      </c>
      <c r="EF116" s="87" t="s">
        <v>176</v>
      </c>
      <c r="EG116" s="83"/>
      <c r="EH116" s="84"/>
      <c r="EI116" s="84"/>
      <c r="EJ116" s="84"/>
      <c r="EK116" s="87" t="s">
        <v>174</v>
      </c>
      <c r="EL116" s="90"/>
      <c r="EM116" s="90">
        <v>75.41</v>
      </c>
      <c r="EN116" s="90"/>
      <c r="EO116" s="87" t="s">
        <v>177</v>
      </c>
      <c r="EP116" s="83">
        <v>30</v>
      </c>
      <c r="EQ116" s="91"/>
      <c r="ER116" s="91">
        <v>120</v>
      </c>
      <c r="ES116" s="91">
        <v>120</v>
      </c>
      <c r="ET116" s="91">
        <v>6</v>
      </c>
      <c r="EU116" s="87" t="s">
        <v>321</v>
      </c>
      <c r="EV116" s="87" t="s">
        <v>207</v>
      </c>
      <c r="EW116" s="91">
        <v>2</v>
      </c>
      <c r="EX116" s="87" t="s">
        <v>174</v>
      </c>
      <c r="EY116" s="90"/>
      <c r="EZ116" s="90">
        <v>24.08</v>
      </c>
      <c r="FA116" s="90"/>
      <c r="FB116" s="91">
        <v>18</v>
      </c>
      <c r="FC116" s="91">
        <v>60</v>
      </c>
      <c r="FD116" s="91">
        <v>12</v>
      </c>
      <c r="FE116" s="87" t="s">
        <v>180</v>
      </c>
      <c r="FF116" s="83">
        <v>18</v>
      </c>
      <c r="FG116" s="83">
        <v>60</v>
      </c>
      <c r="FH116" s="83">
        <v>12</v>
      </c>
      <c r="FI116" s="87" t="s">
        <v>180</v>
      </c>
      <c r="FJ116" s="83"/>
      <c r="FK116" s="83"/>
      <c r="FL116" s="83"/>
      <c r="FM116" s="87"/>
      <c r="FN116" s="87" t="s">
        <v>174</v>
      </c>
      <c r="FO116" s="84">
        <f t="shared" si="14"/>
        <v>50</v>
      </c>
      <c r="FP116" s="84"/>
      <c r="FQ116" s="84"/>
      <c r="FR116" s="85">
        <f t="shared" si="15"/>
        <v>200</v>
      </c>
      <c r="FS116" s="90"/>
      <c r="FT116" s="90"/>
      <c r="FU116" s="90">
        <v>680.03</v>
      </c>
      <c r="FV116" s="90"/>
      <c r="FW116" s="86">
        <f t="shared" si="10"/>
        <v>4289.5599999999995</v>
      </c>
      <c r="FX116" s="86">
        <f t="shared" si="11"/>
        <v>5114.3799999999992</v>
      </c>
      <c r="FY116" s="86">
        <f t="shared" si="11"/>
        <v>0</v>
      </c>
    </row>
    <row r="117" spans="1:181" ht="30" x14ac:dyDescent="0.25">
      <c r="A117" s="83" t="s">
        <v>347</v>
      </c>
      <c r="B117" s="87" t="s">
        <v>198</v>
      </c>
      <c r="C117" s="88">
        <v>44133</v>
      </c>
      <c r="D117" s="89">
        <v>44175</v>
      </c>
      <c r="E117" s="87" t="s">
        <v>202</v>
      </c>
      <c r="F117" s="87" t="s">
        <v>177</v>
      </c>
      <c r="G117" s="87" t="s">
        <v>299</v>
      </c>
      <c r="H117" s="87"/>
      <c r="I117" s="87"/>
      <c r="J117" s="83">
        <v>100</v>
      </c>
      <c r="K117" s="87"/>
      <c r="L117" s="87" t="s">
        <v>174</v>
      </c>
      <c r="M117" s="83"/>
      <c r="N117" s="83">
        <v>1</v>
      </c>
      <c r="O117" s="83"/>
      <c r="P117" s="83">
        <v>48000</v>
      </c>
      <c r="Q117" s="83"/>
      <c r="R117" s="83"/>
      <c r="S117" s="83"/>
      <c r="T117" s="83">
        <v>3</v>
      </c>
      <c r="U117" s="83">
        <v>8</v>
      </c>
      <c r="V117" s="83">
        <v>17920</v>
      </c>
      <c r="W117" s="83">
        <v>2240</v>
      </c>
      <c r="X117" s="87" t="s">
        <v>175</v>
      </c>
      <c r="Y117" s="83">
        <v>2573</v>
      </c>
      <c r="Z117" s="83">
        <v>2573</v>
      </c>
      <c r="AA117" s="83">
        <v>1863</v>
      </c>
      <c r="AB117" s="83">
        <v>1549</v>
      </c>
      <c r="AC117" s="83">
        <v>1</v>
      </c>
      <c r="AD117" s="87" t="s">
        <v>176</v>
      </c>
      <c r="AE117" s="90"/>
      <c r="AF117" s="90"/>
      <c r="AG117" s="90"/>
      <c r="AH117" s="87" t="s">
        <v>176</v>
      </c>
      <c r="AI117" s="84"/>
      <c r="AJ117" s="84"/>
      <c r="AK117" s="84"/>
      <c r="AL117" s="87" t="s">
        <v>176</v>
      </c>
      <c r="AM117" s="87" t="s">
        <v>176</v>
      </c>
      <c r="AN117" s="90"/>
      <c r="AO117" s="90"/>
      <c r="AP117" s="90"/>
      <c r="AQ117" s="87" t="s">
        <v>174</v>
      </c>
      <c r="AR117" s="90"/>
      <c r="AS117" s="90">
        <v>913.71</v>
      </c>
      <c r="AT117" s="90"/>
      <c r="AU117" s="87" t="s">
        <v>176</v>
      </c>
      <c r="AV117" s="90"/>
      <c r="AW117" s="90"/>
      <c r="AX117" s="90"/>
      <c r="AY117" s="87" t="s">
        <v>174</v>
      </c>
      <c r="AZ117" s="83">
        <v>314</v>
      </c>
      <c r="BA117" s="90">
        <v>238.27</v>
      </c>
      <c r="BB117" s="90">
        <v>210.41</v>
      </c>
      <c r="BC117" s="90"/>
      <c r="BD117" s="87" t="s">
        <v>174</v>
      </c>
      <c r="BE117" s="91">
        <v>710</v>
      </c>
      <c r="BF117" s="90">
        <v>336.57</v>
      </c>
      <c r="BG117" s="90">
        <v>397.41</v>
      </c>
      <c r="BH117" s="90"/>
      <c r="BI117" s="87" t="s">
        <v>174</v>
      </c>
      <c r="BJ117" s="91">
        <v>2240</v>
      </c>
      <c r="BK117" s="90"/>
      <c r="BL117" s="90">
        <v>870.44</v>
      </c>
      <c r="BM117" s="90"/>
      <c r="BN117" s="91">
        <v>4</v>
      </c>
      <c r="BO117" s="91">
        <v>38</v>
      </c>
      <c r="BP117" s="91"/>
      <c r="BQ117" s="91"/>
      <c r="BR117" s="91"/>
      <c r="BS117" s="83"/>
      <c r="BT117" s="83"/>
      <c r="BU117" s="83"/>
      <c r="BV117" s="87" t="s">
        <v>176</v>
      </c>
      <c r="BW117" s="90"/>
      <c r="BX117" s="90"/>
      <c r="BY117" s="90"/>
      <c r="BZ117" s="83"/>
      <c r="CA117" s="91"/>
      <c r="CB117" s="91"/>
      <c r="CC117" s="91"/>
      <c r="CD117" s="91"/>
      <c r="CE117" s="91"/>
      <c r="CF117" s="87" t="s">
        <v>174</v>
      </c>
      <c r="CG117" s="90">
        <v>785.97</v>
      </c>
      <c r="CH117" s="90">
        <v>2575.9499999999998</v>
      </c>
      <c r="CI117" s="90"/>
      <c r="CJ117" s="91">
        <v>2240</v>
      </c>
      <c r="CK117" s="91">
        <v>3</v>
      </c>
      <c r="CL117" s="91">
        <v>19</v>
      </c>
      <c r="CM117" s="83"/>
      <c r="CN117" s="83"/>
      <c r="CO117" s="83"/>
      <c r="CP117" s="92" t="s">
        <v>176</v>
      </c>
      <c r="CQ117" s="83"/>
      <c r="CR117" s="83"/>
      <c r="CS117" s="90"/>
      <c r="CT117" s="90"/>
      <c r="CU117" s="90"/>
      <c r="CV117" s="92" t="s">
        <v>176</v>
      </c>
      <c r="CW117" s="83"/>
      <c r="CX117" s="83"/>
      <c r="CY117" s="90"/>
      <c r="CZ117" s="90"/>
      <c r="DA117" s="90"/>
      <c r="DB117" s="87" t="s">
        <v>176</v>
      </c>
      <c r="DC117" s="90"/>
      <c r="DD117" s="90"/>
      <c r="DE117" s="90"/>
      <c r="DF117" s="83"/>
      <c r="DG117" s="91"/>
      <c r="DH117" s="91"/>
      <c r="DI117" s="87"/>
      <c r="DJ117" s="83"/>
      <c r="DK117" s="83"/>
      <c r="DL117" s="83"/>
      <c r="DM117" s="87"/>
      <c r="DN117" s="83"/>
      <c r="DO117" s="83"/>
      <c r="DP117" s="83"/>
      <c r="DQ117" s="87"/>
      <c r="DR117" s="87" t="s">
        <v>174</v>
      </c>
      <c r="DS117" s="90">
        <v>2600</v>
      </c>
      <c r="DT117" s="90">
        <v>982.77</v>
      </c>
      <c r="DU117" s="90"/>
      <c r="DV117" s="93">
        <v>4</v>
      </c>
      <c r="DW117" s="93">
        <v>14</v>
      </c>
      <c r="DX117" s="93">
        <v>8.1999999999999993</v>
      </c>
      <c r="DY117" s="87" t="s">
        <v>174</v>
      </c>
      <c r="DZ117" s="83">
        <v>70</v>
      </c>
      <c r="EA117" s="83">
        <v>69</v>
      </c>
      <c r="EB117" s="83">
        <v>69</v>
      </c>
      <c r="EC117" s="83">
        <v>67</v>
      </c>
      <c r="ED117" s="83">
        <v>12</v>
      </c>
      <c r="EE117" s="83">
        <v>12</v>
      </c>
      <c r="EF117" s="87" t="s">
        <v>176</v>
      </c>
      <c r="EG117" s="83"/>
      <c r="EH117" s="84"/>
      <c r="EI117" s="84"/>
      <c r="EJ117" s="84"/>
      <c r="EK117" s="87" t="s">
        <v>174</v>
      </c>
      <c r="EL117" s="90"/>
      <c r="EM117" s="90">
        <v>48.01</v>
      </c>
      <c r="EN117" s="90"/>
      <c r="EO117" s="87" t="s">
        <v>177</v>
      </c>
      <c r="EP117" s="83">
        <v>50</v>
      </c>
      <c r="EQ117" s="91"/>
      <c r="ER117" s="91">
        <v>120</v>
      </c>
      <c r="ES117" s="91">
        <v>120</v>
      </c>
      <c r="ET117" s="91">
        <v>6</v>
      </c>
      <c r="EU117" s="87" t="s">
        <v>176</v>
      </c>
      <c r="EV117" s="87" t="s">
        <v>207</v>
      </c>
      <c r="EW117" s="91"/>
      <c r="EX117" s="87" t="s">
        <v>174</v>
      </c>
      <c r="EY117" s="90"/>
      <c r="EZ117" s="90">
        <v>54.18</v>
      </c>
      <c r="FA117" s="90"/>
      <c r="FB117" s="91">
        <v>18</v>
      </c>
      <c r="FC117" s="91">
        <v>60</v>
      </c>
      <c r="FD117" s="91">
        <v>12</v>
      </c>
      <c r="FE117" s="87" t="s">
        <v>180</v>
      </c>
      <c r="FF117" s="83">
        <v>18</v>
      </c>
      <c r="FG117" s="83">
        <v>60</v>
      </c>
      <c r="FH117" s="83">
        <v>12</v>
      </c>
      <c r="FI117" s="87" t="s">
        <v>180</v>
      </c>
      <c r="FJ117" s="83"/>
      <c r="FK117" s="83"/>
      <c r="FL117" s="83"/>
      <c r="FM117" s="87"/>
      <c r="FN117" s="87" t="s">
        <v>174</v>
      </c>
      <c r="FO117" s="84">
        <f t="shared" si="14"/>
        <v>50</v>
      </c>
      <c r="FP117" s="84"/>
      <c r="FQ117" s="84"/>
      <c r="FR117" s="85">
        <f t="shared" si="15"/>
        <v>200</v>
      </c>
      <c r="FS117" s="90"/>
      <c r="FT117" s="90"/>
      <c r="FU117" s="90">
        <v>497.94</v>
      </c>
      <c r="FV117" s="90"/>
      <c r="FW117" s="86">
        <f t="shared" si="10"/>
        <v>4210.8099999999995</v>
      </c>
      <c r="FX117" s="86">
        <f t="shared" si="11"/>
        <v>6550.8200000000006</v>
      </c>
      <c r="FY117" s="86">
        <f t="shared" si="11"/>
        <v>0</v>
      </c>
    </row>
    <row r="118" spans="1:181" ht="30" customHeight="1" x14ac:dyDescent="0.25">
      <c r="A118" s="83" t="s">
        <v>348</v>
      </c>
      <c r="B118" s="87" t="s">
        <v>201</v>
      </c>
      <c r="C118" s="88">
        <v>44165</v>
      </c>
      <c r="D118" s="89">
        <v>44169</v>
      </c>
      <c r="E118" s="87" t="s">
        <v>202</v>
      </c>
      <c r="F118" s="87" t="s">
        <v>177</v>
      </c>
      <c r="G118" s="87" t="s">
        <v>299</v>
      </c>
      <c r="H118" s="87"/>
      <c r="I118" s="87"/>
      <c r="J118" s="83">
        <v>100</v>
      </c>
      <c r="K118" s="87"/>
      <c r="L118" s="87" t="s">
        <v>174</v>
      </c>
      <c r="M118" s="83">
        <v>1</v>
      </c>
      <c r="N118" s="83"/>
      <c r="O118" s="83"/>
      <c r="P118" s="83">
        <v>18000</v>
      </c>
      <c r="Q118" s="83"/>
      <c r="R118" s="83"/>
      <c r="S118" s="83"/>
      <c r="T118" s="83">
        <v>1</v>
      </c>
      <c r="U118" s="83">
        <v>7</v>
      </c>
      <c r="V118" s="83">
        <v>7840</v>
      </c>
      <c r="W118" s="83">
        <v>980</v>
      </c>
      <c r="X118" s="87" t="s">
        <v>175</v>
      </c>
      <c r="Y118" s="83">
        <v>2625</v>
      </c>
      <c r="Z118" s="83"/>
      <c r="AA118" s="83"/>
      <c r="AB118" s="83">
        <v>1029</v>
      </c>
      <c r="AC118" s="83">
        <v>1</v>
      </c>
      <c r="AD118" s="87" t="s">
        <v>176</v>
      </c>
      <c r="AE118" s="90"/>
      <c r="AF118" s="90"/>
      <c r="AG118" s="90"/>
      <c r="AH118" s="87" t="s">
        <v>176</v>
      </c>
      <c r="AI118" s="84"/>
      <c r="AJ118" s="84"/>
      <c r="AK118" s="84"/>
      <c r="AL118" s="87" t="s">
        <v>176</v>
      </c>
      <c r="AM118" s="87" t="s">
        <v>176</v>
      </c>
      <c r="AN118" s="90"/>
      <c r="AO118" s="90"/>
      <c r="AP118" s="90"/>
      <c r="AQ118" s="87" t="s">
        <v>174</v>
      </c>
      <c r="AR118" s="90"/>
      <c r="AS118" s="90">
        <v>1038.5</v>
      </c>
      <c r="AT118" s="90"/>
      <c r="AU118" s="87" t="s">
        <v>176</v>
      </c>
      <c r="AV118" s="90"/>
      <c r="AW118" s="90"/>
      <c r="AX118" s="90"/>
      <c r="AY118" s="87" t="s">
        <v>174</v>
      </c>
      <c r="AZ118" s="83">
        <v>1596</v>
      </c>
      <c r="BA118" s="90"/>
      <c r="BB118" s="90">
        <v>1111.03</v>
      </c>
      <c r="BC118" s="90"/>
      <c r="BD118" s="87" t="s">
        <v>176</v>
      </c>
      <c r="BE118" s="91"/>
      <c r="BF118" s="90"/>
      <c r="BG118" s="90"/>
      <c r="BH118" s="90"/>
      <c r="BI118" s="87" t="s">
        <v>176</v>
      </c>
      <c r="BJ118" s="91"/>
      <c r="BK118" s="90"/>
      <c r="BL118" s="90"/>
      <c r="BM118" s="90"/>
      <c r="BN118" s="91"/>
      <c r="BO118" s="91"/>
      <c r="BP118" s="91"/>
      <c r="BQ118" s="91"/>
      <c r="BR118" s="91"/>
      <c r="BS118" s="83"/>
      <c r="BT118" s="83"/>
      <c r="BU118" s="83"/>
      <c r="BV118" s="87" t="s">
        <v>176</v>
      </c>
      <c r="BW118" s="90"/>
      <c r="BX118" s="90"/>
      <c r="BY118" s="90"/>
      <c r="BZ118" s="83"/>
      <c r="CA118" s="91"/>
      <c r="CB118" s="91"/>
      <c r="CC118" s="91"/>
      <c r="CD118" s="91"/>
      <c r="CE118" s="91"/>
      <c r="CF118" s="87" t="s">
        <v>176</v>
      </c>
      <c r="CG118" s="90"/>
      <c r="CH118" s="90"/>
      <c r="CI118" s="90"/>
      <c r="CJ118" s="91"/>
      <c r="CK118" s="91"/>
      <c r="CL118" s="91"/>
      <c r="CM118" s="83"/>
      <c r="CN118" s="83"/>
      <c r="CO118" s="83"/>
      <c r="CP118" s="92" t="s">
        <v>176</v>
      </c>
      <c r="CQ118" s="83"/>
      <c r="CR118" s="83"/>
      <c r="CS118" s="90"/>
      <c r="CT118" s="90"/>
      <c r="CU118" s="90"/>
      <c r="CV118" s="92" t="s">
        <v>176</v>
      </c>
      <c r="CW118" s="83"/>
      <c r="CX118" s="83"/>
      <c r="CY118" s="90"/>
      <c r="CZ118" s="90"/>
      <c r="DA118" s="90"/>
      <c r="DB118" s="87" t="s">
        <v>176</v>
      </c>
      <c r="DC118" s="90"/>
      <c r="DD118" s="90"/>
      <c r="DE118" s="90"/>
      <c r="DF118" s="83"/>
      <c r="DG118" s="91"/>
      <c r="DH118" s="91"/>
      <c r="DI118" s="87"/>
      <c r="DJ118" s="83"/>
      <c r="DK118" s="83"/>
      <c r="DL118" s="83"/>
      <c r="DM118" s="87"/>
      <c r="DN118" s="83"/>
      <c r="DO118" s="83"/>
      <c r="DP118" s="83"/>
      <c r="DQ118" s="87"/>
      <c r="DR118" s="87" t="s">
        <v>174</v>
      </c>
      <c r="DS118" s="90">
        <v>2600</v>
      </c>
      <c r="DT118" s="90">
        <v>2017.03</v>
      </c>
      <c r="DU118" s="90"/>
      <c r="DV118" s="93">
        <v>2.5</v>
      </c>
      <c r="DW118" s="93">
        <v>14</v>
      </c>
      <c r="DX118" s="93">
        <v>8.9</v>
      </c>
      <c r="DY118" s="87" t="s">
        <v>174</v>
      </c>
      <c r="DZ118" s="83">
        <v>75</v>
      </c>
      <c r="EA118" s="83">
        <v>75</v>
      </c>
      <c r="EB118" s="83">
        <v>72</v>
      </c>
      <c r="EC118" s="83">
        <v>72</v>
      </c>
      <c r="ED118" s="83">
        <v>12</v>
      </c>
      <c r="EE118" s="83">
        <v>12</v>
      </c>
      <c r="EF118" s="87" t="s">
        <v>176</v>
      </c>
      <c r="EG118" s="83"/>
      <c r="EH118" s="84"/>
      <c r="EI118" s="84"/>
      <c r="EJ118" s="84"/>
      <c r="EK118" s="87" t="s">
        <v>174</v>
      </c>
      <c r="EL118" s="90"/>
      <c r="EM118" s="90">
        <v>104.51</v>
      </c>
      <c r="EN118" s="90"/>
      <c r="EO118" s="87" t="s">
        <v>177</v>
      </c>
      <c r="EP118" s="83">
        <v>40</v>
      </c>
      <c r="EQ118" s="91">
        <v>10</v>
      </c>
      <c r="ER118" s="91">
        <v>140</v>
      </c>
      <c r="ES118" s="91">
        <v>120</v>
      </c>
      <c r="ET118" s="91">
        <v>6</v>
      </c>
      <c r="EU118" s="87" t="s">
        <v>174</v>
      </c>
      <c r="EV118" s="87"/>
      <c r="EW118" s="91">
        <v>0</v>
      </c>
      <c r="EX118" s="87" t="s">
        <v>174</v>
      </c>
      <c r="EY118" s="90"/>
      <c r="EZ118" s="90">
        <v>91.1</v>
      </c>
      <c r="FA118" s="90"/>
      <c r="FB118" s="91">
        <v>9</v>
      </c>
      <c r="FC118" s="91">
        <v>100</v>
      </c>
      <c r="FD118" s="91">
        <v>12</v>
      </c>
      <c r="FE118" s="87" t="s">
        <v>180</v>
      </c>
      <c r="FF118" s="83">
        <v>9</v>
      </c>
      <c r="FG118" s="83">
        <v>100</v>
      </c>
      <c r="FH118" s="83">
        <v>10</v>
      </c>
      <c r="FI118" s="87" t="s">
        <v>205</v>
      </c>
      <c r="FJ118" s="83"/>
      <c r="FK118" s="83"/>
      <c r="FL118" s="83"/>
      <c r="FM118" s="87"/>
      <c r="FN118" s="87" t="s">
        <v>174</v>
      </c>
      <c r="FO118" s="84">
        <f t="shared" si="14"/>
        <v>50</v>
      </c>
      <c r="FP118" s="84"/>
      <c r="FQ118" s="84"/>
      <c r="FR118" s="85">
        <f t="shared" si="15"/>
        <v>200</v>
      </c>
      <c r="FS118" s="90"/>
      <c r="FT118" s="90"/>
      <c r="FU118" s="90">
        <v>635.92999999999995</v>
      </c>
      <c r="FV118" s="90"/>
      <c r="FW118" s="86">
        <f t="shared" si="10"/>
        <v>2850</v>
      </c>
      <c r="FX118" s="86">
        <f t="shared" si="11"/>
        <v>4998.1000000000004</v>
      </c>
      <c r="FY118" s="86">
        <f t="shared" si="11"/>
        <v>0</v>
      </c>
    </row>
    <row r="119" spans="1:181" ht="30" customHeight="1" x14ac:dyDescent="0.25">
      <c r="A119" s="83" t="s">
        <v>349</v>
      </c>
      <c r="B119" s="87" t="s">
        <v>201</v>
      </c>
      <c r="C119" s="88">
        <v>44147</v>
      </c>
      <c r="D119" s="89">
        <v>44176</v>
      </c>
      <c r="E119" s="87" t="s">
        <v>199</v>
      </c>
      <c r="F119" s="87" t="s">
        <v>177</v>
      </c>
      <c r="G119" s="87" t="s">
        <v>296</v>
      </c>
      <c r="H119" s="87"/>
      <c r="I119" s="87"/>
      <c r="J119" s="83">
        <v>100</v>
      </c>
      <c r="K119" s="87">
        <v>8.9</v>
      </c>
      <c r="L119" s="87" t="s">
        <v>174</v>
      </c>
      <c r="M119" s="83"/>
      <c r="N119" s="83"/>
      <c r="O119">
        <v>1</v>
      </c>
      <c r="P119" s="83"/>
      <c r="Q119" s="83"/>
      <c r="R119" s="83"/>
      <c r="S119" s="83"/>
      <c r="T119" s="83">
        <v>3</v>
      </c>
      <c r="U119" s="83">
        <v>9</v>
      </c>
      <c r="V119" s="83">
        <v>14400</v>
      </c>
      <c r="W119" s="83">
        <v>1800</v>
      </c>
      <c r="X119" s="87" t="s">
        <v>175</v>
      </c>
      <c r="Y119" s="83">
        <v>2879</v>
      </c>
      <c r="Z119" s="83"/>
      <c r="AA119" s="83"/>
      <c r="AB119" s="83">
        <v>1570</v>
      </c>
      <c r="AC119" s="83">
        <v>1</v>
      </c>
      <c r="AD119" s="87" t="s">
        <v>176</v>
      </c>
      <c r="AE119" s="90"/>
      <c r="AF119" s="90"/>
      <c r="AG119" s="90"/>
      <c r="AH119" s="87" t="s">
        <v>176</v>
      </c>
      <c r="AI119" s="84"/>
      <c r="AJ119" s="84"/>
      <c r="AK119" s="84"/>
      <c r="AL119" s="87" t="s">
        <v>176</v>
      </c>
      <c r="AM119" s="87" t="s">
        <v>176</v>
      </c>
      <c r="AN119" s="90"/>
      <c r="AO119" s="90"/>
      <c r="AP119" s="90"/>
      <c r="AQ119" s="87" t="s">
        <v>174</v>
      </c>
      <c r="AR119" s="90"/>
      <c r="AS119" s="90">
        <v>1051.8699999999999</v>
      </c>
      <c r="AT119" s="90"/>
      <c r="AU119" s="87" t="s">
        <v>176</v>
      </c>
      <c r="AV119" s="90"/>
      <c r="AW119" s="90"/>
      <c r="AX119" s="90"/>
      <c r="AY119" s="87" t="s">
        <v>174</v>
      </c>
      <c r="AZ119" s="83">
        <v>1309</v>
      </c>
      <c r="BA119" s="90">
        <v>483.56</v>
      </c>
      <c r="BB119" s="90">
        <v>581.34</v>
      </c>
      <c r="BC119" s="90"/>
      <c r="BD119" s="87" t="s">
        <v>176</v>
      </c>
      <c r="BE119" s="91"/>
      <c r="BF119" s="90"/>
      <c r="BG119" s="90"/>
      <c r="BH119" s="90"/>
      <c r="BI119" s="87" t="s">
        <v>174</v>
      </c>
      <c r="BJ119" s="91">
        <v>1800</v>
      </c>
      <c r="BK119" s="90">
        <v>781.74</v>
      </c>
      <c r="BL119" s="90">
        <v>1097.7</v>
      </c>
      <c r="BM119" s="90"/>
      <c r="BN119" s="91">
        <v>19</v>
      </c>
      <c r="BO119" s="91">
        <v>38</v>
      </c>
      <c r="BP119" s="91"/>
      <c r="BQ119" s="91"/>
      <c r="BR119" s="91"/>
      <c r="BS119" s="83"/>
      <c r="BT119" s="83"/>
      <c r="BU119" s="83"/>
      <c r="BV119" s="87" t="s">
        <v>176</v>
      </c>
      <c r="BW119" s="90"/>
      <c r="BX119" s="90"/>
      <c r="BY119" s="90"/>
      <c r="BZ119" s="83"/>
      <c r="CA119" s="91"/>
      <c r="CB119" s="91"/>
      <c r="CC119" s="91"/>
      <c r="CD119" s="91"/>
      <c r="CE119" s="91"/>
      <c r="CF119" s="87" t="s">
        <v>174</v>
      </c>
      <c r="CG119" s="90">
        <v>1007.52</v>
      </c>
      <c r="CH119" s="90">
        <v>866.81</v>
      </c>
      <c r="CI119" s="90"/>
      <c r="CJ119" s="91">
        <v>1440</v>
      </c>
      <c r="CK119" s="91">
        <v>0</v>
      </c>
      <c r="CL119" s="91">
        <v>19</v>
      </c>
      <c r="CM119" s="83"/>
      <c r="CN119" s="83"/>
      <c r="CO119" s="83"/>
      <c r="CP119" s="92" t="s">
        <v>176</v>
      </c>
      <c r="CQ119" s="83"/>
      <c r="CR119" s="83"/>
      <c r="CS119" s="90"/>
      <c r="CT119" s="90"/>
      <c r="CU119" s="90"/>
      <c r="CV119" s="92" t="s">
        <v>176</v>
      </c>
      <c r="CW119" s="83"/>
      <c r="CX119" s="83"/>
      <c r="CY119" s="90"/>
      <c r="CZ119" s="90"/>
      <c r="DA119" s="90"/>
      <c r="DB119" s="87" t="s">
        <v>176</v>
      </c>
      <c r="DC119" s="90"/>
      <c r="DD119" s="90"/>
      <c r="DE119" s="90"/>
      <c r="DF119" s="83"/>
      <c r="DG119" s="91"/>
      <c r="DH119" s="91"/>
      <c r="DI119" s="87"/>
      <c r="DJ119" s="83"/>
      <c r="DK119" s="83"/>
      <c r="DL119" s="83"/>
      <c r="DM119" s="87"/>
      <c r="DN119" s="83"/>
      <c r="DO119" s="83"/>
      <c r="DP119" s="83"/>
      <c r="DQ119" s="87"/>
      <c r="DR119" s="87" t="s">
        <v>176</v>
      </c>
      <c r="DS119" s="90"/>
      <c r="DT119" s="90"/>
      <c r="DU119" s="90"/>
      <c r="DV119" s="93"/>
      <c r="DW119" s="93"/>
      <c r="DX119" s="93"/>
      <c r="DY119" s="87" t="s">
        <v>174</v>
      </c>
      <c r="DZ119" s="83">
        <v>77</v>
      </c>
      <c r="EA119" s="83">
        <v>77</v>
      </c>
      <c r="EB119" s="83">
        <v>72</v>
      </c>
      <c r="EC119" s="83">
        <v>72</v>
      </c>
      <c r="ED119" s="83">
        <v>12</v>
      </c>
      <c r="EE119" s="83">
        <v>12</v>
      </c>
      <c r="EF119" s="87" t="s">
        <v>176</v>
      </c>
      <c r="EG119" s="83"/>
      <c r="EH119" s="84"/>
      <c r="EI119" s="84"/>
      <c r="EJ119" s="84"/>
      <c r="EK119" s="87" t="s">
        <v>174</v>
      </c>
      <c r="EL119" s="90"/>
      <c r="EM119" s="90">
        <v>101.31</v>
      </c>
      <c r="EN119" s="90"/>
      <c r="EO119" s="87" t="s">
        <v>177</v>
      </c>
      <c r="EP119" s="83">
        <v>40</v>
      </c>
      <c r="EQ119" s="91">
        <v>10</v>
      </c>
      <c r="ER119" s="91">
        <v>140</v>
      </c>
      <c r="ES119" s="91">
        <v>120</v>
      </c>
      <c r="ET119" s="91">
        <v>6</v>
      </c>
      <c r="EU119" s="87" t="s">
        <v>174</v>
      </c>
      <c r="EV119" s="87"/>
      <c r="EW119" s="91">
        <v>0</v>
      </c>
      <c r="EX119" s="87" t="s">
        <v>174</v>
      </c>
      <c r="EY119" s="90"/>
      <c r="EZ119" s="90">
        <v>64.3</v>
      </c>
      <c r="FA119" s="90"/>
      <c r="FB119" s="91">
        <v>9</v>
      </c>
      <c r="FC119" s="91">
        <v>100</v>
      </c>
      <c r="FD119" s="91">
        <v>12</v>
      </c>
      <c r="FE119" s="87" t="s">
        <v>180</v>
      </c>
      <c r="FF119" s="83">
        <v>9</v>
      </c>
      <c r="FG119" s="83">
        <v>100</v>
      </c>
      <c r="FH119" s="83">
        <v>10</v>
      </c>
      <c r="FI119" s="87" t="s">
        <v>205</v>
      </c>
      <c r="FJ119" s="83"/>
      <c r="FK119" s="83"/>
      <c r="FL119" s="83"/>
      <c r="FM119" s="87"/>
      <c r="FN119" s="87" t="s">
        <v>174</v>
      </c>
      <c r="FO119" s="84">
        <f t="shared" si="14"/>
        <v>50</v>
      </c>
      <c r="FP119" s="84"/>
      <c r="FQ119" s="84"/>
      <c r="FR119" s="85">
        <f t="shared" si="15"/>
        <v>200</v>
      </c>
      <c r="FS119" s="90"/>
      <c r="FT119" s="90"/>
      <c r="FU119" s="90">
        <v>702.87</v>
      </c>
      <c r="FV119" s="90"/>
      <c r="FW119" s="86">
        <f t="shared" si="10"/>
        <v>2522.8199999999997</v>
      </c>
      <c r="FX119" s="86">
        <f t="shared" si="11"/>
        <v>4466.2</v>
      </c>
      <c r="FY119" s="86">
        <f t="shared" si="11"/>
        <v>0</v>
      </c>
    </row>
    <row r="120" spans="1:181" ht="30" customHeight="1" x14ac:dyDescent="0.25">
      <c r="A120" s="83" t="s">
        <v>350</v>
      </c>
      <c r="B120" s="87" t="s">
        <v>337</v>
      </c>
      <c r="C120" s="88">
        <v>43865</v>
      </c>
      <c r="D120" s="89">
        <v>44154</v>
      </c>
      <c r="E120" s="87" t="s">
        <v>202</v>
      </c>
      <c r="F120" s="87" t="s">
        <v>177</v>
      </c>
      <c r="G120" s="87" t="s">
        <v>296</v>
      </c>
      <c r="H120" s="87"/>
      <c r="I120" s="87"/>
      <c r="J120" s="83">
        <v>100</v>
      </c>
      <c r="K120" s="87">
        <v>2.73</v>
      </c>
      <c r="L120" s="87" t="s">
        <v>174</v>
      </c>
      <c r="M120" s="83"/>
      <c r="N120" s="83"/>
      <c r="O120" s="83">
        <v>1</v>
      </c>
      <c r="P120" s="83">
        <v>30000</v>
      </c>
      <c r="Q120" s="83">
        <v>9.32</v>
      </c>
      <c r="R120" s="83"/>
      <c r="S120" s="83"/>
      <c r="T120" s="83">
        <v>1</v>
      </c>
      <c r="U120" s="83">
        <v>6</v>
      </c>
      <c r="V120" s="83">
        <v>6426</v>
      </c>
      <c r="W120" s="83">
        <v>918</v>
      </c>
      <c r="X120" s="87" t="s">
        <v>175</v>
      </c>
      <c r="Y120" s="83">
        <v>1263</v>
      </c>
      <c r="Z120" s="83">
        <v>375</v>
      </c>
      <c r="AA120" s="83">
        <v>146</v>
      </c>
      <c r="AB120" s="83">
        <v>736</v>
      </c>
      <c r="AC120" s="83">
        <v>1</v>
      </c>
      <c r="AD120" s="87" t="s">
        <v>176</v>
      </c>
      <c r="AE120" s="90"/>
      <c r="AF120" s="90"/>
      <c r="AG120" s="90"/>
      <c r="AH120" s="87" t="s">
        <v>176</v>
      </c>
      <c r="AI120" s="84"/>
      <c r="AJ120" s="84"/>
      <c r="AK120" s="84"/>
      <c r="AL120" s="87" t="s">
        <v>176</v>
      </c>
      <c r="AM120" s="87" t="s">
        <v>176</v>
      </c>
      <c r="AN120" s="90"/>
      <c r="AO120" s="90"/>
      <c r="AP120" s="90"/>
      <c r="AQ120" s="87" t="s">
        <v>174</v>
      </c>
      <c r="AR120" s="90"/>
      <c r="AS120" s="90">
        <v>3355.87</v>
      </c>
      <c r="AT120" s="90"/>
      <c r="AU120" s="87" t="s">
        <v>176</v>
      </c>
      <c r="AV120" s="90"/>
      <c r="AW120" s="90"/>
      <c r="AX120" s="90"/>
      <c r="AY120" s="87" t="s">
        <v>174</v>
      </c>
      <c r="AZ120" s="83">
        <v>527</v>
      </c>
      <c r="BA120" s="90"/>
      <c r="BB120" s="90"/>
      <c r="BC120" s="90"/>
      <c r="BD120" s="87" t="s">
        <v>174</v>
      </c>
      <c r="BE120" s="91">
        <v>229</v>
      </c>
      <c r="BF120" s="90"/>
      <c r="BG120" s="90">
        <v>613.6</v>
      </c>
      <c r="BH120" s="90"/>
      <c r="BI120" s="87" t="s">
        <v>174</v>
      </c>
      <c r="BJ120" s="91">
        <v>918</v>
      </c>
      <c r="BK120" s="90">
        <v>1143.2</v>
      </c>
      <c r="BL120" s="90"/>
      <c r="BM120" s="90"/>
      <c r="BN120" s="91">
        <v>13</v>
      </c>
      <c r="BO120" s="91">
        <v>38</v>
      </c>
      <c r="BP120" s="91"/>
      <c r="BQ120" s="91"/>
      <c r="BR120" s="91"/>
      <c r="BS120" s="83"/>
      <c r="BT120" s="83"/>
      <c r="BU120" s="83"/>
      <c r="BV120" s="87" t="s">
        <v>176</v>
      </c>
      <c r="BW120" s="90"/>
      <c r="BX120" s="90"/>
      <c r="BY120" s="90"/>
      <c r="BZ120" s="83"/>
      <c r="CA120" s="91"/>
      <c r="CB120" s="91"/>
      <c r="CC120" s="91"/>
      <c r="CD120" s="91"/>
      <c r="CE120" s="91"/>
      <c r="CF120" s="87" t="s">
        <v>174</v>
      </c>
      <c r="CG120" s="90">
        <v>555</v>
      </c>
      <c r="CH120" s="90">
        <v>901.41</v>
      </c>
      <c r="CI120" s="90"/>
      <c r="CJ120" s="91">
        <v>918</v>
      </c>
      <c r="CK120" s="91">
        <v>4</v>
      </c>
      <c r="CL120" s="91">
        <v>19</v>
      </c>
      <c r="CM120" s="83"/>
      <c r="CN120" s="83"/>
      <c r="CO120" s="83"/>
      <c r="CP120" s="92" t="s">
        <v>176</v>
      </c>
      <c r="CQ120" s="83"/>
      <c r="CR120" s="83"/>
      <c r="CS120" s="90"/>
      <c r="CT120" s="90"/>
      <c r="CU120" s="90"/>
      <c r="CV120" s="92" t="s">
        <v>176</v>
      </c>
      <c r="CW120" s="83"/>
      <c r="CX120" s="83"/>
      <c r="CY120" s="90"/>
      <c r="CZ120" s="90"/>
      <c r="DA120" s="90"/>
      <c r="DB120" s="87" t="s">
        <v>176</v>
      </c>
      <c r="DC120" s="90"/>
      <c r="DD120" s="90"/>
      <c r="DE120" s="90"/>
      <c r="DF120" s="83"/>
      <c r="DG120" s="91"/>
      <c r="DH120" s="91"/>
      <c r="DI120" s="87"/>
      <c r="DJ120" s="83"/>
      <c r="DK120" s="83"/>
      <c r="DL120" s="83"/>
      <c r="DM120" s="87"/>
      <c r="DN120" s="83"/>
      <c r="DO120" s="83"/>
      <c r="DP120" s="83"/>
      <c r="DQ120" s="87"/>
      <c r="DR120" s="87" t="s">
        <v>174</v>
      </c>
      <c r="DS120" s="90">
        <v>1567.21</v>
      </c>
      <c r="DT120" s="90"/>
      <c r="DU120" s="90"/>
      <c r="DV120" s="93">
        <v>2.5</v>
      </c>
      <c r="DW120" s="93">
        <v>14</v>
      </c>
      <c r="DX120" s="93">
        <v>8.1999999999999993</v>
      </c>
      <c r="DY120" s="87" t="s">
        <v>174</v>
      </c>
      <c r="DZ120" s="83">
        <v>78</v>
      </c>
      <c r="EA120" s="83">
        <v>80</v>
      </c>
      <c r="EB120" s="83">
        <v>72</v>
      </c>
      <c r="EC120" s="83">
        <v>72</v>
      </c>
      <c r="ED120" s="83">
        <v>8</v>
      </c>
      <c r="EE120" s="83">
        <v>6</v>
      </c>
      <c r="EF120" s="87" t="s">
        <v>176</v>
      </c>
      <c r="EG120" s="83"/>
      <c r="EH120" s="84"/>
      <c r="EI120" s="84"/>
      <c r="EJ120" s="84"/>
      <c r="EK120" s="87" t="s">
        <v>174</v>
      </c>
      <c r="EL120" s="90">
        <v>57.05</v>
      </c>
      <c r="EM120" s="90"/>
      <c r="EN120" s="90"/>
      <c r="EO120" s="87" t="s">
        <v>177</v>
      </c>
      <c r="EP120" s="83">
        <v>40</v>
      </c>
      <c r="EQ120" s="91"/>
      <c r="ER120" s="91">
        <v>120</v>
      </c>
      <c r="ES120" s="91">
        <v>120</v>
      </c>
      <c r="ET120" s="91">
        <v>12</v>
      </c>
      <c r="EU120" s="87" t="s">
        <v>176</v>
      </c>
      <c r="EV120" s="87" t="s">
        <v>338</v>
      </c>
      <c r="EW120" s="91">
        <v>0</v>
      </c>
      <c r="EX120" s="87" t="s">
        <v>174</v>
      </c>
      <c r="EY120" s="90"/>
      <c r="EZ120" s="90">
        <v>46.25</v>
      </c>
      <c r="FA120" s="90"/>
      <c r="FB120" s="91"/>
      <c r="FC120" s="91"/>
      <c r="FD120" s="91"/>
      <c r="FE120" s="87"/>
      <c r="FF120" s="83"/>
      <c r="FG120" s="83"/>
      <c r="FH120" s="83"/>
      <c r="FI120" s="87"/>
      <c r="FJ120" s="83"/>
      <c r="FK120" s="83"/>
      <c r="FL120" s="83"/>
      <c r="FM120" s="87"/>
      <c r="FN120" s="87" t="s">
        <v>174</v>
      </c>
      <c r="FO120" s="84">
        <f t="shared" si="14"/>
        <v>50</v>
      </c>
      <c r="FP120" s="84"/>
      <c r="FQ120" s="84"/>
      <c r="FR120" s="85">
        <f t="shared" si="15"/>
        <v>200</v>
      </c>
      <c r="FS120" s="90"/>
      <c r="FT120" s="90"/>
      <c r="FU120" s="90">
        <v>2400</v>
      </c>
      <c r="FV120" s="90"/>
      <c r="FW120" s="86">
        <f t="shared" si="10"/>
        <v>3572.46</v>
      </c>
      <c r="FX120" s="86">
        <f t="shared" si="11"/>
        <v>7317.13</v>
      </c>
      <c r="FY120" s="86">
        <f t="shared" si="11"/>
        <v>0</v>
      </c>
    </row>
    <row r="121" spans="1:181" ht="15" customHeight="1" x14ac:dyDescent="0.25">
      <c r="A121" s="83" t="s">
        <v>351</v>
      </c>
      <c r="B121" t="s">
        <v>352</v>
      </c>
      <c r="C121" s="45">
        <v>44154</v>
      </c>
      <c r="D121" s="15">
        <v>44208</v>
      </c>
      <c r="E121" t="s">
        <v>202</v>
      </c>
      <c r="F121" t="s">
        <v>177</v>
      </c>
      <c r="G121" s="54" t="s">
        <v>203</v>
      </c>
      <c r="J121">
        <v>100</v>
      </c>
      <c r="L121" t="s">
        <v>174</v>
      </c>
      <c r="N121">
        <v>1</v>
      </c>
      <c r="P121">
        <v>30000</v>
      </c>
      <c r="T121">
        <v>2</v>
      </c>
      <c r="U121">
        <v>7</v>
      </c>
      <c r="V121">
        <v>9216</v>
      </c>
      <c r="W121">
        <v>1152</v>
      </c>
      <c r="X121" t="s">
        <v>175</v>
      </c>
      <c r="Y121">
        <v>2463</v>
      </c>
      <c r="Z121">
        <v>2463</v>
      </c>
      <c r="AA121">
        <v>1654</v>
      </c>
      <c r="AB121">
        <v>1108</v>
      </c>
      <c r="AC121">
        <v>1</v>
      </c>
      <c r="AD121" t="s">
        <v>176</v>
      </c>
      <c r="AH121" t="s">
        <v>176</v>
      </c>
      <c r="AL121" t="s">
        <v>176</v>
      </c>
      <c r="AM121" t="s">
        <v>176</v>
      </c>
      <c r="AQ121" t="s">
        <v>174</v>
      </c>
      <c r="AS121" s="18">
        <v>996.3</v>
      </c>
      <c r="AU121" t="s">
        <v>176</v>
      </c>
      <c r="AY121" t="s">
        <v>174</v>
      </c>
      <c r="AZ121">
        <v>546</v>
      </c>
      <c r="BA121" s="18">
        <v>251</v>
      </c>
      <c r="BB121" s="18">
        <v>364.83</v>
      </c>
      <c r="BD121" t="s">
        <v>174</v>
      </c>
      <c r="BE121" s="12">
        <v>809</v>
      </c>
      <c r="BF121" s="18">
        <v>206.5</v>
      </c>
      <c r="BG121" s="18">
        <v>491.66</v>
      </c>
      <c r="BI121" t="s">
        <v>174</v>
      </c>
      <c r="BJ121" s="12">
        <v>1152</v>
      </c>
      <c r="BL121" s="18">
        <v>1538.85</v>
      </c>
      <c r="BN121" s="12">
        <v>9</v>
      </c>
      <c r="BO121" s="12">
        <v>38</v>
      </c>
      <c r="BV121" t="s">
        <v>176</v>
      </c>
      <c r="CF121" t="s">
        <v>174</v>
      </c>
      <c r="CG121" s="18">
        <v>651.87</v>
      </c>
      <c r="CH121" s="18">
        <v>1311.99</v>
      </c>
      <c r="CJ121" s="12">
        <v>1152</v>
      </c>
      <c r="CK121" s="65">
        <v>9</v>
      </c>
      <c r="CL121" s="12">
        <v>19</v>
      </c>
      <c r="CP121" s="62" t="s">
        <v>176</v>
      </c>
      <c r="CV121" s="62" t="s">
        <v>176</v>
      </c>
      <c r="DB121" t="s">
        <v>176</v>
      </c>
      <c r="DR121" t="s">
        <v>174</v>
      </c>
      <c r="DS121" s="18">
        <v>2600</v>
      </c>
      <c r="DT121" s="18">
        <v>940.5</v>
      </c>
      <c r="DV121" s="29">
        <v>2.5</v>
      </c>
      <c r="DW121" s="29">
        <v>14</v>
      </c>
      <c r="DX121" s="29">
        <v>8.1999999999999993</v>
      </c>
      <c r="DY121" t="s">
        <v>174</v>
      </c>
      <c r="DZ121" s="29">
        <v>69</v>
      </c>
      <c r="EA121" s="29">
        <v>68</v>
      </c>
      <c r="EB121" s="29">
        <v>68</v>
      </c>
      <c r="EC121" s="29">
        <v>66</v>
      </c>
      <c r="ED121" s="29">
        <v>12</v>
      </c>
      <c r="EE121" s="29">
        <v>12</v>
      </c>
      <c r="EF121" t="s">
        <v>176</v>
      </c>
      <c r="EK121" t="s">
        <v>174</v>
      </c>
      <c r="EM121" s="18">
        <v>834.84</v>
      </c>
      <c r="EO121" t="s">
        <v>177</v>
      </c>
      <c r="EP121">
        <v>50</v>
      </c>
      <c r="EQ121" s="12">
        <v>9</v>
      </c>
      <c r="ER121" s="12">
        <v>120</v>
      </c>
      <c r="ES121" s="12">
        <v>120</v>
      </c>
      <c r="ET121" s="12">
        <v>6</v>
      </c>
      <c r="EU121" t="s">
        <v>176</v>
      </c>
      <c r="EV121" s="54" t="s">
        <v>353</v>
      </c>
      <c r="EW121" s="12">
        <v>2</v>
      </c>
      <c r="EX121" t="s">
        <v>174</v>
      </c>
      <c r="EZ121" s="18">
        <v>54.59</v>
      </c>
      <c r="FB121" s="12">
        <v>18</v>
      </c>
      <c r="FC121" s="12">
        <v>60</v>
      </c>
      <c r="FD121" s="12">
        <v>12</v>
      </c>
      <c r="FE121" t="s">
        <v>180</v>
      </c>
      <c r="FF121" s="12">
        <v>18</v>
      </c>
      <c r="FG121" s="12">
        <v>60</v>
      </c>
      <c r="FH121" s="12">
        <v>12</v>
      </c>
      <c r="FI121" t="s">
        <v>205</v>
      </c>
      <c r="FN121" t="s">
        <v>174</v>
      </c>
      <c r="FO121" s="84">
        <f>IF(FN121="Yes",50,0)</f>
        <v>50</v>
      </c>
      <c r="FR121" s="85">
        <f>IF(F121="electric",200,0)</f>
        <v>200</v>
      </c>
      <c r="FU121" s="18">
        <v>653.62</v>
      </c>
      <c r="FW121" s="86">
        <f t="shared" si="10"/>
        <v>3959.37</v>
      </c>
      <c r="FX121" s="86">
        <f t="shared" si="11"/>
        <v>7187.18</v>
      </c>
      <c r="FY121" s="86">
        <f t="shared" ref="FY121:FY122" si="16">SUM(AG121,AK121,AP121,AT121,AX121,BC121,BH121,BM121,BY121,CI121,CU121,DA121,DE121,DU121,EJ121,EN121,FA121,FQ121,FT121)</f>
        <v>0</v>
      </c>
    </row>
    <row r="122" spans="1:181" x14ac:dyDescent="0.25">
      <c r="A122" s="83" t="s">
        <v>354</v>
      </c>
      <c r="B122" t="s">
        <v>337</v>
      </c>
      <c r="C122" s="45">
        <v>44132</v>
      </c>
      <c r="D122" s="15">
        <v>44155</v>
      </c>
      <c r="E122" t="s">
        <v>202</v>
      </c>
      <c r="F122" t="s">
        <v>177</v>
      </c>
      <c r="G122" s="54" t="s">
        <v>203</v>
      </c>
      <c r="J122">
        <v>100</v>
      </c>
      <c r="L122" t="s">
        <v>174</v>
      </c>
      <c r="N122">
        <v>1</v>
      </c>
      <c r="P122">
        <v>36000</v>
      </c>
      <c r="Q122">
        <v>11</v>
      </c>
      <c r="T122">
        <v>2</v>
      </c>
      <c r="U122">
        <v>6</v>
      </c>
      <c r="V122">
        <v>6720</v>
      </c>
      <c r="W122">
        <v>840</v>
      </c>
      <c r="X122" t="s">
        <v>175</v>
      </c>
      <c r="Y122">
        <v>825</v>
      </c>
      <c r="Z122">
        <v>119</v>
      </c>
      <c r="AA122">
        <v>62</v>
      </c>
      <c r="AB122">
        <v>534</v>
      </c>
      <c r="AC122">
        <v>1</v>
      </c>
      <c r="AD122" t="s">
        <v>176</v>
      </c>
      <c r="AH122" t="s">
        <v>176</v>
      </c>
      <c r="AL122" t="s">
        <v>176</v>
      </c>
      <c r="AM122" t="s">
        <v>176</v>
      </c>
      <c r="AQ122" t="s">
        <v>174</v>
      </c>
      <c r="AS122" s="18">
        <v>1625.81</v>
      </c>
      <c r="AU122" t="s">
        <v>176</v>
      </c>
      <c r="AY122" t="s">
        <v>174</v>
      </c>
      <c r="AZ122">
        <v>291</v>
      </c>
      <c r="BB122" s="18">
        <v>191.44</v>
      </c>
      <c r="BD122" t="s">
        <v>174</v>
      </c>
      <c r="BE122" s="12">
        <v>57</v>
      </c>
      <c r="BG122" s="18">
        <v>183.45</v>
      </c>
      <c r="BI122" t="s">
        <v>174</v>
      </c>
      <c r="BJ122" s="12">
        <v>840</v>
      </c>
      <c r="BK122" s="18">
        <v>259</v>
      </c>
      <c r="BL122" s="18">
        <v>885.66</v>
      </c>
      <c r="BN122" s="12">
        <v>11</v>
      </c>
      <c r="BO122" s="12">
        <v>30</v>
      </c>
      <c r="BV122" t="s">
        <v>176</v>
      </c>
      <c r="CF122" t="s">
        <v>174</v>
      </c>
      <c r="CG122" s="18">
        <v>518</v>
      </c>
      <c r="CH122" s="18">
        <v>804.77</v>
      </c>
      <c r="CJ122" s="12">
        <v>840</v>
      </c>
      <c r="CK122" s="12">
        <v>11</v>
      </c>
      <c r="CL122" s="12">
        <v>19</v>
      </c>
      <c r="CP122" s="62" t="s">
        <v>176</v>
      </c>
      <c r="CV122" s="62" t="s">
        <v>176</v>
      </c>
      <c r="DB122" t="s">
        <v>176</v>
      </c>
      <c r="DR122" t="s">
        <v>174</v>
      </c>
      <c r="DS122" s="18">
        <v>2564.73</v>
      </c>
      <c r="DT122" s="18">
        <v>1175.96</v>
      </c>
      <c r="DV122" s="29">
        <v>2</v>
      </c>
      <c r="DW122" s="29">
        <v>14</v>
      </c>
      <c r="DX122" s="29">
        <v>8.1999999999999993</v>
      </c>
      <c r="DY122" t="s">
        <v>174</v>
      </c>
      <c r="DZ122" s="29">
        <v>78</v>
      </c>
      <c r="EA122" s="29">
        <v>80</v>
      </c>
      <c r="EB122" s="29">
        <v>72</v>
      </c>
      <c r="EC122" s="29">
        <v>72</v>
      </c>
      <c r="ED122" s="29">
        <v>8</v>
      </c>
      <c r="EE122" s="29">
        <v>6</v>
      </c>
      <c r="EF122" t="s">
        <v>176</v>
      </c>
      <c r="EK122" t="s">
        <v>174</v>
      </c>
      <c r="EL122" s="18">
        <v>152.16999999999999</v>
      </c>
      <c r="EO122" t="s">
        <v>177</v>
      </c>
      <c r="EP122">
        <v>30</v>
      </c>
      <c r="ER122" s="12">
        <v>125</v>
      </c>
      <c r="ES122" s="12">
        <v>120</v>
      </c>
      <c r="ET122" s="12">
        <v>12</v>
      </c>
      <c r="EU122" t="s">
        <v>174</v>
      </c>
      <c r="EW122" s="12">
        <v>2</v>
      </c>
      <c r="EX122" t="s">
        <v>174</v>
      </c>
      <c r="EZ122" s="18">
        <v>81.760000000000005</v>
      </c>
      <c r="FF122" s="12"/>
      <c r="FG122" s="12"/>
      <c r="FH122" s="12"/>
      <c r="FN122" t="s">
        <v>174</v>
      </c>
      <c r="FO122" s="84">
        <f t="shared" ref="FO122:FO185" si="17">IF(FN122="Yes",50,0)</f>
        <v>50</v>
      </c>
      <c r="FR122" s="85">
        <f t="shared" ref="FR122:FR185" si="18">IF(F122="electric",200,0)</f>
        <v>200</v>
      </c>
      <c r="FU122" s="18">
        <v>2400</v>
      </c>
      <c r="FW122" s="86">
        <f t="shared" si="10"/>
        <v>3743.9</v>
      </c>
      <c r="FX122" s="86">
        <f t="shared" si="11"/>
        <v>7348.85</v>
      </c>
      <c r="FY122" s="86">
        <f t="shared" si="16"/>
        <v>0</v>
      </c>
    </row>
    <row r="123" spans="1:181" ht="30" customHeight="1" x14ac:dyDescent="0.25">
      <c r="A123" s="83" t="s">
        <v>355</v>
      </c>
      <c r="B123" s="87" t="s">
        <v>337</v>
      </c>
      <c r="C123" s="88">
        <v>43819</v>
      </c>
      <c r="D123" s="89">
        <v>44154</v>
      </c>
      <c r="E123" s="87" t="s">
        <v>202</v>
      </c>
      <c r="F123" s="87" t="s">
        <v>177</v>
      </c>
      <c r="G123" s="87" t="s">
        <v>203</v>
      </c>
      <c r="H123" s="87"/>
      <c r="I123" s="87"/>
      <c r="J123" s="83">
        <v>100</v>
      </c>
      <c r="K123" s="87"/>
      <c r="L123" s="87" t="s">
        <v>174</v>
      </c>
      <c r="M123" s="83"/>
      <c r="N123" s="83">
        <v>1</v>
      </c>
      <c r="O123" s="83"/>
      <c r="P123" s="83">
        <v>24000</v>
      </c>
      <c r="Q123" s="83">
        <v>11.4</v>
      </c>
      <c r="R123" s="83"/>
      <c r="S123" s="83"/>
      <c r="T123" s="83">
        <v>1</v>
      </c>
      <c r="U123" s="83">
        <v>6</v>
      </c>
      <c r="V123" s="83">
        <v>7680</v>
      </c>
      <c r="W123" s="83">
        <v>960</v>
      </c>
      <c r="X123" s="87" t="s">
        <v>204</v>
      </c>
      <c r="Y123" s="83">
        <v>1644</v>
      </c>
      <c r="Z123" s="83">
        <v>238</v>
      </c>
      <c r="AA123" s="83">
        <v>137</v>
      </c>
      <c r="AB123" s="83">
        <v>1018</v>
      </c>
      <c r="AC123" s="83">
        <v>1</v>
      </c>
      <c r="AD123" s="87" t="s">
        <v>176</v>
      </c>
      <c r="AE123" s="90"/>
      <c r="AF123" s="90"/>
      <c r="AG123" s="90"/>
      <c r="AH123" s="87" t="s">
        <v>176</v>
      </c>
      <c r="AI123" s="84"/>
      <c r="AJ123" s="84"/>
      <c r="AK123" s="84"/>
      <c r="AL123" s="87" t="s">
        <v>176</v>
      </c>
      <c r="AM123" s="87" t="s">
        <v>176</v>
      </c>
      <c r="AN123" s="90"/>
      <c r="AO123" s="90"/>
      <c r="AP123" s="90"/>
      <c r="AQ123" s="87" t="s">
        <v>174</v>
      </c>
      <c r="AR123" s="90"/>
      <c r="AS123" s="90">
        <v>1647.28</v>
      </c>
      <c r="AT123" s="90"/>
      <c r="AU123" s="87" t="s">
        <v>176</v>
      </c>
      <c r="AV123" s="90"/>
      <c r="AW123" s="90"/>
      <c r="AX123" s="90"/>
      <c r="AY123" s="87" t="s">
        <v>174</v>
      </c>
      <c r="AZ123" s="83">
        <v>626</v>
      </c>
      <c r="BA123" s="90"/>
      <c r="BB123" s="90">
        <v>480.81</v>
      </c>
      <c r="BC123" s="90"/>
      <c r="BD123" s="87" t="s">
        <v>174</v>
      </c>
      <c r="BE123" s="91">
        <v>101</v>
      </c>
      <c r="BF123" s="90">
        <v>360.34</v>
      </c>
      <c r="BG123" s="90">
        <v>14.81</v>
      </c>
      <c r="BH123" s="90"/>
      <c r="BI123" s="87" t="s">
        <v>174</v>
      </c>
      <c r="BJ123" s="91">
        <v>960</v>
      </c>
      <c r="BK123" s="90">
        <v>679.53</v>
      </c>
      <c r="BL123" s="90">
        <v>543.79</v>
      </c>
      <c r="BM123" s="90"/>
      <c r="BN123" s="91">
        <v>11</v>
      </c>
      <c r="BO123" s="91">
        <v>30</v>
      </c>
      <c r="BP123" s="91"/>
      <c r="BQ123" s="91"/>
      <c r="BR123" s="91"/>
      <c r="BS123" s="83"/>
      <c r="BT123" s="83"/>
      <c r="BU123" s="83"/>
      <c r="BV123" s="87" t="s">
        <v>176</v>
      </c>
      <c r="BW123" s="90"/>
      <c r="BX123" s="90"/>
      <c r="BY123" s="90"/>
      <c r="BZ123" s="83"/>
      <c r="CA123" s="91"/>
      <c r="CB123" s="91"/>
      <c r="CC123" s="91"/>
      <c r="CD123" s="91"/>
      <c r="CE123" s="91"/>
      <c r="CF123" s="87" t="s">
        <v>174</v>
      </c>
      <c r="CG123" s="90">
        <v>1247.8699999999999</v>
      </c>
      <c r="CH123" s="90">
        <v>220.62</v>
      </c>
      <c r="CI123" s="90"/>
      <c r="CJ123" s="91">
        <v>960</v>
      </c>
      <c r="CK123" s="91">
        <v>11</v>
      </c>
      <c r="CL123" s="91">
        <v>38</v>
      </c>
      <c r="CM123" s="83"/>
      <c r="CN123" s="83"/>
      <c r="CO123" s="83"/>
      <c r="CP123" s="92" t="s">
        <v>176</v>
      </c>
      <c r="CQ123" s="83"/>
      <c r="CR123" s="83"/>
      <c r="CS123" s="90"/>
      <c r="CT123" s="90"/>
      <c r="CU123" s="90"/>
      <c r="CV123" s="92" t="s">
        <v>176</v>
      </c>
      <c r="CW123" s="83"/>
      <c r="CX123" s="83"/>
      <c r="CY123" s="90"/>
      <c r="CZ123" s="90"/>
      <c r="DA123" s="90"/>
      <c r="DB123" s="87" t="s">
        <v>176</v>
      </c>
      <c r="DC123" s="90"/>
      <c r="DD123" s="90"/>
      <c r="DE123" s="90"/>
      <c r="DF123" s="83"/>
      <c r="DG123" s="91"/>
      <c r="DH123" s="91"/>
      <c r="DI123" s="87"/>
      <c r="DJ123" s="83"/>
      <c r="DK123" s="83"/>
      <c r="DL123" s="83"/>
      <c r="DM123" s="87"/>
      <c r="DN123" s="83"/>
      <c r="DO123" s="83"/>
      <c r="DP123" s="83"/>
      <c r="DQ123" s="87"/>
      <c r="DR123" s="87" t="s">
        <v>174</v>
      </c>
      <c r="DS123" s="90">
        <v>2109.09</v>
      </c>
      <c r="DT123" s="90">
        <v>932.71</v>
      </c>
      <c r="DU123" s="90"/>
      <c r="DV123" s="93">
        <v>2</v>
      </c>
      <c r="DW123" s="93">
        <v>14</v>
      </c>
      <c r="DX123" s="93">
        <v>8.1999999999999993</v>
      </c>
      <c r="DY123" s="87" t="s">
        <v>174</v>
      </c>
      <c r="DZ123" s="83">
        <v>78</v>
      </c>
      <c r="EA123" s="83">
        <v>80</v>
      </c>
      <c r="EB123" s="83">
        <v>72</v>
      </c>
      <c r="EC123" s="83">
        <v>72</v>
      </c>
      <c r="ED123" s="83">
        <v>8</v>
      </c>
      <c r="EE123" s="83">
        <v>6</v>
      </c>
      <c r="EF123" s="87" t="s">
        <v>176</v>
      </c>
      <c r="EG123" s="83"/>
      <c r="EH123" s="84"/>
      <c r="EI123" s="84"/>
      <c r="EJ123" s="84"/>
      <c r="EK123" s="87" t="s">
        <v>174</v>
      </c>
      <c r="EL123" s="90">
        <v>154.63</v>
      </c>
      <c r="EM123" s="90">
        <v>27.11</v>
      </c>
      <c r="EN123" s="90"/>
      <c r="EO123" s="87" t="s">
        <v>177</v>
      </c>
      <c r="EP123" s="83">
        <v>30</v>
      </c>
      <c r="EQ123" s="91"/>
      <c r="ER123" s="91">
        <v>120</v>
      </c>
      <c r="ES123" s="91">
        <v>120</v>
      </c>
      <c r="ET123" s="91">
        <v>12</v>
      </c>
      <c r="EU123" s="87" t="s">
        <v>176</v>
      </c>
      <c r="EV123" s="87" t="s">
        <v>338</v>
      </c>
      <c r="EW123" s="91">
        <v>2</v>
      </c>
      <c r="EX123" s="87" t="s">
        <v>174</v>
      </c>
      <c r="EY123" s="90">
        <v>3.54</v>
      </c>
      <c r="EZ123" s="90">
        <v>39.17</v>
      </c>
      <c r="FA123" s="90"/>
      <c r="FB123" s="91">
        <v>9</v>
      </c>
      <c r="FC123" s="91">
        <v>60</v>
      </c>
      <c r="FD123" s="91">
        <v>6</v>
      </c>
      <c r="FE123" s="87" t="s">
        <v>180</v>
      </c>
      <c r="FF123" s="83">
        <v>9</v>
      </c>
      <c r="FG123" s="83">
        <v>60</v>
      </c>
      <c r="FH123" s="83">
        <v>4</v>
      </c>
      <c r="FI123" s="87" t="s">
        <v>205</v>
      </c>
      <c r="FJ123" s="83">
        <v>9</v>
      </c>
      <c r="FK123" s="83">
        <v>60</v>
      </c>
      <c r="FL123" s="83">
        <v>4</v>
      </c>
      <c r="FM123" s="87" t="s">
        <v>232</v>
      </c>
      <c r="FN123" s="87" t="s">
        <v>174</v>
      </c>
      <c r="FO123" s="84">
        <f t="shared" si="17"/>
        <v>50</v>
      </c>
      <c r="FP123" s="84">
        <v>849</v>
      </c>
      <c r="FQ123" s="84"/>
      <c r="FR123" s="85">
        <f t="shared" si="18"/>
        <v>200</v>
      </c>
      <c r="FS123" s="90"/>
      <c r="FT123" s="90"/>
      <c r="FU123" s="90">
        <v>1900</v>
      </c>
      <c r="FV123" s="90"/>
      <c r="FW123" s="86">
        <f t="shared" si="10"/>
        <v>4805</v>
      </c>
      <c r="FX123" s="86">
        <f t="shared" si="11"/>
        <v>6655.3</v>
      </c>
      <c r="FY123" s="86">
        <f>SUM(AG123,AK123,AP123,AT123,AX123,BC123,BH123,BM123,BY123,CI123,CU123,DA123,DE123,DU123,EJ123,EN123,FA123,FQ123,FT123,FV123)</f>
        <v>0</v>
      </c>
    </row>
    <row r="124" spans="1:181" ht="30" customHeight="1" x14ac:dyDescent="0.25">
      <c r="A124" s="83" t="s">
        <v>356</v>
      </c>
      <c r="B124" s="87" t="s">
        <v>201</v>
      </c>
      <c r="C124" s="88">
        <v>44200</v>
      </c>
      <c r="D124" s="89">
        <v>44211</v>
      </c>
      <c r="E124" s="87" t="s">
        <v>199</v>
      </c>
      <c r="F124" s="87" t="s">
        <v>177</v>
      </c>
      <c r="G124" s="87" t="s">
        <v>203</v>
      </c>
      <c r="H124" s="87"/>
      <c r="I124" s="87"/>
      <c r="J124" s="83">
        <v>100</v>
      </c>
      <c r="K124" s="87"/>
      <c r="L124" s="87" t="s">
        <v>176</v>
      </c>
      <c r="M124" s="83"/>
      <c r="N124" s="83"/>
      <c r="O124" s="83"/>
      <c r="P124" s="83"/>
      <c r="Q124" s="83"/>
      <c r="R124" s="83"/>
      <c r="S124" s="83"/>
      <c r="T124" s="83">
        <v>1</v>
      </c>
      <c r="U124" s="83">
        <v>8</v>
      </c>
      <c r="V124" s="83">
        <v>12000</v>
      </c>
      <c r="W124" s="83">
        <v>1500</v>
      </c>
      <c r="X124" s="87" t="s">
        <v>204</v>
      </c>
      <c r="Y124" s="83">
        <v>1500</v>
      </c>
      <c r="Z124" s="83"/>
      <c r="AA124" s="83"/>
      <c r="AB124" s="83">
        <v>1375</v>
      </c>
      <c r="AC124" s="83">
        <v>1</v>
      </c>
      <c r="AD124" s="87" t="s">
        <v>176</v>
      </c>
      <c r="AE124" s="90"/>
      <c r="AF124" s="90"/>
      <c r="AG124" s="90"/>
      <c r="AH124" s="87" t="s">
        <v>176</v>
      </c>
      <c r="AI124" s="84"/>
      <c r="AJ124" s="84"/>
      <c r="AK124" s="84"/>
      <c r="AL124" s="87" t="s">
        <v>176</v>
      </c>
      <c r="AM124" s="87" t="s">
        <v>176</v>
      </c>
      <c r="AN124" s="90"/>
      <c r="AO124" s="90"/>
      <c r="AP124" s="90"/>
      <c r="AQ124" s="87" t="s">
        <v>174</v>
      </c>
      <c r="AR124" s="90"/>
      <c r="AS124" s="90">
        <v>893.98</v>
      </c>
      <c r="AT124" s="90"/>
      <c r="AU124" s="87" t="s">
        <v>176</v>
      </c>
      <c r="AV124" s="90"/>
      <c r="AW124" s="90"/>
      <c r="AX124" s="90"/>
      <c r="AY124" s="87" t="s">
        <v>174</v>
      </c>
      <c r="AZ124" s="83">
        <v>125</v>
      </c>
      <c r="BA124" s="90"/>
      <c r="BB124" s="90">
        <v>1043.04</v>
      </c>
      <c r="BC124" s="90"/>
      <c r="BD124" s="87" t="s">
        <v>176</v>
      </c>
      <c r="BE124" s="91"/>
      <c r="BF124" s="90"/>
      <c r="BG124" s="90"/>
      <c r="BH124" s="90"/>
      <c r="BI124" s="87" t="s">
        <v>174</v>
      </c>
      <c r="BJ124" s="91">
        <v>1500</v>
      </c>
      <c r="BK124" s="90"/>
      <c r="BL124" s="90">
        <v>659.2</v>
      </c>
      <c r="BM124" s="90"/>
      <c r="BN124" s="91">
        <v>19</v>
      </c>
      <c r="BO124" s="91">
        <v>38</v>
      </c>
      <c r="BP124" s="91"/>
      <c r="BQ124" s="91"/>
      <c r="BR124" s="91"/>
      <c r="BS124" s="83"/>
      <c r="BT124" s="83"/>
      <c r="BU124" s="83"/>
      <c r="BV124" s="87" t="s">
        <v>176</v>
      </c>
      <c r="BW124" s="90"/>
      <c r="BX124" s="90"/>
      <c r="BY124" s="90"/>
      <c r="BZ124" s="83"/>
      <c r="CA124" s="91"/>
      <c r="CB124" s="91"/>
      <c r="CC124" s="91"/>
      <c r="CD124" s="91"/>
      <c r="CE124" s="91"/>
      <c r="CF124" s="87" t="s">
        <v>174</v>
      </c>
      <c r="CG124" s="90"/>
      <c r="CH124" s="90">
        <v>2777.06</v>
      </c>
      <c r="CI124" s="90"/>
      <c r="CJ124" s="91">
        <v>1500</v>
      </c>
      <c r="CK124" s="91">
        <v>0</v>
      </c>
      <c r="CL124" s="91">
        <v>19</v>
      </c>
      <c r="CM124" s="83"/>
      <c r="CN124" s="83"/>
      <c r="CO124" s="83"/>
      <c r="CP124" s="92" t="s">
        <v>176</v>
      </c>
      <c r="CQ124" s="83"/>
      <c r="CR124" s="83"/>
      <c r="CS124" s="90"/>
      <c r="CT124" s="90"/>
      <c r="CU124" s="90"/>
      <c r="CV124" s="92" t="s">
        <v>176</v>
      </c>
      <c r="CW124" s="83"/>
      <c r="CX124" s="83"/>
      <c r="CY124" s="90"/>
      <c r="CZ124" s="90"/>
      <c r="DA124" s="90"/>
      <c r="DB124" s="87" t="s">
        <v>176</v>
      </c>
      <c r="DC124" s="90"/>
      <c r="DD124" s="90"/>
      <c r="DE124" s="90"/>
      <c r="DF124" s="83"/>
      <c r="DG124" s="91"/>
      <c r="DH124" s="91"/>
      <c r="DI124" s="87"/>
      <c r="DJ124" s="83"/>
      <c r="DK124" s="83"/>
      <c r="DL124" s="83"/>
      <c r="DM124" s="87"/>
      <c r="DN124" s="83"/>
      <c r="DO124" s="83"/>
      <c r="DP124" s="83"/>
      <c r="DQ124" s="87"/>
      <c r="DR124" s="87" t="s">
        <v>174</v>
      </c>
      <c r="DS124" s="90">
        <v>2600</v>
      </c>
      <c r="DT124" s="90">
        <v>1898.94</v>
      </c>
      <c r="DU124" s="90"/>
      <c r="DV124" s="93">
        <v>2.5</v>
      </c>
      <c r="DW124" s="93">
        <v>14</v>
      </c>
      <c r="DX124" s="93">
        <v>8.9</v>
      </c>
      <c r="DY124" s="87" t="s">
        <v>174</v>
      </c>
      <c r="DZ124" s="83">
        <v>77</v>
      </c>
      <c r="EA124" s="83">
        <v>77</v>
      </c>
      <c r="EB124" s="83">
        <v>72</v>
      </c>
      <c r="EC124" s="83">
        <v>72</v>
      </c>
      <c r="ED124" s="83">
        <v>12</v>
      </c>
      <c r="EE124" s="83">
        <v>12</v>
      </c>
      <c r="EF124" s="87" t="s">
        <v>176</v>
      </c>
      <c r="EG124" s="83"/>
      <c r="EH124" s="84"/>
      <c r="EI124" s="84"/>
      <c r="EJ124" s="84"/>
      <c r="EK124" s="87" t="s">
        <v>174</v>
      </c>
      <c r="EL124" s="90"/>
      <c r="EM124" s="90">
        <v>27.95</v>
      </c>
      <c r="EN124" s="90"/>
      <c r="EO124" s="87" t="s">
        <v>177</v>
      </c>
      <c r="EP124" s="83">
        <v>40</v>
      </c>
      <c r="EQ124" s="91">
        <v>10</v>
      </c>
      <c r="ER124" s="91">
        <v>140</v>
      </c>
      <c r="ES124" s="91">
        <v>120</v>
      </c>
      <c r="ET124" s="91">
        <v>6</v>
      </c>
      <c r="EU124" s="87" t="s">
        <v>176</v>
      </c>
      <c r="EV124" s="87" t="s">
        <v>353</v>
      </c>
      <c r="EW124" s="91">
        <v>0</v>
      </c>
      <c r="EX124" s="87" t="s">
        <v>174</v>
      </c>
      <c r="EY124" s="90"/>
      <c r="EZ124" s="90">
        <v>158.97</v>
      </c>
      <c r="FA124" s="90"/>
      <c r="FB124" s="91">
        <v>9</v>
      </c>
      <c r="FC124" s="91">
        <v>100</v>
      </c>
      <c r="FD124" s="91">
        <v>12</v>
      </c>
      <c r="FE124" s="87" t="s">
        <v>180</v>
      </c>
      <c r="FF124" s="83">
        <v>9</v>
      </c>
      <c r="FG124" s="83">
        <v>100</v>
      </c>
      <c r="FH124" s="83">
        <v>10</v>
      </c>
      <c r="FI124" s="87" t="s">
        <v>205</v>
      </c>
      <c r="FJ124" s="83"/>
      <c r="FK124" s="83"/>
      <c r="FL124" s="83"/>
      <c r="FM124" s="87"/>
      <c r="FN124" s="87" t="s">
        <v>174</v>
      </c>
      <c r="FO124" s="84">
        <f t="shared" si="17"/>
        <v>50</v>
      </c>
      <c r="FP124" s="84"/>
      <c r="FQ124" s="84"/>
      <c r="FR124" s="85">
        <f t="shared" si="18"/>
        <v>200</v>
      </c>
      <c r="FS124" s="90"/>
      <c r="FT124" s="90"/>
      <c r="FU124" s="90">
        <v>635.92999999999995</v>
      </c>
      <c r="FV124" s="90"/>
      <c r="FW124" s="86">
        <f t="shared" si="10"/>
        <v>2850</v>
      </c>
      <c r="FX124" s="86">
        <f t="shared" si="11"/>
        <v>8095.0700000000015</v>
      </c>
      <c r="FY124" s="86">
        <f>SUM(AG124,AK124,AP124,AT124,AX124,BC124,BH124,BM124,BY124,CI124,CU124,DA124,DE124,DU124,EJ124,EN124,FA124,FQ124,FT124,FV124)</f>
        <v>0</v>
      </c>
    </row>
    <row r="125" spans="1:181" ht="45" customHeight="1" x14ac:dyDescent="0.25">
      <c r="A125" s="83" t="s">
        <v>357</v>
      </c>
      <c r="B125" s="87" t="s">
        <v>201</v>
      </c>
      <c r="C125" s="88">
        <v>44209</v>
      </c>
      <c r="D125" s="89">
        <v>44218</v>
      </c>
      <c r="E125" s="87" t="s">
        <v>199</v>
      </c>
      <c r="F125" s="87" t="s">
        <v>177</v>
      </c>
      <c r="G125" s="87" t="s">
        <v>203</v>
      </c>
      <c r="H125" s="87"/>
      <c r="I125" s="87"/>
      <c r="J125" s="83">
        <v>100</v>
      </c>
      <c r="K125" s="87"/>
      <c r="L125" s="87" t="s">
        <v>174</v>
      </c>
      <c r="M125" s="83">
        <v>1</v>
      </c>
      <c r="N125" s="83"/>
      <c r="O125" s="83"/>
      <c r="P125" s="83">
        <v>12000</v>
      </c>
      <c r="Q125" s="83"/>
      <c r="R125" s="83"/>
      <c r="S125" s="83"/>
      <c r="T125" s="83">
        <v>1</v>
      </c>
      <c r="U125" s="83">
        <v>7</v>
      </c>
      <c r="V125" s="83">
        <v>16000</v>
      </c>
      <c r="W125" s="83">
        <v>2000</v>
      </c>
      <c r="X125" s="87" t="s">
        <v>204</v>
      </c>
      <c r="Y125" s="83">
        <v>4560</v>
      </c>
      <c r="Z125" s="83"/>
      <c r="AA125" s="83"/>
      <c r="AB125" s="83">
        <v>1650</v>
      </c>
      <c r="AC125" s="83">
        <v>1</v>
      </c>
      <c r="AD125" s="87" t="s">
        <v>176</v>
      </c>
      <c r="AE125" s="90"/>
      <c r="AF125" s="90"/>
      <c r="AG125" s="90"/>
      <c r="AH125" s="87" t="s">
        <v>176</v>
      </c>
      <c r="AI125" s="84"/>
      <c r="AJ125" s="84"/>
      <c r="AK125" s="84"/>
      <c r="AL125" s="87" t="s">
        <v>176</v>
      </c>
      <c r="AM125" s="87" t="s">
        <v>176</v>
      </c>
      <c r="AN125" s="90"/>
      <c r="AO125" s="90"/>
      <c r="AP125" s="90"/>
      <c r="AQ125" s="87" t="s">
        <v>174</v>
      </c>
      <c r="AR125" s="90"/>
      <c r="AS125" s="90">
        <v>1110.49</v>
      </c>
      <c r="AT125" s="90"/>
      <c r="AU125" s="87" t="s">
        <v>176</v>
      </c>
      <c r="AV125" s="90"/>
      <c r="AW125" s="90"/>
      <c r="AX125" s="90"/>
      <c r="AY125" s="87" t="s">
        <v>174</v>
      </c>
      <c r="AZ125" s="83">
        <v>2910</v>
      </c>
      <c r="BA125" s="90"/>
      <c r="BB125" s="90">
        <v>467.45</v>
      </c>
      <c r="BC125" s="90"/>
      <c r="BD125" s="87" t="s">
        <v>176</v>
      </c>
      <c r="BE125" s="91"/>
      <c r="BF125" s="90"/>
      <c r="BG125" s="90"/>
      <c r="BH125" s="90"/>
      <c r="BI125" s="87" t="s">
        <v>174</v>
      </c>
      <c r="BJ125" s="91">
        <v>2000</v>
      </c>
      <c r="BK125" s="90"/>
      <c r="BL125" s="90">
        <v>805.39</v>
      </c>
      <c r="BM125" s="90"/>
      <c r="BN125" s="91">
        <v>19</v>
      </c>
      <c r="BO125" s="91">
        <v>38</v>
      </c>
      <c r="BP125" s="91"/>
      <c r="BQ125" s="91"/>
      <c r="BR125" s="91"/>
      <c r="BS125" s="83"/>
      <c r="BT125" s="83"/>
      <c r="BU125" s="83"/>
      <c r="BV125" s="87" t="s">
        <v>176</v>
      </c>
      <c r="BW125" s="90"/>
      <c r="BX125" s="90"/>
      <c r="BY125" s="90"/>
      <c r="BZ125" s="83"/>
      <c r="CA125" s="91"/>
      <c r="CB125" s="91"/>
      <c r="CC125" s="91"/>
      <c r="CD125" s="91"/>
      <c r="CE125" s="91"/>
      <c r="CF125" s="87" t="s">
        <v>174</v>
      </c>
      <c r="CG125" s="90"/>
      <c r="CH125" s="90">
        <v>2115.31</v>
      </c>
      <c r="CI125" s="90"/>
      <c r="CJ125" s="91">
        <v>2000</v>
      </c>
      <c r="CK125" s="91">
        <v>0</v>
      </c>
      <c r="CL125" s="91">
        <v>19</v>
      </c>
      <c r="CM125" s="83"/>
      <c r="CN125" s="83"/>
      <c r="CO125" s="83"/>
      <c r="CP125" s="92" t="s">
        <v>176</v>
      </c>
      <c r="CQ125" s="83"/>
      <c r="CR125" s="83"/>
      <c r="CS125" s="90"/>
      <c r="CT125" s="90"/>
      <c r="CU125" s="90"/>
      <c r="CV125" s="92" t="s">
        <v>176</v>
      </c>
      <c r="CW125" s="83"/>
      <c r="CX125" s="83"/>
      <c r="CY125" s="90"/>
      <c r="CZ125" s="90"/>
      <c r="DA125" s="90"/>
      <c r="DB125" s="87" t="s">
        <v>176</v>
      </c>
      <c r="DC125" s="90"/>
      <c r="DD125" s="90"/>
      <c r="DE125" s="90"/>
      <c r="DF125" s="83"/>
      <c r="DG125" s="91"/>
      <c r="DH125" s="91"/>
      <c r="DI125" s="87"/>
      <c r="DJ125" s="83"/>
      <c r="DK125" s="83"/>
      <c r="DL125" s="83"/>
      <c r="DM125" s="87"/>
      <c r="DN125" s="83"/>
      <c r="DO125" s="83"/>
      <c r="DP125" s="83"/>
      <c r="DQ125" s="87"/>
      <c r="DR125" s="87" t="s">
        <v>174</v>
      </c>
      <c r="DS125" s="90">
        <v>1600</v>
      </c>
      <c r="DT125" s="90">
        <v>2555.16</v>
      </c>
      <c r="DU125" s="90"/>
      <c r="DV125" s="93">
        <v>2.5</v>
      </c>
      <c r="DW125" s="93">
        <v>14</v>
      </c>
      <c r="DX125" s="93">
        <v>8.9</v>
      </c>
      <c r="DY125" s="87" t="s">
        <v>174</v>
      </c>
      <c r="DZ125" s="83">
        <v>78</v>
      </c>
      <c r="EA125" s="83">
        <v>78</v>
      </c>
      <c r="EB125" s="83">
        <v>72</v>
      </c>
      <c r="EC125" s="83">
        <v>72</v>
      </c>
      <c r="ED125" s="83">
        <v>12</v>
      </c>
      <c r="EE125" s="83">
        <v>10</v>
      </c>
      <c r="EF125" s="87" t="s">
        <v>176</v>
      </c>
      <c r="EG125" s="83"/>
      <c r="EH125" s="84"/>
      <c r="EI125" s="84"/>
      <c r="EJ125" s="84"/>
      <c r="EK125" s="87" t="s">
        <v>174</v>
      </c>
      <c r="EL125" s="90"/>
      <c r="EM125" s="90"/>
      <c r="EN125" s="90"/>
      <c r="EO125" s="87" t="s">
        <v>177</v>
      </c>
      <c r="EP125" s="83">
        <v>40</v>
      </c>
      <c r="EQ125" s="91">
        <v>10</v>
      </c>
      <c r="ER125" s="91">
        <v>140</v>
      </c>
      <c r="ES125" s="91">
        <v>120</v>
      </c>
      <c r="ET125" s="91">
        <v>0</v>
      </c>
      <c r="EU125" s="87" t="s">
        <v>176</v>
      </c>
      <c r="EV125" s="87" t="s">
        <v>353</v>
      </c>
      <c r="EW125" s="91">
        <v>0</v>
      </c>
      <c r="EX125" s="87" t="s">
        <v>174</v>
      </c>
      <c r="EY125" s="90"/>
      <c r="EZ125" s="90">
        <v>104.5</v>
      </c>
      <c r="FA125" s="90"/>
      <c r="FB125" s="91">
        <v>9</v>
      </c>
      <c r="FC125" s="91">
        <v>100</v>
      </c>
      <c r="FD125" s="91">
        <v>12</v>
      </c>
      <c r="FE125" s="87" t="s">
        <v>180</v>
      </c>
      <c r="FF125" s="83">
        <v>9</v>
      </c>
      <c r="FG125" s="83">
        <v>100</v>
      </c>
      <c r="FH125" s="83">
        <v>10</v>
      </c>
      <c r="FI125" s="87" t="s">
        <v>205</v>
      </c>
      <c r="FJ125" s="83"/>
      <c r="FK125" s="83"/>
      <c r="FL125" s="83"/>
      <c r="FM125" s="87"/>
      <c r="FN125" s="87" t="s">
        <v>174</v>
      </c>
      <c r="FO125" s="84">
        <f t="shared" si="17"/>
        <v>50</v>
      </c>
      <c r="FP125" s="84"/>
      <c r="FQ125" s="84"/>
      <c r="FR125" s="85">
        <f t="shared" si="18"/>
        <v>200</v>
      </c>
      <c r="FS125" s="90"/>
      <c r="FT125" s="90"/>
      <c r="FU125" s="90">
        <v>669.4</v>
      </c>
      <c r="FV125" s="90"/>
      <c r="FW125" s="86">
        <f>SUM(AE125,AI125,AN125,AR125,AV125,BA125,BF125,BK125,BW125,CG125,CS125,CY125,DC125,DS125,EH125,EL125,EY125,FO125,FR125)</f>
        <v>1850</v>
      </c>
      <c r="FX125" s="86">
        <f t="shared" si="11"/>
        <v>7827.6999999999989</v>
      </c>
      <c r="FY125" s="86">
        <f t="shared" si="11"/>
        <v>0</v>
      </c>
    </row>
    <row r="126" spans="1:181" ht="30" customHeight="1" x14ac:dyDescent="0.25">
      <c r="A126" s="83" t="s">
        <v>358</v>
      </c>
      <c r="B126" s="87" t="s">
        <v>352</v>
      </c>
      <c r="C126" s="88">
        <v>44174</v>
      </c>
      <c r="D126" s="89">
        <v>44228</v>
      </c>
      <c r="E126" s="87" t="s">
        <v>202</v>
      </c>
      <c r="F126" s="87" t="s">
        <v>177</v>
      </c>
      <c r="G126" s="87" t="s">
        <v>203</v>
      </c>
      <c r="H126" s="87"/>
      <c r="I126" s="87"/>
      <c r="J126" s="83">
        <v>100</v>
      </c>
      <c r="K126" s="87"/>
      <c r="L126" s="87" t="s">
        <v>174</v>
      </c>
      <c r="M126" s="83"/>
      <c r="N126" s="83">
        <v>1</v>
      </c>
      <c r="O126" s="83"/>
      <c r="P126" s="83">
        <v>36000</v>
      </c>
      <c r="Q126" s="83"/>
      <c r="R126" s="83"/>
      <c r="S126" s="83"/>
      <c r="T126" s="83">
        <v>1</v>
      </c>
      <c r="U126" s="83">
        <v>9</v>
      </c>
      <c r="V126" s="83">
        <v>12288</v>
      </c>
      <c r="W126" s="83">
        <v>1536</v>
      </c>
      <c r="X126" s="87" t="s">
        <v>175</v>
      </c>
      <c r="Y126" s="83">
        <v>2967</v>
      </c>
      <c r="Z126" s="83">
        <v>2967</v>
      </c>
      <c r="AA126" s="83">
        <v>2012</v>
      </c>
      <c r="AB126" s="83">
        <v>1515</v>
      </c>
      <c r="AC126" s="83">
        <v>1</v>
      </c>
      <c r="AD126" s="87" t="s">
        <v>176</v>
      </c>
      <c r="AE126" s="90"/>
      <c r="AF126" s="90"/>
      <c r="AG126" s="90"/>
      <c r="AH126" s="87" t="s">
        <v>176</v>
      </c>
      <c r="AI126" s="84"/>
      <c r="AJ126" s="84"/>
      <c r="AK126" s="84"/>
      <c r="AL126" s="87" t="s">
        <v>176</v>
      </c>
      <c r="AM126" s="87" t="s">
        <v>176</v>
      </c>
      <c r="AN126" s="90"/>
      <c r="AO126" s="90"/>
      <c r="AP126" s="90"/>
      <c r="AQ126" s="87" t="s">
        <v>174</v>
      </c>
      <c r="AR126" s="90"/>
      <c r="AS126" s="90">
        <v>1222.8599999999999</v>
      </c>
      <c r="AT126" s="90"/>
      <c r="AU126" s="87" t="s">
        <v>176</v>
      </c>
      <c r="AV126" s="90"/>
      <c r="AW126" s="90"/>
      <c r="AX126" s="90"/>
      <c r="AY126" s="87" t="s">
        <v>174</v>
      </c>
      <c r="AZ126" s="83">
        <v>497</v>
      </c>
      <c r="BA126" s="90">
        <v>369</v>
      </c>
      <c r="BB126" s="90">
        <v>1065.8599999999999</v>
      </c>
      <c r="BC126" s="90"/>
      <c r="BD126" s="87" t="s">
        <v>174</v>
      </c>
      <c r="BE126" s="91">
        <v>955</v>
      </c>
      <c r="BF126" s="90">
        <v>652.5</v>
      </c>
      <c r="BG126" s="90">
        <v>1266.08</v>
      </c>
      <c r="BH126" s="90"/>
      <c r="BI126" s="87" t="s">
        <v>174</v>
      </c>
      <c r="BJ126" s="91">
        <v>640</v>
      </c>
      <c r="BK126" s="90"/>
      <c r="BL126" s="90">
        <v>1360.15</v>
      </c>
      <c r="BM126" s="90"/>
      <c r="BN126" s="91">
        <v>11</v>
      </c>
      <c r="BO126" s="91">
        <v>38</v>
      </c>
      <c r="BP126" s="91"/>
      <c r="BQ126" s="91"/>
      <c r="BR126" s="91"/>
      <c r="BS126" s="83"/>
      <c r="BT126" s="83"/>
      <c r="BU126" s="83"/>
      <c r="BV126" s="87" t="s">
        <v>176</v>
      </c>
      <c r="BW126" s="90"/>
      <c r="BX126" s="90"/>
      <c r="BY126" s="90"/>
      <c r="BZ126" s="83"/>
      <c r="CA126" s="91"/>
      <c r="CB126" s="91"/>
      <c r="CC126" s="91"/>
      <c r="CD126" s="91"/>
      <c r="CE126" s="91"/>
      <c r="CF126" s="87" t="s">
        <v>174</v>
      </c>
      <c r="CG126" s="90">
        <v>566.94000000000005</v>
      </c>
      <c r="CH126" s="90">
        <v>3158.63</v>
      </c>
      <c r="CI126" s="90"/>
      <c r="CJ126" s="91">
        <v>640</v>
      </c>
      <c r="CK126" s="91">
        <v>0</v>
      </c>
      <c r="CL126" s="91">
        <v>19</v>
      </c>
      <c r="CM126" s="83">
        <v>896</v>
      </c>
      <c r="CN126" s="83">
        <v>7</v>
      </c>
      <c r="CO126" s="83">
        <v>19</v>
      </c>
      <c r="CP126" s="92" t="s">
        <v>176</v>
      </c>
      <c r="CQ126" s="83"/>
      <c r="CR126" s="83"/>
      <c r="CS126" s="90"/>
      <c r="CT126" s="90"/>
      <c r="CU126" s="90"/>
      <c r="CV126" s="92" t="s">
        <v>176</v>
      </c>
      <c r="CW126" s="83"/>
      <c r="CX126" s="83"/>
      <c r="CY126" s="90"/>
      <c r="CZ126" s="90"/>
      <c r="DA126" s="90"/>
      <c r="DB126" s="87" t="s">
        <v>176</v>
      </c>
      <c r="DC126" s="90"/>
      <c r="DD126" s="90"/>
      <c r="DE126" s="90"/>
      <c r="DF126" s="83"/>
      <c r="DG126" s="91"/>
      <c r="DH126" s="91"/>
      <c r="DI126" s="87"/>
      <c r="DJ126" s="83"/>
      <c r="DK126" s="83"/>
      <c r="DL126" s="83"/>
      <c r="DM126" s="87"/>
      <c r="DN126" s="83"/>
      <c r="DO126" s="83"/>
      <c r="DP126" s="83"/>
      <c r="DQ126" s="87"/>
      <c r="DR126" s="87" t="s">
        <v>174</v>
      </c>
      <c r="DS126" s="90">
        <v>2600</v>
      </c>
      <c r="DT126" s="90">
        <v>1012.71</v>
      </c>
      <c r="DU126" s="90"/>
      <c r="DV126" s="93">
        <v>3</v>
      </c>
      <c r="DW126" s="93">
        <v>14</v>
      </c>
      <c r="DX126" s="93">
        <v>8.4</v>
      </c>
      <c r="DY126" s="87" t="s">
        <v>174</v>
      </c>
      <c r="DZ126" s="83">
        <v>71</v>
      </c>
      <c r="EA126" s="83">
        <v>69</v>
      </c>
      <c r="EB126" s="83">
        <v>69</v>
      </c>
      <c r="EC126" s="83">
        <v>68</v>
      </c>
      <c r="ED126" s="83">
        <v>12</v>
      </c>
      <c r="EE126" s="83">
        <v>12</v>
      </c>
      <c r="EF126" s="87" t="s">
        <v>176</v>
      </c>
      <c r="EG126" s="83"/>
      <c r="EH126" s="84"/>
      <c r="EI126" s="84"/>
      <c r="EJ126" s="84"/>
      <c r="EK126" s="87" t="s">
        <v>174</v>
      </c>
      <c r="EL126" s="90"/>
      <c r="EM126" s="90">
        <v>787.37</v>
      </c>
      <c r="EN126" s="90"/>
      <c r="EO126" s="87" t="s">
        <v>177</v>
      </c>
      <c r="EP126" s="83">
        <v>40</v>
      </c>
      <c r="EQ126" s="91">
        <v>5</v>
      </c>
      <c r="ER126" s="91">
        <v>120</v>
      </c>
      <c r="ES126" s="91">
        <v>120</v>
      </c>
      <c r="ET126" s="91">
        <v>6</v>
      </c>
      <c r="EU126" s="87" t="s">
        <v>174</v>
      </c>
      <c r="EV126" s="87"/>
      <c r="EW126" s="91">
        <v>1</v>
      </c>
      <c r="EX126" s="87" t="s">
        <v>176</v>
      </c>
      <c r="EY126" s="90"/>
      <c r="EZ126" s="90"/>
      <c r="FA126" s="90"/>
      <c r="FB126" s="91"/>
      <c r="FC126" s="91"/>
      <c r="FD126" s="91"/>
      <c r="FE126" s="87"/>
      <c r="FF126" s="83"/>
      <c r="FG126" s="83"/>
      <c r="FH126" s="83"/>
      <c r="FI126" s="87"/>
      <c r="FJ126" s="83"/>
      <c r="FK126" s="83"/>
      <c r="FL126" s="83"/>
      <c r="FM126" s="87"/>
      <c r="FN126" s="87" t="s">
        <v>174</v>
      </c>
      <c r="FO126" s="84">
        <f t="shared" si="17"/>
        <v>50</v>
      </c>
      <c r="FP126" s="84"/>
      <c r="FQ126" s="84"/>
      <c r="FR126" s="85">
        <f t="shared" si="18"/>
        <v>200</v>
      </c>
      <c r="FS126" s="90"/>
      <c r="FT126" s="90"/>
      <c r="FU126" s="90">
        <v>714.83</v>
      </c>
      <c r="FV126" s="90"/>
      <c r="FW126" s="86">
        <f t="shared" si="10"/>
        <v>4438.4400000000005</v>
      </c>
      <c r="FX126" s="86">
        <f>SUM(AF126,AJ126,AO126,AS126,AW126,BB126,BG126,BL126,BX126,CH126,CT126,CZ126,DD126,DT126,EI126,EM126,EZ126,FP126,FS126,FU126)</f>
        <v>10588.490000000002</v>
      </c>
      <c r="FY126" s="86">
        <f t="shared" si="11"/>
        <v>0</v>
      </c>
    </row>
    <row r="127" spans="1:181" ht="30" customHeight="1" x14ac:dyDescent="0.25">
      <c r="A127" s="83" t="s">
        <v>359</v>
      </c>
      <c r="B127" s="87" t="s">
        <v>201</v>
      </c>
      <c r="C127" s="88">
        <v>44221</v>
      </c>
      <c r="D127" s="89">
        <v>44249</v>
      </c>
      <c r="E127" s="87" t="s">
        <v>202</v>
      </c>
      <c r="F127" s="87" t="s">
        <v>177</v>
      </c>
      <c r="G127" s="87" t="s">
        <v>203</v>
      </c>
      <c r="H127" s="87"/>
      <c r="I127" s="87"/>
      <c r="J127" s="83">
        <v>100</v>
      </c>
      <c r="K127" s="87"/>
      <c r="L127" s="87" t="s">
        <v>174</v>
      </c>
      <c r="M127" s="83">
        <v>1</v>
      </c>
      <c r="N127" s="83"/>
      <c r="P127" s="83">
        <v>10000</v>
      </c>
      <c r="Q127" s="83"/>
      <c r="R127" s="83"/>
      <c r="S127" s="83"/>
      <c r="T127" s="83">
        <v>3</v>
      </c>
      <c r="U127" s="83">
        <v>9</v>
      </c>
      <c r="V127" s="83">
        <v>16640</v>
      </c>
      <c r="W127" s="83">
        <v>2080</v>
      </c>
      <c r="X127" s="87" t="s">
        <v>204</v>
      </c>
      <c r="Y127" s="83">
        <v>3425</v>
      </c>
      <c r="Z127" s="83"/>
      <c r="AA127" s="83"/>
      <c r="AB127" s="83">
        <v>1725</v>
      </c>
      <c r="AC127" s="83">
        <v>1</v>
      </c>
      <c r="AD127" s="87" t="s">
        <v>176</v>
      </c>
      <c r="AE127" s="90"/>
      <c r="AF127" s="90"/>
      <c r="AG127" s="90"/>
      <c r="AH127" s="87" t="s">
        <v>176</v>
      </c>
      <c r="AI127" s="84"/>
      <c r="AJ127" s="84"/>
      <c r="AK127" s="84"/>
      <c r="AL127" s="87" t="s">
        <v>176</v>
      </c>
      <c r="AM127" s="87" t="s">
        <v>176</v>
      </c>
      <c r="AN127" s="90"/>
      <c r="AO127" s="90"/>
      <c r="AP127" s="90"/>
      <c r="AQ127" s="87" t="s">
        <v>174</v>
      </c>
      <c r="AR127" s="90"/>
      <c r="AS127" s="90">
        <v>760.79</v>
      </c>
      <c r="AT127" s="90"/>
      <c r="AU127" s="87" t="s">
        <v>176</v>
      </c>
      <c r="AV127" s="90"/>
      <c r="AW127" s="90"/>
      <c r="AX127" s="90"/>
      <c r="AY127" s="87" t="s">
        <v>174</v>
      </c>
      <c r="AZ127" s="83">
        <v>1700</v>
      </c>
      <c r="BA127" s="90"/>
      <c r="BB127" s="90">
        <v>688.5</v>
      </c>
      <c r="BC127" s="90"/>
      <c r="BD127" s="87" t="s">
        <v>176</v>
      </c>
      <c r="BE127" s="91"/>
      <c r="BF127" s="90"/>
      <c r="BG127" s="90"/>
      <c r="BH127" s="90"/>
      <c r="BI127" s="87" t="s">
        <v>174</v>
      </c>
      <c r="BJ127" s="91">
        <v>2080</v>
      </c>
      <c r="BK127" s="90">
        <v>312</v>
      </c>
      <c r="BL127" s="90">
        <v>1232.72</v>
      </c>
      <c r="BM127" s="90"/>
      <c r="BN127" s="91">
        <v>16</v>
      </c>
      <c r="BO127" s="91">
        <v>38</v>
      </c>
      <c r="BP127" s="91"/>
      <c r="BQ127" s="91"/>
      <c r="BR127" s="91"/>
      <c r="BS127" s="83"/>
      <c r="BT127" s="83"/>
      <c r="BU127" s="83"/>
      <c r="BV127" s="87" t="s">
        <v>176</v>
      </c>
      <c r="BW127" s="90"/>
      <c r="BX127" s="90"/>
      <c r="BY127" s="90"/>
      <c r="BZ127" s="83"/>
      <c r="CA127" s="91"/>
      <c r="CB127" s="91"/>
      <c r="CC127" s="91"/>
      <c r="CD127" s="91"/>
      <c r="CE127" s="91"/>
      <c r="CF127" s="87" t="s">
        <v>174</v>
      </c>
      <c r="CG127" s="90">
        <v>1015.37</v>
      </c>
      <c r="CH127" s="90">
        <v>1478.55</v>
      </c>
      <c r="CI127" s="90"/>
      <c r="CJ127" s="91">
        <v>2080</v>
      </c>
      <c r="CK127" s="91">
        <v>4.2</v>
      </c>
      <c r="CL127" s="91">
        <v>19</v>
      </c>
      <c r="CM127" s="83"/>
      <c r="CN127" s="83"/>
      <c r="CO127" s="83"/>
      <c r="CP127" s="92" t="s">
        <v>176</v>
      </c>
      <c r="CQ127" s="83"/>
      <c r="CR127" s="83"/>
      <c r="CS127" s="90"/>
      <c r="CT127" s="90"/>
      <c r="CU127" s="90"/>
      <c r="CV127" s="92" t="s">
        <v>176</v>
      </c>
      <c r="CW127" s="83"/>
      <c r="CX127" s="83"/>
      <c r="CY127" s="90"/>
      <c r="CZ127" s="90"/>
      <c r="DA127" s="90"/>
      <c r="DB127" s="87" t="s">
        <v>176</v>
      </c>
      <c r="DC127" s="90"/>
      <c r="DD127" s="90"/>
      <c r="DE127" s="90"/>
      <c r="DF127" s="83"/>
      <c r="DG127" s="91"/>
      <c r="DH127" s="91"/>
      <c r="DI127" s="87"/>
      <c r="DJ127" s="83"/>
      <c r="DK127" s="83"/>
      <c r="DL127" s="83"/>
      <c r="DM127" s="87"/>
      <c r="DN127" s="83"/>
      <c r="DO127" s="83"/>
      <c r="DP127" s="83"/>
      <c r="DQ127" s="87"/>
      <c r="DR127" s="87" t="s">
        <v>174</v>
      </c>
      <c r="DS127" s="90">
        <v>2600</v>
      </c>
      <c r="DT127" s="90">
        <v>2013.03</v>
      </c>
      <c r="DU127" s="90"/>
      <c r="DV127" s="93">
        <v>3.5</v>
      </c>
      <c r="DW127" s="93">
        <v>14</v>
      </c>
      <c r="DX127" s="93">
        <v>8.1999999999999993</v>
      </c>
      <c r="DY127" s="87" t="s">
        <v>174</v>
      </c>
      <c r="DZ127" s="83">
        <v>77</v>
      </c>
      <c r="EA127" s="83">
        <v>77</v>
      </c>
      <c r="EB127" s="83">
        <v>72</v>
      </c>
      <c r="EC127" s="83">
        <v>72</v>
      </c>
      <c r="ED127" s="83">
        <v>12</v>
      </c>
      <c r="EE127" s="83">
        <v>12</v>
      </c>
      <c r="EF127" s="87" t="s">
        <v>176</v>
      </c>
      <c r="EG127" s="83"/>
      <c r="EH127" s="84"/>
      <c r="EI127" s="84"/>
      <c r="EJ127" s="84"/>
      <c r="EK127" s="87" t="s">
        <v>174</v>
      </c>
      <c r="EL127" s="90"/>
      <c r="EM127" s="90"/>
      <c r="EN127" s="90"/>
      <c r="EO127" s="87" t="s">
        <v>177</v>
      </c>
      <c r="EP127" s="83">
        <v>40</v>
      </c>
      <c r="EQ127" s="91">
        <v>10</v>
      </c>
      <c r="ER127" s="91">
        <v>140</v>
      </c>
      <c r="ES127" s="91">
        <v>120</v>
      </c>
      <c r="ET127" s="91"/>
      <c r="EU127" s="87" t="s">
        <v>176</v>
      </c>
      <c r="EV127" s="87" t="s">
        <v>210</v>
      </c>
      <c r="EW127" s="91"/>
      <c r="EX127" s="87" t="s">
        <v>174</v>
      </c>
      <c r="EY127" s="90"/>
      <c r="EZ127" s="90">
        <v>107.85</v>
      </c>
      <c r="FA127" s="90"/>
      <c r="FB127" s="91">
        <v>9</v>
      </c>
      <c r="FC127" s="91">
        <v>100</v>
      </c>
      <c r="FD127" s="91">
        <v>12</v>
      </c>
      <c r="FE127" s="87" t="s">
        <v>180</v>
      </c>
      <c r="FF127" s="83">
        <v>9</v>
      </c>
      <c r="FG127" s="83">
        <v>100</v>
      </c>
      <c r="FH127" s="83">
        <v>10</v>
      </c>
      <c r="FI127" s="87" t="s">
        <v>205</v>
      </c>
      <c r="FJ127" s="83"/>
      <c r="FK127" s="83"/>
      <c r="FL127" s="83"/>
      <c r="FM127" s="87"/>
      <c r="FN127" s="87" t="s">
        <v>174</v>
      </c>
      <c r="FO127" s="84">
        <f t="shared" si="17"/>
        <v>50</v>
      </c>
      <c r="FP127" s="84"/>
      <c r="FQ127" s="84"/>
      <c r="FR127" s="85">
        <f t="shared" si="18"/>
        <v>200</v>
      </c>
      <c r="FS127" s="90"/>
      <c r="FT127" s="90"/>
      <c r="FU127" s="90">
        <v>702.87</v>
      </c>
      <c r="FV127" s="90"/>
      <c r="FW127" s="86">
        <f t="shared" si="10"/>
        <v>4177.37</v>
      </c>
      <c r="FX127" s="86">
        <f t="shared" si="11"/>
        <v>6984.31</v>
      </c>
      <c r="FY127" s="86">
        <f t="shared" si="11"/>
        <v>0</v>
      </c>
    </row>
    <row r="128" spans="1:181" ht="30" customHeight="1" x14ac:dyDescent="0.25">
      <c r="A128" s="83" t="s">
        <v>360</v>
      </c>
      <c r="B128" s="87" t="s">
        <v>337</v>
      </c>
      <c r="C128" s="88">
        <v>44075</v>
      </c>
      <c r="D128" s="89">
        <v>44217</v>
      </c>
      <c r="E128" s="87" t="s">
        <v>202</v>
      </c>
      <c r="F128" s="87" t="s">
        <v>177</v>
      </c>
      <c r="G128" s="87" t="s">
        <v>182</v>
      </c>
      <c r="H128" s="87"/>
      <c r="I128" s="87"/>
      <c r="J128" s="83">
        <v>100</v>
      </c>
      <c r="K128" s="87">
        <v>8.1999999999999993</v>
      </c>
      <c r="L128" s="87" t="s">
        <v>174</v>
      </c>
      <c r="M128" s="83"/>
      <c r="N128" s="83"/>
      <c r="O128" s="83">
        <v>1</v>
      </c>
      <c r="P128" s="83">
        <v>36000</v>
      </c>
      <c r="Q128" s="83">
        <v>14</v>
      </c>
      <c r="R128" s="83"/>
      <c r="S128" s="83"/>
      <c r="T128" s="83">
        <v>1</v>
      </c>
      <c r="U128" s="83">
        <v>6</v>
      </c>
      <c r="V128" s="83">
        <v>9728</v>
      </c>
      <c r="W128" s="83">
        <v>1216</v>
      </c>
      <c r="X128" s="87" t="s">
        <v>175</v>
      </c>
      <c r="Y128" s="83">
        <v>2103</v>
      </c>
      <c r="Z128" s="83">
        <v>497</v>
      </c>
      <c r="AA128" s="83">
        <v>79</v>
      </c>
      <c r="AB128" s="83">
        <v>1029</v>
      </c>
      <c r="AC128" s="83">
        <v>1</v>
      </c>
      <c r="AD128" s="87" t="s">
        <v>176</v>
      </c>
      <c r="AE128" s="90"/>
      <c r="AF128" s="90"/>
      <c r="AG128" s="90"/>
      <c r="AH128" s="87" t="s">
        <v>176</v>
      </c>
      <c r="AI128" s="84"/>
      <c r="AJ128" s="84"/>
      <c r="AK128" s="84"/>
      <c r="AL128" s="87" t="s">
        <v>176</v>
      </c>
      <c r="AM128" s="87" t="s">
        <v>176</v>
      </c>
      <c r="AN128" s="90"/>
      <c r="AO128" s="90"/>
      <c r="AP128" s="90"/>
      <c r="AQ128" s="87" t="s">
        <v>174</v>
      </c>
      <c r="AR128" s="90"/>
      <c r="AS128" s="90">
        <v>3447.38</v>
      </c>
      <c r="AT128" s="90"/>
      <c r="AU128" s="87" t="s">
        <v>176</v>
      </c>
      <c r="AV128" s="90"/>
      <c r="AW128" s="90"/>
      <c r="AX128" s="90"/>
      <c r="AY128" s="87" t="s">
        <v>174</v>
      </c>
      <c r="AZ128" s="83">
        <v>1074</v>
      </c>
      <c r="BA128" s="90"/>
      <c r="BB128" s="90">
        <v>407.49</v>
      </c>
      <c r="BC128" s="90"/>
      <c r="BD128" s="87" t="s">
        <v>174</v>
      </c>
      <c r="BE128" s="91">
        <v>418</v>
      </c>
      <c r="BF128" s="90">
        <v>304.38</v>
      </c>
      <c r="BG128" s="90"/>
      <c r="BH128" s="90"/>
      <c r="BI128" s="87" t="s">
        <v>174</v>
      </c>
      <c r="BJ128" s="91">
        <v>1216</v>
      </c>
      <c r="BK128" s="90">
        <v>909.26</v>
      </c>
      <c r="BL128" s="90"/>
      <c r="BM128" s="90"/>
      <c r="BN128" s="91">
        <v>11</v>
      </c>
      <c r="BO128" s="91">
        <v>30</v>
      </c>
      <c r="BP128" s="91"/>
      <c r="BQ128" s="91"/>
      <c r="BR128" s="91"/>
      <c r="BS128" s="83"/>
      <c r="BT128" s="83"/>
      <c r="BU128" s="83"/>
      <c r="BV128" s="87" t="s">
        <v>176</v>
      </c>
      <c r="BW128" s="90"/>
      <c r="BX128" s="90"/>
      <c r="BY128" s="90"/>
      <c r="BZ128" s="83"/>
      <c r="CA128" s="91"/>
      <c r="CB128" s="91"/>
      <c r="CC128" s="91"/>
      <c r="CD128" s="91"/>
      <c r="CE128" s="91"/>
      <c r="CF128" s="87" t="s">
        <v>174</v>
      </c>
      <c r="CG128" s="90">
        <v>1234.73</v>
      </c>
      <c r="CH128" s="90"/>
      <c r="CI128" s="90"/>
      <c r="CJ128" s="91">
        <v>1216</v>
      </c>
      <c r="CK128" s="91">
        <v>11</v>
      </c>
      <c r="CL128" s="91">
        <v>19</v>
      </c>
      <c r="CM128" s="83"/>
      <c r="CN128" s="83"/>
      <c r="CO128" s="83"/>
      <c r="CP128" s="92" t="s">
        <v>176</v>
      </c>
      <c r="CQ128" s="83"/>
      <c r="CR128" s="83"/>
      <c r="CS128" s="90"/>
      <c r="CT128" s="90"/>
      <c r="CU128" s="90"/>
      <c r="CV128" s="92" t="s">
        <v>176</v>
      </c>
      <c r="CW128" s="83"/>
      <c r="CX128" s="83"/>
      <c r="CY128" s="90"/>
      <c r="CZ128" s="90"/>
      <c r="DA128" s="90"/>
      <c r="DB128" s="87" t="s">
        <v>176</v>
      </c>
      <c r="DC128" s="90"/>
      <c r="DD128" s="90"/>
      <c r="DE128" s="90"/>
      <c r="DF128" s="83"/>
      <c r="DG128" s="91"/>
      <c r="DH128" s="91"/>
      <c r="DI128" s="87"/>
      <c r="DJ128" s="83"/>
      <c r="DK128" s="83"/>
      <c r="DL128" s="83"/>
      <c r="DM128" s="87"/>
      <c r="DN128" s="83"/>
      <c r="DO128" s="83"/>
      <c r="DP128" s="83"/>
      <c r="DQ128" s="87"/>
      <c r="DR128" s="87" t="s">
        <v>176</v>
      </c>
      <c r="DS128" s="90"/>
      <c r="DT128" s="90"/>
      <c r="DU128" s="90"/>
      <c r="DV128" s="93"/>
      <c r="DW128" s="93"/>
      <c r="DX128" s="93"/>
      <c r="DY128" s="87" t="s">
        <v>174</v>
      </c>
      <c r="DZ128" s="83">
        <v>78</v>
      </c>
      <c r="EA128" s="83">
        <v>80</v>
      </c>
      <c r="EB128" s="83">
        <v>72</v>
      </c>
      <c r="EC128" s="83">
        <v>72</v>
      </c>
      <c r="ED128" s="83">
        <v>8</v>
      </c>
      <c r="EE128" s="83">
        <v>6</v>
      </c>
      <c r="EF128" s="87" t="s">
        <v>176</v>
      </c>
      <c r="EG128" s="83"/>
      <c r="EH128" s="84"/>
      <c r="EI128" s="84"/>
      <c r="EJ128" s="84"/>
      <c r="EK128" s="87" t="s">
        <v>174</v>
      </c>
      <c r="EL128" s="90">
        <v>200.47</v>
      </c>
      <c r="EM128" s="90"/>
      <c r="EN128" s="90"/>
      <c r="EO128" s="87" t="s">
        <v>177</v>
      </c>
      <c r="EP128" s="83">
        <v>30</v>
      </c>
      <c r="EQ128" s="91">
        <v>0</v>
      </c>
      <c r="ER128" s="91">
        <v>120</v>
      </c>
      <c r="ES128" s="91">
        <v>120</v>
      </c>
      <c r="ET128" s="91">
        <v>12</v>
      </c>
      <c r="EU128" s="87" t="s">
        <v>174</v>
      </c>
      <c r="EV128" s="87"/>
      <c r="EW128" s="91">
        <v>2</v>
      </c>
      <c r="EX128" s="87" t="s">
        <v>174</v>
      </c>
      <c r="EY128" s="90"/>
      <c r="EZ128" s="90">
        <v>91.81</v>
      </c>
      <c r="FA128" s="90"/>
      <c r="FB128" s="91"/>
      <c r="FC128" s="91"/>
      <c r="FD128" s="91"/>
      <c r="FE128" s="87"/>
      <c r="FF128" s="83"/>
      <c r="FG128" s="83"/>
      <c r="FH128" s="83"/>
      <c r="FI128" s="87"/>
      <c r="FJ128" s="83"/>
      <c r="FK128" s="83"/>
      <c r="FL128" s="83"/>
      <c r="FM128" s="87"/>
      <c r="FN128" s="87" t="s">
        <v>174</v>
      </c>
      <c r="FO128" s="84">
        <f t="shared" si="17"/>
        <v>50</v>
      </c>
      <c r="FP128" s="84"/>
      <c r="FQ128" s="84"/>
      <c r="FR128" s="85">
        <f t="shared" si="18"/>
        <v>200</v>
      </c>
      <c r="FS128" s="90"/>
      <c r="FT128" s="90"/>
      <c r="FU128" s="90">
        <v>2400</v>
      </c>
      <c r="FV128" s="90"/>
      <c r="FW128" s="86">
        <f t="shared" si="10"/>
        <v>2898.8399999999997</v>
      </c>
      <c r="FX128" s="86">
        <f t="shared" si="11"/>
        <v>6346.68</v>
      </c>
      <c r="FY128" s="86">
        <f t="shared" si="11"/>
        <v>0</v>
      </c>
    </row>
    <row r="129" spans="1:181" ht="30" customHeight="1" x14ac:dyDescent="0.25">
      <c r="A129" s="83" t="s">
        <v>361</v>
      </c>
      <c r="B129" s="87" t="s">
        <v>337</v>
      </c>
      <c r="C129" s="88">
        <v>43868</v>
      </c>
      <c r="D129" s="89">
        <v>44154</v>
      </c>
      <c r="E129" s="87" t="s">
        <v>202</v>
      </c>
      <c r="F129" s="87" t="s">
        <v>177</v>
      </c>
      <c r="G129" s="87" t="s">
        <v>203</v>
      </c>
      <c r="H129" s="87"/>
      <c r="I129" s="87"/>
      <c r="J129" s="83">
        <v>100</v>
      </c>
      <c r="K129" s="87"/>
      <c r="L129" s="87" t="s">
        <v>174</v>
      </c>
      <c r="M129" s="83"/>
      <c r="N129" s="83">
        <v>1</v>
      </c>
      <c r="O129" s="83"/>
      <c r="P129" s="83">
        <v>36000</v>
      </c>
      <c r="Q129" s="83">
        <v>10</v>
      </c>
      <c r="R129" s="83"/>
      <c r="S129" s="83"/>
      <c r="T129" s="83">
        <v>1</v>
      </c>
      <c r="U129" s="83">
        <v>6</v>
      </c>
      <c r="V129" s="83">
        <v>8448</v>
      </c>
      <c r="W129" s="83">
        <v>1056</v>
      </c>
      <c r="X129" s="87" t="s">
        <v>175</v>
      </c>
      <c r="Y129" s="83">
        <v>989</v>
      </c>
      <c r="Z129" s="83">
        <v>481</v>
      </c>
      <c r="AA129" s="83">
        <v>169</v>
      </c>
      <c r="AB129" s="83">
        <v>610</v>
      </c>
      <c r="AC129" s="83">
        <v>1</v>
      </c>
      <c r="AD129" s="87" t="s">
        <v>176</v>
      </c>
      <c r="AE129" s="90"/>
      <c r="AF129" s="90"/>
      <c r="AG129" s="90"/>
      <c r="AH129" s="87" t="s">
        <v>176</v>
      </c>
      <c r="AI129" s="84"/>
      <c r="AJ129" s="84"/>
      <c r="AK129" s="84"/>
      <c r="AL129" s="87" t="s">
        <v>176</v>
      </c>
      <c r="AM129" s="87" t="s">
        <v>176</v>
      </c>
      <c r="AN129" s="90"/>
      <c r="AO129" s="90"/>
      <c r="AP129" s="90"/>
      <c r="AQ129" s="87" t="s">
        <v>174</v>
      </c>
      <c r="AR129" s="90"/>
      <c r="AS129" s="90">
        <v>857.99</v>
      </c>
      <c r="AT129" s="90"/>
      <c r="AU129" s="87" t="s">
        <v>176</v>
      </c>
      <c r="AV129" s="90"/>
      <c r="AW129" s="90"/>
      <c r="AX129" s="90"/>
      <c r="AY129" s="87" t="s">
        <v>174</v>
      </c>
      <c r="AZ129" s="83">
        <v>379</v>
      </c>
      <c r="BA129" s="90"/>
      <c r="BB129" s="90">
        <v>383.16</v>
      </c>
      <c r="BC129" s="90"/>
      <c r="BD129" s="87" t="s">
        <v>174</v>
      </c>
      <c r="BE129" s="91">
        <v>312</v>
      </c>
      <c r="BF129" s="90"/>
      <c r="BG129" s="90">
        <v>384.28</v>
      </c>
      <c r="BH129" s="90"/>
      <c r="BI129" s="87" t="s">
        <v>174</v>
      </c>
      <c r="BJ129" s="91">
        <v>1056</v>
      </c>
      <c r="BK129" s="90"/>
      <c r="BL129" s="90">
        <v>1126</v>
      </c>
      <c r="BM129" s="90"/>
      <c r="BN129" s="91">
        <v>11</v>
      </c>
      <c r="BO129" s="91">
        <v>30</v>
      </c>
      <c r="BP129" s="91"/>
      <c r="BQ129" s="91"/>
      <c r="BR129" s="91"/>
      <c r="BS129" s="83"/>
      <c r="BT129" s="83"/>
      <c r="BU129" s="83"/>
      <c r="BV129" s="87" t="s">
        <v>176</v>
      </c>
      <c r="BW129" s="90"/>
      <c r="BX129" s="90"/>
      <c r="BY129" s="90"/>
      <c r="BZ129" s="83"/>
      <c r="CA129" s="91"/>
      <c r="CB129" s="91"/>
      <c r="CC129" s="91"/>
      <c r="CD129" s="91"/>
      <c r="CE129" s="91"/>
      <c r="CF129" s="87" t="s">
        <v>174</v>
      </c>
      <c r="CG129" s="90"/>
      <c r="CH129" s="90">
        <v>2081.56</v>
      </c>
      <c r="CI129" s="90"/>
      <c r="CJ129" s="91">
        <v>1056</v>
      </c>
      <c r="CK129" s="91">
        <v>11</v>
      </c>
      <c r="CL129" s="91">
        <v>19</v>
      </c>
      <c r="CM129" s="83"/>
      <c r="CN129" s="83"/>
      <c r="CO129" s="83"/>
      <c r="CP129" s="92" t="s">
        <v>176</v>
      </c>
      <c r="CQ129" s="83"/>
      <c r="CR129" s="83"/>
      <c r="CS129" s="90"/>
      <c r="CT129" s="90"/>
      <c r="CU129" s="90"/>
      <c r="CV129" s="92" t="s">
        <v>176</v>
      </c>
      <c r="CW129" s="83"/>
      <c r="CX129" s="83"/>
      <c r="CY129" s="90"/>
      <c r="CZ129" s="90"/>
      <c r="DA129" s="90"/>
      <c r="DB129" s="87" t="s">
        <v>176</v>
      </c>
      <c r="DC129" s="90"/>
      <c r="DD129" s="90"/>
      <c r="DE129" s="90"/>
      <c r="DF129" s="83"/>
      <c r="DG129" s="91"/>
      <c r="DH129" s="91"/>
      <c r="DI129" s="87"/>
      <c r="DJ129" s="83"/>
      <c r="DK129" s="83"/>
      <c r="DL129" s="83"/>
      <c r="DM129" s="87"/>
      <c r="DN129" s="83"/>
      <c r="DO129" s="83"/>
      <c r="DP129" s="83"/>
      <c r="DQ129" s="87"/>
      <c r="DR129" s="87" t="s">
        <v>174</v>
      </c>
      <c r="DS129" s="90">
        <v>2160.06</v>
      </c>
      <c r="DT129" s="90">
        <v>1099.58</v>
      </c>
      <c r="DU129" s="90"/>
      <c r="DV129" s="93">
        <v>2</v>
      </c>
      <c r="DW129" s="93">
        <v>14</v>
      </c>
      <c r="DX129" s="93">
        <v>8.1999999999999993</v>
      </c>
      <c r="DY129" s="87" t="s">
        <v>174</v>
      </c>
      <c r="DZ129" s="83">
        <v>78</v>
      </c>
      <c r="EA129" s="83">
        <v>80</v>
      </c>
      <c r="EB129" s="83">
        <v>72</v>
      </c>
      <c r="EC129" s="83">
        <v>72</v>
      </c>
      <c r="ED129" s="83">
        <v>8</v>
      </c>
      <c r="EE129" s="83">
        <v>6</v>
      </c>
      <c r="EF129" s="87" t="s">
        <v>176</v>
      </c>
      <c r="EG129" s="83"/>
      <c r="EH129" s="84"/>
      <c r="EI129" s="84"/>
      <c r="EJ129" s="84"/>
      <c r="EK129" s="87" t="s">
        <v>174</v>
      </c>
      <c r="EL129" s="90">
        <v>91.54</v>
      </c>
      <c r="EM129" s="90"/>
      <c r="EN129" s="90"/>
      <c r="EO129" s="87" t="s">
        <v>177</v>
      </c>
      <c r="EP129" s="83">
        <v>40</v>
      </c>
      <c r="EQ129" s="91">
        <v>0</v>
      </c>
      <c r="ER129" s="91">
        <v>125</v>
      </c>
      <c r="ES129" s="91">
        <v>120</v>
      </c>
      <c r="ET129" s="91">
        <v>12</v>
      </c>
      <c r="EU129" s="87" t="s">
        <v>176</v>
      </c>
      <c r="EV129" s="87" t="s">
        <v>362</v>
      </c>
      <c r="EW129" s="91">
        <v>0</v>
      </c>
      <c r="EX129" s="87" t="s">
        <v>174</v>
      </c>
      <c r="EY129" s="90"/>
      <c r="EZ129" s="90">
        <v>85.21</v>
      </c>
      <c r="FA129" s="90"/>
      <c r="FB129" s="91"/>
      <c r="FC129" s="91"/>
      <c r="FD129" s="91"/>
      <c r="FE129" s="87"/>
      <c r="FF129" s="83"/>
      <c r="FG129" s="83"/>
      <c r="FH129" s="83"/>
      <c r="FI129" s="87"/>
      <c r="FJ129" s="83"/>
      <c r="FK129" s="83"/>
      <c r="FL129" s="83"/>
      <c r="FM129" s="87"/>
      <c r="FN129" s="87" t="s">
        <v>174</v>
      </c>
      <c r="FO129" s="84">
        <f t="shared" si="17"/>
        <v>50</v>
      </c>
      <c r="FP129" s="84"/>
      <c r="FQ129" s="84"/>
      <c r="FR129" s="85">
        <f t="shared" si="18"/>
        <v>200</v>
      </c>
      <c r="FS129" s="90">
        <v>849</v>
      </c>
      <c r="FT129" s="90"/>
      <c r="FU129" s="90">
        <v>2400</v>
      </c>
      <c r="FV129" s="90"/>
      <c r="FW129" s="86">
        <f t="shared" si="10"/>
        <v>2501.6</v>
      </c>
      <c r="FX129" s="86">
        <f t="shared" si="11"/>
        <v>9266.7799999999988</v>
      </c>
      <c r="FY129" s="86">
        <f t="shared" si="11"/>
        <v>0</v>
      </c>
    </row>
    <row r="130" spans="1:181" ht="30" customHeight="1" x14ac:dyDescent="0.25">
      <c r="A130" s="83" t="s">
        <v>363</v>
      </c>
      <c r="B130" s="87" t="s">
        <v>337</v>
      </c>
      <c r="C130" s="88">
        <v>43868</v>
      </c>
      <c r="D130" s="89">
        <v>44210</v>
      </c>
      <c r="E130" s="87" t="s">
        <v>202</v>
      </c>
      <c r="F130" s="87" t="s">
        <v>177</v>
      </c>
      <c r="G130" s="87" t="s">
        <v>203</v>
      </c>
      <c r="H130" s="87" t="s">
        <v>364</v>
      </c>
      <c r="I130" s="87" t="s">
        <v>365</v>
      </c>
      <c r="J130" s="83">
        <v>90</v>
      </c>
      <c r="K130" s="87"/>
      <c r="L130" s="87" t="s">
        <v>174</v>
      </c>
      <c r="M130" s="83">
        <v>1</v>
      </c>
      <c r="N130" s="83"/>
      <c r="O130" s="83"/>
      <c r="P130" s="83">
        <v>10000</v>
      </c>
      <c r="Q130" s="83">
        <v>8.6999999999999993</v>
      </c>
      <c r="R130" s="83"/>
      <c r="S130" s="83"/>
      <c r="T130" s="83">
        <v>1</v>
      </c>
      <c r="U130" s="83">
        <v>6</v>
      </c>
      <c r="V130" s="83">
        <v>6860</v>
      </c>
      <c r="W130" s="83">
        <v>980</v>
      </c>
      <c r="X130" s="87" t="s">
        <v>175</v>
      </c>
      <c r="Y130" s="83">
        <v>2198</v>
      </c>
      <c r="Z130" s="83">
        <v>711</v>
      </c>
      <c r="AA130" s="83">
        <v>127</v>
      </c>
      <c r="AB130" s="83">
        <v>978</v>
      </c>
      <c r="AC130" s="83">
        <v>1</v>
      </c>
      <c r="AD130" s="87" t="s">
        <v>176</v>
      </c>
      <c r="AE130" s="90"/>
      <c r="AF130" s="90"/>
      <c r="AG130" s="90"/>
      <c r="AH130" s="87" t="s">
        <v>176</v>
      </c>
      <c r="AI130" s="84"/>
      <c r="AJ130" s="84"/>
      <c r="AK130" s="84"/>
      <c r="AL130" s="87" t="s">
        <v>176</v>
      </c>
      <c r="AM130" s="87" t="s">
        <v>176</v>
      </c>
      <c r="AN130" s="90"/>
      <c r="AO130" s="90"/>
      <c r="AP130" s="90"/>
      <c r="AQ130" s="87" t="s">
        <v>174</v>
      </c>
      <c r="AR130" s="90"/>
      <c r="AS130" s="90">
        <v>869.47</v>
      </c>
      <c r="AT130" s="90"/>
      <c r="AU130" s="87" t="s">
        <v>176</v>
      </c>
      <c r="AV130" s="90"/>
      <c r="AW130" s="90"/>
      <c r="AX130" s="90"/>
      <c r="AY130" s="87" t="s">
        <v>174</v>
      </c>
      <c r="AZ130" s="83">
        <v>1220</v>
      </c>
      <c r="BA130" s="90"/>
      <c r="BB130" s="90">
        <v>898.86</v>
      </c>
      <c r="BC130" s="90"/>
      <c r="BD130" s="87" t="s">
        <v>174</v>
      </c>
      <c r="BE130" s="91">
        <v>584</v>
      </c>
      <c r="BF130" s="90"/>
      <c r="BG130" s="90">
        <v>542.23</v>
      </c>
      <c r="BH130" s="90"/>
      <c r="BI130" s="87" t="s">
        <v>174</v>
      </c>
      <c r="BJ130" s="91">
        <v>980</v>
      </c>
      <c r="BK130" s="90"/>
      <c r="BL130" s="90">
        <v>1101.8800000000001</v>
      </c>
      <c r="BM130" s="90"/>
      <c r="BN130" s="91">
        <v>13</v>
      </c>
      <c r="BO130" s="91">
        <v>38</v>
      </c>
      <c r="BP130" s="91"/>
      <c r="BQ130" s="91"/>
      <c r="BR130" s="91"/>
      <c r="BS130" s="83"/>
      <c r="BT130" s="83"/>
      <c r="BU130" s="83"/>
      <c r="BV130" s="87" t="s">
        <v>176</v>
      </c>
      <c r="BW130" s="90"/>
      <c r="BX130" s="90"/>
      <c r="BY130" s="90"/>
      <c r="BZ130" s="83"/>
      <c r="CA130" s="91"/>
      <c r="CB130" s="91"/>
      <c r="CC130" s="91"/>
      <c r="CD130" s="91"/>
      <c r="CE130" s="91"/>
      <c r="CF130" s="87" t="s">
        <v>174</v>
      </c>
      <c r="CG130" s="90"/>
      <c r="CH130" s="90">
        <v>2842.18</v>
      </c>
      <c r="CI130" s="90"/>
      <c r="CJ130" s="91">
        <v>980</v>
      </c>
      <c r="CK130" s="91">
        <v>0</v>
      </c>
      <c r="CL130" s="91">
        <v>19</v>
      </c>
      <c r="CM130" s="83"/>
      <c r="CN130" s="83"/>
      <c r="CO130" s="83"/>
      <c r="CP130" s="92" t="s">
        <v>176</v>
      </c>
      <c r="CQ130" s="83"/>
      <c r="CR130" s="83"/>
      <c r="CS130" s="90"/>
      <c r="CT130" s="90"/>
      <c r="CU130" s="90"/>
      <c r="CV130" s="92" t="s">
        <v>176</v>
      </c>
      <c r="CW130" s="83"/>
      <c r="CX130" s="83"/>
      <c r="CY130" s="90"/>
      <c r="CZ130" s="90"/>
      <c r="DA130" s="90"/>
      <c r="DB130" s="87" t="s">
        <v>176</v>
      </c>
      <c r="DC130" s="90"/>
      <c r="DD130" s="90"/>
      <c r="DE130" s="90"/>
      <c r="DF130" s="83"/>
      <c r="DG130" s="91"/>
      <c r="DH130" s="91"/>
      <c r="DI130" s="87"/>
      <c r="DJ130" s="83"/>
      <c r="DK130" s="83"/>
      <c r="DL130" s="83"/>
      <c r="DM130" s="87"/>
      <c r="DN130" s="83"/>
      <c r="DO130" s="83"/>
      <c r="DP130" s="83"/>
      <c r="DQ130" s="87"/>
      <c r="DR130" s="87" t="s">
        <v>174</v>
      </c>
      <c r="DS130" s="90">
        <v>2229.27</v>
      </c>
      <c r="DT130" s="90">
        <v>1283.5</v>
      </c>
      <c r="DU130" s="90"/>
      <c r="DV130" s="93">
        <v>2.5</v>
      </c>
      <c r="DW130" s="93">
        <v>14</v>
      </c>
      <c r="DX130" s="93">
        <v>8.1999999999999993</v>
      </c>
      <c r="DY130" s="87" t="s">
        <v>174</v>
      </c>
      <c r="DZ130" s="83">
        <v>78</v>
      </c>
      <c r="EA130" s="83">
        <v>80</v>
      </c>
      <c r="EB130" s="83">
        <v>72</v>
      </c>
      <c r="EC130" s="83">
        <v>72</v>
      </c>
      <c r="ED130" s="83">
        <v>8</v>
      </c>
      <c r="EE130" s="83">
        <v>6</v>
      </c>
      <c r="EF130" s="87" t="s">
        <v>176</v>
      </c>
      <c r="EG130" s="83"/>
      <c r="EH130" s="84"/>
      <c r="EI130" s="84"/>
      <c r="EJ130" s="84"/>
      <c r="EK130" s="87" t="s">
        <v>174</v>
      </c>
      <c r="EL130" s="90">
        <v>94.14</v>
      </c>
      <c r="EM130" s="90">
        <v>71.34</v>
      </c>
      <c r="EN130" s="90"/>
      <c r="EO130" s="87" t="s">
        <v>177</v>
      </c>
      <c r="EP130" s="83">
        <v>30</v>
      </c>
      <c r="EQ130" s="91"/>
      <c r="ER130" s="91">
        <v>120</v>
      </c>
      <c r="ES130" s="91">
        <v>120</v>
      </c>
      <c r="ET130" s="91">
        <v>24</v>
      </c>
      <c r="EU130" s="87" t="s">
        <v>174</v>
      </c>
      <c r="EV130" s="87"/>
      <c r="EW130" s="91">
        <v>1</v>
      </c>
      <c r="EX130" s="87" t="s">
        <v>174</v>
      </c>
      <c r="EY130" s="90"/>
      <c r="EZ130" s="90">
        <v>45.45</v>
      </c>
      <c r="FA130" s="90"/>
      <c r="FB130" s="91"/>
      <c r="FC130" s="91"/>
      <c r="FD130" s="91"/>
      <c r="FE130" s="87"/>
      <c r="FF130" s="83"/>
      <c r="FG130" s="83"/>
      <c r="FH130" s="83"/>
      <c r="FI130" s="87"/>
      <c r="FJ130" s="83"/>
      <c r="FK130" s="83"/>
      <c r="FL130" s="83"/>
      <c r="FM130" s="87"/>
      <c r="FN130" s="87" t="s">
        <v>174</v>
      </c>
      <c r="FO130" s="84">
        <f t="shared" si="17"/>
        <v>50</v>
      </c>
      <c r="FP130" s="84"/>
      <c r="FQ130" s="84"/>
      <c r="FR130" s="85">
        <f t="shared" si="18"/>
        <v>200</v>
      </c>
      <c r="FS130" s="90"/>
      <c r="FT130" s="90"/>
      <c r="FU130" s="90">
        <v>2400</v>
      </c>
      <c r="FV130" s="90"/>
      <c r="FW130" s="86">
        <f t="shared" si="10"/>
        <v>2573.41</v>
      </c>
      <c r="FX130" s="86">
        <f t="shared" si="11"/>
        <v>10054.91</v>
      </c>
      <c r="FY130" s="86">
        <f t="shared" si="11"/>
        <v>0</v>
      </c>
    </row>
    <row r="131" spans="1:181" ht="30" customHeight="1" x14ac:dyDescent="0.25">
      <c r="A131" s="83" t="s">
        <v>366</v>
      </c>
      <c r="B131" s="87" t="s">
        <v>337</v>
      </c>
      <c r="C131" s="88">
        <v>44062</v>
      </c>
      <c r="D131" s="89">
        <v>44255</v>
      </c>
      <c r="E131" s="87" t="s">
        <v>199</v>
      </c>
      <c r="F131" s="87" t="s">
        <v>177</v>
      </c>
      <c r="G131" s="87" t="s">
        <v>203</v>
      </c>
      <c r="H131" s="87"/>
      <c r="I131" s="87"/>
      <c r="J131" s="83">
        <v>100</v>
      </c>
      <c r="K131" s="87"/>
      <c r="L131" s="87" t="s">
        <v>174</v>
      </c>
      <c r="M131" s="83"/>
      <c r="N131" s="83">
        <v>1</v>
      </c>
      <c r="O131" s="83"/>
      <c r="P131" s="83">
        <v>42000</v>
      </c>
      <c r="Q131" s="83">
        <v>13</v>
      </c>
      <c r="R131" s="83"/>
      <c r="S131" s="83"/>
      <c r="T131" s="83">
        <v>1</v>
      </c>
      <c r="U131" s="83">
        <v>7</v>
      </c>
      <c r="V131" s="83">
        <v>10368</v>
      </c>
      <c r="W131" s="83">
        <v>1296</v>
      </c>
      <c r="X131" s="87" t="s">
        <v>175</v>
      </c>
      <c r="Y131" s="83">
        <v>3774</v>
      </c>
      <c r="Z131" s="83">
        <v>570</v>
      </c>
      <c r="AA131" s="83">
        <v>74</v>
      </c>
      <c r="AB131" s="83">
        <v>1391</v>
      </c>
      <c r="AC131" s="83">
        <v>1</v>
      </c>
      <c r="AD131" s="87" t="s">
        <v>176</v>
      </c>
      <c r="AE131" s="90"/>
      <c r="AF131" s="90"/>
      <c r="AG131" s="90"/>
      <c r="AH131" s="87" t="s">
        <v>176</v>
      </c>
      <c r="AI131" s="84"/>
      <c r="AJ131" s="84"/>
      <c r="AK131" s="84"/>
      <c r="AL131" s="87" t="s">
        <v>176</v>
      </c>
      <c r="AM131" s="87" t="s">
        <v>176</v>
      </c>
      <c r="AN131" s="90"/>
      <c r="AO131" s="90"/>
      <c r="AP131" s="90"/>
      <c r="AQ131" s="87" t="s">
        <v>174</v>
      </c>
      <c r="AR131" s="90"/>
      <c r="AS131" s="90">
        <v>897.73</v>
      </c>
      <c r="AT131" s="90"/>
      <c r="AU131" s="87" t="s">
        <v>176</v>
      </c>
      <c r="AV131" s="90"/>
      <c r="AW131" s="90"/>
      <c r="AX131" s="90"/>
      <c r="AY131" s="87" t="s">
        <v>174</v>
      </c>
      <c r="AZ131" s="83">
        <v>2383</v>
      </c>
      <c r="BA131" s="90"/>
      <c r="BB131" s="90">
        <v>1155.94</v>
      </c>
      <c r="BC131" s="90"/>
      <c r="BD131" s="87" t="s">
        <v>174</v>
      </c>
      <c r="BE131" s="91">
        <v>496</v>
      </c>
      <c r="BF131" s="90"/>
      <c r="BG131" s="90">
        <v>839.96</v>
      </c>
      <c r="BH131" s="90"/>
      <c r="BI131" s="87" t="s">
        <v>174</v>
      </c>
      <c r="BJ131" s="91">
        <v>1296</v>
      </c>
      <c r="BK131" s="90">
        <v>2066.1999999999998</v>
      </c>
      <c r="BL131" s="90">
        <v>1313.82</v>
      </c>
      <c r="BM131" s="90"/>
      <c r="BN131" s="91">
        <v>13</v>
      </c>
      <c r="BO131" s="91">
        <v>49</v>
      </c>
      <c r="BP131" s="91"/>
      <c r="BQ131" s="91"/>
      <c r="BR131" s="91"/>
      <c r="BS131" s="83"/>
      <c r="BT131" s="83"/>
      <c r="BU131" s="83"/>
      <c r="BV131" s="87" t="s">
        <v>176</v>
      </c>
      <c r="BW131" s="90"/>
      <c r="BX131" s="90"/>
      <c r="BY131" s="90"/>
      <c r="BZ131" s="83"/>
      <c r="CA131" s="91"/>
      <c r="CB131" s="91"/>
      <c r="CC131" s="91"/>
      <c r="CD131" s="91"/>
      <c r="CE131" s="91"/>
      <c r="CF131" s="87" t="s">
        <v>174</v>
      </c>
      <c r="CG131" s="90"/>
      <c r="CH131" s="90">
        <v>1969.66</v>
      </c>
      <c r="CI131" s="90"/>
      <c r="CJ131" s="91">
        <v>1296</v>
      </c>
      <c r="CK131" s="91">
        <v>0</v>
      </c>
      <c r="CL131" s="91">
        <v>19</v>
      </c>
      <c r="CM131" s="83"/>
      <c r="CN131" s="83"/>
      <c r="CO131" s="83"/>
      <c r="CP131" s="92">
        <v>2</v>
      </c>
      <c r="CQ131" s="83">
        <v>0.3</v>
      </c>
      <c r="CR131" s="83">
        <v>0.21</v>
      </c>
      <c r="CS131" s="90"/>
      <c r="CT131" s="90">
        <v>1819.41</v>
      </c>
      <c r="CU131" s="90"/>
      <c r="CV131" s="92">
        <v>2</v>
      </c>
      <c r="CW131" s="83"/>
      <c r="CX131" s="83"/>
      <c r="CY131" s="90"/>
      <c r="CZ131" s="90">
        <v>1075.29</v>
      </c>
      <c r="DA131" s="90"/>
      <c r="DB131" s="87" t="s">
        <v>174</v>
      </c>
      <c r="DC131" s="90">
        <v>638.76</v>
      </c>
      <c r="DD131" s="90"/>
      <c r="DE131" s="90"/>
      <c r="DF131" s="83">
        <v>3</v>
      </c>
      <c r="DG131" s="91">
        <v>50</v>
      </c>
      <c r="DH131" s="91">
        <v>8</v>
      </c>
      <c r="DI131" s="87" t="s">
        <v>181</v>
      </c>
      <c r="DJ131" s="83"/>
      <c r="DK131" s="83"/>
      <c r="DL131" s="83"/>
      <c r="DM131" s="87"/>
      <c r="DN131" s="83"/>
      <c r="DO131" s="83"/>
      <c r="DP131" s="83"/>
      <c r="DQ131" s="87"/>
      <c r="DR131" s="87" t="s">
        <v>174</v>
      </c>
      <c r="DS131" s="90">
        <v>2078.0100000000002</v>
      </c>
      <c r="DT131" s="90">
        <v>1861.06</v>
      </c>
      <c r="DU131" s="90"/>
      <c r="DV131" s="93">
        <v>2.5</v>
      </c>
      <c r="DW131" s="93">
        <v>14</v>
      </c>
      <c r="DX131" s="93">
        <v>8.1999999999999993</v>
      </c>
      <c r="DY131" s="87" t="s">
        <v>174</v>
      </c>
      <c r="DZ131" s="83">
        <v>78</v>
      </c>
      <c r="EA131" s="83">
        <v>80</v>
      </c>
      <c r="EB131" s="83">
        <v>72</v>
      </c>
      <c r="EC131" s="83">
        <v>72</v>
      </c>
      <c r="ED131" s="83">
        <v>8</v>
      </c>
      <c r="EE131" s="83">
        <v>6</v>
      </c>
      <c r="EF131" s="87" t="s">
        <v>176</v>
      </c>
      <c r="EG131" s="83"/>
      <c r="EH131" s="84"/>
      <c r="EI131" s="84"/>
      <c r="EJ131" s="84"/>
      <c r="EK131" s="87" t="s">
        <v>174</v>
      </c>
      <c r="EL131" s="90">
        <v>45.68</v>
      </c>
      <c r="EM131" s="90"/>
      <c r="EN131" s="90"/>
      <c r="EO131" s="87" t="s">
        <v>177</v>
      </c>
      <c r="EP131" s="83">
        <v>30</v>
      </c>
      <c r="EQ131" s="91"/>
      <c r="ER131" s="91">
        <v>125</v>
      </c>
      <c r="ES131" s="91">
        <v>125</v>
      </c>
      <c r="ET131" s="91">
        <v>12</v>
      </c>
      <c r="EU131" s="87" t="s">
        <v>176</v>
      </c>
      <c r="EV131" s="87" t="s">
        <v>338</v>
      </c>
      <c r="EW131" s="91">
        <v>0</v>
      </c>
      <c r="EX131" s="87" t="s">
        <v>174</v>
      </c>
      <c r="EY131" s="90"/>
      <c r="EZ131" s="90">
        <v>45.46</v>
      </c>
      <c r="FA131" s="90"/>
      <c r="FB131" s="91"/>
      <c r="FC131" s="91"/>
      <c r="FD131" s="91"/>
      <c r="FE131" s="87"/>
      <c r="FF131" s="83"/>
      <c r="FG131" s="83"/>
      <c r="FH131" s="83"/>
      <c r="FI131" s="87"/>
      <c r="FJ131" s="83"/>
      <c r="FK131" s="83"/>
      <c r="FL131" s="83"/>
      <c r="FM131" s="87"/>
      <c r="FN131" s="87" t="s">
        <v>174</v>
      </c>
      <c r="FO131" s="84">
        <f t="shared" si="17"/>
        <v>50</v>
      </c>
      <c r="FP131" s="84"/>
      <c r="FQ131" s="84"/>
      <c r="FR131" s="85">
        <f t="shared" si="18"/>
        <v>200</v>
      </c>
      <c r="FS131" s="90">
        <v>849</v>
      </c>
      <c r="FT131" s="90"/>
      <c r="FU131" s="90">
        <v>2400</v>
      </c>
      <c r="FV131" s="90"/>
      <c r="FW131" s="86">
        <f t="shared" ref="FW131:FW194" si="19">SUM(AE131,AI131,AN131,AR131,AV131,BA131,BF131,BK131,BW131,CG131,CS131,CY131,DC131,DS131,EH131,EL131,EY131,FO131,FR131)</f>
        <v>5078.6500000000005</v>
      </c>
      <c r="FX131" s="86">
        <f t="shared" ref="FX131:FY190" si="20">SUM(AF131,AJ131,AO131,AS131,AW131,BB131,BG131,BL131,BX131,CH131,CT131,CZ131,DD131,DT131,EI131,EM131,EZ131,FP131,FS131,FU131)</f>
        <v>14227.329999999998</v>
      </c>
      <c r="FY131" s="86">
        <f t="shared" si="20"/>
        <v>0</v>
      </c>
    </row>
    <row r="132" spans="1:181" ht="30" customHeight="1" x14ac:dyDescent="0.25">
      <c r="A132" s="83" t="s">
        <v>367</v>
      </c>
      <c r="B132" s="87" t="s">
        <v>337</v>
      </c>
      <c r="C132" s="88">
        <v>43871</v>
      </c>
      <c r="D132" s="89">
        <v>44252</v>
      </c>
      <c r="E132" s="87" t="s">
        <v>202</v>
      </c>
      <c r="F132" s="87" t="s">
        <v>177</v>
      </c>
      <c r="G132" s="87" t="s">
        <v>203</v>
      </c>
      <c r="H132" s="87"/>
      <c r="I132" s="87"/>
      <c r="J132" s="83">
        <v>100</v>
      </c>
      <c r="K132" s="87"/>
      <c r="L132" s="87" t="s">
        <v>174</v>
      </c>
      <c r="M132" s="83">
        <v>1</v>
      </c>
      <c r="N132" s="83"/>
      <c r="O132" s="83"/>
      <c r="P132" s="83">
        <v>16000</v>
      </c>
      <c r="Q132" s="83">
        <v>7</v>
      </c>
      <c r="R132" s="83"/>
      <c r="S132" s="83"/>
      <c r="T132" s="83">
        <v>1</v>
      </c>
      <c r="U132" s="83">
        <v>6</v>
      </c>
      <c r="V132" s="83">
        <v>10240</v>
      </c>
      <c r="W132" s="83">
        <v>1280</v>
      </c>
      <c r="X132" s="87" t="s">
        <v>204</v>
      </c>
      <c r="Y132" s="83">
        <v>1460</v>
      </c>
      <c r="Z132" s="83">
        <v>244</v>
      </c>
      <c r="AA132" s="83">
        <v>117</v>
      </c>
      <c r="AB132" s="83">
        <v>829</v>
      </c>
      <c r="AC132" s="83">
        <v>1</v>
      </c>
      <c r="AD132" s="87" t="s">
        <v>176</v>
      </c>
      <c r="AE132" s="90"/>
      <c r="AF132" s="90"/>
      <c r="AG132" s="90"/>
      <c r="AH132" s="87" t="s">
        <v>176</v>
      </c>
      <c r="AI132" s="84"/>
      <c r="AJ132" s="84"/>
      <c r="AK132" s="84"/>
      <c r="AL132" s="87" t="s">
        <v>176</v>
      </c>
      <c r="AM132" s="87" t="s">
        <v>176</v>
      </c>
      <c r="AN132" s="90"/>
      <c r="AO132" s="90"/>
      <c r="AP132" s="90"/>
      <c r="AQ132" s="87" t="s">
        <v>174</v>
      </c>
      <c r="AR132" s="90"/>
      <c r="AS132" s="90">
        <v>1381.69</v>
      </c>
      <c r="AT132" s="90"/>
      <c r="AU132" s="87" t="s">
        <v>176</v>
      </c>
      <c r="AV132" s="90"/>
      <c r="AW132" s="90"/>
      <c r="AX132" s="90"/>
      <c r="AY132" s="87" t="s">
        <v>174</v>
      </c>
      <c r="AZ132" s="83">
        <v>631</v>
      </c>
      <c r="BA132" s="90">
        <v>135.63</v>
      </c>
      <c r="BB132" s="90"/>
      <c r="BC132" s="90"/>
      <c r="BD132" s="87" t="s">
        <v>174</v>
      </c>
      <c r="BE132" s="91">
        <v>127</v>
      </c>
      <c r="BF132" s="90">
        <v>508.13</v>
      </c>
      <c r="BG132" s="90"/>
      <c r="BH132" s="90"/>
      <c r="BI132" s="87" t="s">
        <v>174</v>
      </c>
      <c r="BJ132" s="91">
        <v>1280</v>
      </c>
      <c r="BK132" s="90"/>
      <c r="BL132" s="90">
        <v>1300.3</v>
      </c>
      <c r="BM132" s="90"/>
      <c r="BN132" s="91">
        <v>11</v>
      </c>
      <c r="BO132" s="91">
        <v>30</v>
      </c>
      <c r="BP132" s="91"/>
      <c r="BQ132" s="91"/>
      <c r="BR132" s="91"/>
      <c r="BS132" s="83"/>
      <c r="BT132" s="83"/>
      <c r="BU132" s="83"/>
      <c r="BV132" s="87" t="s">
        <v>176</v>
      </c>
      <c r="BW132" s="90"/>
      <c r="BX132" s="90"/>
      <c r="BY132" s="90"/>
      <c r="BZ132" s="83"/>
      <c r="CA132" s="91"/>
      <c r="CB132" s="91"/>
      <c r="CC132" s="91"/>
      <c r="CD132" s="91"/>
      <c r="CE132" s="91"/>
      <c r="CF132" s="87" t="s">
        <v>174</v>
      </c>
      <c r="CG132" s="90"/>
      <c r="CH132" s="90">
        <v>1634.83</v>
      </c>
      <c r="CI132" s="90"/>
      <c r="CJ132" s="91">
        <v>1280</v>
      </c>
      <c r="CK132" s="91">
        <v>13</v>
      </c>
      <c r="CL132" s="91">
        <v>30</v>
      </c>
      <c r="CM132" s="83"/>
      <c r="CN132" s="83"/>
      <c r="CO132" s="83"/>
      <c r="CP132" s="92" t="s">
        <v>176</v>
      </c>
      <c r="CQ132" s="83"/>
      <c r="CR132" s="83"/>
      <c r="CS132" s="90"/>
      <c r="CT132" s="90"/>
      <c r="CU132" s="90"/>
      <c r="CV132" s="92">
        <v>1</v>
      </c>
      <c r="CW132" s="83"/>
      <c r="CX132" s="83"/>
      <c r="CY132" s="90"/>
      <c r="CZ132" s="90">
        <v>408.93</v>
      </c>
      <c r="DA132" s="90"/>
      <c r="DB132" s="87" t="s">
        <v>176</v>
      </c>
      <c r="DC132" s="90"/>
      <c r="DD132" s="90"/>
      <c r="DE132" s="90"/>
      <c r="DF132" s="83"/>
      <c r="DG132" s="91"/>
      <c r="DH132" s="91"/>
      <c r="DI132" s="87"/>
      <c r="DJ132" s="83"/>
      <c r="DK132" s="83"/>
      <c r="DL132" s="83"/>
      <c r="DM132" s="87"/>
      <c r="DN132" s="83"/>
      <c r="DO132" s="83"/>
      <c r="DP132" s="83"/>
      <c r="DQ132" s="87"/>
      <c r="DR132" s="87" t="s">
        <v>174</v>
      </c>
      <c r="DS132" s="90">
        <v>2329.8200000000002</v>
      </c>
      <c r="DT132" s="90">
        <v>1461.08</v>
      </c>
      <c r="DU132" s="90"/>
      <c r="DV132" s="93">
        <v>2.5</v>
      </c>
      <c r="DW132" s="93">
        <v>14</v>
      </c>
      <c r="DX132" s="93">
        <v>8.1999999999999993</v>
      </c>
      <c r="DY132" s="87" t="s">
        <v>174</v>
      </c>
      <c r="DZ132" s="83">
        <v>78</v>
      </c>
      <c r="EA132" s="83">
        <v>80</v>
      </c>
      <c r="EB132" s="83">
        <v>72</v>
      </c>
      <c r="EC132" s="83">
        <v>72</v>
      </c>
      <c r="ED132" s="83">
        <v>8</v>
      </c>
      <c r="EE132" s="83">
        <v>6</v>
      </c>
      <c r="EF132" s="87" t="s">
        <v>176</v>
      </c>
      <c r="EG132" s="83"/>
      <c r="EH132" s="84"/>
      <c r="EI132" s="84"/>
      <c r="EJ132" s="84"/>
      <c r="EK132" s="87" t="s">
        <v>174</v>
      </c>
      <c r="EL132" s="90">
        <v>73.72</v>
      </c>
      <c r="EM132" s="90"/>
      <c r="EN132" s="90"/>
      <c r="EO132" s="87" t="s">
        <v>177</v>
      </c>
      <c r="EP132" s="83">
        <v>30</v>
      </c>
      <c r="EQ132" s="91"/>
      <c r="ER132" s="91">
        <v>120</v>
      </c>
      <c r="ES132" s="91">
        <v>120</v>
      </c>
      <c r="ET132" s="91">
        <v>12</v>
      </c>
      <c r="EU132" s="87" t="s">
        <v>174</v>
      </c>
      <c r="EV132" s="87"/>
      <c r="EW132" s="91">
        <v>2</v>
      </c>
      <c r="EX132" s="87" t="s">
        <v>174</v>
      </c>
      <c r="EY132" s="90"/>
      <c r="EZ132" s="90">
        <v>22.5</v>
      </c>
      <c r="FA132" s="90"/>
      <c r="FB132" s="91"/>
      <c r="FC132" s="91"/>
      <c r="FD132" s="91"/>
      <c r="FE132" s="87"/>
      <c r="FF132" s="83"/>
      <c r="FG132" s="83"/>
      <c r="FH132" s="83"/>
      <c r="FI132" s="87"/>
      <c r="FJ132" s="83"/>
      <c r="FK132" s="83"/>
      <c r="FL132" s="83"/>
      <c r="FM132" s="87"/>
      <c r="FN132" s="87" t="s">
        <v>174</v>
      </c>
      <c r="FO132" s="84">
        <f t="shared" si="17"/>
        <v>50</v>
      </c>
      <c r="FP132" s="84"/>
      <c r="FQ132" s="84"/>
      <c r="FR132" s="85">
        <f t="shared" si="18"/>
        <v>200</v>
      </c>
      <c r="FS132" s="90">
        <v>849</v>
      </c>
      <c r="FT132" s="90"/>
      <c r="FU132" s="90">
        <v>1900</v>
      </c>
      <c r="FV132" s="90"/>
      <c r="FW132" s="86">
        <f t="shared" si="19"/>
        <v>3297.2999999999997</v>
      </c>
      <c r="FX132" s="86">
        <f t="shared" si="20"/>
        <v>8958.33</v>
      </c>
      <c r="FY132" s="86">
        <f t="shared" si="20"/>
        <v>0</v>
      </c>
    </row>
    <row r="133" spans="1:181" ht="30" customHeight="1" x14ac:dyDescent="0.25">
      <c r="A133" s="83" t="s">
        <v>368</v>
      </c>
      <c r="B133" s="87" t="s">
        <v>201</v>
      </c>
      <c r="C133" s="88">
        <v>44229</v>
      </c>
      <c r="D133" s="89">
        <v>44259</v>
      </c>
      <c r="E133" s="87" t="s">
        <v>202</v>
      </c>
      <c r="F133" s="87" t="s">
        <v>177</v>
      </c>
      <c r="G133" s="87" t="s">
        <v>182</v>
      </c>
      <c r="H133" s="87"/>
      <c r="I133" s="87"/>
      <c r="J133" s="83">
        <v>100</v>
      </c>
      <c r="K133" s="87">
        <v>9.6</v>
      </c>
      <c r="L133" s="87" t="s">
        <v>176</v>
      </c>
      <c r="M133" s="83"/>
      <c r="N133" s="83">
        <v>1</v>
      </c>
      <c r="O133" s="83"/>
      <c r="P133" s="83"/>
      <c r="Q133" s="83">
        <v>14</v>
      </c>
      <c r="R133" s="83"/>
      <c r="S133" s="83"/>
      <c r="T133" s="83">
        <v>5</v>
      </c>
      <c r="U133" s="83">
        <v>8</v>
      </c>
      <c r="V133" s="83">
        <v>10976</v>
      </c>
      <c r="W133" s="83">
        <v>1372</v>
      </c>
      <c r="X133" s="87" t="s">
        <v>204</v>
      </c>
      <c r="Y133" s="83">
        <v>2867</v>
      </c>
      <c r="Z133" s="83"/>
      <c r="AA133" s="83"/>
      <c r="AB133" s="83">
        <v>1553</v>
      </c>
      <c r="AC133" s="83">
        <v>1</v>
      </c>
      <c r="AD133" s="87" t="s">
        <v>176</v>
      </c>
      <c r="AE133" s="90"/>
      <c r="AF133" s="90"/>
      <c r="AG133" s="90"/>
      <c r="AH133" s="87" t="s">
        <v>176</v>
      </c>
      <c r="AI133" s="84"/>
      <c r="AJ133" s="84"/>
      <c r="AK133" s="84"/>
      <c r="AL133" s="87" t="s">
        <v>176</v>
      </c>
      <c r="AM133" s="87" t="s">
        <v>176</v>
      </c>
      <c r="AN133" s="90"/>
      <c r="AO133" s="90"/>
      <c r="AP133" s="90"/>
      <c r="AQ133" s="87" t="s">
        <v>174</v>
      </c>
      <c r="AR133" s="90"/>
      <c r="AS133" s="90">
        <v>1119.47</v>
      </c>
      <c r="AT133" s="90"/>
      <c r="AU133" s="87" t="s">
        <v>176</v>
      </c>
      <c r="AV133" s="90"/>
      <c r="AW133" s="90"/>
      <c r="AX133" s="90"/>
      <c r="AY133" s="87" t="s">
        <v>174</v>
      </c>
      <c r="AZ133" s="83">
        <v>1314</v>
      </c>
      <c r="BA133" s="90"/>
      <c r="BB133" s="90">
        <v>924.45</v>
      </c>
      <c r="BC133" s="90"/>
      <c r="BD133" s="87" t="s">
        <v>176</v>
      </c>
      <c r="BE133" s="91"/>
      <c r="BF133" s="90"/>
      <c r="BG133" s="90"/>
      <c r="BH133" s="90"/>
      <c r="BI133" s="87" t="s">
        <v>174</v>
      </c>
      <c r="BJ133" s="91">
        <v>1372</v>
      </c>
      <c r="BK133" s="90">
        <v>867.41</v>
      </c>
      <c r="BL133" s="90">
        <v>777.36</v>
      </c>
      <c r="BM133" s="90"/>
      <c r="BN133" s="91">
        <v>5.6</v>
      </c>
      <c r="BO133" s="91">
        <v>38</v>
      </c>
      <c r="BP133" s="91"/>
      <c r="BQ133" s="91"/>
      <c r="BR133" s="91"/>
      <c r="BS133" s="83"/>
      <c r="BT133" s="83"/>
      <c r="BU133" s="83"/>
      <c r="BV133" s="87" t="s">
        <v>176</v>
      </c>
      <c r="BW133" s="90"/>
      <c r="BX133" s="90"/>
      <c r="BY133" s="90"/>
      <c r="BZ133" s="83"/>
      <c r="CA133" s="91"/>
      <c r="CB133" s="91"/>
      <c r="CC133" s="91"/>
      <c r="CD133" s="91"/>
      <c r="CE133" s="91"/>
      <c r="CF133" s="87" t="s">
        <v>174</v>
      </c>
      <c r="CG133" s="90">
        <v>1067.06</v>
      </c>
      <c r="CH133" s="90">
        <v>2132.8200000000002</v>
      </c>
      <c r="CI133" s="90"/>
      <c r="CJ133" s="91">
        <v>1372</v>
      </c>
      <c r="CK133" s="91">
        <v>18</v>
      </c>
      <c r="CL133" s="91">
        <v>19</v>
      </c>
      <c r="CM133" s="83"/>
      <c r="CN133" s="83"/>
      <c r="CO133" s="83"/>
      <c r="CP133" s="92" t="s">
        <v>176</v>
      </c>
      <c r="CQ133" s="83"/>
      <c r="CR133" s="83"/>
      <c r="CS133" s="90"/>
      <c r="CT133" s="90"/>
      <c r="CU133" s="90"/>
      <c r="CV133" s="92" t="s">
        <v>176</v>
      </c>
      <c r="CW133" s="83"/>
      <c r="CX133" s="83"/>
      <c r="CY133" s="90"/>
      <c r="CZ133" s="90"/>
      <c r="DA133" s="90"/>
      <c r="DB133" s="87" t="s">
        <v>176</v>
      </c>
      <c r="DC133" s="90"/>
      <c r="DD133" s="90"/>
      <c r="DE133" s="90"/>
      <c r="DF133" s="83"/>
      <c r="DG133" s="91"/>
      <c r="DH133" s="91"/>
      <c r="DI133" s="87"/>
      <c r="DJ133" s="83"/>
      <c r="DK133" s="83"/>
      <c r="DL133" s="83"/>
      <c r="DM133" s="87"/>
      <c r="DN133" s="83"/>
      <c r="DO133" s="83"/>
      <c r="DP133" s="83"/>
      <c r="DQ133" s="87"/>
      <c r="DR133" s="87" t="s">
        <v>176</v>
      </c>
      <c r="DS133" s="90"/>
      <c r="DT133" s="90"/>
      <c r="DU133" s="90"/>
      <c r="DV133" s="93"/>
      <c r="DW133" s="93"/>
      <c r="DX133" s="93"/>
      <c r="DY133" s="87" t="s">
        <v>174</v>
      </c>
      <c r="DZ133" s="83">
        <v>77</v>
      </c>
      <c r="EA133" s="83">
        <v>77</v>
      </c>
      <c r="EB133" s="83">
        <v>72</v>
      </c>
      <c r="EC133" s="83">
        <v>72</v>
      </c>
      <c r="ED133" s="83">
        <v>12</v>
      </c>
      <c r="EE133" s="83">
        <v>12</v>
      </c>
      <c r="EF133" s="87" t="s">
        <v>176</v>
      </c>
      <c r="EG133" s="83"/>
      <c r="EH133" s="84"/>
      <c r="EI133" s="84"/>
      <c r="EJ133" s="84"/>
      <c r="EK133" s="87" t="s">
        <v>174</v>
      </c>
      <c r="EL133" s="90"/>
      <c r="EM133" s="90">
        <v>96.55</v>
      </c>
      <c r="EN133" s="90"/>
      <c r="EO133" s="87" t="s">
        <v>177</v>
      </c>
      <c r="EP133" s="83">
        <v>40</v>
      </c>
      <c r="EQ133" s="91">
        <v>10</v>
      </c>
      <c r="ER133" s="91">
        <v>140</v>
      </c>
      <c r="ES133" s="91">
        <v>120</v>
      </c>
      <c r="ET133" s="91">
        <v>0</v>
      </c>
      <c r="EU133" s="87" t="s">
        <v>174</v>
      </c>
      <c r="EV133" s="87"/>
      <c r="EW133" s="91">
        <v>0</v>
      </c>
      <c r="EX133" s="87" t="s">
        <v>174</v>
      </c>
      <c r="EY133" s="90"/>
      <c r="EZ133" s="90">
        <v>104.5</v>
      </c>
      <c r="FA133" s="90"/>
      <c r="FB133" s="91">
        <v>9</v>
      </c>
      <c r="FC133" s="91">
        <v>100</v>
      </c>
      <c r="FD133" s="91">
        <v>12</v>
      </c>
      <c r="FE133" s="87" t="s">
        <v>180</v>
      </c>
      <c r="FF133" s="83">
        <v>9</v>
      </c>
      <c r="FG133" s="83">
        <v>100</v>
      </c>
      <c r="FH133" s="83">
        <v>10</v>
      </c>
      <c r="FI133" s="87" t="s">
        <v>205</v>
      </c>
      <c r="FJ133" s="83"/>
      <c r="FK133" s="83"/>
      <c r="FL133" s="83"/>
      <c r="FM133" s="87"/>
      <c r="FN133" s="87" t="s">
        <v>174</v>
      </c>
      <c r="FO133" s="84">
        <f t="shared" si="17"/>
        <v>50</v>
      </c>
      <c r="FP133" s="84"/>
      <c r="FQ133" s="84"/>
      <c r="FR133" s="85">
        <f t="shared" si="18"/>
        <v>200</v>
      </c>
      <c r="FS133" s="90"/>
      <c r="FT133" s="90"/>
      <c r="FU133" s="90">
        <v>669.4</v>
      </c>
      <c r="FV133" s="90"/>
      <c r="FW133" s="86">
        <f t="shared" si="19"/>
        <v>2184.4699999999998</v>
      </c>
      <c r="FX133" s="86">
        <f t="shared" si="20"/>
        <v>5824.55</v>
      </c>
      <c r="FY133" s="86">
        <f t="shared" si="20"/>
        <v>0</v>
      </c>
    </row>
    <row r="134" spans="1:181" ht="30" customHeight="1" x14ac:dyDescent="0.25">
      <c r="A134" s="83" t="s">
        <v>369</v>
      </c>
      <c r="B134" s="87" t="s">
        <v>201</v>
      </c>
      <c r="C134" s="88">
        <v>44250</v>
      </c>
      <c r="D134" s="89">
        <v>44271</v>
      </c>
      <c r="E134" s="87" t="s">
        <v>202</v>
      </c>
      <c r="F134" s="87" t="s">
        <v>177</v>
      </c>
      <c r="G134" s="87" t="s">
        <v>203</v>
      </c>
      <c r="H134" s="87"/>
      <c r="I134" s="87"/>
      <c r="J134" s="83">
        <v>100</v>
      </c>
      <c r="K134" s="87"/>
      <c r="L134" s="87" t="s">
        <v>176</v>
      </c>
      <c r="M134" s="83"/>
      <c r="N134" s="83"/>
      <c r="O134" s="83"/>
      <c r="P134" s="83"/>
      <c r="Q134" s="83"/>
      <c r="R134" s="83"/>
      <c r="S134" s="83"/>
      <c r="T134" s="83">
        <v>3</v>
      </c>
      <c r="U134" s="83">
        <v>11</v>
      </c>
      <c r="V134" s="83">
        <v>20480</v>
      </c>
      <c r="W134" s="83">
        <v>2560</v>
      </c>
      <c r="X134" s="87" t="s">
        <v>204</v>
      </c>
      <c r="Y134" s="83">
        <v>3876</v>
      </c>
      <c r="Z134" s="83"/>
      <c r="AA134" s="83"/>
      <c r="AB134" s="83">
        <v>1953</v>
      </c>
      <c r="AC134" s="83">
        <v>1</v>
      </c>
      <c r="AD134" s="87" t="s">
        <v>176</v>
      </c>
      <c r="AE134" s="90"/>
      <c r="AF134" s="90"/>
      <c r="AG134" s="90"/>
      <c r="AH134" s="87" t="s">
        <v>176</v>
      </c>
      <c r="AI134" s="84"/>
      <c r="AJ134" s="84"/>
      <c r="AK134" s="84"/>
      <c r="AL134" s="87" t="s">
        <v>176</v>
      </c>
      <c r="AM134" s="87" t="s">
        <v>176</v>
      </c>
      <c r="AN134" s="90"/>
      <c r="AO134" s="90"/>
      <c r="AP134" s="90"/>
      <c r="AQ134" s="87" t="s">
        <v>174</v>
      </c>
      <c r="AR134" s="90"/>
      <c r="AS134" s="90">
        <v>939.31</v>
      </c>
      <c r="AT134" s="90"/>
      <c r="AU134" s="87" t="s">
        <v>176</v>
      </c>
      <c r="AV134" s="90"/>
      <c r="AW134" s="90"/>
      <c r="AX134" s="90"/>
      <c r="AY134" s="87" t="s">
        <v>174</v>
      </c>
      <c r="AZ134" s="83">
        <v>1923</v>
      </c>
      <c r="BA134" s="90"/>
      <c r="BB134" s="90">
        <v>983.44</v>
      </c>
      <c r="BC134" s="90"/>
      <c r="BD134" s="87" t="s">
        <v>176</v>
      </c>
      <c r="BE134" s="91"/>
      <c r="BF134" s="90"/>
      <c r="BG134" s="90"/>
      <c r="BH134" s="90"/>
      <c r="BI134" s="87" t="s">
        <v>174</v>
      </c>
      <c r="BJ134" s="91">
        <v>2560</v>
      </c>
      <c r="BK134" s="90">
        <v>1339.71</v>
      </c>
      <c r="BL134" s="90">
        <v>1694.29</v>
      </c>
      <c r="BM134" s="90"/>
      <c r="BN134" s="91">
        <v>5</v>
      </c>
      <c r="BO134" s="91">
        <v>38</v>
      </c>
      <c r="BP134" s="91"/>
      <c r="BQ134" s="91"/>
      <c r="BR134" s="91"/>
      <c r="BS134" s="83"/>
      <c r="BT134" s="83"/>
      <c r="BU134" s="83"/>
      <c r="BV134" s="87" t="s">
        <v>176</v>
      </c>
      <c r="BW134" s="90"/>
      <c r="BX134" s="90"/>
      <c r="BY134" s="90"/>
      <c r="BZ134" s="83"/>
      <c r="CA134" s="91"/>
      <c r="CB134" s="91"/>
      <c r="CC134" s="91"/>
      <c r="CD134" s="91"/>
      <c r="CE134" s="91"/>
      <c r="CF134" s="87" t="s">
        <v>174</v>
      </c>
      <c r="CG134" s="90">
        <v>1291.27</v>
      </c>
      <c r="CH134" s="90">
        <v>1422.55</v>
      </c>
      <c r="CI134" s="90"/>
      <c r="CJ134" s="91">
        <v>2560</v>
      </c>
      <c r="CK134" s="91">
        <v>7</v>
      </c>
      <c r="CL134" s="91">
        <v>19</v>
      </c>
      <c r="CM134" s="83"/>
      <c r="CN134" s="83"/>
      <c r="CO134" s="83"/>
      <c r="CP134" s="92" t="s">
        <v>176</v>
      </c>
      <c r="CQ134" s="83"/>
      <c r="CR134" s="83"/>
      <c r="CS134" s="90"/>
      <c r="CT134" s="90"/>
      <c r="CU134" s="90"/>
      <c r="CV134" s="92" t="s">
        <v>176</v>
      </c>
      <c r="CW134" s="83"/>
      <c r="CX134" s="83"/>
      <c r="CY134" s="90"/>
      <c r="CZ134" s="90"/>
      <c r="DA134" s="90"/>
      <c r="DB134" s="87" t="s">
        <v>176</v>
      </c>
      <c r="DC134" s="90"/>
      <c r="DD134" s="90"/>
      <c r="DE134" s="90"/>
      <c r="DF134" s="83"/>
      <c r="DG134" s="91"/>
      <c r="DH134" s="91"/>
      <c r="DI134" s="87"/>
      <c r="DJ134" s="83"/>
      <c r="DK134" s="83"/>
      <c r="DL134" s="83"/>
      <c r="DM134" s="87"/>
      <c r="DN134" s="83"/>
      <c r="DO134" s="83"/>
      <c r="DP134" s="83"/>
      <c r="DQ134" s="87"/>
      <c r="DR134" s="87" t="s">
        <v>174</v>
      </c>
      <c r="DS134" s="90">
        <v>2600</v>
      </c>
      <c r="DT134" s="90">
        <v>2393.25</v>
      </c>
      <c r="DU134" s="90"/>
      <c r="DV134" s="93">
        <v>3.5</v>
      </c>
      <c r="DW134" s="93">
        <v>14</v>
      </c>
      <c r="DX134" s="93">
        <v>8.9</v>
      </c>
      <c r="DY134" s="87" t="s">
        <v>174</v>
      </c>
      <c r="DZ134" s="83">
        <v>77</v>
      </c>
      <c r="EA134" s="83">
        <v>77</v>
      </c>
      <c r="EB134" s="83">
        <v>72</v>
      </c>
      <c r="EC134" s="83">
        <v>72</v>
      </c>
      <c r="ED134" s="83">
        <v>12</v>
      </c>
      <c r="EE134" s="83">
        <v>12</v>
      </c>
      <c r="EF134" s="87" t="s">
        <v>176</v>
      </c>
      <c r="EG134" s="83"/>
      <c r="EH134" s="84"/>
      <c r="EI134" s="84"/>
      <c r="EJ134" s="84"/>
      <c r="EK134" s="87" t="s">
        <v>174</v>
      </c>
      <c r="EL134" s="90"/>
      <c r="EM134" s="90">
        <v>34.96</v>
      </c>
      <c r="EN134" s="90"/>
      <c r="EO134" s="87" t="s">
        <v>177</v>
      </c>
      <c r="EP134" s="83">
        <v>40</v>
      </c>
      <c r="EQ134" s="91">
        <v>10</v>
      </c>
      <c r="ER134" s="91">
        <v>140</v>
      </c>
      <c r="ES134" s="91">
        <v>120</v>
      </c>
      <c r="ET134" s="91">
        <v>6</v>
      </c>
      <c r="EU134" s="87" t="s">
        <v>176</v>
      </c>
      <c r="EV134" s="87" t="s">
        <v>210</v>
      </c>
      <c r="EW134" s="91">
        <v>0</v>
      </c>
      <c r="EX134" s="87" t="s">
        <v>174</v>
      </c>
      <c r="EY134" s="90"/>
      <c r="EZ134" s="90">
        <v>105.37</v>
      </c>
      <c r="FA134" s="90"/>
      <c r="FB134" s="91">
        <v>9</v>
      </c>
      <c r="FC134" s="91">
        <v>75</v>
      </c>
      <c r="FD134" s="91">
        <v>12</v>
      </c>
      <c r="FE134" s="87" t="s">
        <v>180</v>
      </c>
      <c r="FF134" s="83">
        <v>9</v>
      </c>
      <c r="FG134" s="83">
        <v>75</v>
      </c>
      <c r="FH134" s="83">
        <v>10</v>
      </c>
      <c r="FI134" s="87" t="s">
        <v>205</v>
      </c>
      <c r="FJ134" s="83"/>
      <c r="FK134" s="83"/>
      <c r="FL134" s="83"/>
      <c r="FM134" s="87"/>
      <c r="FN134" s="87" t="s">
        <v>174</v>
      </c>
      <c r="FO134" s="84">
        <f t="shared" si="17"/>
        <v>50</v>
      </c>
      <c r="FP134" s="84"/>
      <c r="FQ134" s="84"/>
      <c r="FR134" s="85">
        <f t="shared" si="18"/>
        <v>200</v>
      </c>
      <c r="FS134" s="90"/>
      <c r="FT134" s="90"/>
      <c r="FU134" s="90">
        <v>720.35</v>
      </c>
      <c r="FV134" s="90"/>
      <c r="FW134" s="86">
        <f t="shared" si="19"/>
        <v>5480.98</v>
      </c>
      <c r="FX134" s="86">
        <f t="shared" si="20"/>
        <v>8293.52</v>
      </c>
      <c r="FY134" s="86">
        <f t="shared" si="20"/>
        <v>0</v>
      </c>
    </row>
    <row r="135" spans="1:181" ht="30" x14ac:dyDescent="0.25">
      <c r="A135" s="83" t="s">
        <v>370</v>
      </c>
      <c r="B135" s="87" t="s">
        <v>201</v>
      </c>
      <c r="C135" s="88">
        <v>44231</v>
      </c>
      <c r="D135" s="89">
        <v>44272</v>
      </c>
      <c r="E135" s="87" t="s">
        <v>202</v>
      </c>
      <c r="F135" s="87" t="s">
        <v>177</v>
      </c>
      <c r="G135" s="87" t="s">
        <v>203</v>
      </c>
      <c r="H135" s="87"/>
      <c r="I135" s="87"/>
      <c r="J135" s="83">
        <v>100</v>
      </c>
      <c r="K135" s="87"/>
      <c r="L135" s="87" t="s">
        <v>176</v>
      </c>
      <c r="M135" s="83"/>
      <c r="N135" s="83"/>
      <c r="O135" s="83"/>
      <c r="P135" s="83"/>
      <c r="Q135" s="83"/>
      <c r="R135" s="83"/>
      <c r="S135" s="83"/>
      <c r="T135" s="83">
        <v>4</v>
      </c>
      <c r="U135" s="83">
        <v>9</v>
      </c>
      <c r="V135" s="83">
        <v>15680</v>
      </c>
      <c r="W135" s="83">
        <v>1960</v>
      </c>
      <c r="X135" s="87" t="s">
        <v>204</v>
      </c>
      <c r="Y135" s="83">
        <v>3897</v>
      </c>
      <c r="Z135" s="83"/>
      <c r="AA135" s="83"/>
      <c r="AB135" s="83">
        <v>1922</v>
      </c>
      <c r="AC135" s="83">
        <v>1</v>
      </c>
      <c r="AD135" s="87" t="s">
        <v>176</v>
      </c>
      <c r="AE135" s="90"/>
      <c r="AF135" s="90"/>
      <c r="AG135" s="90"/>
      <c r="AH135" s="87" t="s">
        <v>176</v>
      </c>
      <c r="AI135" s="84"/>
      <c r="AJ135" s="84"/>
      <c r="AK135" s="84"/>
      <c r="AL135" s="87" t="s">
        <v>176</v>
      </c>
      <c r="AM135" s="87" t="s">
        <v>176</v>
      </c>
      <c r="AN135" s="90"/>
      <c r="AO135" s="90"/>
      <c r="AP135" s="90"/>
      <c r="AQ135" s="87" t="s">
        <v>174</v>
      </c>
      <c r="AR135" s="90"/>
      <c r="AS135" s="90">
        <v>1624.05</v>
      </c>
      <c r="AT135" s="90"/>
      <c r="AU135" s="87" t="s">
        <v>176</v>
      </c>
      <c r="AV135" s="90"/>
      <c r="AW135" s="90"/>
      <c r="AX135" s="90"/>
      <c r="AY135" s="87" t="s">
        <v>174</v>
      </c>
      <c r="AZ135" s="83">
        <v>1975</v>
      </c>
      <c r="BA135" s="90"/>
      <c r="BB135" s="90">
        <v>1264.3499999999999</v>
      </c>
      <c r="BC135" s="90"/>
      <c r="BD135" s="87" t="s">
        <v>176</v>
      </c>
      <c r="BE135" s="91"/>
      <c r="BF135" s="90"/>
      <c r="BG135" s="90"/>
      <c r="BH135" s="90"/>
      <c r="BI135" s="87" t="s">
        <v>174</v>
      </c>
      <c r="BJ135" s="91">
        <v>1960</v>
      </c>
      <c r="BK135" s="90">
        <v>1575.1</v>
      </c>
      <c r="BL135" s="90">
        <v>1015.27</v>
      </c>
      <c r="BM135" s="90"/>
      <c r="BN135" s="91">
        <v>4.2</v>
      </c>
      <c r="BO135" s="91">
        <v>38</v>
      </c>
      <c r="BP135" s="91"/>
      <c r="BQ135" s="91"/>
      <c r="BR135" s="91"/>
      <c r="BS135" s="83"/>
      <c r="BT135" s="83"/>
      <c r="BU135" s="83"/>
      <c r="BV135" s="87" t="s">
        <v>176</v>
      </c>
      <c r="BW135" s="90"/>
      <c r="BX135" s="90"/>
      <c r="BY135" s="90"/>
      <c r="BZ135" s="83"/>
      <c r="CA135" s="91"/>
      <c r="CB135" s="91"/>
      <c r="CC135" s="91"/>
      <c r="CD135" s="91"/>
      <c r="CE135" s="91"/>
      <c r="CF135" s="87" t="s">
        <v>174</v>
      </c>
      <c r="CG135" s="90">
        <v>1228.1300000000001</v>
      </c>
      <c r="CH135" s="90">
        <v>1436.07</v>
      </c>
      <c r="CI135" s="90"/>
      <c r="CJ135" s="91">
        <v>1960</v>
      </c>
      <c r="CK135" s="91">
        <v>4.2</v>
      </c>
      <c r="CL135" s="91">
        <v>19</v>
      </c>
      <c r="CM135" s="83"/>
      <c r="CN135" s="83"/>
      <c r="CO135" s="83"/>
      <c r="CP135" s="92" t="s">
        <v>176</v>
      </c>
      <c r="CQ135" s="83"/>
      <c r="CR135" s="83"/>
      <c r="CS135" s="90"/>
      <c r="CT135" s="90"/>
      <c r="CU135" s="90"/>
      <c r="CV135" s="92" t="s">
        <v>176</v>
      </c>
      <c r="CW135" s="83"/>
      <c r="CX135" s="83"/>
      <c r="CY135" s="90"/>
      <c r="CZ135" s="90"/>
      <c r="DA135" s="90"/>
      <c r="DB135" s="87" t="s">
        <v>176</v>
      </c>
      <c r="DC135" s="90"/>
      <c r="DD135" s="90"/>
      <c r="DE135" s="90"/>
      <c r="DF135" s="83"/>
      <c r="DG135" s="91"/>
      <c r="DH135" s="91"/>
      <c r="DI135" s="87"/>
      <c r="DJ135" s="83"/>
      <c r="DK135" s="83"/>
      <c r="DL135" s="83"/>
      <c r="DM135" s="87"/>
      <c r="DN135" s="83"/>
      <c r="DO135" s="83"/>
      <c r="DP135" s="83"/>
      <c r="DQ135" s="87"/>
      <c r="DR135" s="87" t="s">
        <v>174</v>
      </c>
      <c r="DS135" s="90">
        <v>2600</v>
      </c>
      <c r="DT135" s="90">
        <v>2131.36</v>
      </c>
      <c r="DU135" s="90"/>
      <c r="DV135" s="93">
        <v>3</v>
      </c>
      <c r="DW135" s="93">
        <v>14</v>
      </c>
      <c r="DX135" s="93">
        <v>8.9</v>
      </c>
      <c r="DY135" s="87" t="s">
        <v>174</v>
      </c>
      <c r="DZ135" s="83">
        <v>77</v>
      </c>
      <c r="EA135" s="83">
        <v>77</v>
      </c>
      <c r="EB135" s="83">
        <v>72</v>
      </c>
      <c r="EC135" s="83">
        <v>72</v>
      </c>
      <c r="ED135" s="83">
        <v>12</v>
      </c>
      <c r="EE135" s="83">
        <v>12</v>
      </c>
      <c r="EF135" s="87" t="s">
        <v>176</v>
      </c>
      <c r="EG135" s="83"/>
      <c r="EH135" s="84"/>
      <c r="EI135" s="84"/>
      <c r="EJ135" s="84"/>
      <c r="EK135" s="87" t="s">
        <v>174</v>
      </c>
      <c r="EL135" s="90"/>
      <c r="EM135" s="90"/>
      <c r="EN135" s="90"/>
      <c r="EO135" s="87" t="s">
        <v>177</v>
      </c>
      <c r="EP135" s="83">
        <v>40</v>
      </c>
      <c r="EQ135" s="91">
        <v>10</v>
      </c>
      <c r="ER135" s="91">
        <v>140</v>
      </c>
      <c r="ES135" s="91">
        <v>120</v>
      </c>
      <c r="ET135" s="91">
        <v>0</v>
      </c>
      <c r="EU135" s="87" t="s">
        <v>176</v>
      </c>
      <c r="EV135" s="87" t="s">
        <v>210</v>
      </c>
      <c r="EW135" s="91">
        <v>0</v>
      </c>
      <c r="EX135" s="87" t="s">
        <v>174</v>
      </c>
      <c r="EY135" s="90"/>
      <c r="EZ135" s="90">
        <v>144.69999999999999</v>
      </c>
      <c r="FA135" s="90"/>
      <c r="FB135" s="91">
        <v>9</v>
      </c>
      <c r="FC135" s="91">
        <v>100</v>
      </c>
      <c r="FD135" s="91">
        <v>12</v>
      </c>
      <c r="FE135" s="87" t="s">
        <v>180</v>
      </c>
      <c r="FF135" s="83">
        <v>9</v>
      </c>
      <c r="FG135" s="83">
        <v>100</v>
      </c>
      <c r="FH135" s="83">
        <v>10</v>
      </c>
      <c r="FI135" s="87" t="s">
        <v>205</v>
      </c>
      <c r="FJ135" s="83"/>
      <c r="FK135" s="83"/>
      <c r="FL135" s="83"/>
      <c r="FM135" s="87"/>
      <c r="FN135" s="87" t="s">
        <v>174</v>
      </c>
      <c r="FO135" s="84">
        <f t="shared" si="17"/>
        <v>50</v>
      </c>
      <c r="FP135" s="84"/>
      <c r="FQ135" s="84"/>
      <c r="FR135" s="85">
        <f t="shared" si="18"/>
        <v>200</v>
      </c>
      <c r="FS135" s="90"/>
      <c r="FT135" s="90"/>
      <c r="FU135" s="90">
        <v>720.35</v>
      </c>
      <c r="FV135" s="90"/>
      <c r="FW135" s="86">
        <f t="shared" si="19"/>
        <v>5653.23</v>
      </c>
      <c r="FX135" s="86">
        <f t="shared" si="20"/>
        <v>8336.15</v>
      </c>
      <c r="FY135" s="86">
        <f t="shared" si="20"/>
        <v>0</v>
      </c>
    </row>
    <row r="136" spans="1:181" ht="30" customHeight="1" x14ac:dyDescent="0.25">
      <c r="A136" s="83" t="s">
        <v>371</v>
      </c>
      <c r="B136" s="87" t="s">
        <v>352</v>
      </c>
      <c r="C136" s="88">
        <v>44236</v>
      </c>
      <c r="D136" s="89">
        <v>44285</v>
      </c>
      <c r="E136" s="87" t="s">
        <v>202</v>
      </c>
      <c r="F136" s="87" t="s">
        <v>177</v>
      </c>
      <c r="G136" s="87" t="s">
        <v>203</v>
      </c>
      <c r="H136" s="87"/>
      <c r="I136" s="87"/>
      <c r="J136" s="83">
        <v>100</v>
      </c>
      <c r="K136" s="87"/>
      <c r="L136" s="87" t="s">
        <v>176</v>
      </c>
      <c r="M136" s="83"/>
      <c r="N136" s="83"/>
      <c r="O136" s="83"/>
      <c r="P136" s="83"/>
      <c r="Q136" s="83"/>
      <c r="R136" s="83"/>
      <c r="S136" s="83"/>
      <c r="T136" s="83">
        <v>5</v>
      </c>
      <c r="U136" s="83">
        <v>7</v>
      </c>
      <c r="V136" s="83">
        <v>1176</v>
      </c>
      <c r="W136" s="83">
        <v>980</v>
      </c>
      <c r="X136" s="87" t="s">
        <v>175</v>
      </c>
      <c r="Y136" s="83">
        <v>1412</v>
      </c>
      <c r="Z136" s="83">
        <v>1412</v>
      </c>
      <c r="AA136" s="83">
        <v>1292</v>
      </c>
      <c r="AB136" s="83">
        <v>1092</v>
      </c>
      <c r="AC136" s="83">
        <v>1</v>
      </c>
      <c r="AD136" s="87" t="s">
        <v>176</v>
      </c>
      <c r="AE136" s="90"/>
      <c r="AF136" s="90"/>
      <c r="AG136" s="90"/>
      <c r="AH136" s="87" t="s">
        <v>176</v>
      </c>
      <c r="AI136" s="84"/>
      <c r="AJ136" s="84"/>
      <c r="AK136" s="84"/>
      <c r="AL136" s="87" t="s">
        <v>176</v>
      </c>
      <c r="AM136" s="87" t="s">
        <v>176</v>
      </c>
      <c r="AN136" s="90"/>
      <c r="AO136" s="90"/>
      <c r="AP136" s="90"/>
      <c r="AQ136" s="87" t="s">
        <v>174</v>
      </c>
      <c r="AR136" s="90"/>
      <c r="AS136" s="90">
        <f>298.18+506.47</f>
        <v>804.65000000000009</v>
      </c>
      <c r="AT136" s="90"/>
      <c r="AU136" s="87" t="s">
        <v>176</v>
      </c>
      <c r="AV136" s="90"/>
      <c r="AW136" s="90"/>
      <c r="AX136" s="90"/>
      <c r="AY136" s="87" t="s">
        <v>174</v>
      </c>
      <c r="AZ136" s="83">
        <v>200</v>
      </c>
      <c r="BA136" s="90">
        <v>428.13</v>
      </c>
      <c r="BB136" s="90">
        <f>27.14+26.21</f>
        <v>53.35</v>
      </c>
      <c r="BC136" s="90"/>
      <c r="BD136" s="87" t="s">
        <v>174</v>
      </c>
      <c r="BE136" s="91">
        <v>120</v>
      </c>
      <c r="BF136" s="90">
        <v>286.94</v>
      </c>
      <c r="BG136" s="90">
        <v>276.83999999999997</v>
      </c>
      <c r="BH136" s="90"/>
      <c r="BI136" s="87" t="s">
        <v>176</v>
      </c>
      <c r="BJ136" s="91"/>
      <c r="BK136" s="90"/>
      <c r="BL136" s="90"/>
      <c r="BM136" s="90"/>
      <c r="BN136" s="91"/>
      <c r="BO136" s="91"/>
      <c r="BP136" s="91"/>
      <c r="BQ136" s="91"/>
      <c r="BR136" s="91"/>
      <c r="BS136" s="83"/>
      <c r="BT136" s="83"/>
      <c r="BU136" s="83"/>
      <c r="BV136" s="87" t="s">
        <v>176</v>
      </c>
      <c r="BW136" s="90"/>
      <c r="BX136" s="90"/>
      <c r="BY136" s="90"/>
      <c r="BZ136" s="83"/>
      <c r="CA136" s="91"/>
      <c r="CB136" s="91"/>
      <c r="CC136" s="91"/>
      <c r="CD136" s="91"/>
      <c r="CE136" s="91"/>
      <c r="CF136" s="87" t="s">
        <v>176</v>
      </c>
      <c r="CG136" s="90"/>
      <c r="CH136" s="90"/>
      <c r="CI136" s="90"/>
      <c r="CJ136" s="91"/>
      <c r="CK136" s="91"/>
      <c r="CL136" s="91"/>
      <c r="CM136" s="83"/>
      <c r="CN136" s="83"/>
      <c r="CO136" s="83"/>
      <c r="CP136" s="92" t="s">
        <v>176</v>
      </c>
      <c r="CQ136" s="83"/>
      <c r="CR136" s="83"/>
      <c r="CS136" s="90"/>
      <c r="CT136" s="90"/>
      <c r="CU136" s="90"/>
      <c r="CV136" s="92" t="s">
        <v>176</v>
      </c>
      <c r="CW136" s="83"/>
      <c r="CX136" s="83"/>
      <c r="CY136" s="90"/>
      <c r="CZ136" s="90"/>
      <c r="DA136" s="90"/>
      <c r="DB136" s="87" t="s">
        <v>176</v>
      </c>
      <c r="DC136" s="90"/>
      <c r="DD136" s="90"/>
      <c r="DE136" s="90"/>
      <c r="DF136" s="83"/>
      <c r="DG136" s="91"/>
      <c r="DH136" s="91"/>
      <c r="DI136" s="87"/>
      <c r="DJ136" s="83"/>
      <c r="DK136" s="83"/>
      <c r="DL136" s="83"/>
      <c r="DM136" s="87"/>
      <c r="DN136" s="83"/>
      <c r="DO136" s="83"/>
      <c r="DP136" s="83"/>
      <c r="DQ136" s="87"/>
      <c r="DR136" s="87" t="s">
        <v>174</v>
      </c>
      <c r="DS136" s="90">
        <v>2600</v>
      </c>
      <c r="DT136" s="90">
        <v>746.78</v>
      </c>
      <c r="DU136" s="90"/>
      <c r="DV136" s="93">
        <v>2</v>
      </c>
      <c r="DW136" s="93">
        <v>14</v>
      </c>
      <c r="DX136" s="93">
        <v>8.4</v>
      </c>
      <c r="DY136" s="87" t="s">
        <v>174</v>
      </c>
      <c r="DZ136" s="83"/>
      <c r="EA136" s="83"/>
      <c r="EB136" s="83"/>
      <c r="EC136" s="83"/>
      <c r="ED136" s="83"/>
      <c r="EE136" s="83"/>
      <c r="EF136" s="87" t="s">
        <v>176</v>
      </c>
      <c r="EG136" s="83"/>
      <c r="EH136" s="84"/>
      <c r="EI136" s="84"/>
      <c r="EJ136" s="84"/>
      <c r="EK136" s="87" t="s">
        <v>174</v>
      </c>
      <c r="EL136" s="90"/>
      <c r="EM136" s="90">
        <v>144.59</v>
      </c>
      <c r="EN136" s="90"/>
      <c r="EO136" s="87" t="s">
        <v>177</v>
      </c>
      <c r="EP136" s="83"/>
      <c r="EQ136" s="91"/>
      <c r="ER136" s="91"/>
      <c r="ES136" s="91"/>
      <c r="ET136" s="91"/>
      <c r="EU136" s="87" t="s">
        <v>174</v>
      </c>
      <c r="EV136" s="87"/>
      <c r="EW136" s="91">
        <v>2</v>
      </c>
      <c r="EX136" s="87" t="s">
        <v>174</v>
      </c>
      <c r="EY136" s="90"/>
      <c r="EZ136" s="90">
        <v>37.43</v>
      </c>
      <c r="FA136" s="90"/>
      <c r="FB136" s="91">
        <v>18</v>
      </c>
      <c r="FC136" s="91">
        <v>60</v>
      </c>
      <c r="FD136" s="91">
        <v>12</v>
      </c>
      <c r="FE136" s="87" t="s">
        <v>180</v>
      </c>
      <c r="FF136" s="83">
        <v>18</v>
      </c>
      <c r="FG136" s="83">
        <v>60</v>
      </c>
      <c r="FH136" s="83">
        <v>12</v>
      </c>
      <c r="FI136" s="87" t="s">
        <v>205</v>
      </c>
      <c r="FJ136" s="83"/>
      <c r="FK136" s="83"/>
      <c r="FL136" s="83"/>
      <c r="FM136" s="87"/>
      <c r="FN136" s="87" t="s">
        <v>174</v>
      </c>
      <c r="FO136" s="84">
        <f t="shared" si="17"/>
        <v>50</v>
      </c>
      <c r="FP136" s="84"/>
      <c r="FQ136" s="84"/>
      <c r="FR136" s="85">
        <f t="shared" si="18"/>
        <v>200</v>
      </c>
      <c r="FS136" s="90"/>
      <c r="FT136" s="90"/>
      <c r="FU136" s="90">
        <v>605.91</v>
      </c>
      <c r="FV136" s="90"/>
      <c r="FW136" s="86">
        <f t="shared" si="19"/>
        <v>3565.0699999999997</v>
      </c>
      <c r="FX136" s="86">
        <f t="shared" si="20"/>
        <v>2669.5499999999997</v>
      </c>
      <c r="FY136" s="86">
        <f t="shared" si="20"/>
        <v>0</v>
      </c>
    </row>
    <row r="137" spans="1:181" ht="30" customHeight="1" x14ac:dyDescent="0.25">
      <c r="A137" s="83" t="s">
        <v>372</v>
      </c>
      <c r="B137" s="87" t="s">
        <v>352</v>
      </c>
      <c r="C137" s="88">
        <v>44252</v>
      </c>
      <c r="D137" s="89">
        <v>44279</v>
      </c>
      <c r="E137" s="87" t="s">
        <v>202</v>
      </c>
      <c r="F137" s="87" t="s">
        <v>177</v>
      </c>
      <c r="G137" s="87" t="s">
        <v>203</v>
      </c>
      <c r="H137" s="87"/>
      <c r="I137" s="87"/>
      <c r="J137" s="83">
        <v>100</v>
      </c>
      <c r="K137" s="87"/>
      <c r="L137" s="87" t="s">
        <v>174</v>
      </c>
      <c r="M137" s="83">
        <v>1</v>
      </c>
      <c r="N137" s="83"/>
      <c r="O137" s="83"/>
      <c r="P137" s="83"/>
      <c r="Q137" s="83"/>
      <c r="R137" s="83"/>
      <c r="S137" s="83"/>
      <c r="T137" s="83">
        <v>1</v>
      </c>
      <c r="U137" s="83">
        <v>7</v>
      </c>
      <c r="V137" s="83">
        <v>10240</v>
      </c>
      <c r="W137" s="83">
        <v>1280</v>
      </c>
      <c r="X137" s="87" t="s">
        <v>175</v>
      </c>
      <c r="Y137" s="83">
        <v>1869</v>
      </c>
      <c r="Z137" s="83">
        <v>1869</v>
      </c>
      <c r="AA137" s="83">
        <v>1312</v>
      </c>
      <c r="AB137" s="83">
        <v>1027</v>
      </c>
      <c r="AC137" s="83">
        <v>1</v>
      </c>
      <c r="AD137" s="87" t="s">
        <v>176</v>
      </c>
      <c r="AE137" s="90"/>
      <c r="AF137" s="90"/>
      <c r="AG137" s="90"/>
      <c r="AH137" s="87" t="s">
        <v>176</v>
      </c>
      <c r="AI137" s="84"/>
      <c r="AJ137" s="84"/>
      <c r="AK137" s="84"/>
      <c r="AL137" s="87" t="s">
        <v>176</v>
      </c>
      <c r="AM137" s="87" t="s">
        <v>176</v>
      </c>
      <c r="AN137" s="90"/>
      <c r="AO137" s="90"/>
      <c r="AP137" s="90"/>
      <c r="AQ137" s="87" t="s">
        <v>174</v>
      </c>
      <c r="AR137" s="90"/>
      <c r="AS137" s="90">
        <v>958.37</v>
      </c>
      <c r="AT137" s="90"/>
      <c r="AU137" s="87" t="s">
        <v>176</v>
      </c>
      <c r="AV137" s="90"/>
      <c r="AW137" s="90"/>
      <c r="AX137" s="90"/>
      <c r="AY137" s="87" t="s">
        <v>174</v>
      </c>
      <c r="AZ137" s="83">
        <v>285</v>
      </c>
      <c r="BA137" s="90">
        <v>277.5</v>
      </c>
      <c r="BB137" s="90">
        <v>96.12</v>
      </c>
      <c r="BC137" s="90"/>
      <c r="BD137" s="87" t="s">
        <v>174</v>
      </c>
      <c r="BE137" s="91">
        <v>557</v>
      </c>
      <c r="BF137" s="90">
        <v>378</v>
      </c>
      <c r="BG137" s="90">
        <v>519.54999999999995</v>
      </c>
      <c r="BH137" s="90"/>
      <c r="BI137" s="87" t="s">
        <v>174</v>
      </c>
      <c r="BJ137" s="91">
        <v>1280</v>
      </c>
      <c r="BK137" s="90">
        <v>554.4</v>
      </c>
      <c r="BL137" s="90">
        <v>1296.92</v>
      </c>
      <c r="BM137" s="90"/>
      <c r="BN137" s="91">
        <v>19</v>
      </c>
      <c r="BO137" s="91">
        <v>38</v>
      </c>
      <c r="BP137" s="91"/>
      <c r="BQ137" s="91"/>
      <c r="BR137" s="91"/>
      <c r="BS137" s="83"/>
      <c r="BT137" s="83"/>
      <c r="BU137" s="83"/>
      <c r="BV137" s="87" t="s">
        <v>176</v>
      </c>
      <c r="BW137" s="90"/>
      <c r="BX137" s="90"/>
      <c r="BY137" s="90"/>
      <c r="BZ137" s="83"/>
      <c r="CA137" s="91"/>
      <c r="CB137" s="91"/>
      <c r="CC137" s="91"/>
      <c r="CD137" s="91"/>
      <c r="CE137" s="91"/>
      <c r="CF137" s="87" t="s">
        <v>174</v>
      </c>
      <c r="CG137" s="90">
        <v>215.6</v>
      </c>
      <c r="CH137" s="90">
        <v>1966.07</v>
      </c>
      <c r="CI137" s="90"/>
      <c r="CJ137" s="91">
        <v>1280</v>
      </c>
      <c r="CK137" s="91">
        <v>6</v>
      </c>
      <c r="CL137" s="91">
        <v>19</v>
      </c>
      <c r="CM137" s="83"/>
      <c r="CN137" s="83"/>
      <c r="CO137" s="83"/>
      <c r="CP137" s="92" t="s">
        <v>176</v>
      </c>
      <c r="CQ137" s="83"/>
      <c r="CR137" s="83"/>
      <c r="CS137" s="90"/>
      <c r="CT137" s="90"/>
      <c r="CU137" s="90"/>
      <c r="CV137" s="92" t="s">
        <v>176</v>
      </c>
      <c r="CW137" s="83"/>
      <c r="CX137" s="83"/>
      <c r="CY137" s="90"/>
      <c r="CZ137" s="90"/>
      <c r="DA137" s="90"/>
      <c r="DB137" s="87" t="s">
        <v>176</v>
      </c>
      <c r="DC137" s="90"/>
      <c r="DD137" s="90"/>
      <c r="DE137" s="90"/>
      <c r="DF137" s="83"/>
      <c r="DG137" s="91"/>
      <c r="DH137" s="91"/>
      <c r="DI137" s="87"/>
      <c r="DJ137" s="83"/>
      <c r="DK137" s="83"/>
      <c r="DL137" s="83"/>
      <c r="DM137" s="87"/>
      <c r="DN137" s="83"/>
      <c r="DO137" s="83"/>
      <c r="DP137" s="83"/>
      <c r="DQ137" s="87"/>
      <c r="DR137" s="87" t="s">
        <v>174</v>
      </c>
      <c r="DS137" s="90">
        <v>2600</v>
      </c>
      <c r="DT137" s="90">
        <v>976.51</v>
      </c>
      <c r="DU137" s="90"/>
      <c r="DV137" s="93">
        <v>3</v>
      </c>
      <c r="DW137" s="93">
        <v>14</v>
      </c>
      <c r="DX137" s="93">
        <v>8.5</v>
      </c>
      <c r="DY137" s="87" t="s">
        <v>174</v>
      </c>
      <c r="DZ137" s="83">
        <v>70</v>
      </c>
      <c r="EA137" s="83">
        <v>70</v>
      </c>
      <c r="EB137" s="83">
        <v>68</v>
      </c>
      <c r="EC137" s="83">
        <v>68</v>
      </c>
      <c r="ED137" s="83">
        <v>12</v>
      </c>
      <c r="EE137" s="83">
        <v>12</v>
      </c>
      <c r="EF137" s="87" t="s">
        <v>176</v>
      </c>
      <c r="EG137" s="83"/>
      <c r="EH137" s="84"/>
      <c r="EI137" s="84"/>
      <c r="EJ137" s="84"/>
      <c r="EK137" s="87" t="s">
        <v>174</v>
      </c>
      <c r="EL137" s="90"/>
      <c r="EM137" s="90">
        <v>135.57</v>
      </c>
      <c r="EN137" s="90"/>
      <c r="EO137" s="87" t="s">
        <v>177</v>
      </c>
      <c r="EP137" s="83">
        <v>40</v>
      </c>
      <c r="EQ137" s="91">
        <v>3</v>
      </c>
      <c r="ER137" s="91">
        <v>120</v>
      </c>
      <c r="ES137" s="91">
        <v>120</v>
      </c>
      <c r="ET137" s="91">
        <v>6</v>
      </c>
      <c r="EU137" s="87" t="s">
        <v>174</v>
      </c>
      <c r="EV137" s="87"/>
      <c r="EW137" s="91">
        <v>1</v>
      </c>
      <c r="EX137" s="87" t="s">
        <v>174</v>
      </c>
      <c r="EY137" s="90"/>
      <c r="EZ137" s="90">
        <v>66.11</v>
      </c>
      <c r="FA137" s="90"/>
      <c r="FB137" s="91">
        <v>18</v>
      </c>
      <c r="FC137" s="91">
        <v>60</v>
      </c>
      <c r="FD137" s="91">
        <v>12</v>
      </c>
      <c r="FE137" s="87" t="s">
        <v>180</v>
      </c>
      <c r="FF137" s="83">
        <v>18</v>
      </c>
      <c r="FG137" s="83">
        <v>60</v>
      </c>
      <c r="FH137" s="83">
        <v>12</v>
      </c>
      <c r="FI137" s="87" t="s">
        <v>205</v>
      </c>
      <c r="FJ137" s="83"/>
      <c r="FK137" s="83"/>
      <c r="FL137" s="83"/>
      <c r="FM137" s="87"/>
      <c r="FN137" s="87" t="s">
        <v>174</v>
      </c>
      <c r="FO137" s="84">
        <f t="shared" si="17"/>
        <v>50</v>
      </c>
      <c r="FP137" s="84"/>
      <c r="FQ137" s="84"/>
      <c r="FR137" s="85">
        <f t="shared" si="18"/>
        <v>200</v>
      </c>
      <c r="FS137" s="90"/>
      <c r="FT137" s="90"/>
      <c r="FU137" s="90">
        <v>673.14</v>
      </c>
      <c r="FV137" s="90"/>
      <c r="FW137" s="86">
        <f t="shared" si="19"/>
        <v>4275.5</v>
      </c>
      <c r="FX137" s="86">
        <f t="shared" si="20"/>
        <v>6688.36</v>
      </c>
      <c r="FY137" s="86">
        <f t="shared" si="20"/>
        <v>0</v>
      </c>
    </row>
    <row r="138" spans="1:181" ht="30" customHeight="1" x14ac:dyDescent="0.25">
      <c r="A138" s="83" t="s">
        <v>373</v>
      </c>
      <c r="B138" s="87" t="s">
        <v>352</v>
      </c>
      <c r="C138" s="88">
        <v>44257</v>
      </c>
      <c r="D138" s="89">
        <v>44286</v>
      </c>
      <c r="E138" s="87" t="s">
        <v>202</v>
      </c>
      <c r="F138" s="87" t="s">
        <v>177</v>
      </c>
      <c r="G138" s="87" t="s">
        <v>203</v>
      </c>
      <c r="H138" s="87"/>
      <c r="I138" s="87"/>
      <c r="J138" s="83">
        <v>100</v>
      </c>
      <c r="K138" s="87"/>
      <c r="L138" s="87" t="s">
        <v>176</v>
      </c>
      <c r="M138" s="83"/>
      <c r="N138" s="83"/>
      <c r="O138" s="83"/>
      <c r="P138" s="83"/>
      <c r="Q138" s="83"/>
      <c r="R138" s="83"/>
      <c r="S138" s="83"/>
      <c r="T138" s="83">
        <v>5</v>
      </c>
      <c r="U138" s="83">
        <v>7</v>
      </c>
      <c r="V138" s="83">
        <v>8960</v>
      </c>
      <c r="W138" s="83">
        <v>1120</v>
      </c>
      <c r="X138" s="87" t="s">
        <v>175</v>
      </c>
      <c r="Y138" s="83">
        <v>1364</v>
      </c>
      <c r="Z138" s="83">
        <v>1364</v>
      </c>
      <c r="AA138" s="83">
        <v>864</v>
      </c>
      <c r="AB138" s="83">
        <v>599</v>
      </c>
      <c r="AC138" s="83">
        <v>1</v>
      </c>
      <c r="AD138" s="87" t="s">
        <v>176</v>
      </c>
      <c r="AE138" s="90"/>
      <c r="AF138" s="90"/>
      <c r="AG138" s="90"/>
      <c r="AH138" s="87" t="s">
        <v>176</v>
      </c>
      <c r="AI138" s="84"/>
      <c r="AJ138" s="84"/>
      <c r="AK138" s="84"/>
      <c r="AL138" s="87" t="s">
        <v>176</v>
      </c>
      <c r="AM138" s="87" t="s">
        <v>176</v>
      </c>
      <c r="AN138" s="90"/>
      <c r="AO138" s="90"/>
      <c r="AP138" s="90"/>
      <c r="AQ138" s="87" t="s">
        <v>174</v>
      </c>
      <c r="AR138" s="90"/>
      <c r="AS138" s="90">
        <v>724.42</v>
      </c>
      <c r="AT138" s="90"/>
      <c r="AU138" s="87" t="s">
        <v>176</v>
      </c>
      <c r="AV138" s="90"/>
      <c r="AW138" s="90"/>
      <c r="AX138" s="90"/>
      <c r="AY138" s="87" t="s">
        <v>174</v>
      </c>
      <c r="AZ138" s="83">
        <v>265</v>
      </c>
      <c r="BA138" s="90">
        <v>181.03</v>
      </c>
      <c r="BB138" s="90">
        <v>63.56</v>
      </c>
      <c r="BC138" s="90"/>
      <c r="BD138" s="87" t="s">
        <v>174</v>
      </c>
      <c r="BE138" s="91">
        <v>500</v>
      </c>
      <c r="BF138" s="90">
        <v>502.56</v>
      </c>
      <c r="BG138" s="90">
        <v>555.76</v>
      </c>
      <c r="BH138" s="90"/>
      <c r="BI138" s="87" t="s">
        <v>174</v>
      </c>
      <c r="BJ138" s="91">
        <v>1120</v>
      </c>
      <c r="BK138" s="90">
        <v>26.92</v>
      </c>
      <c r="BL138" s="90">
        <v>875.61</v>
      </c>
      <c r="BM138" s="90"/>
      <c r="BN138" s="91">
        <v>13</v>
      </c>
      <c r="BO138" s="91">
        <v>38</v>
      </c>
      <c r="BP138" s="91"/>
      <c r="BQ138" s="91"/>
      <c r="BR138" s="91"/>
      <c r="BS138" s="83"/>
      <c r="BT138" s="83"/>
      <c r="BU138" s="83"/>
      <c r="BV138" s="87" t="s">
        <v>176</v>
      </c>
      <c r="BW138" s="90"/>
      <c r="BX138" s="90"/>
      <c r="BY138" s="90"/>
      <c r="BZ138" s="83"/>
      <c r="CA138" s="91"/>
      <c r="CB138" s="91"/>
      <c r="CC138" s="91"/>
      <c r="CD138" s="91"/>
      <c r="CE138" s="91"/>
      <c r="CF138" s="87" t="s">
        <v>174</v>
      </c>
      <c r="CG138" s="90">
        <v>601.65</v>
      </c>
      <c r="CH138" s="90">
        <v>1639.01</v>
      </c>
      <c r="CI138" s="90"/>
      <c r="CJ138" s="91">
        <v>1120</v>
      </c>
      <c r="CK138" s="91">
        <v>11</v>
      </c>
      <c r="CL138" s="91">
        <v>19</v>
      </c>
      <c r="CM138" s="83"/>
      <c r="CN138" s="83"/>
      <c r="CO138" s="83"/>
      <c r="CP138" s="92" t="s">
        <v>176</v>
      </c>
      <c r="CQ138" s="83"/>
      <c r="CR138" s="83"/>
      <c r="CS138" s="90"/>
      <c r="CT138" s="90"/>
      <c r="CU138" s="90"/>
      <c r="CV138" s="92" t="s">
        <v>176</v>
      </c>
      <c r="CW138" s="83"/>
      <c r="CX138" s="83"/>
      <c r="CY138" s="90"/>
      <c r="CZ138" s="90"/>
      <c r="DA138" s="90"/>
      <c r="DB138" s="87" t="s">
        <v>176</v>
      </c>
      <c r="DC138" s="90"/>
      <c r="DD138" s="90"/>
      <c r="DE138" s="90"/>
      <c r="DF138" s="83"/>
      <c r="DG138" s="91"/>
      <c r="DH138" s="91"/>
      <c r="DI138" s="87"/>
      <c r="DJ138" s="83"/>
      <c r="DK138" s="83"/>
      <c r="DL138" s="83"/>
      <c r="DM138" s="87"/>
      <c r="DN138" s="83"/>
      <c r="DO138" s="83"/>
      <c r="DP138" s="83"/>
      <c r="DQ138" s="87"/>
      <c r="DR138" s="87" t="s">
        <v>174</v>
      </c>
      <c r="DS138" s="90">
        <v>2600</v>
      </c>
      <c r="DT138" s="90">
        <v>522.67999999999995</v>
      </c>
      <c r="DU138" s="90"/>
      <c r="DV138" s="93">
        <v>2</v>
      </c>
      <c r="DW138" s="93">
        <v>14</v>
      </c>
      <c r="DX138" s="93">
        <v>8.4</v>
      </c>
      <c r="DY138" s="87" t="s">
        <v>174</v>
      </c>
      <c r="DZ138" s="83">
        <v>69</v>
      </c>
      <c r="EA138" s="83">
        <v>68</v>
      </c>
      <c r="EB138" s="83">
        <v>67</v>
      </c>
      <c r="EC138" s="83">
        <v>66</v>
      </c>
      <c r="ED138" s="83">
        <v>12</v>
      </c>
      <c r="EE138" s="83">
        <v>12</v>
      </c>
      <c r="EF138" s="87" t="s">
        <v>176</v>
      </c>
      <c r="EG138" s="83"/>
      <c r="EH138" s="84"/>
      <c r="EI138" s="84"/>
      <c r="EJ138" s="84"/>
      <c r="EK138" s="87" t="s">
        <v>174</v>
      </c>
      <c r="EL138" s="90"/>
      <c r="EM138" s="90">
        <v>75.47</v>
      </c>
      <c r="EN138" s="90"/>
      <c r="EO138" s="87" t="s">
        <v>177</v>
      </c>
      <c r="EP138" s="83">
        <v>40</v>
      </c>
      <c r="EQ138" s="91">
        <v>9</v>
      </c>
      <c r="ER138" s="91">
        <v>120</v>
      </c>
      <c r="ES138" s="91">
        <v>120</v>
      </c>
      <c r="ET138" s="91">
        <v>6</v>
      </c>
      <c r="EU138" s="87" t="s">
        <v>176</v>
      </c>
      <c r="EV138" s="87" t="s">
        <v>207</v>
      </c>
      <c r="EW138" s="91">
        <v>2</v>
      </c>
      <c r="EX138" s="87" t="s">
        <v>174</v>
      </c>
      <c r="EY138" s="90"/>
      <c r="EZ138" s="90">
        <v>51.45</v>
      </c>
      <c r="FA138" s="90"/>
      <c r="FB138" s="91">
        <v>18</v>
      </c>
      <c r="FC138" s="91">
        <v>60</v>
      </c>
      <c r="FD138" s="91">
        <v>12</v>
      </c>
      <c r="FE138" s="87" t="s">
        <v>180</v>
      </c>
      <c r="FF138" s="83">
        <v>18</v>
      </c>
      <c r="FG138" s="83">
        <v>60</v>
      </c>
      <c r="FH138" s="83">
        <v>12</v>
      </c>
      <c r="FI138" s="87" t="s">
        <v>205</v>
      </c>
      <c r="FJ138" s="83"/>
      <c r="FK138" s="83"/>
      <c r="FL138" s="83"/>
      <c r="FM138" s="87"/>
      <c r="FN138" s="87" t="s">
        <v>174</v>
      </c>
      <c r="FO138" s="84">
        <f t="shared" si="17"/>
        <v>50</v>
      </c>
      <c r="FP138" s="84"/>
      <c r="FQ138" s="84"/>
      <c r="FR138" s="85">
        <f t="shared" si="18"/>
        <v>200</v>
      </c>
      <c r="FS138" s="90"/>
      <c r="FT138" s="90"/>
      <c r="FU138" s="90">
        <v>584.38</v>
      </c>
      <c r="FV138" s="90"/>
      <c r="FW138" s="86">
        <f t="shared" si="19"/>
        <v>4162.16</v>
      </c>
      <c r="FX138" s="86">
        <f t="shared" si="20"/>
        <v>5092.34</v>
      </c>
      <c r="FY138" s="86">
        <f t="shared" si="20"/>
        <v>0</v>
      </c>
    </row>
    <row r="139" spans="1:181" ht="30" customHeight="1" x14ac:dyDescent="0.25">
      <c r="A139" s="83" t="s">
        <v>374</v>
      </c>
      <c r="B139" s="87" t="s">
        <v>337</v>
      </c>
      <c r="C139" s="88">
        <v>44131</v>
      </c>
      <c r="D139" s="89">
        <v>44308</v>
      </c>
      <c r="E139" s="87" t="s">
        <v>202</v>
      </c>
      <c r="F139" s="87" t="s">
        <v>177</v>
      </c>
      <c r="G139" s="87" t="s">
        <v>203</v>
      </c>
      <c r="H139" s="87"/>
      <c r="I139" s="87"/>
      <c r="J139" s="83">
        <v>100</v>
      </c>
      <c r="K139" s="87"/>
      <c r="L139" s="87" t="s">
        <v>174</v>
      </c>
      <c r="M139" s="83"/>
      <c r="N139" s="83">
        <v>1</v>
      </c>
      <c r="O139" s="83"/>
      <c r="P139" s="83">
        <v>36000</v>
      </c>
      <c r="Q139" s="83">
        <v>13</v>
      </c>
      <c r="R139" s="83"/>
      <c r="S139" s="83"/>
      <c r="T139" s="83">
        <v>1</v>
      </c>
      <c r="U139" s="83">
        <v>6</v>
      </c>
      <c r="V139" s="83">
        <v>7680</v>
      </c>
      <c r="W139" s="83">
        <v>960</v>
      </c>
      <c r="X139" s="87" t="s">
        <v>175</v>
      </c>
      <c r="Y139" s="83">
        <v>1260</v>
      </c>
      <c r="Z139" s="83">
        <v>290</v>
      </c>
      <c r="AA139" s="83">
        <v>86</v>
      </c>
      <c r="AB139" s="83">
        <v>679</v>
      </c>
      <c r="AC139" s="83">
        <v>1</v>
      </c>
      <c r="AD139" s="87" t="s">
        <v>176</v>
      </c>
      <c r="AE139" s="90"/>
      <c r="AF139" s="90"/>
      <c r="AG139" s="90"/>
      <c r="AH139" s="87" t="s">
        <v>176</v>
      </c>
      <c r="AI139" s="84"/>
      <c r="AJ139" s="84"/>
      <c r="AK139" s="84"/>
      <c r="AL139" s="87" t="s">
        <v>176</v>
      </c>
      <c r="AM139" s="87" t="s">
        <v>176</v>
      </c>
      <c r="AN139" s="90"/>
      <c r="AO139" s="90"/>
      <c r="AP139" s="90"/>
      <c r="AQ139" s="87" t="s">
        <v>174</v>
      </c>
      <c r="AR139" s="90"/>
      <c r="AS139" s="90">
        <v>1588.57</v>
      </c>
      <c r="AT139" s="90"/>
      <c r="AU139" s="87" t="s">
        <v>176</v>
      </c>
      <c r="AV139" s="90"/>
      <c r="AW139" s="90"/>
      <c r="AX139" s="90"/>
      <c r="AY139" s="87" t="s">
        <v>174</v>
      </c>
      <c r="AZ139" s="83">
        <v>581</v>
      </c>
      <c r="BA139" s="90"/>
      <c r="BB139" s="90">
        <v>349.06</v>
      </c>
      <c r="BC139" s="90"/>
      <c r="BD139" s="87" t="s">
        <v>174</v>
      </c>
      <c r="BE139" s="91">
        <v>204</v>
      </c>
      <c r="BF139" s="90"/>
      <c r="BG139" s="90">
        <v>592.63</v>
      </c>
      <c r="BH139" s="90"/>
      <c r="BI139" s="87" t="s">
        <v>174</v>
      </c>
      <c r="BJ139" s="91">
        <v>960</v>
      </c>
      <c r="BK139" s="90">
        <v>1032.52</v>
      </c>
      <c r="BL139" s="90"/>
      <c r="BM139" s="90"/>
      <c r="BN139" s="91">
        <v>11</v>
      </c>
      <c r="BO139" s="91">
        <v>38</v>
      </c>
      <c r="BP139" s="91"/>
      <c r="BQ139" s="91"/>
      <c r="BR139" s="91"/>
      <c r="BS139" s="83"/>
      <c r="BT139" s="83"/>
      <c r="BU139" s="83"/>
      <c r="BV139" s="87" t="s">
        <v>176</v>
      </c>
      <c r="BW139" s="90"/>
      <c r="BX139" s="90"/>
      <c r="BY139" s="90"/>
      <c r="BZ139" s="83"/>
      <c r="CA139" s="91"/>
      <c r="CB139" s="91"/>
      <c r="CC139" s="91"/>
      <c r="CD139" s="91"/>
      <c r="CE139" s="91"/>
      <c r="CF139" s="87" t="s">
        <v>174</v>
      </c>
      <c r="CG139" s="90"/>
      <c r="CH139" s="90">
        <v>1012.26</v>
      </c>
      <c r="CI139" s="90"/>
      <c r="CJ139" s="91">
        <v>960</v>
      </c>
      <c r="CK139" s="91">
        <v>11</v>
      </c>
      <c r="CL139" s="91">
        <v>19</v>
      </c>
      <c r="CM139" s="83"/>
      <c r="CN139" s="83"/>
      <c r="CO139" s="83"/>
      <c r="CP139" s="92" t="s">
        <v>176</v>
      </c>
      <c r="CQ139" s="83"/>
      <c r="CR139" s="83"/>
      <c r="CS139" s="90"/>
      <c r="CT139" s="90"/>
      <c r="CU139" s="90"/>
      <c r="CV139" s="92" t="s">
        <v>176</v>
      </c>
      <c r="CW139" s="83"/>
      <c r="CX139" s="83"/>
      <c r="CY139" s="90"/>
      <c r="CZ139" s="90"/>
      <c r="DA139" s="90"/>
      <c r="DB139" s="87" t="s">
        <v>176</v>
      </c>
      <c r="DC139" s="90"/>
      <c r="DD139" s="90"/>
      <c r="DE139" s="90"/>
      <c r="DF139" s="83"/>
      <c r="DG139" s="91"/>
      <c r="DH139" s="91"/>
      <c r="DI139" s="87"/>
      <c r="DJ139" s="83"/>
      <c r="DK139" s="83"/>
      <c r="DL139" s="83"/>
      <c r="DM139" s="87"/>
      <c r="DN139" s="83"/>
      <c r="DO139" s="83"/>
      <c r="DP139" s="83"/>
      <c r="DQ139" s="87"/>
      <c r="DR139" s="87" t="s">
        <v>174</v>
      </c>
      <c r="DS139" s="90">
        <v>2322.44</v>
      </c>
      <c r="DT139" s="90">
        <v>956.64</v>
      </c>
      <c r="DU139" s="90"/>
      <c r="DV139" s="93">
        <v>2</v>
      </c>
      <c r="DW139" s="93">
        <v>14</v>
      </c>
      <c r="DX139" s="93">
        <v>8.1999999999999993</v>
      </c>
      <c r="DY139" s="87" t="s">
        <v>174</v>
      </c>
      <c r="DZ139" s="83">
        <v>78</v>
      </c>
      <c r="EA139" s="83">
        <v>80</v>
      </c>
      <c r="EB139" s="83">
        <v>72</v>
      </c>
      <c r="EC139" s="83">
        <v>72</v>
      </c>
      <c r="ED139" s="83">
        <v>8</v>
      </c>
      <c r="EE139" s="83">
        <v>6</v>
      </c>
      <c r="EF139" s="87" t="s">
        <v>176</v>
      </c>
      <c r="EG139" s="83"/>
      <c r="EH139" s="84"/>
      <c r="EI139" s="84"/>
      <c r="EJ139" s="84"/>
      <c r="EK139" s="87" t="s">
        <v>174</v>
      </c>
      <c r="EL139" s="90">
        <v>73.95</v>
      </c>
      <c r="EM139" s="90">
        <v>110.93</v>
      </c>
      <c r="EN139" s="90"/>
      <c r="EO139" s="87" t="s">
        <v>177</v>
      </c>
      <c r="EP139" s="83">
        <v>40</v>
      </c>
      <c r="EQ139" s="91"/>
      <c r="ER139" s="91">
        <v>120</v>
      </c>
      <c r="ES139" s="91">
        <v>120</v>
      </c>
      <c r="ET139" s="91">
        <v>12</v>
      </c>
      <c r="EU139" s="87" t="s">
        <v>174</v>
      </c>
      <c r="EV139" s="87"/>
      <c r="EW139" s="91">
        <v>1</v>
      </c>
      <c r="EX139" s="87" t="s">
        <v>174</v>
      </c>
      <c r="EY139" s="90"/>
      <c r="EZ139" s="90">
        <v>55.47</v>
      </c>
      <c r="FA139" s="90"/>
      <c r="FB139" s="91"/>
      <c r="FC139" s="91"/>
      <c r="FD139" s="91"/>
      <c r="FE139" s="87"/>
      <c r="FF139" s="83"/>
      <c r="FG139" s="83"/>
      <c r="FH139" s="83"/>
      <c r="FI139" s="87"/>
      <c r="FJ139" s="83"/>
      <c r="FK139" s="83"/>
      <c r="FL139" s="83"/>
      <c r="FM139" s="87"/>
      <c r="FN139" s="87" t="s">
        <v>174</v>
      </c>
      <c r="FO139" s="84">
        <f t="shared" si="17"/>
        <v>50</v>
      </c>
      <c r="FP139" s="84"/>
      <c r="FQ139" s="84"/>
      <c r="FR139" s="85">
        <f t="shared" si="18"/>
        <v>200</v>
      </c>
      <c r="FS139" s="90"/>
      <c r="FT139" s="90"/>
      <c r="FU139" s="90">
        <v>2600</v>
      </c>
      <c r="FV139" s="90"/>
      <c r="FW139" s="86">
        <f t="shared" si="19"/>
        <v>3678.91</v>
      </c>
      <c r="FX139" s="86">
        <f t="shared" si="20"/>
        <v>7265.56</v>
      </c>
      <c r="FY139" s="86">
        <f t="shared" si="20"/>
        <v>0</v>
      </c>
    </row>
    <row r="140" spans="1:181" ht="30" customHeight="1" x14ac:dyDescent="0.25">
      <c r="A140" s="83" t="s">
        <v>375</v>
      </c>
      <c r="B140" s="87" t="s">
        <v>201</v>
      </c>
      <c r="C140" s="88">
        <v>44299</v>
      </c>
      <c r="D140" s="89">
        <v>44314</v>
      </c>
      <c r="E140" s="87" t="s">
        <v>202</v>
      </c>
      <c r="F140" s="87" t="s">
        <v>177</v>
      </c>
      <c r="G140" s="87" t="s">
        <v>203</v>
      </c>
      <c r="H140" s="87"/>
      <c r="I140" s="87"/>
      <c r="J140" s="83">
        <v>100</v>
      </c>
      <c r="K140" s="87"/>
      <c r="L140" s="87" t="s">
        <v>174</v>
      </c>
      <c r="M140" s="83">
        <v>1</v>
      </c>
      <c r="N140" s="83"/>
      <c r="O140" s="83"/>
      <c r="P140" s="83">
        <v>18000</v>
      </c>
      <c r="Q140" s="83"/>
      <c r="R140" s="83"/>
      <c r="S140" s="83"/>
      <c r="T140" s="83">
        <v>1</v>
      </c>
      <c r="U140" s="83">
        <v>5</v>
      </c>
      <c r="V140" s="83">
        <v>6720</v>
      </c>
      <c r="W140" s="83">
        <v>840</v>
      </c>
      <c r="X140" s="87" t="s">
        <v>204</v>
      </c>
      <c r="Y140" s="83">
        <v>4007</v>
      </c>
      <c r="Z140" s="83"/>
      <c r="AA140" s="83"/>
      <c r="AB140" s="83">
        <v>2288</v>
      </c>
      <c r="AC140" s="83">
        <v>1</v>
      </c>
      <c r="AD140" s="87" t="s">
        <v>176</v>
      </c>
      <c r="AE140" s="90"/>
      <c r="AF140" s="90"/>
      <c r="AG140" s="90"/>
      <c r="AH140" s="87" t="s">
        <v>176</v>
      </c>
      <c r="AI140" s="84"/>
      <c r="AJ140" s="84"/>
      <c r="AK140" s="84"/>
      <c r="AL140" s="87" t="s">
        <v>176</v>
      </c>
      <c r="AM140" s="87" t="s">
        <v>176</v>
      </c>
      <c r="AN140" s="90"/>
      <c r="AO140" s="90"/>
      <c r="AP140" s="90"/>
      <c r="AQ140" s="87" t="s">
        <v>174</v>
      </c>
      <c r="AR140" s="90"/>
      <c r="AS140" s="90">
        <v>1251.02</v>
      </c>
      <c r="AT140" s="90"/>
      <c r="AU140" s="87" t="s">
        <v>176</v>
      </c>
      <c r="AV140" s="90"/>
      <c r="AW140" s="90"/>
      <c r="AX140" s="90"/>
      <c r="AY140" s="87" t="s">
        <v>174</v>
      </c>
      <c r="AZ140" s="83">
        <v>1719</v>
      </c>
      <c r="BA140" s="90"/>
      <c r="BB140" s="90">
        <v>238.05</v>
      </c>
      <c r="BC140" s="90"/>
      <c r="BD140" s="87" t="s">
        <v>176</v>
      </c>
      <c r="BE140" s="91"/>
      <c r="BF140" s="90"/>
      <c r="BG140" s="90"/>
      <c r="BH140" s="90"/>
      <c r="BI140" s="87" t="s">
        <v>174</v>
      </c>
      <c r="BJ140" s="91">
        <v>840</v>
      </c>
      <c r="BK140" s="90"/>
      <c r="BL140" s="90">
        <v>725.63</v>
      </c>
      <c r="BM140" s="90"/>
      <c r="BN140" s="91">
        <v>11</v>
      </c>
      <c r="BO140" s="91">
        <v>38</v>
      </c>
      <c r="BP140" s="91"/>
      <c r="BQ140" s="91"/>
      <c r="BR140" s="91"/>
      <c r="BS140" s="83"/>
      <c r="BT140" s="83"/>
      <c r="BU140" s="83"/>
      <c r="BV140" s="87" t="s">
        <v>176</v>
      </c>
      <c r="BW140" s="90"/>
      <c r="BX140" s="90"/>
      <c r="BY140" s="90"/>
      <c r="BZ140" s="83"/>
      <c r="CA140" s="91"/>
      <c r="CB140" s="91"/>
      <c r="CC140" s="91"/>
      <c r="CD140" s="91"/>
      <c r="CE140" s="91"/>
      <c r="CF140" s="87" t="s">
        <v>174</v>
      </c>
      <c r="CG140" s="90"/>
      <c r="CH140" s="90">
        <v>954.08</v>
      </c>
      <c r="CI140" s="90"/>
      <c r="CJ140" s="91">
        <v>840</v>
      </c>
      <c r="CK140" s="91">
        <v>0</v>
      </c>
      <c r="CL140" s="91">
        <v>19</v>
      </c>
      <c r="CM140" s="83"/>
      <c r="CN140" s="83"/>
      <c r="CO140" s="83"/>
      <c r="CP140" s="92" t="s">
        <v>176</v>
      </c>
      <c r="CQ140" s="83"/>
      <c r="CR140" s="83"/>
      <c r="CS140" s="90"/>
      <c r="CT140" s="90"/>
      <c r="CU140" s="90"/>
      <c r="CV140" s="92" t="s">
        <v>176</v>
      </c>
      <c r="CW140" s="83"/>
      <c r="CX140" s="83"/>
      <c r="CY140" s="90"/>
      <c r="CZ140" s="90"/>
      <c r="DA140" s="90"/>
      <c r="DB140" s="87" t="s">
        <v>176</v>
      </c>
      <c r="DC140" s="90"/>
      <c r="DD140" s="90"/>
      <c r="DE140" s="90"/>
      <c r="DF140" s="83"/>
      <c r="DG140" s="91"/>
      <c r="DH140" s="91"/>
      <c r="DI140" s="87"/>
      <c r="DJ140" s="83"/>
      <c r="DK140" s="83"/>
      <c r="DL140" s="83"/>
      <c r="DM140" s="87"/>
      <c r="DN140" s="83"/>
      <c r="DO140" s="83"/>
      <c r="DP140" s="83"/>
      <c r="DQ140" s="87"/>
      <c r="DR140" s="87" t="s">
        <v>174</v>
      </c>
      <c r="DS140" s="90">
        <v>2600</v>
      </c>
      <c r="DT140" s="90">
        <v>1466.87</v>
      </c>
      <c r="DU140" s="90"/>
      <c r="DV140" s="93">
        <v>2</v>
      </c>
      <c r="DW140" s="93">
        <v>14</v>
      </c>
      <c r="DX140" s="93">
        <v>8.9</v>
      </c>
      <c r="DY140" s="87" t="s">
        <v>174</v>
      </c>
      <c r="DZ140" s="83">
        <v>77</v>
      </c>
      <c r="EA140" s="83">
        <v>77</v>
      </c>
      <c r="EB140" s="83">
        <v>72</v>
      </c>
      <c r="EC140" s="83">
        <v>72</v>
      </c>
      <c r="ED140" s="83">
        <v>12</v>
      </c>
      <c r="EE140" s="83">
        <v>12</v>
      </c>
      <c r="EF140" s="87" t="s">
        <v>176</v>
      </c>
      <c r="EG140" s="83"/>
      <c r="EH140" s="84"/>
      <c r="EI140" s="84"/>
      <c r="EJ140" s="84"/>
      <c r="EK140" s="87" t="s">
        <v>174</v>
      </c>
      <c r="EL140" s="90"/>
      <c r="EM140" s="90"/>
      <c r="EN140" s="90"/>
      <c r="EO140" s="87" t="s">
        <v>177</v>
      </c>
      <c r="EP140" s="83">
        <v>40</v>
      </c>
      <c r="EQ140" s="91">
        <v>10</v>
      </c>
      <c r="ER140" s="91">
        <v>140</v>
      </c>
      <c r="ES140" s="91">
        <v>120</v>
      </c>
      <c r="ET140" s="91">
        <v>0</v>
      </c>
      <c r="EU140" s="87" t="s">
        <v>176</v>
      </c>
      <c r="EV140" s="87" t="s">
        <v>210</v>
      </c>
      <c r="EW140" s="91">
        <v>0</v>
      </c>
      <c r="EX140" s="87" t="s">
        <v>174</v>
      </c>
      <c r="EY140" s="90"/>
      <c r="EZ140" s="90">
        <v>64.3</v>
      </c>
      <c r="FA140" s="90"/>
      <c r="FB140" s="91">
        <v>9</v>
      </c>
      <c r="FC140" s="91">
        <v>100</v>
      </c>
      <c r="FD140" s="91">
        <v>12</v>
      </c>
      <c r="FE140" s="87" t="s">
        <v>180</v>
      </c>
      <c r="FF140" s="83">
        <v>9</v>
      </c>
      <c r="FG140" s="83">
        <v>100</v>
      </c>
      <c r="FH140" s="83">
        <v>10</v>
      </c>
      <c r="FI140" s="87" t="s">
        <v>205</v>
      </c>
      <c r="FJ140" s="83"/>
      <c r="FK140" s="83"/>
      <c r="FL140" s="83"/>
      <c r="FM140" s="87"/>
      <c r="FN140" s="87" t="s">
        <v>174</v>
      </c>
      <c r="FO140" s="84">
        <f t="shared" si="17"/>
        <v>50</v>
      </c>
      <c r="FP140" s="84"/>
      <c r="FQ140" s="84"/>
      <c r="FR140" s="85">
        <f t="shared" si="18"/>
        <v>200</v>
      </c>
      <c r="FS140" s="90"/>
      <c r="FT140" s="90"/>
      <c r="FU140" s="90">
        <v>771.23</v>
      </c>
      <c r="FV140" s="90"/>
      <c r="FW140" s="86">
        <f t="shared" si="19"/>
        <v>2850</v>
      </c>
      <c r="FX140" s="86">
        <f t="shared" si="20"/>
        <v>5471.18</v>
      </c>
      <c r="FY140" s="86">
        <f t="shared" si="20"/>
        <v>0</v>
      </c>
    </row>
    <row r="141" spans="1:181" ht="30" x14ac:dyDescent="0.25">
      <c r="A141" s="83" t="s">
        <v>376</v>
      </c>
      <c r="B141" s="87" t="s">
        <v>201</v>
      </c>
      <c r="C141" s="88">
        <v>44301</v>
      </c>
      <c r="D141" s="89">
        <v>44306</v>
      </c>
      <c r="E141" s="87" t="s">
        <v>199</v>
      </c>
      <c r="F141" s="87" t="s">
        <v>177</v>
      </c>
      <c r="G141" s="87" t="s">
        <v>203</v>
      </c>
      <c r="H141" s="87"/>
      <c r="I141" s="87"/>
      <c r="J141" s="83">
        <v>100</v>
      </c>
      <c r="K141" s="87"/>
      <c r="L141" s="87" t="s">
        <v>176</v>
      </c>
      <c r="M141" s="83"/>
      <c r="N141" s="83"/>
      <c r="O141" s="83"/>
      <c r="P141" s="83"/>
      <c r="Q141" s="83"/>
      <c r="R141" s="83"/>
      <c r="S141" s="83"/>
      <c r="T141" s="83">
        <v>2</v>
      </c>
      <c r="U141" s="83">
        <v>6</v>
      </c>
      <c r="V141" s="83">
        <v>7650</v>
      </c>
      <c r="W141" s="83">
        <v>960</v>
      </c>
      <c r="X141" s="87" t="s">
        <v>289</v>
      </c>
      <c r="Y141" s="83">
        <v>1809</v>
      </c>
      <c r="Z141" s="83"/>
      <c r="AA141" s="83"/>
      <c r="AB141" s="83">
        <v>1180</v>
      </c>
      <c r="AC141" s="83">
        <v>1</v>
      </c>
      <c r="AD141" s="87" t="s">
        <v>176</v>
      </c>
      <c r="AE141" s="90"/>
      <c r="AF141" s="90"/>
      <c r="AG141" s="90"/>
      <c r="AH141" s="87" t="s">
        <v>176</v>
      </c>
      <c r="AI141" s="84"/>
      <c r="AJ141" s="84"/>
      <c r="AK141" s="84"/>
      <c r="AL141" s="87" t="s">
        <v>176</v>
      </c>
      <c r="AM141" s="87" t="s">
        <v>176</v>
      </c>
      <c r="AN141" s="90"/>
      <c r="AO141" s="90"/>
      <c r="AP141" s="90"/>
      <c r="AQ141" s="87" t="s">
        <v>174</v>
      </c>
      <c r="AR141" s="90"/>
      <c r="AS141" s="90">
        <v>1740.29</v>
      </c>
      <c r="AT141" s="90"/>
      <c r="AU141" s="87" t="s">
        <v>176</v>
      </c>
      <c r="AV141" s="90"/>
      <c r="AW141" s="90"/>
      <c r="AX141" s="90"/>
      <c r="AY141" s="87" t="s">
        <v>174</v>
      </c>
      <c r="AZ141" s="83">
        <v>629</v>
      </c>
      <c r="BA141" s="90"/>
      <c r="BB141" s="90">
        <v>1221.94</v>
      </c>
      <c r="BC141" s="90"/>
      <c r="BD141" s="87" t="s">
        <v>176</v>
      </c>
      <c r="BE141" s="91"/>
      <c r="BF141" s="90"/>
      <c r="BG141" s="90"/>
      <c r="BH141" s="90"/>
      <c r="BI141" s="87" t="s">
        <v>176</v>
      </c>
      <c r="BJ141" s="91"/>
      <c r="BK141" s="90"/>
      <c r="BL141" s="90"/>
      <c r="BM141" s="90"/>
      <c r="BN141" s="91"/>
      <c r="BO141" s="91"/>
      <c r="BP141" s="91"/>
      <c r="BQ141" s="91"/>
      <c r="BR141" s="91"/>
      <c r="BS141" s="83"/>
      <c r="BT141" s="83"/>
      <c r="BU141" s="83"/>
      <c r="BV141" s="87" t="s">
        <v>176</v>
      </c>
      <c r="BW141" s="90"/>
      <c r="BX141" s="90"/>
      <c r="BY141" s="90"/>
      <c r="BZ141" s="83"/>
      <c r="CA141" s="91"/>
      <c r="CB141" s="91"/>
      <c r="CC141" s="91"/>
      <c r="CD141" s="91"/>
      <c r="CE141" s="91"/>
      <c r="CF141" s="87" t="s">
        <v>174</v>
      </c>
      <c r="CG141" s="90">
        <v>112.4</v>
      </c>
      <c r="CH141" s="90">
        <v>207.09</v>
      </c>
      <c r="CI141" s="90"/>
      <c r="CJ141" s="91">
        <v>1180</v>
      </c>
      <c r="CK141" s="91">
        <v>19</v>
      </c>
      <c r="CL141" s="91">
        <v>19</v>
      </c>
      <c r="CM141" s="83"/>
      <c r="CN141" s="83"/>
      <c r="CO141" s="83"/>
      <c r="CP141" s="92" t="s">
        <v>176</v>
      </c>
      <c r="CQ141" s="83"/>
      <c r="CR141" s="83"/>
      <c r="CS141" s="90"/>
      <c r="CT141" s="90"/>
      <c r="CU141" s="90"/>
      <c r="CV141" s="92" t="s">
        <v>176</v>
      </c>
      <c r="CW141" s="83"/>
      <c r="CX141" s="83"/>
      <c r="CY141" s="90"/>
      <c r="CZ141" s="90"/>
      <c r="DA141" s="90"/>
      <c r="DB141" s="87" t="s">
        <v>174</v>
      </c>
      <c r="DC141" s="90"/>
      <c r="DD141" s="90">
        <v>520.72</v>
      </c>
      <c r="DE141" s="90"/>
      <c r="DF141" s="83">
        <v>6</v>
      </c>
      <c r="DG141" s="91">
        <v>125</v>
      </c>
      <c r="DH141" s="91">
        <v>8</v>
      </c>
      <c r="DI141" s="87" t="s">
        <v>181</v>
      </c>
      <c r="DJ141" s="83"/>
      <c r="DK141" s="83"/>
      <c r="DL141" s="83"/>
      <c r="DM141" s="87"/>
      <c r="DN141" s="83"/>
      <c r="DO141" s="83"/>
      <c r="DP141" s="83"/>
      <c r="DQ141" s="87"/>
      <c r="DR141" s="87" t="s">
        <v>174</v>
      </c>
      <c r="DS141" s="90">
        <v>2600</v>
      </c>
      <c r="DT141" s="90">
        <v>1572.84</v>
      </c>
      <c r="DU141" s="90"/>
      <c r="DV141" s="93">
        <v>2</v>
      </c>
      <c r="DW141" s="93">
        <v>14</v>
      </c>
      <c r="DX141" s="93">
        <v>8.9</v>
      </c>
      <c r="DY141" s="87" t="s">
        <v>174</v>
      </c>
      <c r="DZ141" s="83">
        <v>77</v>
      </c>
      <c r="EA141" s="83">
        <v>77</v>
      </c>
      <c r="EB141" s="83">
        <v>72</v>
      </c>
      <c r="EC141" s="83">
        <v>72</v>
      </c>
      <c r="ED141" s="83">
        <v>12</v>
      </c>
      <c r="EE141" s="83">
        <v>12</v>
      </c>
      <c r="EF141" s="87" t="s">
        <v>176</v>
      </c>
      <c r="EG141" s="83"/>
      <c r="EH141" s="84"/>
      <c r="EI141" s="84"/>
      <c r="EJ141" s="84"/>
      <c r="EK141" s="87" t="s">
        <v>174</v>
      </c>
      <c r="EL141" s="90"/>
      <c r="EM141" s="90"/>
      <c r="EN141" s="90"/>
      <c r="EO141" s="87" t="s">
        <v>177</v>
      </c>
      <c r="EP141" s="83">
        <v>40</v>
      </c>
      <c r="EQ141" s="91">
        <v>10</v>
      </c>
      <c r="ER141" s="91">
        <v>140</v>
      </c>
      <c r="ES141" s="91">
        <v>120</v>
      </c>
      <c r="ET141" s="91">
        <v>0</v>
      </c>
      <c r="EU141" s="87" t="s">
        <v>321</v>
      </c>
      <c r="EV141" s="87" t="s">
        <v>353</v>
      </c>
      <c r="EW141" s="91">
        <v>0</v>
      </c>
      <c r="EX141" s="87" t="s">
        <v>174</v>
      </c>
      <c r="EY141" s="90"/>
      <c r="EZ141" s="90">
        <v>98.06</v>
      </c>
      <c r="FA141" s="90"/>
      <c r="FB141" s="91">
        <v>9</v>
      </c>
      <c r="FC141" s="91">
        <v>100</v>
      </c>
      <c r="FD141" s="91">
        <v>12</v>
      </c>
      <c r="FE141" s="87" t="s">
        <v>180</v>
      </c>
      <c r="FF141" s="83">
        <v>9</v>
      </c>
      <c r="FG141" s="83">
        <v>100</v>
      </c>
      <c r="FH141" s="83">
        <v>10</v>
      </c>
      <c r="FI141" s="87" t="s">
        <v>205</v>
      </c>
      <c r="FJ141" s="83"/>
      <c r="FK141" s="83"/>
      <c r="FL141" s="83"/>
      <c r="FM141" s="87"/>
      <c r="FN141" s="87" t="s">
        <v>174</v>
      </c>
      <c r="FO141" s="84">
        <f t="shared" si="17"/>
        <v>50</v>
      </c>
      <c r="FP141" s="84"/>
      <c r="FQ141" s="84"/>
      <c r="FR141" s="85">
        <f t="shared" si="18"/>
        <v>200</v>
      </c>
      <c r="FS141" s="90"/>
      <c r="FT141" s="90"/>
      <c r="FU141" s="90">
        <v>865.07</v>
      </c>
      <c r="FV141" s="90"/>
      <c r="FW141" s="86">
        <f t="shared" si="19"/>
        <v>2962.4</v>
      </c>
      <c r="FX141" s="86">
        <f t="shared" si="20"/>
        <v>6226.01</v>
      </c>
      <c r="FY141" s="86">
        <f t="shared" si="20"/>
        <v>0</v>
      </c>
    </row>
    <row r="142" spans="1:181" ht="30" customHeight="1" x14ac:dyDescent="0.25">
      <c r="A142" s="83" t="s">
        <v>377</v>
      </c>
      <c r="B142" s="87" t="s">
        <v>201</v>
      </c>
      <c r="C142" s="88">
        <v>44284</v>
      </c>
      <c r="D142" s="89">
        <v>44292</v>
      </c>
      <c r="E142" s="87" t="s">
        <v>202</v>
      </c>
      <c r="F142" s="87" t="s">
        <v>177</v>
      </c>
      <c r="G142" s="87" t="s">
        <v>203</v>
      </c>
      <c r="H142" s="87"/>
      <c r="I142" s="87"/>
      <c r="J142" s="83">
        <v>100</v>
      </c>
      <c r="K142" s="87"/>
      <c r="L142" s="87" t="s">
        <v>174</v>
      </c>
      <c r="M142" s="83">
        <v>1</v>
      </c>
      <c r="N142" s="83"/>
      <c r="O142" s="83"/>
      <c r="P142" s="83">
        <v>20000</v>
      </c>
      <c r="Q142" s="83"/>
      <c r="R142" s="83"/>
      <c r="S142" s="83"/>
      <c r="T142" s="83">
        <v>4</v>
      </c>
      <c r="U142" s="83">
        <v>8</v>
      </c>
      <c r="V142" s="83">
        <v>7840</v>
      </c>
      <c r="W142" s="83">
        <v>980</v>
      </c>
      <c r="X142" s="87" t="s">
        <v>289</v>
      </c>
      <c r="Y142" s="83">
        <v>1180</v>
      </c>
      <c r="Z142" s="83"/>
      <c r="AA142" s="83"/>
      <c r="AB142" s="83">
        <v>1062</v>
      </c>
      <c r="AC142" s="83">
        <v>1</v>
      </c>
      <c r="AD142" s="87" t="s">
        <v>176</v>
      </c>
      <c r="AE142" s="90"/>
      <c r="AF142" s="90"/>
      <c r="AG142" s="90"/>
      <c r="AH142" s="87" t="s">
        <v>176</v>
      </c>
      <c r="AI142" s="84"/>
      <c r="AJ142" s="84"/>
      <c r="AK142" s="84"/>
      <c r="AL142" s="87" t="s">
        <v>176</v>
      </c>
      <c r="AM142" s="87" t="s">
        <v>176</v>
      </c>
      <c r="AN142" s="90"/>
      <c r="AO142" s="90"/>
      <c r="AP142" s="90"/>
      <c r="AQ142" s="87" t="s">
        <v>174</v>
      </c>
      <c r="AR142" s="90"/>
      <c r="AS142" s="90">
        <v>1347.99</v>
      </c>
      <c r="AT142" s="90"/>
      <c r="AU142" s="87" t="s">
        <v>176</v>
      </c>
      <c r="AV142" s="90"/>
      <c r="AW142" s="90"/>
      <c r="AX142" s="90"/>
      <c r="AY142" s="87" t="s">
        <v>174</v>
      </c>
      <c r="AZ142" s="83">
        <v>118</v>
      </c>
      <c r="BA142" s="90"/>
      <c r="BB142" s="90">
        <v>1420.71</v>
      </c>
      <c r="BC142" s="90"/>
      <c r="BD142" s="87" t="s">
        <v>176</v>
      </c>
      <c r="BE142" s="91"/>
      <c r="BF142" s="90"/>
      <c r="BG142" s="90"/>
      <c r="BH142" s="90"/>
      <c r="BI142" s="87" t="s">
        <v>174</v>
      </c>
      <c r="BJ142" s="91">
        <v>980</v>
      </c>
      <c r="BK142" s="90">
        <v>662.6</v>
      </c>
      <c r="BL142" s="90">
        <v>29.4</v>
      </c>
      <c r="BM142" s="90"/>
      <c r="BN142" s="91">
        <v>19</v>
      </c>
      <c r="BO142" s="91">
        <v>38</v>
      </c>
      <c r="BP142" s="91"/>
      <c r="BQ142" s="91"/>
      <c r="BR142" s="91"/>
      <c r="BS142" s="83"/>
      <c r="BT142" s="83"/>
      <c r="BU142" s="83"/>
      <c r="BV142" s="87" t="s">
        <v>176</v>
      </c>
      <c r="BW142" s="90"/>
      <c r="BX142" s="90"/>
      <c r="BY142" s="90"/>
      <c r="BZ142" s="83"/>
      <c r="CA142" s="91"/>
      <c r="CB142" s="91"/>
      <c r="CC142" s="91"/>
      <c r="CD142" s="91"/>
      <c r="CE142" s="91"/>
      <c r="CF142" s="87" t="s">
        <v>174</v>
      </c>
      <c r="CG142" s="90">
        <v>895.52</v>
      </c>
      <c r="CH142" s="90">
        <v>1123.22</v>
      </c>
      <c r="CI142" s="90"/>
      <c r="CJ142" s="91">
        <v>980</v>
      </c>
      <c r="CK142" s="91">
        <v>5</v>
      </c>
      <c r="CL142" s="91">
        <v>19</v>
      </c>
      <c r="CM142" s="83"/>
      <c r="CN142" s="83"/>
      <c r="CO142" s="83"/>
      <c r="CP142" s="92" t="s">
        <v>176</v>
      </c>
      <c r="CQ142" s="83"/>
      <c r="CR142" s="83"/>
      <c r="CS142" s="90"/>
      <c r="CT142" s="90"/>
      <c r="CU142" s="90"/>
      <c r="CV142" s="92" t="s">
        <v>176</v>
      </c>
      <c r="CW142" s="83"/>
      <c r="CX142" s="83"/>
      <c r="CY142" s="90"/>
      <c r="CZ142" s="90"/>
      <c r="DA142" s="90"/>
      <c r="DB142" s="87" t="s">
        <v>176</v>
      </c>
      <c r="DC142" s="90"/>
      <c r="DD142" s="90"/>
      <c r="DE142" s="90"/>
      <c r="DF142" s="83"/>
      <c r="DG142" s="91"/>
      <c r="DH142" s="91"/>
      <c r="DI142" s="87"/>
      <c r="DJ142" s="83"/>
      <c r="DK142" s="83"/>
      <c r="DL142" s="83"/>
      <c r="DM142" s="87"/>
      <c r="DN142" s="83"/>
      <c r="DO142" s="83"/>
      <c r="DP142" s="83"/>
      <c r="DQ142" s="87"/>
      <c r="DR142" s="87" t="s">
        <v>174</v>
      </c>
      <c r="DS142" s="90">
        <v>2600</v>
      </c>
      <c r="DT142" s="90">
        <v>1957.76</v>
      </c>
      <c r="DU142" s="90"/>
      <c r="DV142" s="93">
        <v>2.5</v>
      </c>
      <c r="DW142" s="93">
        <v>14</v>
      </c>
      <c r="DX142" s="93">
        <v>8.9</v>
      </c>
      <c r="DY142" s="87" t="s">
        <v>174</v>
      </c>
      <c r="DZ142" s="83">
        <v>75</v>
      </c>
      <c r="EA142" s="83">
        <v>75</v>
      </c>
      <c r="EB142" s="83">
        <v>72</v>
      </c>
      <c r="EC142" s="83">
        <v>72</v>
      </c>
      <c r="ED142" s="83">
        <v>12</v>
      </c>
      <c r="EE142" s="83">
        <v>12</v>
      </c>
      <c r="EF142" s="87" t="s">
        <v>176</v>
      </c>
      <c r="EG142" s="83"/>
      <c r="EH142" s="84"/>
      <c r="EI142" s="84"/>
      <c r="EJ142" s="84"/>
      <c r="EK142" s="87" t="s">
        <v>174</v>
      </c>
      <c r="EL142" s="90"/>
      <c r="EM142" s="90">
        <v>34.04</v>
      </c>
      <c r="EN142" s="90"/>
      <c r="EO142" s="87" t="s">
        <v>177</v>
      </c>
      <c r="EP142" s="83">
        <v>40</v>
      </c>
      <c r="EQ142" s="91">
        <v>10</v>
      </c>
      <c r="ER142" s="91">
        <v>140</v>
      </c>
      <c r="ES142" s="91">
        <v>120</v>
      </c>
      <c r="ET142" s="91">
        <v>6</v>
      </c>
      <c r="EU142" s="87" t="s">
        <v>176</v>
      </c>
      <c r="EV142" s="87" t="s">
        <v>210</v>
      </c>
      <c r="EW142" s="91">
        <v>0</v>
      </c>
      <c r="EX142" s="87" t="s">
        <v>174</v>
      </c>
      <c r="EY142" s="90"/>
      <c r="EZ142" s="90">
        <v>84.66</v>
      </c>
      <c r="FA142" s="90"/>
      <c r="FB142" s="91">
        <v>9</v>
      </c>
      <c r="FC142" s="91">
        <v>100</v>
      </c>
      <c r="FD142" s="91">
        <v>10</v>
      </c>
      <c r="FE142" s="87" t="s">
        <v>205</v>
      </c>
      <c r="FF142" s="83">
        <v>9</v>
      </c>
      <c r="FG142" s="83">
        <v>100</v>
      </c>
      <c r="FH142" s="83">
        <v>10</v>
      </c>
      <c r="FI142" s="87" t="s">
        <v>180</v>
      </c>
      <c r="FJ142" s="83"/>
      <c r="FK142" s="83"/>
      <c r="FL142" s="83"/>
      <c r="FM142" s="87"/>
      <c r="FN142" s="87" t="s">
        <v>174</v>
      </c>
      <c r="FO142" s="84">
        <f t="shared" si="17"/>
        <v>50</v>
      </c>
      <c r="FP142" s="84"/>
      <c r="FQ142" s="84"/>
      <c r="FR142" s="85">
        <f t="shared" si="18"/>
        <v>200</v>
      </c>
      <c r="FS142" s="90"/>
      <c r="FT142" s="90"/>
      <c r="FU142" s="90">
        <v>808.94</v>
      </c>
      <c r="FV142" s="90"/>
      <c r="FW142" s="86">
        <f t="shared" si="19"/>
        <v>4408.12</v>
      </c>
      <c r="FX142" s="86">
        <f t="shared" si="20"/>
        <v>6806.7199999999993</v>
      </c>
      <c r="FY142" s="86">
        <f t="shared" si="20"/>
        <v>0</v>
      </c>
    </row>
    <row r="143" spans="1:181" ht="30" customHeight="1" x14ac:dyDescent="0.25">
      <c r="A143" s="83" t="s">
        <v>378</v>
      </c>
      <c r="B143" s="87" t="s">
        <v>201</v>
      </c>
      <c r="C143" s="88">
        <v>44301</v>
      </c>
      <c r="D143" s="89">
        <v>44315</v>
      </c>
      <c r="E143" s="87" t="s">
        <v>199</v>
      </c>
      <c r="F143" s="87" t="s">
        <v>177</v>
      </c>
      <c r="G143" s="87" t="s">
        <v>182</v>
      </c>
      <c r="H143" s="87"/>
      <c r="I143" s="87"/>
      <c r="J143" s="83">
        <v>100</v>
      </c>
      <c r="K143" s="87">
        <v>8.5</v>
      </c>
      <c r="L143" s="87" t="s">
        <v>174</v>
      </c>
      <c r="M143" s="83"/>
      <c r="N143" s="83"/>
      <c r="O143" s="83">
        <v>1</v>
      </c>
      <c r="P143" s="83"/>
      <c r="Q143" s="83"/>
      <c r="R143" s="83"/>
      <c r="S143" s="83"/>
      <c r="T143" s="83">
        <v>2</v>
      </c>
      <c r="U143" s="83">
        <v>7</v>
      </c>
      <c r="V143" s="83">
        <v>19360</v>
      </c>
      <c r="W143" s="83">
        <v>2420</v>
      </c>
      <c r="X143" s="87" t="s">
        <v>289</v>
      </c>
      <c r="Y143" s="83">
        <v>4007</v>
      </c>
      <c r="Z143" s="83"/>
      <c r="AA143" s="83"/>
      <c r="AB143" s="83">
        <v>2288</v>
      </c>
      <c r="AC143" s="83">
        <v>2</v>
      </c>
      <c r="AD143" s="87" t="s">
        <v>176</v>
      </c>
      <c r="AE143" s="90"/>
      <c r="AF143" s="90"/>
      <c r="AG143" s="90"/>
      <c r="AH143" s="87" t="s">
        <v>176</v>
      </c>
      <c r="AI143" s="84"/>
      <c r="AJ143" s="84"/>
      <c r="AK143" s="84"/>
      <c r="AL143" s="87" t="s">
        <v>176</v>
      </c>
      <c r="AM143" s="87" t="s">
        <v>176</v>
      </c>
      <c r="AN143" s="90"/>
      <c r="AO143" s="90"/>
      <c r="AP143" s="90"/>
      <c r="AQ143" s="87" t="s">
        <v>174</v>
      </c>
      <c r="AR143" s="90"/>
      <c r="AS143" s="90">
        <v>2115.2399999999998</v>
      </c>
      <c r="AT143" s="90"/>
      <c r="AU143" s="87" t="s">
        <v>176</v>
      </c>
      <c r="AV143" s="90"/>
      <c r="AW143" s="90"/>
      <c r="AX143" s="90"/>
      <c r="AY143" s="87" t="s">
        <v>174</v>
      </c>
      <c r="AZ143" s="83">
        <v>1719</v>
      </c>
      <c r="BA143" s="90"/>
      <c r="BB143" s="90">
        <v>1635.33</v>
      </c>
      <c r="BC143" s="90"/>
      <c r="BD143" s="87" t="s">
        <v>176</v>
      </c>
      <c r="BE143" s="91"/>
      <c r="BF143" s="90"/>
      <c r="BG143" s="90"/>
      <c r="BH143" s="90"/>
      <c r="BI143" s="87" t="s">
        <v>174</v>
      </c>
      <c r="BJ143" s="91">
        <v>2420</v>
      </c>
      <c r="BK143" s="90">
        <v>225.25</v>
      </c>
      <c r="BL143" s="90">
        <v>474.67</v>
      </c>
      <c r="BM143" s="90"/>
      <c r="BN143" s="91">
        <v>11</v>
      </c>
      <c r="BO143" s="91">
        <v>38</v>
      </c>
      <c r="BP143" s="91"/>
      <c r="BQ143" s="91"/>
      <c r="BR143" s="91"/>
      <c r="BS143" s="83"/>
      <c r="BT143" s="83"/>
      <c r="BU143" s="83"/>
      <c r="BV143" s="87" t="s">
        <v>176</v>
      </c>
      <c r="BW143" s="90"/>
      <c r="BX143" s="90"/>
      <c r="BY143" s="90"/>
      <c r="BZ143" s="83"/>
      <c r="CA143" s="91"/>
      <c r="CB143" s="91"/>
      <c r="CC143" s="91"/>
      <c r="CD143" s="91"/>
      <c r="CE143" s="91"/>
      <c r="CF143" s="87" t="s">
        <v>174</v>
      </c>
      <c r="CG143" s="90">
        <v>839.8</v>
      </c>
      <c r="CH143" s="90">
        <v>1348.05</v>
      </c>
      <c r="CI143" s="90"/>
      <c r="CJ143" s="91">
        <v>2420</v>
      </c>
      <c r="CK143" s="91">
        <v>0</v>
      </c>
      <c r="CL143" s="91">
        <v>19</v>
      </c>
      <c r="CM143" s="83"/>
      <c r="CN143" s="83"/>
      <c r="CO143" s="83"/>
      <c r="CP143" s="92" t="s">
        <v>176</v>
      </c>
      <c r="CQ143" s="83"/>
      <c r="CR143" s="83"/>
      <c r="CS143" s="90"/>
      <c r="CT143" s="90"/>
      <c r="CU143" s="90"/>
      <c r="CV143" s="92" t="s">
        <v>176</v>
      </c>
      <c r="CW143" s="83"/>
      <c r="CX143" s="83"/>
      <c r="CY143" s="90"/>
      <c r="CZ143" s="90"/>
      <c r="DA143" s="90"/>
      <c r="DB143" s="87" t="s">
        <v>176</v>
      </c>
      <c r="DC143" s="90"/>
      <c r="DD143" s="90"/>
      <c r="DE143" s="90"/>
      <c r="DF143" s="83"/>
      <c r="DG143" s="91"/>
      <c r="DH143" s="91"/>
      <c r="DI143" s="87"/>
      <c r="DJ143" s="83"/>
      <c r="DK143" s="83"/>
      <c r="DL143" s="83"/>
      <c r="DM143" s="87"/>
      <c r="DN143" s="83"/>
      <c r="DO143" s="83"/>
      <c r="DP143" s="83"/>
      <c r="DQ143" s="87"/>
      <c r="DR143" s="87" t="s">
        <v>176</v>
      </c>
      <c r="DS143" s="90"/>
      <c r="DT143" s="90"/>
      <c r="DU143" s="90"/>
      <c r="DV143" s="93"/>
      <c r="DW143" s="93"/>
      <c r="DX143" s="93"/>
      <c r="DY143" s="87" t="s">
        <v>174</v>
      </c>
      <c r="DZ143" s="83">
        <v>77</v>
      </c>
      <c r="EA143" s="83">
        <v>77</v>
      </c>
      <c r="EB143" s="83">
        <v>72</v>
      </c>
      <c r="EC143" s="83">
        <v>72</v>
      </c>
      <c r="ED143" s="83">
        <v>12</v>
      </c>
      <c r="EE143" s="83">
        <v>12</v>
      </c>
      <c r="EF143" s="87" t="s">
        <v>176</v>
      </c>
      <c r="EG143" s="83"/>
      <c r="EH143" s="84"/>
      <c r="EI143" s="84"/>
      <c r="EJ143" s="84"/>
      <c r="EK143" s="87" t="s">
        <v>174</v>
      </c>
      <c r="EL143" s="90"/>
      <c r="EM143" s="90">
        <v>29.95</v>
      </c>
      <c r="EN143" s="90"/>
      <c r="EO143" s="87" t="s">
        <v>177</v>
      </c>
      <c r="EP143" s="83">
        <v>40</v>
      </c>
      <c r="EQ143" s="91">
        <v>10</v>
      </c>
      <c r="ER143" s="91">
        <v>140</v>
      </c>
      <c r="ES143" s="91">
        <v>120</v>
      </c>
      <c r="ET143" s="91">
        <v>6</v>
      </c>
      <c r="EU143" s="87" t="s">
        <v>176</v>
      </c>
      <c r="EV143" s="87" t="s">
        <v>210</v>
      </c>
      <c r="EW143" s="91">
        <v>0</v>
      </c>
      <c r="EX143" s="87" t="s">
        <v>174</v>
      </c>
      <c r="EY143" s="90"/>
      <c r="EZ143" s="90">
        <v>65.17</v>
      </c>
      <c r="FA143" s="90"/>
      <c r="FB143" s="91">
        <v>9</v>
      </c>
      <c r="FC143" s="91">
        <v>100</v>
      </c>
      <c r="FD143" s="91">
        <v>12</v>
      </c>
      <c r="FE143" s="87" t="s">
        <v>180</v>
      </c>
      <c r="FF143" s="83">
        <v>9</v>
      </c>
      <c r="FG143" s="83">
        <v>100</v>
      </c>
      <c r="FH143" s="83">
        <v>12</v>
      </c>
      <c r="FI143" s="87" t="s">
        <v>205</v>
      </c>
      <c r="FJ143" s="83"/>
      <c r="FK143" s="83"/>
      <c r="FL143" s="83"/>
      <c r="FM143" s="87"/>
      <c r="FN143" s="87" t="s">
        <v>174</v>
      </c>
      <c r="FO143" s="84">
        <f t="shared" si="17"/>
        <v>50</v>
      </c>
      <c r="FP143" s="84"/>
      <c r="FQ143" s="84"/>
      <c r="FR143" s="85">
        <f t="shared" si="18"/>
        <v>200</v>
      </c>
      <c r="FS143" s="90"/>
      <c r="FT143" s="90"/>
      <c r="FU143" s="90">
        <v>865.07</v>
      </c>
      <c r="FV143" s="90"/>
      <c r="FW143" s="86">
        <f t="shared" si="19"/>
        <v>1315.05</v>
      </c>
      <c r="FX143" s="86">
        <f t="shared" si="20"/>
        <v>6533.48</v>
      </c>
      <c r="FY143" s="86">
        <f t="shared" si="20"/>
        <v>0</v>
      </c>
    </row>
    <row r="144" spans="1:181" ht="45" customHeight="1" x14ac:dyDescent="0.25">
      <c r="A144" s="83" t="s">
        <v>379</v>
      </c>
      <c r="B144" s="87" t="s">
        <v>352</v>
      </c>
      <c r="C144" s="88">
        <v>44273</v>
      </c>
      <c r="D144" s="89">
        <v>44335</v>
      </c>
      <c r="E144" s="87" t="s">
        <v>202</v>
      </c>
      <c r="F144" s="87" t="s">
        <v>177</v>
      </c>
      <c r="G144" s="87" t="s">
        <v>203</v>
      </c>
      <c r="H144" s="87"/>
      <c r="I144" s="87"/>
      <c r="J144" s="83">
        <v>100</v>
      </c>
      <c r="K144" s="87"/>
      <c r="L144" s="87" t="s">
        <v>174</v>
      </c>
      <c r="M144" s="83"/>
      <c r="N144" s="83">
        <v>1</v>
      </c>
      <c r="O144" s="83"/>
      <c r="P144" s="83">
        <v>36000</v>
      </c>
      <c r="Q144" s="83"/>
      <c r="R144" s="83"/>
      <c r="S144" s="83"/>
      <c r="T144" s="83">
        <v>4</v>
      </c>
      <c r="U144" s="83">
        <v>8</v>
      </c>
      <c r="V144" s="83">
        <v>14336</v>
      </c>
      <c r="W144" s="83">
        <v>1792</v>
      </c>
      <c r="X144" s="87" t="s">
        <v>175</v>
      </c>
      <c r="Y144" s="83">
        <v>1806</v>
      </c>
      <c r="Z144" s="83">
        <v>1806</v>
      </c>
      <c r="AA144" s="83">
        <v>1612</v>
      </c>
      <c r="AB144" s="83">
        <v>1494</v>
      </c>
      <c r="AC144" s="83">
        <v>1</v>
      </c>
      <c r="AD144" s="87" t="s">
        <v>176</v>
      </c>
      <c r="AE144" s="90"/>
      <c r="AF144" s="90"/>
      <c r="AG144" s="90"/>
      <c r="AH144" s="87" t="s">
        <v>176</v>
      </c>
      <c r="AI144" s="84"/>
      <c r="AJ144" s="84"/>
      <c r="AK144" s="84"/>
      <c r="AL144" s="87" t="s">
        <v>176</v>
      </c>
      <c r="AM144" s="87" t="s">
        <v>176</v>
      </c>
      <c r="AN144" s="90"/>
      <c r="AO144" s="90"/>
      <c r="AP144" s="90"/>
      <c r="AQ144" s="87" t="s">
        <v>174</v>
      </c>
      <c r="AR144" s="90"/>
      <c r="AS144" s="90">
        <v>2102.1999999999998</v>
      </c>
      <c r="AT144" s="90"/>
      <c r="AU144" s="87" t="s">
        <v>176</v>
      </c>
      <c r="AV144" s="90"/>
      <c r="AW144" s="90"/>
      <c r="AX144" s="90"/>
      <c r="AY144" s="87" t="s">
        <v>174</v>
      </c>
      <c r="AZ144" s="83">
        <v>118</v>
      </c>
      <c r="BA144" s="90">
        <v>186</v>
      </c>
      <c r="BB144" s="90">
        <v>109.23</v>
      </c>
      <c r="BC144" s="90"/>
      <c r="BD144" s="87" t="s">
        <v>174</v>
      </c>
      <c r="BE144" s="91">
        <v>194</v>
      </c>
      <c r="BF144" s="90">
        <v>147.44</v>
      </c>
      <c r="BG144" s="90">
        <v>304.02</v>
      </c>
      <c r="BH144" s="90"/>
      <c r="BI144" s="87" t="s">
        <v>176</v>
      </c>
      <c r="BJ144" s="91"/>
      <c r="BK144" s="90"/>
      <c r="BL144" s="90"/>
      <c r="BM144" s="90"/>
      <c r="BN144" s="91"/>
      <c r="BO144" s="91"/>
      <c r="BP144" s="91"/>
      <c r="BQ144" s="91"/>
      <c r="BR144" s="91"/>
      <c r="BS144" s="83"/>
      <c r="BT144" s="83"/>
      <c r="BU144" s="83"/>
      <c r="BV144" s="87" t="s">
        <v>176</v>
      </c>
      <c r="BW144" s="90"/>
      <c r="BX144" s="90"/>
      <c r="BY144" s="90"/>
      <c r="BZ144" s="83"/>
      <c r="CA144" s="91"/>
      <c r="CB144" s="91"/>
      <c r="CC144" s="91"/>
      <c r="CD144" s="91"/>
      <c r="CE144" s="91"/>
      <c r="CF144" s="87" t="s">
        <v>176</v>
      </c>
      <c r="CG144" s="90"/>
      <c r="CH144" s="90"/>
      <c r="CI144" s="90"/>
      <c r="CJ144" s="91"/>
      <c r="CK144" s="91"/>
      <c r="CL144" s="91"/>
      <c r="CM144" s="83"/>
      <c r="CN144" s="83"/>
      <c r="CO144" s="83"/>
      <c r="CP144" s="92" t="s">
        <v>176</v>
      </c>
      <c r="CQ144" s="83"/>
      <c r="CR144" s="83"/>
      <c r="CS144" s="90"/>
      <c r="CT144" s="90"/>
      <c r="CU144" s="90"/>
      <c r="CV144" s="92" t="s">
        <v>176</v>
      </c>
      <c r="CW144" s="83"/>
      <c r="CX144" s="83"/>
      <c r="CY144" s="90"/>
      <c r="CZ144" s="90"/>
      <c r="DA144" s="90"/>
      <c r="DB144" s="87" t="s">
        <v>176</v>
      </c>
      <c r="DC144" s="90"/>
      <c r="DD144" s="90"/>
      <c r="DE144" s="90"/>
      <c r="DF144" s="83"/>
      <c r="DG144" s="91"/>
      <c r="DH144" s="91"/>
      <c r="DI144" s="87"/>
      <c r="DJ144" s="83"/>
      <c r="DK144" s="83"/>
      <c r="DL144" s="83"/>
      <c r="DM144" s="87"/>
      <c r="DN144" s="83"/>
      <c r="DO144" s="83"/>
      <c r="DP144" s="83"/>
      <c r="DQ144" s="87"/>
      <c r="DR144" s="87" t="s">
        <v>174</v>
      </c>
      <c r="DS144" s="90">
        <v>2600</v>
      </c>
      <c r="DT144" s="90">
        <v>1183.02</v>
      </c>
      <c r="DU144" s="90"/>
      <c r="DV144" s="93">
        <v>3</v>
      </c>
      <c r="DW144" s="93">
        <v>14</v>
      </c>
      <c r="DX144" s="93">
        <v>8.4</v>
      </c>
      <c r="DY144" s="87" t="s">
        <v>174</v>
      </c>
      <c r="DZ144" s="83">
        <v>69</v>
      </c>
      <c r="EA144" s="83">
        <v>68</v>
      </c>
      <c r="EB144" s="83">
        <v>68</v>
      </c>
      <c r="EC144" s="83">
        <v>66</v>
      </c>
      <c r="ED144" s="83">
        <v>12</v>
      </c>
      <c r="EE144" s="83">
        <v>12</v>
      </c>
      <c r="EF144" s="87" t="s">
        <v>176</v>
      </c>
      <c r="EG144" s="83"/>
      <c r="EH144" s="84"/>
      <c r="EI144" s="84"/>
      <c r="EJ144" s="84"/>
      <c r="EK144" s="87" t="s">
        <v>174</v>
      </c>
      <c r="EL144" s="90"/>
      <c r="EM144" s="90">
        <v>124.48</v>
      </c>
      <c r="EN144" s="90"/>
      <c r="EO144" s="87" t="s">
        <v>177</v>
      </c>
      <c r="EP144" s="83">
        <v>40</v>
      </c>
      <c r="EQ144" s="91">
        <v>7</v>
      </c>
      <c r="ER144" s="91">
        <v>120</v>
      </c>
      <c r="ES144" s="91">
        <v>120</v>
      </c>
      <c r="ET144" s="91">
        <v>6</v>
      </c>
      <c r="EU144" s="87" t="s">
        <v>176</v>
      </c>
      <c r="EV144" s="87" t="s">
        <v>207</v>
      </c>
      <c r="EW144" s="91">
        <v>2</v>
      </c>
      <c r="EX144" s="87" t="s">
        <v>174</v>
      </c>
      <c r="EY144" s="90"/>
      <c r="EZ144" s="90">
        <v>62.56</v>
      </c>
      <c r="FA144" s="90"/>
      <c r="FB144" s="91">
        <v>18</v>
      </c>
      <c r="FC144" s="91">
        <v>60</v>
      </c>
      <c r="FD144" s="91">
        <v>12</v>
      </c>
      <c r="FE144" s="87" t="s">
        <v>180</v>
      </c>
      <c r="FF144" s="83">
        <v>18</v>
      </c>
      <c r="FG144" s="83">
        <v>60</v>
      </c>
      <c r="FH144" s="83">
        <v>12</v>
      </c>
      <c r="FI144" s="87" t="s">
        <v>180</v>
      </c>
      <c r="FJ144" s="83"/>
      <c r="FK144" s="83"/>
      <c r="FL144" s="83"/>
      <c r="FM144" s="87"/>
      <c r="FN144" s="87" t="s">
        <v>174</v>
      </c>
      <c r="FO144" s="84">
        <f t="shared" si="17"/>
        <v>50</v>
      </c>
      <c r="FP144" s="84"/>
      <c r="FQ144" s="84"/>
      <c r="FR144" s="85">
        <f t="shared" si="18"/>
        <v>200</v>
      </c>
      <c r="FS144" s="90"/>
      <c r="FT144" s="90"/>
      <c r="FU144" s="90">
        <v>580.66</v>
      </c>
      <c r="FV144" s="90"/>
      <c r="FW144" s="86">
        <f t="shared" si="19"/>
        <v>3183.44</v>
      </c>
      <c r="FX144" s="86">
        <f t="shared" si="20"/>
        <v>4466.17</v>
      </c>
      <c r="FY144" s="86">
        <f t="shared" si="20"/>
        <v>0</v>
      </c>
    </row>
    <row r="145" spans="1:181" ht="30" customHeight="1" x14ac:dyDescent="0.25">
      <c r="A145" s="83" t="s">
        <v>380</v>
      </c>
      <c r="B145" s="87" t="s">
        <v>352</v>
      </c>
      <c r="C145" s="88">
        <v>44272</v>
      </c>
      <c r="D145" s="89">
        <v>44327</v>
      </c>
      <c r="E145" s="87" t="s">
        <v>199</v>
      </c>
      <c r="F145" s="87" t="s">
        <v>177</v>
      </c>
      <c r="G145" s="87" t="s">
        <v>182</v>
      </c>
      <c r="H145" s="87"/>
      <c r="I145" s="87"/>
      <c r="J145" s="83">
        <v>100</v>
      </c>
      <c r="K145" s="87">
        <v>8.1999999999999993</v>
      </c>
      <c r="L145" s="87" t="s">
        <v>174</v>
      </c>
      <c r="M145" s="83"/>
      <c r="N145" s="83"/>
      <c r="O145" s="83">
        <v>1</v>
      </c>
      <c r="P145" s="83">
        <v>36000</v>
      </c>
      <c r="Q145" s="83"/>
      <c r="R145" s="83"/>
      <c r="S145" s="83"/>
      <c r="T145" s="83">
        <v>8</v>
      </c>
      <c r="U145" s="83">
        <v>8</v>
      </c>
      <c r="V145" s="83">
        <v>22208</v>
      </c>
      <c r="W145" s="83">
        <v>2776</v>
      </c>
      <c r="X145" s="87" t="s">
        <v>175</v>
      </c>
      <c r="Y145" s="83">
        <v>5462</v>
      </c>
      <c r="Z145" s="83">
        <v>5462</v>
      </c>
      <c r="AA145" s="83"/>
      <c r="AB145" s="83">
        <v>2875</v>
      </c>
      <c r="AC145" s="83">
        <v>1</v>
      </c>
      <c r="AD145" s="87" t="s">
        <v>176</v>
      </c>
      <c r="AE145" s="90"/>
      <c r="AF145" s="90"/>
      <c r="AG145" s="90"/>
      <c r="AH145" s="87" t="s">
        <v>176</v>
      </c>
      <c r="AI145" s="84"/>
      <c r="AJ145" s="84"/>
      <c r="AK145" s="84"/>
      <c r="AL145" s="87" t="s">
        <v>176</v>
      </c>
      <c r="AM145" s="87" t="s">
        <v>176</v>
      </c>
      <c r="AN145" s="90"/>
      <c r="AO145" s="90"/>
      <c r="AP145" s="90"/>
      <c r="AQ145" s="87" t="s">
        <v>174</v>
      </c>
      <c r="AR145" s="90"/>
      <c r="AS145" s="90">
        <v>1217.99</v>
      </c>
      <c r="AT145" s="90"/>
      <c r="AU145" s="87" t="s">
        <v>176</v>
      </c>
      <c r="AV145" s="90"/>
      <c r="AW145" s="90"/>
      <c r="AX145" s="90"/>
      <c r="AY145" s="87" t="s">
        <v>174</v>
      </c>
      <c r="AZ145" s="83"/>
      <c r="BA145" s="90">
        <v>387.5</v>
      </c>
      <c r="BB145" s="90">
        <v>838.57</v>
      </c>
      <c r="BC145" s="90"/>
      <c r="BD145" s="87" t="s">
        <v>174</v>
      </c>
      <c r="BE145" s="91"/>
      <c r="BF145" s="90">
        <v>754.94</v>
      </c>
      <c r="BG145" s="90">
        <v>935.59</v>
      </c>
      <c r="BH145" s="90"/>
      <c r="BI145" s="87" t="s">
        <v>174</v>
      </c>
      <c r="BJ145" s="91">
        <v>2776</v>
      </c>
      <c r="BK145" s="90">
        <v>249</v>
      </c>
      <c r="BL145" s="90">
        <v>2062.4299999999998</v>
      </c>
      <c r="BM145" s="90"/>
      <c r="BN145" s="91">
        <v>19</v>
      </c>
      <c r="BO145" s="91">
        <v>38</v>
      </c>
      <c r="BP145" s="91"/>
      <c r="BQ145" s="91"/>
      <c r="BR145" s="91"/>
      <c r="BS145" s="83"/>
      <c r="BT145" s="83"/>
      <c r="BU145" s="83"/>
      <c r="BV145" s="87" t="s">
        <v>176</v>
      </c>
      <c r="BW145" s="90"/>
      <c r="BX145" s="90"/>
      <c r="BY145" s="90"/>
      <c r="BZ145" s="83"/>
      <c r="CA145" s="91"/>
      <c r="CB145" s="91"/>
      <c r="CC145" s="91"/>
      <c r="CD145" s="91"/>
      <c r="CE145" s="91"/>
      <c r="CF145" s="87" t="s">
        <v>174</v>
      </c>
      <c r="CG145" s="90">
        <v>44</v>
      </c>
      <c r="CH145" s="90">
        <v>2503.25</v>
      </c>
      <c r="CI145" s="90"/>
      <c r="CJ145" s="91">
        <v>616</v>
      </c>
      <c r="CK145" s="91">
        <v>0</v>
      </c>
      <c r="CL145" s="91">
        <v>19</v>
      </c>
      <c r="CM145" s="83"/>
      <c r="CN145" s="83"/>
      <c r="CO145" s="83"/>
      <c r="CP145" s="92" t="s">
        <v>176</v>
      </c>
      <c r="CQ145" s="83"/>
      <c r="CR145" s="83"/>
      <c r="CS145" s="90"/>
      <c r="CT145" s="90"/>
      <c r="CU145" s="90"/>
      <c r="CV145" s="92" t="s">
        <v>176</v>
      </c>
      <c r="CW145" s="83"/>
      <c r="CX145" s="83"/>
      <c r="CY145" s="90"/>
      <c r="CZ145" s="90"/>
      <c r="DA145" s="90"/>
      <c r="DB145" s="87" t="s">
        <v>176</v>
      </c>
      <c r="DC145" s="90"/>
      <c r="DD145" s="90">
        <v>276.73</v>
      </c>
      <c r="DE145" s="90"/>
      <c r="DF145" s="83"/>
      <c r="DG145" s="91"/>
      <c r="DH145" s="91"/>
      <c r="DI145" s="87"/>
      <c r="DJ145" s="83"/>
      <c r="DK145" s="83"/>
      <c r="DL145" s="83"/>
      <c r="DM145" s="87"/>
      <c r="DN145" s="83"/>
      <c r="DO145" s="83"/>
      <c r="DP145" s="83"/>
      <c r="DQ145" s="87"/>
      <c r="DR145" s="87" t="s">
        <v>176</v>
      </c>
      <c r="DS145" s="90"/>
      <c r="DT145" s="90"/>
      <c r="DU145" s="90"/>
      <c r="DV145" s="93"/>
      <c r="DW145" s="93"/>
      <c r="DX145" s="93"/>
      <c r="DY145" s="87" t="s">
        <v>174</v>
      </c>
      <c r="DZ145" s="83">
        <v>69</v>
      </c>
      <c r="EA145" s="83">
        <v>68</v>
      </c>
      <c r="EB145" s="83">
        <v>68</v>
      </c>
      <c r="EC145" s="83">
        <v>67</v>
      </c>
      <c r="ED145" s="83">
        <v>12</v>
      </c>
      <c r="EE145" s="83">
        <v>12</v>
      </c>
      <c r="EF145" s="87" t="s">
        <v>176</v>
      </c>
      <c r="EG145" s="83"/>
      <c r="EH145" s="84"/>
      <c r="EI145" s="84"/>
      <c r="EJ145" s="84"/>
      <c r="EK145" s="87" t="s">
        <v>174</v>
      </c>
      <c r="EL145" s="90"/>
      <c r="EM145" s="90">
        <v>259.41000000000003</v>
      </c>
      <c r="EN145" s="90"/>
      <c r="EO145" s="87" t="s">
        <v>177</v>
      </c>
      <c r="EP145" s="83">
        <v>40</v>
      </c>
      <c r="EQ145" s="91">
        <v>1</v>
      </c>
      <c r="ER145" s="91">
        <v>120</v>
      </c>
      <c r="ES145" s="91">
        <v>120</v>
      </c>
      <c r="ET145" s="91">
        <v>6</v>
      </c>
      <c r="EU145" s="87" t="s">
        <v>174</v>
      </c>
      <c r="EV145" s="87"/>
      <c r="EW145" s="91">
        <v>2</v>
      </c>
      <c r="EX145" s="87" t="s">
        <v>174</v>
      </c>
      <c r="EY145" s="90"/>
      <c r="EZ145" s="90">
        <v>82.32</v>
      </c>
      <c r="FA145" s="90"/>
      <c r="FB145" s="91">
        <v>18</v>
      </c>
      <c r="FC145" s="91">
        <v>60</v>
      </c>
      <c r="FD145" s="91">
        <v>12</v>
      </c>
      <c r="FE145" s="87" t="s">
        <v>180</v>
      </c>
      <c r="FF145" s="83">
        <v>18</v>
      </c>
      <c r="FG145" s="83">
        <v>60</v>
      </c>
      <c r="FH145" s="83">
        <v>12</v>
      </c>
      <c r="FI145" s="87" t="s">
        <v>205</v>
      </c>
      <c r="FJ145" s="83"/>
      <c r="FK145" s="83"/>
      <c r="FL145" s="83"/>
      <c r="FM145" s="87"/>
      <c r="FN145" s="87" t="s">
        <v>174</v>
      </c>
      <c r="FO145" s="84">
        <f t="shared" si="17"/>
        <v>50</v>
      </c>
      <c r="FP145" s="84"/>
      <c r="FQ145" s="84"/>
      <c r="FR145" s="85">
        <f t="shared" si="18"/>
        <v>200</v>
      </c>
      <c r="FS145" s="90"/>
      <c r="FT145" s="90"/>
      <c r="FU145" s="90">
        <v>817.66</v>
      </c>
      <c r="FV145" s="90"/>
      <c r="FW145" s="86">
        <f t="shared" si="19"/>
        <v>1685.44</v>
      </c>
      <c r="FX145" s="86">
        <f t="shared" si="20"/>
        <v>8993.9499999999989</v>
      </c>
      <c r="FY145" s="86">
        <f t="shared" si="20"/>
        <v>0</v>
      </c>
    </row>
    <row r="146" spans="1:181" x14ac:dyDescent="0.25">
      <c r="A146" s="83" t="s">
        <v>381</v>
      </c>
      <c r="B146" s="87" t="s">
        <v>352</v>
      </c>
      <c r="C146" s="88">
        <v>44295</v>
      </c>
      <c r="D146" s="89">
        <v>44333</v>
      </c>
      <c r="E146" s="87" t="s">
        <v>199</v>
      </c>
      <c r="F146" s="87" t="s">
        <v>177</v>
      </c>
      <c r="G146" s="87" t="s">
        <v>203</v>
      </c>
      <c r="H146" s="87"/>
      <c r="I146" s="87"/>
      <c r="J146" s="83">
        <v>100</v>
      </c>
      <c r="K146" s="87"/>
      <c r="L146" s="87" t="s">
        <v>174</v>
      </c>
      <c r="M146" s="83"/>
      <c r="N146" s="83">
        <v>1</v>
      </c>
      <c r="O146" s="83"/>
      <c r="P146" s="83">
        <v>24000</v>
      </c>
      <c r="Q146" s="83"/>
      <c r="R146" s="83"/>
      <c r="S146" s="83"/>
      <c r="T146" s="83">
        <v>2</v>
      </c>
      <c r="U146" s="83">
        <v>6</v>
      </c>
      <c r="V146" s="83">
        <v>9088</v>
      </c>
      <c r="W146" s="83">
        <v>1136</v>
      </c>
      <c r="X146" s="87" t="s">
        <v>175</v>
      </c>
      <c r="Y146" s="83">
        <v>895</v>
      </c>
      <c r="Z146" s="83">
        <v>895</v>
      </c>
      <c r="AA146" s="83">
        <v>679</v>
      </c>
      <c r="AB146" s="83">
        <v>679</v>
      </c>
      <c r="AC146" s="83">
        <v>1</v>
      </c>
      <c r="AD146" s="87" t="s">
        <v>176</v>
      </c>
      <c r="AE146" s="90"/>
      <c r="AF146" s="90"/>
      <c r="AG146" s="90"/>
      <c r="AH146" s="87" t="s">
        <v>176</v>
      </c>
      <c r="AI146" s="84"/>
      <c r="AJ146" s="84"/>
      <c r="AK146" s="84"/>
      <c r="AL146" s="87" t="s">
        <v>176</v>
      </c>
      <c r="AM146" s="87" t="s">
        <v>176</v>
      </c>
      <c r="AN146" s="90"/>
      <c r="AO146" s="90"/>
      <c r="AP146" s="90"/>
      <c r="AQ146" s="87" t="s">
        <v>174</v>
      </c>
      <c r="AR146" s="90"/>
      <c r="AS146" s="90">
        <v>906.94</v>
      </c>
      <c r="AT146" s="90"/>
      <c r="AU146" s="87" t="s">
        <v>176</v>
      </c>
      <c r="AV146" s="90"/>
      <c r="AW146" s="90"/>
      <c r="AX146" s="90"/>
      <c r="AY146" s="87" t="s">
        <v>176</v>
      </c>
      <c r="AZ146" s="83"/>
      <c r="BA146" s="90"/>
      <c r="BB146" s="90"/>
      <c r="BC146" s="90"/>
      <c r="BD146" s="87" t="s">
        <v>174</v>
      </c>
      <c r="BE146" s="91">
        <v>216</v>
      </c>
      <c r="BF146" s="90">
        <v>555.94000000000005</v>
      </c>
      <c r="BG146" s="90">
        <v>506.55</v>
      </c>
      <c r="BH146" s="90"/>
      <c r="BI146" s="87" t="s">
        <v>176</v>
      </c>
      <c r="BJ146" s="91"/>
      <c r="BK146" s="90"/>
      <c r="BL146" s="90"/>
      <c r="BM146" s="90"/>
      <c r="BN146" s="91"/>
      <c r="BO146" s="91"/>
      <c r="BP146" s="91"/>
      <c r="BQ146" s="91"/>
      <c r="BR146" s="91"/>
      <c r="BS146" s="83"/>
      <c r="BT146" s="83"/>
      <c r="BU146" s="83"/>
      <c r="BV146" s="87" t="s">
        <v>176</v>
      </c>
      <c r="BW146" s="90"/>
      <c r="BX146" s="90"/>
      <c r="BY146" s="90"/>
      <c r="BZ146" s="83"/>
      <c r="CA146" s="91"/>
      <c r="CB146" s="91"/>
      <c r="CC146" s="91"/>
      <c r="CD146" s="91"/>
      <c r="CE146" s="91"/>
      <c r="CF146" s="87" t="s">
        <v>174</v>
      </c>
      <c r="CG146" s="90">
        <v>470</v>
      </c>
      <c r="CH146" s="90">
        <v>668.88</v>
      </c>
      <c r="CI146" s="90"/>
      <c r="CJ146" s="91">
        <v>428</v>
      </c>
      <c r="CK146" s="91">
        <v>0</v>
      </c>
      <c r="CL146" s="91">
        <v>19</v>
      </c>
      <c r="CM146" s="83"/>
      <c r="CN146" s="83"/>
      <c r="CO146" s="83"/>
      <c r="CP146" s="92" t="s">
        <v>176</v>
      </c>
      <c r="CQ146" s="83"/>
      <c r="CR146" s="83"/>
      <c r="CS146" s="90"/>
      <c r="CT146" s="90"/>
      <c r="CU146" s="90"/>
      <c r="CV146" s="92" t="s">
        <v>176</v>
      </c>
      <c r="CW146" s="83"/>
      <c r="CX146" s="83"/>
      <c r="CY146" s="90"/>
      <c r="CZ146" s="90"/>
      <c r="DA146" s="90"/>
      <c r="DB146" s="87" t="s">
        <v>176</v>
      </c>
      <c r="DC146" s="90"/>
      <c r="DD146" s="90"/>
      <c r="DE146" s="90"/>
      <c r="DF146" s="83"/>
      <c r="DG146" s="91"/>
      <c r="DH146" s="91"/>
      <c r="DI146" s="87"/>
      <c r="DJ146" s="83"/>
      <c r="DK146" s="83"/>
      <c r="DL146" s="83"/>
      <c r="DM146" s="87"/>
      <c r="DN146" s="83"/>
      <c r="DO146" s="83"/>
      <c r="DP146" s="83"/>
      <c r="DQ146" s="87"/>
      <c r="DR146" s="87" t="s">
        <v>174</v>
      </c>
      <c r="DS146" s="90">
        <v>2600</v>
      </c>
      <c r="DT146" s="90">
        <v>267.7</v>
      </c>
      <c r="DU146" s="90"/>
      <c r="DV146" s="93">
        <v>2</v>
      </c>
      <c r="DW146" s="93">
        <v>14</v>
      </c>
      <c r="DX146" s="93">
        <v>8.4</v>
      </c>
      <c r="DY146" s="87" t="s">
        <v>174</v>
      </c>
      <c r="DZ146" s="83">
        <v>68</v>
      </c>
      <c r="EA146" s="83">
        <v>68</v>
      </c>
      <c r="EB146" s="83">
        <v>67</v>
      </c>
      <c r="EC146" s="83">
        <v>67</v>
      </c>
      <c r="ED146" s="83">
        <v>12</v>
      </c>
      <c r="EE146" s="83">
        <v>12</v>
      </c>
      <c r="EF146" s="87" t="s">
        <v>176</v>
      </c>
      <c r="EG146" s="83"/>
      <c r="EH146" s="84"/>
      <c r="EI146" s="84"/>
      <c r="EJ146" s="84"/>
      <c r="EK146" s="87" t="s">
        <v>174</v>
      </c>
      <c r="EL146" s="90"/>
      <c r="EM146" s="90">
        <v>103.76</v>
      </c>
      <c r="EN146" s="90"/>
      <c r="EO146" s="87" t="s">
        <v>177</v>
      </c>
      <c r="EP146" s="83">
        <v>40</v>
      </c>
      <c r="EQ146" s="91">
        <v>3</v>
      </c>
      <c r="ER146" s="91">
        <v>120</v>
      </c>
      <c r="ES146" s="91">
        <v>120</v>
      </c>
      <c r="ET146" s="91">
        <v>6</v>
      </c>
      <c r="EU146" s="87" t="s">
        <v>174</v>
      </c>
      <c r="EV146" s="87"/>
      <c r="EW146" s="91">
        <v>0</v>
      </c>
      <c r="EX146" s="87" t="s">
        <v>174</v>
      </c>
      <c r="EY146" s="90"/>
      <c r="EZ146" s="90">
        <v>37.44</v>
      </c>
      <c r="FA146" s="90"/>
      <c r="FB146" s="91">
        <v>18</v>
      </c>
      <c r="FC146" s="91">
        <v>60</v>
      </c>
      <c r="FD146" s="91">
        <v>12</v>
      </c>
      <c r="FE146" s="87" t="s">
        <v>205</v>
      </c>
      <c r="FF146" s="83">
        <v>18</v>
      </c>
      <c r="FG146" s="83">
        <v>60</v>
      </c>
      <c r="FH146" s="83">
        <v>12</v>
      </c>
      <c r="FI146" s="87" t="s">
        <v>180</v>
      </c>
      <c r="FJ146" s="83"/>
      <c r="FK146" s="83"/>
      <c r="FL146" s="83"/>
      <c r="FM146" s="87"/>
      <c r="FN146" s="87" t="s">
        <v>174</v>
      </c>
      <c r="FO146" s="84">
        <f t="shared" si="17"/>
        <v>50</v>
      </c>
      <c r="FP146" s="84"/>
      <c r="FQ146" s="84"/>
      <c r="FR146" s="85">
        <f t="shared" si="18"/>
        <v>200</v>
      </c>
      <c r="FS146" s="90"/>
      <c r="FT146" s="90"/>
      <c r="FU146" s="90">
        <v>669.37</v>
      </c>
      <c r="FV146" s="90"/>
      <c r="FW146" s="86">
        <f t="shared" si="19"/>
        <v>3875.94</v>
      </c>
      <c r="FX146" s="86">
        <f t="shared" si="20"/>
        <v>3160.64</v>
      </c>
      <c r="FY146" s="86">
        <f t="shared" si="20"/>
        <v>0</v>
      </c>
    </row>
    <row r="147" spans="1:181" ht="30" customHeight="1" x14ac:dyDescent="0.25">
      <c r="A147" s="83" t="s">
        <v>382</v>
      </c>
      <c r="B147" s="87" t="s">
        <v>352</v>
      </c>
      <c r="C147" s="88">
        <v>44314</v>
      </c>
      <c r="D147" s="89">
        <v>44340</v>
      </c>
      <c r="E147" s="87" t="s">
        <v>199</v>
      </c>
      <c r="F147" s="87" t="s">
        <v>177</v>
      </c>
      <c r="G147" s="87" t="s">
        <v>203</v>
      </c>
      <c r="H147" s="87"/>
      <c r="I147" s="87"/>
      <c r="J147" s="83">
        <v>100</v>
      </c>
      <c r="K147" s="87"/>
      <c r="L147" s="87" t="s">
        <v>176</v>
      </c>
      <c r="M147" s="83"/>
      <c r="N147" s="83"/>
      <c r="O147" s="83"/>
      <c r="P147" s="83"/>
      <c r="Q147" s="83"/>
      <c r="R147" s="83"/>
      <c r="S147" s="83"/>
      <c r="T147" s="83">
        <v>4</v>
      </c>
      <c r="U147" s="83">
        <v>7</v>
      </c>
      <c r="V147" s="83">
        <v>7296</v>
      </c>
      <c r="W147" s="83">
        <v>912</v>
      </c>
      <c r="X147" s="87" t="s">
        <v>175</v>
      </c>
      <c r="Y147" s="83">
        <v>1565</v>
      </c>
      <c r="Z147" s="83">
        <v>1565</v>
      </c>
      <c r="AA147" s="83">
        <v>1152</v>
      </c>
      <c r="AB147" s="83">
        <v>980</v>
      </c>
      <c r="AC147" s="83">
        <v>1</v>
      </c>
      <c r="AD147" s="87" t="s">
        <v>176</v>
      </c>
      <c r="AE147" s="90"/>
      <c r="AF147" s="90"/>
      <c r="AG147" s="90"/>
      <c r="AH147" s="87" t="s">
        <v>176</v>
      </c>
      <c r="AI147" s="84"/>
      <c r="AJ147" s="84"/>
      <c r="AK147" s="84"/>
      <c r="AL147" s="87" t="s">
        <v>176</v>
      </c>
      <c r="AM147" s="87" t="s">
        <v>176</v>
      </c>
      <c r="AN147" s="90"/>
      <c r="AO147" s="90"/>
      <c r="AP147" s="90"/>
      <c r="AQ147" s="87" t="s">
        <v>174</v>
      </c>
      <c r="AR147" s="90"/>
      <c r="AS147" s="90">
        <v>763.96</v>
      </c>
      <c r="AT147" s="90"/>
      <c r="AU147" s="87" t="s">
        <v>176</v>
      </c>
      <c r="AV147" s="90"/>
      <c r="AW147" s="90"/>
      <c r="AX147" s="90"/>
      <c r="AY147" s="87" t="s">
        <v>174</v>
      </c>
      <c r="AZ147" s="83">
        <v>172</v>
      </c>
      <c r="BA147" s="90">
        <v>50</v>
      </c>
      <c r="BB147" s="90">
        <v>173.4</v>
      </c>
      <c r="BC147" s="90"/>
      <c r="BD147" s="87" t="s">
        <v>174</v>
      </c>
      <c r="BE147" s="91">
        <v>413</v>
      </c>
      <c r="BF147" s="90">
        <v>147.94</v>
      </c>
      <c r="BG147" s="90">
        <v>619.87</v>
      </c>
      <c r="BH147" s="90"/>
      <c r="BI147" s="87" t="s">
        <v>176</v>
      </c>
      <c r="BJ147" s="91"/>
      <c r="BK147" s="90"/>
      <c r="BL147" s="90"/>
      <c r="BM147" s="90"/>
      <c r="BN147" s="91"/>
      <c r="BO147" s="91"/>
      <c r="BP147" s="91"/>
      <c r="BQ147" s="91"/>
      <c r="BR147" s="91"/>
      <c r="BS147" s="83"/>
      <c r="BT147" s="83"/>
      <c r="BU147" s="83"/>
      <c r="BV147" s="87" t="s">
        <v>176</v>
      </c>
      <c r="BW147" s="90"/>
      <c r="BX147" s="90"/>
      <c r="BY147" s="90"/>
      <c r="BZ147" s="83"/>
      <c r="CA147" s="91"/>
      <c r="CB147" s="91"/>
      <c r="CC147" s="91"/>
      <c r="CD147" s="91"/>
      <c r="CE147" s="91"/>
      <c r="CF147" s="87" t="s">
        <v>174</v>
      </c>
      <c r="CG147" s="90">
        <v>450.5</v>
      </c>
      <c r="CH147" s="90">
        <v>2098.3000000000002</v>
      </c>
      <c r="CI147" s="90"/>
      <c r="CJ147" s="91">
        <v>912</v>
      </c>
      <c r="CK147" s="91">
        <v>0</v>
      </c>
      <c r="CL147" s="91">
        <v>19</v>
      </c>
      <c r="CM147" s="83"/>
      <c r="CN147" s="83"/>
      <c r="CO147" s="83"/>
      <c r="CP147" s="92" t="s">
        <v>176</v>
      </c>
      <c r="CQ147" s="83"/>
      <c r="CR147" s="83"/>
      <c r="CS147" s="90"/>
      <c r="CT147" s="90"/>
      <c r="CU147" s="90"/>
      <c r="CV147" s="92" t="s">
        <v>176</v>
      </c>
      <c r="CW147" s="83"/>
      <c r="CX147" s="83"/>
      <c r="CY147" s="90"/>
      <c r="CZ147" s="90"/>
      <c r="DA147" s="90"/>
      <c r="DB147" s="87" t="s">
        <v>176</v>
      </c>
      <c r="DC147" s="90"/>
      <c r="DD147" s="90"/>
      <c r="DE147" s="90"/>
      <c r="DF147" s="83"/>
      <c r="DG147" s="91"/>
      <c r="DH147" s="91"/>
      <c r="DI147" s="87"/>
      <c r="DJ147" s="83"/>
      <c r="DK147" s="83"/>
      <c r="DL147" s="83"/>
      <c r="DM147" s="87"/>
      <c r="DN147" s="83"/>
      <c r="DO147" s="83"/>
      <c r="DP147" s="83"/>
      <c r="DQ147" s="87"/>
      <c r="DR147" s="87" t="s">
        <v>174</v>
      </c>
      <c r="DS147" s="90">
        <v>2600</v>
      </c>
      <c r="DT147" s="90">
        <v>608.80999999999995</v>
      </c>
      <c r="DU147" s="90"/>
      <c r="DV147" s="93">
        <v>2</v>
      </c>
      <c r="DW147" s="93">
        <v>14</v>
      </c>
      <c r="DX147" s="93">
        <v>8.4</v>
      </c>
      <c r="DY147" s="87" t="s">
        <v>174</v>
      </c>
      <c r="DZ147" s="83">
        <v>70</v>
      </c>
      <c r="EA147" s="83">
        <v>69</v>
      </c>
      <c r="EB147" s="83">
        <v>68</v>
      </c>
      <c r="EC147" s="83">
        <v>68</v>
      </c>
      <c r="ED147" s="83">
        <v>12</v>
      </c>
      <c r="EE147" s="83">
        <v>12</v>
      </c>
      <c r="EF147" s="87" t="s">
        <v>176</v>
      </c>
      <c r="EG147" s="83"/>
      <c r="EH147" s="84"/>
      <c r="EI147" s="84"/>
      <c r="EJ147" s="84"/>
      <c r="EK147" s="87" t="s">
        <v>174</v>
      </c>
      <c r="EL147" s="90"/>
      <c r="EM147" s="90">
        <v>31.72</v>
      </c>
      <c r="EN147" s="90"/>
      <c r="EO147" s="87" t="s">
        <v>177</v>
      </c>
      <c r="EP147" s="83">
        <v>40</v>
      </c>
      <c r="EQ147" s="91">
        <v>8</v>
      </c>
      <c r="ER147" s="91">
        <v>120</v>
      </c>
      <c r="ES147" s="91">
        <v>120</v>
      </c>
      <c r="ET147" s="91">
        <v>0</v>
      </c>
      <c r="EU147" s="87" t="s">
        <v>176</v>
      </c>
      <c r="EV147" s="87" t="s">
        <v>207</v>
      </c>
      <c r="EW147" s="91">
        <v>1</v>
      </c>
      <c r="EX147" s="87" t="s">
        <v>174</v>
      </c>
      <c r="EY147" s="90"/>
      <c r="EZ147" s="90">
        <v>53.69</v>
      </c>
      <c r="FA147" s="90"/>
      <c r="FB147" s="91">
        <v>18</v>
      </c>
      <c r="FC147" s="91">
        <v>60</v>
      </c>
      <c r="FD147" s="91">
        <v>12</v>
      </c>
      <c r="FE147" s="87" t="s">
        <v>205</v>
      </c>
      <c r="FF147" s="83">
        <v>18</v>
      </c>
      <c r="FG147" s="83">
        <v>60</v>
      </c>
      <c r="FH147" s="83">
        <v>12</v>
      </c>
      <c r="FI147" s="87" t="s">
        <v>180</v>
      </c>
      <c r="FJ147" s="83"/>
      <c r="FK147" s="83"/>
      <c r="FL147" s="83"/>
      <c r="FM147" s="87"/>
      <c r="FN147" s="87" t="s">
        <v>174</v>
      </c>
      <c r="FO147" s="84">
        <f t="shared" si="17"/>
        <v>50</v>
      </c>
      <c r="FP147" s="84"/>
      <c r="FQ147" s="84"/>
      <c r="FR147" s="85">
        <f t="shared" si="18"/>
        <v>200</v>
      </c>
      <c r="FS147" s="90"/>
      <c r="FT147" s="90"/>
      <c r="FU147" s="90">
        <v>704.32</v>
      </c>
      <c r="FV147" s="90"/>
      <c r="FW147" s="86">
        <f t="shared" si="19"/>
        <v>3498.44</v>
      </c>
      <c r="FX147" s="86">
        <f t="shared" si="20"/>
        <v>5054.07</v>
      </c>
      <c r="FY147" s="86">
        <f t="shared" si="20"/>
        <v>0</v>
      </c>
    </row>
    <row r="148" spans="1:181" x14ac:dyDescent="0.25">
      <c r="A148" s="83" t="s">
        <v>383</v>
      </c>
      <c r="B148" s="87" t="s">
        <v>352</v>
      </c>
      <c r="C148" s="88">
        <v>44313</v>
      </c>
      <c r="D148" s="89">
        <v>44342</v>
      </c>
      <c r="E148" s="87" t="s">
        <v>202</v>
      </c>
      <c r="F148" s="87" t="s">
        <v>177</v>
      </c>
      <c r="G148" s="87" t="s">
        <v>203</v>
      </c>
      <c r="H148" s="87"/>
      <c r="I148" s="87"/>
      <c r="J148" s="83">
        <v>100</v>
      </c>
      <c r="K148" s="87"/>
      <c r="L148" s="87" t="s">
        <v>176</v>
      </c>
      <c r="M148" s="83"/>
      <c r="N148" s="83"/>
      <c r="O148" s="83"/>
      <c r="P148" s="83"/>
      <c r="Q148" s="83"/>
      <c r="R148" s="83"/>
      <c r="S148" s="83"/>
      <c r="T148" s="83">
        <v>2</v>
      </c>
      <c r="U148" s="83">
        <v>7</v>
      </c>
      <c r="V148" s="83">
        <v>11520</v>
      </c>
      <c r="W148" s="83">
        <v>1440</v>
      </c>
      <c r="X148" s="87" t="s">
        <v>175</v>
      </c>
      <c r="Y148" s="83">
        <v>1121</v>
      </c>
      <c r="Z148" s="83">
        <v>1121</v>
      </c>
      <c r="AA148" s="83">
        <v>1074</v>
      </c>
      <c r="AB148" s="83">
        <v>981</v>
      </c>
      <c r="AC148" s="83">
        <v>1</v>
      </c>
      <c r="AD148" s="87" t="s">
        <v>176</v>
      </c>
      <c r="AE148" s="90"/>
      <c r="AF148" s="90"/>
      <c r="AG148" s="90"/>
      <c r="AH148" s="87" t="s">
        <v>176</v>
      </c>
      <c r="AI148" s="84"/>
      <c r="AJ148" s="84"/>
      <c r="AK148" s="84"/>
      <c r="AL148" s="87" t="s">
        <v>176</v>
      </c>
      <c r="AM148" s="87" t="s">
        <v>176</v>
      </c>
      <c r="AN148" s="90"/>
      <c r="AO148" s="90"/>
      <c r="AP148" s="90"/>
      <c r="AQ148" s="87" t="s">
        <v>174</v>
      </c>
      <c r="AR148" s="90"/>
      <c r="AS148" s="90">
        <v>2234.52</v>
      </c>
      <c r="AT148" s="90"/>
      <c r="AU148" s="87" t="s">
        <v>176</v>
      </c>
      <c r="AV148" s="90"/>
      <c r="AW148" s="90"/>
      <c r="AX148" s="90"/>
      <c r="AY148" s="87" t="s">
        <v>174</v>
      </c>
      <c r="AZ148" s="83">
        <v>47</v>
      </c>
      <c r="BA148" s="90">
        <v>60</v>
      </c>
      <c r="BB148" s="90">
        <v>71.31</v>
      </c>
      <c r="BC148" s="90"/>
      <c r="BD148" s="87" t="s">
        <v>174</v>
      </c>
      <c r="BE148" s="91">
        <v>93</v>
      </c>
      <c r="BF148" s="90">
        <v>55.44</v>
      </c>
      <c r="BG148" s="90">
        <v>251.32</v>
      </c>
      <c r="BH148" s="90"/>
      <c r="BI148" s="87" t="s">
        <v>176</v>
      </c>
      <c r="BJ148" s="91"/>
      <c r="BK148" s="90"/>
      <c r="BL148" s="90"/>
      <c r="BM148" s="90"/>
      <c r="BN148" s="91"/>
      <c r="BO148" s="91"/>
      <c r="BP148" s="91"/>
      <c r="BQ148" s="91"/>
      <c r="BR148" s="91"/>
      <c r="BS148" s="83"/>
      <c r="BT148" s="83"/>
      <c r="BU148" s="83"/>
      <c r="BV148" s="87" t="s">
        <v>176</v>
      </c>
      <c r="BW148" s="90"/>
      <c r="BX148" s="90"/>
      <c r="BY148" s="90"/>
      <c r="BZ148" s="83"/>
      <c r="CA148" s="91"/>
      <c r="CB148" s="91"/>
      <c r="CC148" s="91"/>
      <c r="CD148" s="91"/>
      <c r="CE148" s="91"/>
      <c r="CF148" s="87" t="s">
        <v>176</v>
      </c>
      <c r="CG148" s="90"/>
      <c r="CH148" s="90"/>
      <c r="CI148" s="90"/>
      <c r="CJ148" s="91"/>
      <c r="CK148" s="91"/>
      <c r="CL148" s="91"/>
      <c r="CM148" s="83"/>
      <c r="CN148" s="83"/>
      <c r="CO148" s="83"/>
      <c r="CP148" s="92" t="s">
        <v>176</v>
      </c>
      <c r="CQ148" s="83"/>
      <c r="CR148" s="83"/>
      <c r="CS148" s="90"/>
      <c r="CT148" s="90"/>
      <c r="CU148" s="90"/>
      <c r="CV148" s="92" t="s">
        <v>176</v>
      </c>
      <c r="CW148" s="83"/>
      <c r="CX148" s="83"/>
      <c r="CY148" s="90"/>
      <c r="CZ148" s="90"/>
      <c r="DA148" s="90"/>
      <c r="DB148" s="87" t="s">
        <v>176</v>
      </c>
      <c r="DC148" s="90"/>
      <c r="DD148" s="90"/>
      <c r="DE148" s="90"/>
      <c r="DF148" s="83"/>
      <c r="DG148" s="91"/>
      <c r="DH148" s="91"/>
      <c r="DI148" s="87"/>
      <c r="DJ148" s="83"/>
      <c r="DK148" s="83"/>
      <c r="DL148" s="83"/>
      <c r="DM148" s="87"/>
      <c r="DN148" s="83"/>
      <c r="DO148" s="83"/>
      <c r="DP148" s="83"/>
      <c r="DQ148" s="87"/>
      <c r="DR148" s="87" t="s">
        <v>174</v>
      </c>
      <c r="DS148" s="90">
        <v>2600</v>
      </c>
      <c r="DT148" s="90">
        <v>965.55</v>
      </c>
      <c r="DU148" s="90"/>
      <c r="DV148" s="93">
        <v>2.5</v>
      </c>
      <c r="DW148" s="93">
        <v>14</v>
      </c>
      <c r="DX148" s="93">
        <v>8.4</v>
      </c>
      <c r="DY148" s="87" t="s">
        <v>174</v>
      </c>
      <c r="DZ148" s="83">
        <v>69</v>
      </c>
      <c r="EA148" s="83">
        <v>68</v>
      </c>
      <c r="EB148" s="83">
        <v>67</v>
      </c>
      <c r="EC148" s="83">
        <v>67</v>
      </c>
      <c r="ED148" s="83">
        <v>12</v>
      </c>
      <c r="EE148" s="83">
        <v>12</v>
      </c>
      <c r="EF148" s="87" t="s">
        <v>176</v>
      </c>
      <c r="EG148" s="83"/>
      <c r="EH148" s="84"/>
      <c r="EI148" s="84"/>
      <c r="EJ148" s="84"/>
      <c r="EK148" s="87" t="s">
        <v>174</v>
      </c>
      <c r="EL148" s="90"/>
      <c r="EM148" s="90">
        <v>28.42</v>
      </c>
      <c r="EN148" s="90"/>
      <c r="EO148" s="87" t="s">
        <v>177</v>
      </c>
      <c r="EP148" s="83">
        <v>30</v>
      </c>
      <c r="EQ148" s="91"/>
      <c r="ER148" s="91">
        <v>120</v>
      </c>
      <c r="ES148" s="91">
        <v>120</v>
      </c>
      <c r="ET148" s="91">
        <v>6</v>
      </c>
      <c r="EU148" s="87" t="s">
        <v>176</v>
      </c>
      <c r="EV148" s="87" t="s">
        <v>207</v>
      </c>
      <c r="EW148" s="91">
        <v>0</v>
      </c>
      <c r="EX148" s="87" t="s">
        <v>174</v>
      </c>
      <c r="EY148" s="90"/>
      <c r="EZ148" s="90">
        <v>33.130000000000003</v>
      </c>
      <c r="FA148" s="90"/>
      <c r="FB148" s="91">
        <v>18</v>
      </c>
      <c r="FC148" s="91">
        <v>60</v>
      </c>
      <c r="FD148" s="91">
        <v>12</v>
      </c>
      <c r="FE148" s="87" t="s">
        <v>180</v>
      </c>
      <c r="FF148" s="83">
        <v>18</v>
      </c>
      <c r="FG148" s="83">
        <v>60</v>
      </c>
      <c r="FH148" s="83">
        <v>12</v>
      </c>
      <c r="FI148" s="87" t="s">
        <v>180</v>
      </c>
      <c r="FJ148" s="83"/>
      <c r="FK148" s="83"/>
      <c r="FL148" s="83"/>
      <c r="FM148" s="87"/>
      <c r="FN148" s="87" t="s">
        <v>174</v>
      </c>
      <c r="FO148" s="84">
        <f t="shared" si="17"/>
        <v>50</v>
      </c>
      <c r="FP148" s="84"/>
      <c r="FQ148" s="84"/>
      <c r="FR148" s="85">
        <f t="shared" si="18"/>
        <v>200</v>
      </c>
      <c r="FS148" s="90"/>
      <c r="FT148" s="90"/>
      <c r="FU148" s="90">
        <v>685.75</v>
      </c>
      <c r="FV148" s="90"/>
      <c r="FW148" s="86">
        <f t="shared" si="19"/>
        <v>2965.44</v>
      </c>
      <c r="FX148" s="86">
        <f t="shared" si="20"/>
        <v>4270</v>
      </c>
      <c r="FY148" s="86">
        <f t="shared" si="20"/>
        <v>0</v>
      </c>
    </row>
    <row r="149" spans="1:181" x14ac:dyDescent="0.25">
      <c r="A149" s="83" t="s">
        <v>384</v>
      </c>
      <c r="B149" s="87" t="s">
        <v>352</v>
      </c>
      <c r="C149" s="88">
        <v>44265</v>
      </c>
      <c r="D149" s="89">
        <v>44327</v>
      </c>
      <c r="E149" s="87" t="s">
        <v>199</v>
      </c>
      <c r="F149" s="87" t="s">
        <v>288</v>
      </c>
      <c r="G149" s="87"/>
      <c r="H149" s="87"/>
      <c r="I149" s="87"/>
      <c r="J149" s="83"/>
      <c r="K149" s="87"/>
      <c r="L149" s="87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7"/>
      <c r="Y149" s="83"/>
      <c r="Z149" s="83"/>
      <c r="AA149" s="83"/>
      <c r="AB149" s="83"/>
      <c r="AC149" s="83"/>
      <c r="AD149" s="87"/>
      <c r="AE149" s="90"/>
      <c r="AF149" s="90"/>
      <c r="AG149" s="90"/>
      <c r="AH149" s="87"/>
      <c r="AI149" s="84"/>
      <c r="AJ149" s="84"/>
      <c r="AK149" s="84"/>
      <c r="AL149" s="87"/>
      <c r="AM149" s="87"/>
      <c r="AN149" s="90"/>
      <c r="AO149" s="90"/>
      <c r="AP149" s="90"/>
      <c r="AQ149" s="87"/>
      <c r="AR149" s="90"/>
      <c r="AS149" s="90"/>
      <c r="AT149" s="90"/>
      <c r="AU149" s="87"/>
      <c r="AV149" s="90"/>
      <c r="AW149" s="90"/>
      <c r="AX149" s="90"/>
      <c r="AY149" s="87"/>
      <c r="AZ149" s="83"/>
      <c r="BA149" s="90"/>
      <c r="BB149" s="90"/>
      <c r="BC149" s="90"/>
      <c r="BD149" s="87"/>
      <c r="BE149" s="91"/>
      <c r="BF149" s="90"/>
      <c r="BG149" s="90"/>
      <c r="BH149" s="90"/>
      <c r="BI149" s="87"/>
      <c r="BJ149" s="91"/>
      <c r="BK149" s="90"/>
      <c r="BL149" s="90"/>
      <c r="BM149" s="90"/>
      <c r="BN149" s="91"/>
      <c r="BO149" s="91"/>
      <c r="BP149" s="91"/>
      <c r="BQ149" s="91"/>
      <c r="BR149" s="91"/>
      <c r="BS149" s="83"/>
      <c r="BT149" s="83"/>
      <c r="BU149" s="83"/>
      <c r="BV149" s="87"/>
      <c r="BW149" s="90"/>
      <c r="BX149" s="90"/>
      <c r="BY149" s="90"/>
      <c r="BZ149" s="83"/>
      <c r="CA149" s="91"/>
      <c r="CB149" s="91"/>
      <c r="CC149" s="91"/>
      <c r="CD149" s="91"/>
      <c r="CE149" s="91"/>
      <c r="CF149" s="87"/>
      <c r="CG149" s="90"/>
      <c r="CH149" s="90"/>
      <c r="CI149" s="90"/>
      <c r="CJ149" s="91"/>
      <c r="CK149" s="91"/>
      <c r="CL149" s="91"/>
      <c r="CM149" s="83"/>
      <c r="CN149" s="83"/>
      <c r="CO149" s="83"/>
      <c r="CP149" s="92"/>
      <c r="CQ149" s="83"/>
      <c r="CR149" s="83"/>
      <c r="CS149" s="90"/>
      <c r="CT149" s="90"/>
      <c r="CU149" s="90"/>
      <c r="CV149" s="92"/>
      <c r="CW149" s="83"/>
      <c r="CX149" s="83"/>
      <c r="CY149" s="90"/>
      <c r="CZ149" s="90"/>
      <c r="DA149" s="90"/>
      <c r="DB149" s="87"/>
      <c r="DC149" s="90"/>
      <c r="DD149" s="90"/>
      <c r="DE149" s="90"/>
      <c r="DF149" s="83"/>
      <c r="DG149" s="91"/>
      <c r="DH149" s="91"/>
      <c r="DI149" s="87"/>
      <c r="DJ149" s="83"/>
      <c r="DK149" s="83"/>
      <c r="DL149" s="83"/>
      <c r="DM149" s="87"/>
      <c r="DN149" s="83"/>
      <c r="DO149" s="83"/>
      <c r="DP149" s="83"/>
      <c r="DQ149" s="87"/>
      <c r="DR149" s="87"/>
      <c r="DS149" s="90"/>
      <c r="DT149" s="90"/>
      <c r="DU149" s="90"/>
      <c r="DV149" s="93"/>
      <c r="DW149" s="93"/>
      <c r="DX149" s="93"/>
      <c r="DY149" s="87"/>
      <c r="DZ149" s="83"/>
      <c r="EA149" s="83"/>
      <c r="EB149" s="83"/>
      <c r="EC149" s="83"/>
      <c r="ED149" s="83"/>
      <c r="EE149" s="83"/>
      <c r="EF149" s="87" t="s">
        <v>176</v>
      </c>
      <c r="EG149" s="83"/>
      <c r="EH149" s="84"/>
      <c r="EI149" s="84"/>
      <c r="EJ149" s="84"/>
      <c r="EK149" s="87" t="s">
        <v>174</v>
      </c>
      <c r="EL149" s="90">
        <v>41.66</v>
      </c>
      <c r="EM149" s="90">
        <v>876.08</v>
      </c>
      <c r="EN149" s="90"/>
      <c r="EO149" s="87" t="s">
        <v>177</v>
      </c>
      <c r="EP149" s="83">
        <v>50</v>
      </c>
      <c r="EQ149" s="91">
        <v>5</v>
      </c>
      <c r="ER149" s="91">
        <v>120</v>
      </c>
      <c r="ES149" s="91">
        <v>120</v>
      </c>
      <c r="ET149" s="91">
        <v>6</v>
      </c>
      <c r="EU149" s="87" t="s">
        <v>174</v>
      </c>
      <c r="EV149" s="87"/>
      <c r="EW149" s="91">
        <v>2</v>
      </c>
      <c r="EX149" s="87" t="s">
        <v>174</v>
      </c>
      <c r="EY149" s="90">
        <v>33.340000000000003</v>
      </c>
      <c r="EZ149" s="90">
        <v>14.94</v>
      </c>
      <c r="FA149" s="90"/>
      <c r="FB149" s="91">
        <v>18</v>
      </c>
      <c r="FC149" s="91">
        <v>60</v>
      </c>
      <c r="FD149" s="91">
        <v>12</v>
      </c>
      <c r="FE149" s="87" t="s">
        <v>180</v>
      </c>
      <c r="FF149" s="83"/>
      <c r="FG149" s="83"/>
      <c r="FH149" s="83"/>
      <c r="FI149" s="87"/>
      <c r="FJ149" s="83"/>
      <c r="FK149" s="83"/>
      <c r="FL149" s="83"/>
      <c r="FM149" s="87"/>
      <c r="FN149" s="87" t="s">
        <v>174</v>
      </c>
      <c r="FO149" s="84">
        <f t="shared" si="17"/>
        <v>50</v>
      </c>
      <c r="FP149" s="84"/>
      <c r="FQ149" s="84"/>
      <c r="FR149" s="85">
        <f t="shared" si="18"/>
        <v>0</v>
      </c>
      <c r="FS149" s="90"/>
      <c r="FT149" s="90"/>
      <c r="FU149" s="90"/>
      <c r="FV149" s="90"/>
      <c r="FW149" s="86">
        <f t="shared" si="19"/>
        <v>125</v>
      </c>
      <c r="FX149" s="86">
        <f t="shared" si="20"/>
        <v>891.0200000000001</v>
      </c>
      <c r="FY149" s="86">
        <f t="shared" si="20"/>
        <v>0</v>
      </c>
    </row>
    <row r="150" spans="1:181" x14ac:dyDescent="0.25">
      <c r="A150" s="83" t="s">
        <v>385</v>
      </c>
      <c r="B150" s="87" t="s">
        <v>201</v>
      </c>
      <c r="C150" s="88">
        <v>44319</v>
      </c>
      <c r="D150" s="89">
        <v>44335</v>
      </c>
      <c r="E150" s="87" t="s">
        <v>199</v>
      </c>
      <c r="F150" s="87" t="s">
        <v>177</v>
      </c>
      <c r="G150" s="87" t="s">
        <v>203</v>
      </c>
      <c r="H150" s="87"/>
      <c r="I150" s="87"/>
      <c r="J150" s="83">
        <v>100</v>
      </c>
      <c r="K150" s="87"/>
      <c r="L150" s="87" t="s">
        <v>174</v>
      </c>
      <c r="M150" s="83">
        <v>1</v>
      </c>
      <c r="N150" s="83"/>
      <c r="O150" s="83"/>
      <c r="P150" s="83">
        <v>30000</v>
      </c>
      <c r="Q150" s="83"/>
      <c r="R150" s="83"/>
      <c r="S150" s="83"/>
      <c r="T150" s="83">
        <v>2</v>
      </c>
      <c r="U150" s="83">
        <v>7</v>
      </c>
      <c r="V150" s="83">
        <v>11648</v>
      </c>
      <c r="W150" s="83">
        <v>1456</v>
      </c>
      <c r="X150" s="87" t="s">
        <v>204</v>
      </c>
      <c r="Y150" s="83">
        <v>2044</v>
      </c>
      <c r="Z150" s="83"/>
      <c r="AA150" s="83"/>
      <c r="AB150" s="83">
        <v>1410</v>
      </c>
      <c r="AC150" s="83">
        <v>1</v>
      </c>
      <c r="AD150" s="87" t="s">
        <v>176</v>
      </c>
      <c r="AE150" s="90"/>
      <c r="AF150" s="90"/>
      <c r="AG150" s="90"/>
      <c r="AH150" s="87" t="s">
        <v>176</v>
      </c>
      <c r="AI150" s="84"/>
      <c r="AJ150" s="84"/>
      <c r="AK150" s="84"/>
      <c r="AL150" s="87" t="s">
        <v>176</v>
      </c>
      <c r="AM150" s="87" t="s">
        <v>176</v>
      </c>
      <c r="AN150" s="90"/>
      <c r="AO150" s="90"/>
      <c r="AP150" s="90"/>
      <c r="AQ150" s="87" t="s">
        <v>174</v>
      </c>
      <c r="AR150" s="90"/>
      <c r="AS150" s="90">
        <v>747.15</v>
      </c>
      <c r="AT150" s="90"/>
      <c r="AU150" s="87" t="s">
        <v>176</v>
      </c>
      <c r="AV150" s="90"/>
      <c r="AW150" s="90"/>
      <c r="AX150" s="90"/>
      <c r="AY150" s="87" t="s">
        <v>174</v>
      </c>
      <c r="AZ150" s="83">
        <v>634</v>
      </c>
      <c r="BA150" s="90"/>
      <c r="BB150" s="90">
        <v>1004.7</v>
      </c>
      <c r="BC150" s="90"/>
      <c r="BD150" s="87" t="s">
        <v>174</v>
      </c>
      <c r="BE150" s="91">
        <v>634</v>
      </c>
      <c r="BF150" s="90"/>
      <c r="BG150" s="90">
        <v>590.41999999999996</v>
      </c>
      <c r="BH150" s="90"/>
      <c r="BI150" s="87" t="s">
        <v>174</v>
      </c>
      <c r="BJ150" s="91">
        <v>1456</v>
      </c>
      <c r="BK150" s="90"/>
      <c r="BL150" s="90">
        <v>780.24</v>
      </c>
      <c r="BM150" s="90"/>
      <c r="BN150" s="91">
        <v>15</v>
      </c>
      <c r="BO150" s="91">
        <v>38</v>
      </c>
      <c r="BP150" s="91"/>
      <c r="BQ150" s="91"/>
      <c r="BR150" s="91"/>
      <c r="BS150" s="83"/>
      <c r="BT150" s="83"/>
      <c r="BU150" s="83"/>
      <c r="BV150" s="87" t="s">
        <v>176</v>
      </c>
      <c r="BW150" s="90"/>
      <c r="BX150" s="90"/>
      <c r="BY150" s="90"/>
      <c r="BZ150" s="83"/>
      <c r="CA150" s="91"/>
      <c r="CB150" s="91"/>
      <c r="CC150" s="91"/>
      <c r="CD150" s="91"/>
      <c r="CE150" s="91"/>
      <c r="CF150" s="87" t="s">
        <v>174</v>
      </c>
      <c r="CG150" s="90"/>
      <c r="CH150" s="90">
        <v>2492.46</v>
      </c>
      <c r="CI150" s="90"/>
      <c r="CJ150" s="91">
        <v>1456</v>
      </c>
      <c r="CK150" s="91">
        <v>0</v>
      </c>
      <c r="CL150" s="91">
        <v>19</v>
      </c>
      <c r="CM150" s="83"/>
      <c r="CN150" s="83"/>
      <c r="CO150" s="83"/>
      <c r="CP150" s="92" t="s">
        <v>176</v>
      </c>
      <c r="CQ150" s="83"/>
      <c r="CR150" s="83"/>
      <c r="CS150" s="90"/>
      <c r="CT150" s="90"/>
      <c r="CU150" s="90"/>
      <c r="CV150" s="92" t="s">
        <v>176</v>
      </c>
      <c r="CW150" s="83"/>
      <c r="CX150" s="83"/>
      <c r="CY150" s="90"/>
      <c r="CZ150" s="90"/>
      <c r="DA150" s="90"/>
      <c r="DB150" s="87" t="s">
        <v>176</v>
      </c>
      <c r="DC150" s="90"/>
      <c r="DD150" s="90"/>
      <c r="DE150" s="90"/>
      <c r="DF150" s="83"/>
      <c r="DG150" s="91"/>
      <c r="DH150" s="91"/>
      <c r="DI150" s="87"/>
      <c r="DJ150" s="83"/>
      <c r="DK150" s="83"/>
      <c r="DL150" s="83"/>
      <c r="DM150" s="87"/>
      <c r="DN150" s="83"/>
      <c r="DO150" s="83"/>
      <c r="DP150" s="83"/>
      <c r="DQ150" s="87"/>
      <c r="DR150" s="87" t="s">
        <v>174</v>
      </c>
      <c r="DS150" s="90">
        <v>2600</v>
      </c>
      <c r="DT150" s="90">
        <v>1291.76</v>
      </c>
      <c r="DU150" s="90"/>
      <c r="DV150" s="93">
        <v>2.5</v>
      </c>
      <c r="DW150" s="93">
        <v>14</v>
      </c>
      <c r="DX150" s="93">
        <v>8.4</v>
      </c>
      <c r="DY150" s="87" t="s">
        <v>174</v>
      </c>
      <c r="DZ150" s="83">
        <v>78</v>
      </c>
      <c r="EA150" s="83">
        <v>78</v>
      </c>
      <c r="EB150" s="83">
        <v>72</v>
      </c>
      <c r="EC150" s="83">
        <v>72</v>
      </c>
      <c r="ED150" s="83">
        <v>12</v>
      </c>
      <c r="EE150" s="83">
        <v>12</v>
      </c>
      <c r="EF150" s="87" t="s">
        <v>176</v>
      </c>
      <c r="EG150" s="83"/>
      <c r="EH150" s="84"/>
      <c r="EI150" s="84"/>
      <c r="EJ150" s="84"/>
      <c r="EK150" s="87" t="s">
        <v>174</v>
      </c>
      <c r="EL150" s="90"/>
      <c r="EM150" s="90">
        <v>81.41</v>
      </c>
      <c r="EN150" s="90"/>
      <c r="EO150" s="87" t="s">
        <v>177</v>
      </c>
      <c r="EP150" s="94">
        <v>40</v>
      </c>
      <c r="EQ150" s="91">
        <v>10</v>
      </c>
      <c r="ER150" s="91"/>
      <c r="ES150" s="91"/>
      <c r="ET150" s="91">
        <v>6</v>
      </c>
      <c r="EU150" s="87" t="s">
        <v>174</v>
      </c>
      <c r="EV150" s="87"/>
      <c r="EW150" s="91">
        <v>1</v>
      </c>
      <c r="EX150" s="87" t="s">
        <v>174</v>
      </c>
      <c r="EY150" s="90"/>
      <c r="EZ150" s="90">
        <v>105.85</v>
      </c>
      <c r="FA150" s="90"/>
      <c r="FB150" s="91">
        <v>9</v>
      </c>
      <c r="FC150" s="91">
        <v>100</v>
      </c>
      <c r="FD150" s="91">
        <v>12</v>
      </c>
      <c r="FE150" s="87" t="s">
        <v>180</v>
      </c>
      <c r="FF150" s="83">
        <v>9</v>
      </c>
      <c r="FG150" s="83">
        <v>100</v>
      </c>
      <c r="FH150" s="83">
        <v>10</v>
      </c>
      <c r="FI150" s="87" t="s">
        <v>205</v>
      </c>
      <c r="FJ150" s="83"/>
      <c r="FK150" s="83"/>
      <c r="FL150" s="83"/>
      <c r="FM150" s="87"/>
      <c r="FN150" s="87" t="s">
        <v>174</v>
      </c>
      <c r="FO150" s="84">
        <f t="shared" si="17"/>
        <v>50</v>
      </c>
      <c r="FP150" s="84"/>
      <c r="FQ150" s="84"/>
      <c r="FR150" s="85">
        <f t="shared" si="18"/>
        <v>200</v>
      </c>
      <c r="FS150" s="90"/>
      <c r="FT150" s="90"/>
      <c r="FU150" s="90">
        <v>716.49</v>
      </c>
      <c r="FV150" s="90"/>
      <c r="FW150" s="86">
        <f t="shared" si="19"/>
        <v>2850</v>
      </c>
      <c r="FX150" s="86">
        <f t="shared" si="20"/>
        <v>7810.4800000000005</v>
      </c>
      <c r="FY150" s="86">
        <f t="shared" si="20"/>
        <v>0</v>
      </c>
    </row>
    <row r="151" spans="1:181" ht="30" customHeight="1" x14ac:dyDescent="0.25">
      <c r="A151" s="83" t="s">
        <v>386</v>
      </c>
      <c r="B151" s="87" t="s">
        <v>337</v>
      </c>
      <c r="C151" s="88">
        <v>44099</v>
      </c>
      <c r="D151" s="89">
        <v>44328</v>
      </c>
      <c r="E151" s="87" t="s">
        <v>202</v>
      </c>
      <c r="F151" s="87" t="s">
        <v>177</v>
      </c>
      <c r="G151" s="87" t="s">
        <v>203</v>
      </c>
      <c r="H151" s="87"/>
      <c r="I151" s="87"/>
      <c r="J151" s="83">
        <v>100</v>
      </c>
      <c r="K151" s="87"/>
      <c r="L151" s="87" t="s">
        <v>174</v>
      </c>
      <c r="M151" s="83"/>
      <c r="N151" s="83">
        <v>1</v>
      </c>
      <c r="O151" s="83"/>
      <c r="P151" s="83">
        <v>36000</v>
      </c>
      <c r="Q151" s="83">
        <v>10</v>
      </c>
      <c r="R151" s="83"/>
      <c r="S151" s="83"/>
      <c r="T151" s="83">
        <v>2</v>
      </c>
      <c r="U151" s="83">
        <v>6</v>
      </c>
      <c r="V151" s="83">
        <v>7392</v>
      </c>
      <c r="W151" s="83">
        <v>924</v>
      </c>
      <c r="X151" s="87" t="s">
        <v>175</v>
      </c>
      <c r="Y151" s="83">
        <v>3057</v>
      </c>
      <c r="Z151" s="83">
        <v>414</v>
      </c>
      <c r="AA151" s="83">
        <v>88</v>
      </c>
      <c r="AB151" s="83">
        <v>1234</v>
      </c>
      <c r="AC151" s="83">
        <v>1</v>
      </c>
      <c r="AD151" s="87" t="s">
        <v>176</v>
      </c>
      <c r="AE151" s="90"/>
      <c r="AF151" s="90"/>
      <c r="AG151" s="90"/>
      <c r="AH151" s="87" t="s">
        <v>176</v>
      </c>
      <c r="AI151" s="84"/>
      <c r="AJ151" s="84"/>
      <c r="AK151" s="84"/>
      <c r="AL151" s="87" t="s">
        <v>176</v>
      </c>
      <c r="AM151" s="87" t="s">
        <v>176</v>
      </c>
      <c r="AN151" s="90"/>
      <c r="AO151" s="90"/>
      <c r="AP151" s="90"/>
      <c r="AQ151" s="87" t="s">
        <v>174</v>
      </c>
      <c r="AR151" s="90"/>
      <c r="AS151" s="90">
        <v>1694.67</v>
      </c>
      <c r="AT151" s="90">
        <v>522.29</v>
      </c>
      <c r="AU151" s="87" t="s">
        <v>176</v>
      </c>
      <c r="AV151" s="90"/>
      <c r="AW151" s="90"/>
      <c r="AX151" s="90"/>
      <c r="AY151" s="87" t="s">
        <v>174</v>
      </c>
      <c r="AZ151" s="83">
        <v>1823</v>
      </c>
      <c r="BA151" s="90"/>
      <c r="BB151" s="90">
        <v>754.18</v>
      </c>
      <c r="BC151" s="90"/>
      <c r="BD151" s="87" t="s">
        <v>174</v>
      </c>
      <c r="BE151" s="91">
        <v>326</v>
      </c>
      <c r="BF151" s="90"/>
      <c r="BG151" s="90">
        <v>559.46</v>
      </c>
      <c r="BH151" s="90"/>
      <c r="BI151" s="87" t="s">
        <v>174</v>
      </c>
      <c r="BJ151" s="91">
        <v>924</v>
      </c>
      <c r="BK151" s="90">
        <v>896.78</v>
      </c>
      <c r="BL151" s="90"/>
      <c r="BM151" s="90"/>
      <c r="BN151" s="91">
        <v>11</v>
      </c>
      <c r="BO151" s="91">
        <v>30</v>
      </c>
      <c r="BP151" s="91"/>
      <c r="BQ151" s="91"/>
      <c r="BR151" s="91"/>
      <c r="BS151" s="83"/>
      <c r="BT151" s="83"/>
      <c r="BU151" s="83"/>
      <c r="BV151" s="87" t="s">
        <v>176</v>
      </c>
      <c r="BW151" s="90"/>
      <c r="BX151" s="90"/>
      <c r="BY151" s="90"/>
      <c r="BZ151" s="83"/>
      <c r="CA151" s="91"/>
      <c r="CB151" s="91"/>
      <c r="CC151" s="91"/>
      <c r="CD151" s="91"/>
      <c r="CE151" s="91"/>
      <c r="CF151" s="87" t="s">
        <v>174</v>
      </c>
      <c r="CG151" s="90"/>
      <c r="CH151" s="90">
        <v>875.06</v>
      </c>
      <c r="CI151" s="90"/>
      <c r="CJ151" s="91">
        <v>924</v>
      </c>
      <c r="CK151" s="91">
        <v>11</v>
      </c>
      <c r="CL151" s="91">
        <v>19</v>
      </c>
      <c r="CM151" s="83"/>
      <c r="CN151" s="83"/>
      <c r="CO151" s="83"/>
      <c r="CP151" s="92" t="s">
        <v>176</v>
      </c>
      <c r="CQ151" s="83"/>
      <c r="CR151" s="83"/>
      <c r="CS151" s="90"/>
      <c r="CT151" s="90"/>
      <c r="CU151" s="90"/>
      <c r="CV151" s="92" t="s">
        <v>176</v>
      </c>
      <c r="CW151" s="83"/>
      <c r="CX151" s="83"/>
      <c r="CY151" s="90"/>
      <c r="CZ151" s="90"/>
      <c r="DA151" s="90"/>
      <c r="DB151" s="87" t="s">
        <v>176</v>
      </c>
      <c r="DC151" s="90"/>
      <c r="DD151" s="90"/>
      <c r="DE151" s="90"/>
      <c r="DF151" s="83"/>
      <c r="DG151" s="91"/>
      <c r="DH151" s="91"/>
      <c r="DI151" s="87"/>
      <c r="DJ151" s="83"/>
      <c r="DK151" s="83"/>
      <c r="DL151" s="83"/>
      <c r="DM151" s="87"/>
      <c r="DN151" s="83"/>
      <c r="DO151" s="83"/>
      <c r="DP151" s="83"/>
      <c r="DQ151" s="87"/>
      <c r="DR151" s="87" t="s">
        <v>174</v>
      </c>
      <c r="DS151" s="90">
        <v>2585.44</v>
      </c>
      <c r="DT151" s="90"/>
      <c r="DU151" s="90">
        <v>1041.8399999999999</v>
      </c>
      <c r="DV151" s="93">
        <v>2</v>
      </c>
      <c r="DW151" s="93">
        <v>14</v>
      </c>
      <c r="DX151" s="93">
        <v>8.1999999999999993</v>
      </c>
      <c r="DY151" s="87" t="s">
        <v>174</v>
      </c>
      <c r="DZ151" s="83">
        <v>78</v>
      </c>
      <c r="EA151" s="83">
        <v>80</v>
      </c>
      <c r="EB151" s="83">
        <v>72</v>
      </c>
      <c r="EC151" s="83">
        <v>72</v>
      </c>
      <c r="ED151" s="83">
        <v>8</v>
      </c>
      <c r="EE151" s="83">
        <v>6</v>
      </c>
      <c r="EF151" s="87" t="s">
        <v>176</v>
      </c>
      <c r="EG151" s="83"/>
      <c r="EH151" s="84"/>
      <c r="EI151" s="84"/>
      <c r="EJ151" s="84"/>
      <c r="EK151" s="87" t="s">
        <v>174</v>
      </c>
      <c r="EL151" s="90">
        <v>138.93</v>
      </c>
      <c r="EM151" s="90"/>
      <c r="EN151" s="90"/>
      <c r="EO151" s="87" t="s">
        <v>177</v>
      </c>
      <c r="EP151" s="83">
        <v>40</v>
      </c>
      <c r="EQ151" s="91"/>
      <c r="ER151" s="91">
        <v>125</v>
      </c>
      <c r="ES151" s="91">
        <v>120</v>
      </c>
      <c r="ET151" s="91">
        <v>12</v>
      </c>
      <c r="EU151" s="87" t="s">
        <v>176</v>
      </c>
      <c r="EV151" s="87" t="s">
        <v>387</v>
      </c>
      <c r="EW151" s="91">
        <v>2</v>
      </c>
      <c r="EX151" s="87" t="s">
        <v>174</v>
      </c>
      <c r="EY151" s="90"/>
      <c r="EZ151" s="90">
        <v>50.86</v>
      </c>
      <c r="FA151" s="90"/>
      <c r="FB151" s="91"/>
      <c r="FC151" s="91"/>
      <c r="FD151" s="91"/>
      <c r="FE151" s="87"/>
      <c r="FF151" s="83"/>
      <c r="FG151" s="83"/>
      <c r="FH151" s="83"/>
      <c r="FI151" s="87"/>
      <c r="FJ151" s="83"/>
      <c r="FK151" s="83"/>
      <c r="FL151" s="83"/>
      <c r="FM151" s="87"/>
      <c r="FN151" s="87" t="s">
        <v>174</v>
      </c>
      <c r="FO151" s="84">
        <f t="shared" si="17"/>
        <v>50</v>
      </c>
      <c r="FP151" s="84"/>
      <c r="FQ151" s="84"/>
      <c r="FR151" s="85">
        <f t="shared" si="18"/>
        <v>200</v>
      </c>
      <c r="FS151" s="90"/>
      <c r="FT151" s="90"/>
      <c r="FU151" s="90">
        <v>1800</v>
      </c>
      <c r="FV151" s="90">
        <v>800</v>
      </c>
      <c r="FW151" s="86">
        <f t="shared" si="19"/>
        <v>3871.15</v>
      </c>
      <c r="FX151" s="86">
        <f t="shared" si="20"/>
        <v>5734.23</v>
      </c>
      <c r="FY151" s="86">
        <f t="shared" si="20"/>
        <v>2364.13</v>
      </c>
    </row>
    <row r="152" spans="1:181" ht="30" customHeight="1" x14ac:dyDescent="0.25">
      <c r="A152" s="83" t="s">
        <v>388</v>
      </c>
      <c r="B152" s="87" t="s">
        <v>337</v>
      </c>
      <c r="C152" s="88">
        <v>44204</v>
      </c>
      <c r="D152" s="89">
        <v>44328</v>
      </c>
      <c r="E152" s="87" t="s">
        <v>202</v>
      </c>
      <c r="F152" s="87" t="s">
        <v>177</v>
      </c>
      <c r="G152" s="87" t="s">
        <v>203</v>
      </c>
      <c r="H152" s="87"/>
      <c r="I152" s="87"/>
      <c r="J152" s="83">
        <v>100</v>
      </c>
      <c r="K152" s="87"/>
      <c r="L152" s="87" t="s">
        <v>176</v>
      </c>
      <c r="M152" s="83"/>
      <c r="O152" s="83"/>
      <c r="P152" s="83"/>
      <c r="Q152" s="83"/>
      <c r="R152" s="83"/>
      <c r="S152" s="83"/>
      <c r="T152" s="83">
        <v>2</v>
      </c>
      <c r="U152" s="83">
        <v>6</v>
      </c>
      <c r="V152" s="83">
        <v>7392</v>
      </c>
      <c r="W152" s="83">
        <v>924</v>
      </c>
      <c r="X152" s="87" t="s">
        <v>289</v>
      </c>
      <c r="Y152" s="83">
        <v>2874</v>
      </c>
      <c r="Z152" s="83">
        <v>217</v>
      </c>
      <c r="AA152" s="83">
        <v>149</v>
      </c>
      <c r="AB152" s="83">
        <v>915</v>
      </c>
      <c r="AC152" s="83">
        <v>1</v>
      </c>
      <c r="AD152" s="87" t="s">
        <v>176</v>
      </c>
      <c r="AE152" s="90"/>
      <c r="AF152" s="90"/>
      <c r="AG152" s="90"/>
      <c r="AH152" s="87" t="s">
        <v>176</v>
      </c>
      <c r="AI152" s="84"/>
      <c r="AJ152" s="84"/>
      <c r="AK152" s="84"/>
      <c r="AL152" s="87" t="s">
        <v>176</v>
      </c>
      <c r="AM152" s="87" t="s">
        <v>176</v>
      </c>
      <c r="AN152" s="90"/>
      <c r="AO152" s="90"/>
      <c r="AP152" s="90"/>
      <c r="AQ152" s="87" t="s">
        <v>174</v>
      </c>
      <c r="AR152" s="90"/>
      <c r="AS152" s="90">
        <v>715.25</v>
      </c>
      <c r="AT152" s="90">
        <v>793.54</v>
      </c>
      <c r="AU152" s="87" t="s">
        <v>176</v>
      </c>
      <c r="AV152" s="90"/>
      <c r="AW152" s="90"/>
      <c r="AX152" s="90"/>
      <c r="AY152" s="87" t="s">
        <v>174</v>
      </c>
      <c r="AZ152" s="83">
        <v>1959</v>
      </c>
      <c r="BA152" s="90"/>
      <c r="BB152" s="90"/>
      <c r="BC152" s="90">
        <v>328.51</v>
      </c>
      <c r="BD152" s="87" t="s">
        <v>174</v>
      </c>
      <c r="BE152" s="91">
        <v>68</v>
      </c>
      <c r="BF152" s="90"/>
      <c r="BG152" s="90">
        <v>362.03</v>
      </c>
      <c r="BH152" s="90"/>
      <c r="BI152" s="87" t="s">
        <v>174</v>
      </c>
      <c r="BJ152" s="91">
        <v>924</v>
      </c>
      <c r="BK152" s="90">
        <v>906.65</v>
      </c>
      <c r="BL152" s="90"/>
      <c r="BM152" s="90"/>
      <c r="BN152" s="91">
        <v>11</v>
      </c>
      <c r="BO152" s="91">
        <v>30</v>
      </c>
      <c r="BP152" s="91"/>
      <c r="BQ152" s="91"/>
      <c r="BR152" s="91"/>
      <c r="BS152" s="83"/>
      <c r="BT152" s="83"/>
      <c r="BU152" s="83"/>
      <c r="BV152" s="87" t="s">
        <v>176</v>
      </c>
      <c r="BW152" s="90"/>
      <c r="BX152" s="90"/>
      <c r="BY152" s="90"/>
      <c r="BZ152" s="83"/>
      <c r="CA152" s="91"/>
      <c r="CB152" s="91"/>
      <c r="CC152" s="91"/>
      <c r="CD152" s="91"/>
      <c r="CE152" s="91"/>
      <c r="CF152" s="87" t="s">
        <v>174</v>
      </c>
      <c r="CG152" s="90"/>
      <c r="CH152" s="90"/>
      <c r="CI152" s="90">
        <v>1657.21</v>
      </c>
      <c r="CJ152" s="91">
        <v>924</v>
      </c>
      <c r="CK152" s="91">
        <v>6</v>
      </c>
      <c r="CL152" s="91">
        <v>19</v>
      </c>
      <c r="CM152" s="83"/>
      <c r="CN152" s="83"/>
      <c r="CO152" s="83"/>
      <c r="CP152" s="92" t="s">
        <v>176</v>
      </c>
      <c r="CQ152" s="83"/>
      <c r="CR152" s="83"/>
      <c r="CS152" s="90"/>
      <c r="CT152" s="90"/>
      <c r="CU152" s="90"/>
      <c r="CV152" s="92" t="s">
        <v>176</v>
      </c>
      <c r="CW152" s="83"/>
      <c r="CX152" s="83"/>
      <c r="CY152" s="90"/>
      <c r="CZ152" s="90"/>
      <c r="DA152" s="90"/>
      <c r="DB152" s="87" t="s">
        <v>176</v>
      </c>
      <c r="DC152" s="90"/>
      <c r="DD152" s="90"/>
      <c r="DE152" s="90"/>
      <c r="DF152" s="83"/>
      <c r="DG152" s="91"/>
      <c r="DH152" s="91"/>
      <c r="DI152" s="87"/>
      <c r="DJ152" s="83"/>
      <c r="DK152" s="83"/>
      <c r="DL152" s="83"/>
      <c r="DM152" s="87"/>
      <c r="DN152" s="83"/>
      <c r="DO152" s="83"/>
      <c r="DP152" s="83"/>
      <c r="DQ152" s="87"/>
      <c r="DR152" s="87" t="s">
        <v>174</v>
      </c>
      <c r="DS152" s="90">
        <v>2330.7199999999998</v>
      </c>
      <c r="DT152" s="90">
        <v>847.2</v>
      </c>
      <c r="DU152" s="90"/>
      <c r="DV152" s="93">
        <v>2</v>
      </c>
      <c r="DW152" s="93">
        <v>14</v>
      </c>
      <c r="DX152" s="93">
        <v>8.1999999999999993</v>
      </c>
      <c r="DY152" s="87" t="s">
        <v>174</v>
      </c>
      <c r="DZ152" s="83">
        <v>78</v>
      </c>
      <c r="EA152" s="83">
        <v>80</v>
      </c>
      <c r="EB152" s="83">
        <v>72</v>
      </c>
      <c r="EC152" s="83">
        <v>72</v>
      </c>
      <c r="ED152" s="83">
        <v>8</v>
      </c>
      <c r="EE152" s="83">
        <v>6</v>
      </c>
      <c r="EF152" s="87" t="s">
        <v>176</v>
      </c>
      <c r="EG152" s="83"/>
      <c r="EH152" s="84"/>
      <c r="EI152" s="84"/>
      <c r="EJ152" s="84"/>
      <c r="EK152" s="87" t="s">
        <v>174</v>
      </c>
      <c r="EL152" s="90"/>
      <c r="EM152" s="90">
        <v>68.150000000000006</v>
      </c>
      <c r="EN152" s="90"/>
      <c r="EO152" s="87" t="s">
        <v>177</v>
      </c>
      <c r="EP152" s="83">
        <v>40</v>
      </c>
      <c r="EQ152" s="91"/>
      <c r="ER152" s="91">
        <v>125</v>
      </c>
      <c r="ES152" s="91">
        <v>120</v>
      </c>
      <c r="ET152" s="91">
        <v>12</v>
      </c>
      <c r="EU152" s="87" t="s">
        <v>176</v>
      </c>
      <c r="EV152" s="87" t="s">
        <v>387</v>
      </c>
      <c r="EW152" s="91">
        <v>2</v>
      </c>
      <c r="EX152" s="87" t="s">
        <v>174</v>
      </c>
      <c r="EY152" s="90"/>
      <c r="EZ152" s="90">
        <v>98.92</v>
      </c>
      <c r="FA152" s="90"/>
      <c r="FB152" s="91"/>
      <c r="FC152" s="91"/>
      <c r="FD152" s="91"/>
      <c r="FE152" s="87"/>
      <c r="FF152" s="83"/>
      <c r="FG152" s="83"/>
      <c r="FH152" s="83"/>
      <c r="FI152" s="87"/>
      <c r="FJ152" s="83"/>
      <c r="FK152" s="83"/>
      <c r="FL152" s="83"/>
      <c r="FM152" s="87"/>
      <c r="FN152" s="87" t="s">
        <v>174</v>
      </c>
      <c r="FO152" s="84">
        <f t="shared" si="17"/>
        <v>50</v>
      </c>
      <c r="FP152" s="84"/>
      <c r="FQ152" s="84"/>
      <c r="FR152" s="85">
        <f t="shared" si="18"/>
        <v>200</v>
      </c>
      <c r="FS152" s="90"/>
      <c r="FT152" s="90"/>
      <c r="FU152" s="90"/>
      <c r="FV152" s="90">
        <v>2600</v>
      </c>
      <c r="FW152" s="86">
        <f t="shared" si="19"/>
        <v>3487.37</v>
      </c>
      <c r="FX152" s="86">
        <f t="shared" si="20"/>
        <v>2091.5500000000002</v>
      </c>
      <c r="FY152" s="86">
        <f t="shared" si="20"/>
        <v>5379.26</v>
      </c>
    </row>
    <row r="153" spans="1:181" ht="30" customHeight="1" x14ac:dyDescent="0.25">
      <c r="A153" s="83" t="s">
        <v>389</v>
      </c>
      <c r="B153" s="87" t="s">
        <v>352</v>
      </c>
      <c r="C153" s="88">
        <v>44356</v>
      </c>
      <c r="D153" s="89">
        <v>44368</v>
      </c>
      <c r="E153" s="87" t="s">
        <v>199</v>
      </c>
      <c r="F153" s="87" t="s">
        <v>177</v>
      </c>
      <c r="G153" s="87" t="s">
        <v>203</v>
      </c>
      <c r="H153" s="87"/>
      <c r="I153" s="87"/>
      <c r="J153" s="83">
        <v>100</v>
      </c>
      <c r="K153" s="87"/>
      <c r="L153" s="87" t="s">
        <v>174</v>
      </c>
      <c r="M153" s="83"/>
      <c r="N153" s="83">
        <v>1</v>
      </c>
      <c r="O153" s="83"/>
      <c r="P153" s="83"/>
      <c r="Q153" s="83"/>
      <c r="R153" s="83"/>
      <c r="S153" s="83"/>
      <c r="T153" s="83">
        <v>2</v>
      </c>
      <c r="U153" s="83">
        <v>8</v>
      </c>
      <c r="V153" s="83">
        <v>9704</v>
      </c>
      <c r="W153" s="83">
        <v>1213</v>
      </c>
      <c r="X153" s="87" t="s">
        <v>175</v>
      </c>
      <c r="Y153" s="83">
        <v>2903</v>
      </c>
      <c r="Z153" s="83">
        <v>2903</v>
      </c>
      <c r="AA153" s="83">
        <v>2143</v>
      </c>
      <c r="AB153" s="83">
        <v>1500</v>
      </c>
      <c r="AC153" s="83">
        <v>1</v>
      </c>
      <c r="AD153" s="87" t="s">
        <v>176</v>
      </c>
      <c r="AE153" s="90"/>
      <c r="AF153" s="90"/>
      <c r="AG153" s="90"/>
      <c r="AH153" s="87" t="s">
        <v>176</v>
      </c>
      <c r="AI153" s="84"/>
      <c r="AJ153" s="84"/>
      <c r="AK153" s="84"/>
      <c r="AL153" s="87" t="s">
        <v>176</v>
      </c>
      <c r="AM153" s="87" t="s">
        <v>176</v>
      </c>
      <c r="AN153" s="90"/>
      <c r="AO153" s="90"/>
      <c r="AP153" s="90"/>
      <c r="AQ153" s="87" t="s">
        <v>174</v>
      </c>
      <c r="AR153" s="90"/>
      <c r="AS153" s="90">
        <v>841.24</v>
      </c>
      <c r="AT153" s="90"/>
      <c r="AU153" s="87" t="s">
        <v>176</v>
      </c>
      <c r="AV153" s="90"/>
      <c r="AW153" s="90"/>
      <c r="AX153" s="90"/>
      <c r="AY153" s="87" t="s">
        <v>174</v>
      </c>
      <c r="AZ153" s="83">
        <v>643</v>
      </c>
      <c r="BA153" s="90">
        <v>153.91</v>
      </c>
      <c r="BB153" s="90">
        <v>505.76</v>
      </c>
      <c r="BC153" s="90"/>
      <c r="BD153" s="87" t="s">
        <v>174</v>
      </c>
      <c r="BE153" s="91">
        <v>760</v>
      </c>
      <c r="BF153" s="90">
        <v>105</v>
      </c>
      <c r="BG153" s="90">
        <v>587.76</v>
      </c>
      <c r="BH153" s="90"/>
      <c r="BI153" s="87" t="s">
        <v>176</v>
      </c>
      <c r="BJ153" s="91"/>
      <c r="BK153" s="90"/>
      <c r="BL153" s="90"/>
      <c r="BM153" s="90"/>
      <c r="BN153" s="91"/>
      <c r="BO153" s="91"/>
      <c r="BP153" s="91"/>
      <c r="BQ153" s="91"/>
      <c r="BR153" s="91"/>
      <c r="BS153" s="83"/>
      <c r="BT153" s="83"/>
      <c r="BU153" s="83"/>
      <c r="BV153" s="87" t="s">
        <v>176</v>
      </c>
      <c r="BW153" s="90"/>
      <c r="BX153" s="90"/>
      <c r="BY153" s="90"/>
      <c r="BZ153" s="83"/>
      <c r="CA153" s="91"/>
      <c r="CB153" s="91"/>
      <c r="CC153" s="91"/>
      <c r="CD153" s="91"/>
      <c r="CE153" s="91"/>
      <c r="CF153" s="87" t="s">
        <v>174</v>
      </c>
      <c r="CG153" s="90">
        <v>367.5</v>
      </c>
      <c r="CH153" s="90">
        <v>1229.1500000000001</v>
      </c>
      <c r="CI153" s="90"/>
      <c r="CJ153" s="91">
        <v>1213</v>
      </c>
      <c r="CK153" s="91">
        <v>0</v>
      </c>
      <c r="CL153" s="91">
        <v>19</v>
      </c>
      <c r="CM153" s="83"/>
      <c r="CN153" s="83"/>
      <c r="CO153" s="83"/>
      <c r="CP153" s="92" t="s">
        <v>176</v>
      </c>
      <c r="CQ153" s="83"/>
      <c r="CR153" s="83"/>
      <c r="CS153" s="90"/>
      <c r="CT153" s="90"/>
      <c r="CU153" s="90"/>
      <c r="CV153" s="92" t="s">
        <v>176</v>
      </c>
      <c r="CW153" s="83"/>
      <c r="CX153" s="83"/>
      <c r="CY153" s="90"/>
      <c r="CZ153" s="90"/>
      <c r="DA153" s="90"/>
      <c r="DB153" s="87" t="s">
        <v>176</v>
      </c>
      <c r="DC153" s="90"/>
      <c r="DD153" s="90"/>
      <c r="DE153" s="90"/>
      <c r="DF153" s="83"/>
      <c r="DG153" s="91"/>
      <c r="DH153" s="91"/>
      <c r="DI153" s="87"/>
      <c r="DJ153" s="83"/>
      <c r="DK153" s="83"/>
      <c r="DL153" s="83"/>
      <c r="DM153" s="87"/>
      <c r="DN153" s="83"/>
      <c r="DO153" s="83"/>
      <c r="DP153" s="83"/>
      <c r="DQ153" s="87"/>
      <c r="DR153" s="87" t="s">
        <v>176</v>
      </c>
      <c r="DS153" s="90"/>
      <c r="DT153" s="90"/>
      <c r="DU153" s="90"/>
      <c r="DV153" s="93"/>
      <c r="DW153" s="93"/>
      <c r="DX153" s="93"/>
      <c r="DY153" s="87" t="s">
        <v>174</v>
      </c>
      <c r="DZ153" s="83">
        <v>68</v>
      </c>
      <c r="EA153" s="83">
        <v>68</v>
      </c>
      <c r="EB153" s="83">
        <v>67</v>
      </c>
      <c r="EC153" s="83">
        <v>67</v>
      </c>
      <c r="ED153" s="83">
        <v>12</v>
      </c>
      <c r="EE153" s="83">
        <v>12</v>
      </c>
      <c r="EF153" s="87" t="s">
        <v>176</v>
      </c>
      <c r="EG153" s="83"/>
      <c r="EH153" s="84"/>
      <c r="EI153" s="84"/>
      <c r="EJ153" s="84"/>
      <c r="EK153" s="87" t="s">
        <v>174</v>
      </c>
      <c r="EL153" s="90"/>
      <c r="EM153" s="90">
        <v>83.22</v>
      </c>
      <c r="EN153" s="90"/>
      <c r="EO153" s="87" t="s">
        <v>177</v>
      </c>
      <c r="ER153" s="12">
        <v>120</v>
      </c>
      <c r="ES153" s="12">
        <v>120</v>
      </c>
      <c r="ET153" s="91">
        <v>6</v>
      </c>
      <c r="EU153" s="87" t="s">
        <v>176</v>
      </c>
      <c r="EV153" s="87"/>
      <c r="EW153" s="91">
        <v>1</v>
      </c>
      <c r="EX153" s="87" t="s">
        <v>174</v>
      </c>
      <c r="EY153" s="90"/>
      <c r="EZ153" s="90">
        <v>48.69</v>
      </c>
      <c r="FA153" s="90"/>
      <c r="FB153" s="91">
        <v>18</v>
      </c>
      <c r="FC153" s="91">
        <v>60</v>
      </c>
      <c r="FD153" s="91">
        <v>12</v>
      </c>
      <c r="FE153" s="87" t="s">
        <v>180</v>
      </c>
      <c r="FF153" s="83">
        <v>18</v>
      </c>
      <c r="FG153" s="83">
        <v>60</v>
      </c>
      <c r="FH153" s="83">
        <v>12</v>
      </c>
      <c r="FI153" s="87" t="s">
        <v>180</v>
      </c>
      <c r="FJ153" s="83"/>
      <c r="FK153" s="83"/>
      <c r="FL153" s="83"/>
      <c r="FM153" s="87"/>
      <c r="FN153" s="87" t="s">
        <v>174</v>
      </c>
      <c r="FO153" s="84">
        <f t="shared" si="17"/>
        <v>50</v>
      </c>
      <c r="FP153" s="84"/>
      <c r="FQ153" s="84"/>
      <c r="FR153" s="85">
        <f t="shared" si="18"/>
        <v>200</v>
      </c>
      <c r="FS153" s="90"/>
      <c r="FT153" s="90"/>
      <c r="FU153" s="90">
        <v>667.21</v>
      </c>
      <c r="FV153" s="90"/>
      <c r="FW153" s="86">
        <f t="shared" si="19"/>
        <v>876.41</v>
      </c>
      <c r="FX153" s="86">
        <f t="shared" si="20"/>
        <v>3963.0299999999997</v>
      </c>
      <c r="FY153" s="86">
        <f t="shared" si="20"/>
        <v>0</v>
      </c>
    </row>
    <row r="154" spans="1:181" s="65" customFormat="1" x14ac:dyDescent="0.25">
      <c r="A154" s="83" t="s">
        <v>390</v>
      </c>
      <c r="B154" s="87" t="s">
        <v>352</v>
      </c>
      <c r="C154" s="88">
        <v>44334</v>
      </c>
      <c r="D154" s="89">
        <v>44354</v>
      </c>
      <c r="E154" s="87" t="s">
        <v>202</v>
      </c>
      <c r="F154" s="87" t="s">
        <v>177</v>
      </c>
      <c r="G154" s="87" t="s">
        <v>203</v>
      </c>
      <c r="H154" s="87"/>
      <c r="I154" s="87"/>
      <c r="J154" s="83">
        <v>100</v>
      </c>
      <c r="K154" s="87"/>
      <c r="L154" s="87" t="s">
        <v>176</v>
      </c>
      <c r="M154" s="83"/>
      <c r="N154" s="83"/>
      <c r="O154" s="83"/>
      <c r="P154" s="83"/>
      <c r="Q154" s="83"/>
      <c r="R154" s="83"/>
      <c r="S154" s="83"/>
      <c r="T154" s="83">
        <v>4</v>
      </c>
      <c r="U154" s="83">
        <v>6</v>
      </c>
      <c r="V154" s="83">
        <v>9384</v>
      </c>
      <c r="W154" s="83">
        <v>1173</v>
      </c>
      <c r="X154" s="87" t="s">
        <v>175</v>
      </c>
      <c r="Y154" s="83">
        <v>3804</v>
      </c>
      <c r="Z154" s="83">
        <v>3804</v>
      </c>
      <c r="AA154" s="83">
        <v>2569</v>
      </c>
      <c r="AB154" s="83">
        <v>1300</v>
      </c>
      <c r="AC154" s="83">
        <v>1</v>
      </c>
      <c r="AD154" s="87" t="s">
        <v>176</v>
      </c>
      <c r="AE154" s="90"/>
      <c r="AF154" s="90"/>
      <c r="AG154" s="90"/>
      <c r="AH154" s="87" t="s">
        <v>176</v>
      </c>
      <c r="AI154" s="84"/>
      <c r="AJ154" s="84"/>
      <c r="AK154" s="84"/>
      <c r="AL154" s="87" t="s">
        <v>176</v>
      </c>
      <c r="AM154" s="87" t="s">
        <v>176</v>
      </c>
      <c r="AN154" s="90"/>
      <c r="AO154" s="90"/>
      <c r="AP154" s="90"/>
      <c r="AQ154" s="87" t="s">
        <v>174</v>
      </c>
      <c r="AR154" s="90"/>
      <c r="AS154" s="90">
        <v>911.26</v>
      </c>
      <c r="AT154" s="90"/>
      <c r="AU154" s="87" t="s">
        <v>176</v>
      </c>
      <c r="AV154" s="90"/>
      <c r="AW154" s="90"/>
      <c r="AX154" s="90"/>
      <c r="AY154" s="87" t="s">
        <v>174</v>
      </c>
      <c r="AZ154" s="83">
        <v>1269</v>
      </c>
      <c r="BA154" s="90">
        <v>168</v>
      </c>
      <c r="BB154" s="90">
        <v>849.1</v>
      </c>
      <c r="BC154" s="90"/>
      <c r="BD154" s="87" t="s">
        <v>174</v>
      </c>
      <c r="BE154" s="91">
        <v>1235</v>
      </c>
      <c r="BF154" s="90">
        <v>203.19</v>
      </c>
      <c r="BG154" s="90">
        <v>834.49</v>
      </c>
      <c r="BH154" s="90"/>
      <c r="BI154" s="87" t="s">
        <v>176</v>
      </c>
      <c r="BJ154" s="91"/>
      <c r="BK154" s="90"/>
      <c r="BL154" s="90"/>
      <c r="BM154" s="90"/>
      <c r="BN154" s="91"/>
      <c r="BO154" s="91"/>
      <c r="BP154" s="91"/>
      <c r="BQ154" s="91"/>
      <c r="BR154" s="91"/>
      <c r="BS154" s="83"/>
      <c r="BT154" s="83"/>
      <c r="BU154" s="83"/>
      <c r="BV154" s="87" t="s">
        <v>176</v>
      </c>
      <c r="BW154" s="90"/>
      <c r="BX154" s="90"/>
      <c r="BY154" s="90"/>
      <c r="BZ154" s="83"/>
      <c r="CA154" s="91"/>
      <c r="CB154" s="91"/>
      <c r="CC154" s="91"/>
      <c r="CD154" s="91"/>
      <c r="CE154" s="91"/>
      <c r="CF154" s="87" t="s">
        <v>174</v>
      </c>
      <c r="CG154" s="90">
        <v>193.3</v>
      </c>
      <c r="CH154" s="90">
        <v>2492.12</v>
      </c>
      <c r="CI154" s="90"/>
      <c r="CJ154" s="91">
        <v>1173</v>
      </c>
      <c r="CK154" s="91">
        <v>2</v>
      </c>
      <c r="CL154" s="91">
        <v>19</v>
      </c>
      <c r="CM154" s="83"/>
      <c r="CN154" s="83"/>
      <c r="CO154" s="83"/>
      <c r="CP154" s="92" t="s">
        <v>176</v>
      </c>
      <c r="CQ154" s="83"/>
      <c r="CR154" s="83"/>
      <c r="CS154" s="90"/>
      <c r="CT154" s="90"/>
      <c r="CU154" s="90"/>
      <c r="CV154" s="92" t="s">
        <v>176</v>
      </c>
      <c r="CW154" s="83"/>
      <c r="CX154" s="83"/>
      <c r="CY154" s="90"/>
      <c r="CZ154" s="90"/>
      <c r="DA154" s="90"/>
      <c r="DB154" s="87" t="s">
        <v>176</v>
      </c>
      <c r="DC154" s="90"/>
      <c r="DD154" s="90"/>
      <c r="DE154" s="90"/>
      <c r="DF154" s="83"/>
      <c r="DG154" s="91"/>
      <c r="DH154" s="91"/>
      <c r="DI154" s="87"/>
      <c r="DJ154" s="83"/>
      <c r="DK154" s="83"/>
      <c r="DL154" s="83"/>
      <c r="DM154" s="87"/>
      <c r="DN154" s="83"/>
      <c r="DO154" s="83"/>
      <c r="DP154" s="83"/>
      <c r="DQ154" s="87"/>
      <c r="DR154" s="87" t="s">
        <v>174</v>
      </c>
      <c r="DS154" s="90">
        <v>2600</v>
      </c>
      <c r="DT154" s="90">
        <v>1031.73</v>
      </c>
      <c r="DU154" s="90"/>
      <c r="DV154" s="93">
        <v>2.5</v>
      </c>
      <c r="DW154" s="93">
        <v>14</v>
      </c>
      <c r="DX154" s="93">
        <v>8.5</v>
      </c>
      <c r="DY154" s="87" t="s">
        <v>174</v>
      </c>
      <c r="DZ154" s="83">
        <v>70</v>
      </c>
      <c r="EA154" s="83">
        <v>68</v>
      </c>
      <c r="EB154" s="83">
        <v>68</v>
      </c>
      <c r="EC154" s="83">
        <v>67</v>
      </c>
      <c r="ED154" s="83">
        <v>12</v>
      </c>
      <c r="EE154" s="83">
        <v>12</v>
      </c>
      <c r="EF154" s="87" t="s">
        <v>176</v>
      </c>
      <c r="EG154" s="83"/>
      <c r="EH154" s="84"/>
      <c r="EI154" s="84"/>
      <c r="EJ154" s="84"/>
      <c r="EK154" s="87" t="s">
        <v>174</v>
      </c>
      <c r="EL154" s="90"/>
      <c r="EM154" s="90">
        <v>30.77</v>
      </c>
      <c r="EN154" s="90"/>
      <c r="EO154" s="87" t="s">
        <v>177</v>
      </c>
      <c r="EP154" s="83">
        <v>40</v>
      </c>
      <c r="EQ154" s="91"/>
      <c r="ER154" s="91">
        <v>120</v>
      </c>
      <c r="ES154" s="91">
        <v>120</v>
      </c>
      <c r="ET154" s="91">
        <v>6</v>
      </c>
      <c r="EU154" s="87" t="s">
        <v>176</v>
      </c>
      <c r="EV154" s="87" t="s">
        <v>207</v>
      </c>
      <c r="EW154" s="91"/>
      <c r="EX154" s="87" t="s">
        <v>174</v>
      </c>
      <c r="EY154" s="90"/>
      <c r="EZ154" s="90">
        <v>37.89</v>
      </c>
      <c r="FA154" s="90"/>
      <c r="FB154" s="91">
        <v>18</v>
      </c>
      <c r="FC154" s="91">
        <v>60</v>
      </c>
      <c r="FD154" s="91">
        <v>12</v>
      </c>
      <c r="FE154" s="87" t="s">
        <v>180</v>
      </c>
      <c r="FF154" s="83">
        <v>18</v>
      </c>
      <c r="FG154" s="83">
        <v>60</v>
      </c>
      <c r="FH154" s="83">
        <v>12</v>
      </c>
      <c r="FI154" s="87" t="s">
        <v>180</v>
      </c>
      <c r="FJ154" s="83"/>
      <c r="FK154" s="83"/>
      <c r="FL154" s="83"/>
      <c r="FM154" s="87"/>
      <c r="FN154" s="87" t="s">
        <v>174</v>
      </c>
      <c r="FO154" s="84">
        <f t="shared" si="17"/>
        <v>50</v>
      </c>
      <c r="FP154" s="84"/>
      <c r="FQ154" s="84"/>
      <c r="FR154" s="85">
        <f t="shared" si="18"/>
        <v>200</v>
      </c>
      <c r="FS154" s="90"/>
      <c r="FT154" s="90"/>
      <c r="FU154" s="90">
        <v>652.19000000000005</v>
      </c>
      <c r="FV154" s="90"/>
      <c r="FW154" s="86">
        <f>SUM(AE154,AI154,AN154,AR154,AV154,BA154,BF154,BK154,BW154,CG154,CS154,CY154,DC154,DS154,EH154,EL154,EY154,FO154,FR154)</f>
        <v>3414.49</v>
      </c>
      <c r="FX154" s="86">
        <f t="shared" si="20"/>
        <v>6839.5500000000011</v>
      </c>
      <c r="FY154" s="86">
        <f t="shared" si="20"/>
        <v>0</v>
      </c>
    </row>
    <row r="155" spans="1:181" ht="30" customHeight="1" x14ac:dyDescent="0.25">
      <c r="A155" s="83" t="s">
        <v>391</v>
      </c>
      <c r="B155" s="87" t="s">
        <v>201</v>
      </c>
      <c r="C155" s="88">
        <v>44342</v>
      </c>
      <c r="D155" s="89">
        <v>44362</v>
      </c>
      <c r="E155" s="87" t="s">
        <v>202</v>
      </c>
      <c r="F155" s="87" t="s">
        <v>177</v>
      </c>
      <c r="G155" s="87" t="s">
        <v>203</v>
      </c>
      <c r="H155" s="87"/>
      <c r="I155" s="87"/>
      <c r="J155" s="83">
        <v>100</v>
      </c>
      <c r="K155" s="87"/>
      <c r="L155" s="87" t="s">
        <v>176</v>
      </c>
      <c r="M155" s="83"/>
      <c r="N155" s="83"/>
      <c r="O155" s="83"/>
      <c r="P155" s="83"/>
      <c r="Q155" s="83"/>
      <c r="R155" s="83"/>
      <c r="S155" s="83"/>
      <c r="T155" s="83">
        <v>1</v>
      </c>
      <c r="U155" s="83">
        <v>7</v>
      </c>
      <c r="V155" s="83">
        <v>7840</v>
      </c>
      <c r="W155" s="83">
        <v>980</v>
      </c>
      <c r="X155" s="87" t="s">
        <v>204</v>
      </c>
      <c r="Y155" s="83">
        <v>2600</v>
      </c>
      <c r="Z155" s="83"/>
      <c r="AA155" s="83"/>
      <c r="AB155" s="83">
        <v>1290</v>
      </c>
      <c r="AC155" s="83">
        <v>1</v>
      </c>
      <c r="AD155" s="87" t="s">
        <v>176</v>
      </c>
      <c r="AE155" s="90"/>
      <c r="AF155" s="90"/>
      <c r="AG155" s="90"/>
      <c r="AH155" s="87" t="s">
        <v>176</v>
      </c>
      <c r="AI155" s="84"/>
      <c r="AJ155" s="84"/>
      <c r="AK155" s="84"/>
      <c r="AL155" s="87" t="s">
        <v>176</v>
      </c>
      <c r="AM155" s="87" t="s">
        <v>176</v>
      </c>
      <c r="AN155" s="90"/>
      <c r="AO155" s="90"/>
      <c r="AP155" s="90"/>
      <c r="AQ155" s="87" t="s">
        <v>174</v>
      </c>
      <c r="AR155" s="90"/>
      <c r="AS155" s="90">
        <v>802.4</v>
      </c>
      <c r="AT155" s="90"/>
      <c r="AU155" s="87" t="s">
        <v>176</v>
      </c>
      <c r="AV155" s="90"/>
      <c r="AW155" s="90"/>
      <c r="AX155" s="90"/>
      <c r="AY155" s="87" t="s">
        <v>174</v>
      </c>
      <c r="AZ155" s="83">
        <v>1310</v>
      </c>
      <c r="BA155" s="90"/>
      <c r="BB155" s="90">
        <v>1788.79</v>
      </c>
      <c r="BC155" s="90"/>
      <c r="BD155" s="87" t="s">
        <v>176</v>
      </c>
      <c r="BE155" s="91"/>
      <c r="BF155" s="90"/>
      <c r="BG155" s="90"/>
      <c r="BH155" s="90"/>
      <c r="BI155" s="87" t="s">
        <v>174</v>
      </c>
      <c r="BJ155" s="91">
        <v>980</v>
      </c>
      <c r="BK155" s="90"/>
      <c r="BL155" s="90">
        <v>1182.77</v>
      </c>
      <c r="BM155" s="90"/>
      <c r="BN155" s="91">
        <v>5</v>
      </c>
      <c r="BO155" s="91">
        <v>38</v>
      </c>
      <c r="BP155" s="91"/>
      <c r="BQ155" s="91"/>
      <c r="BR155" s="91"/>
      <c r="BS155" s="83"/>
      <c r="BT155" s="83"/>
      <c r="BU155" s="83"/>
      <c r="BV155" s="87" t="s">
        <v>176</v>
      </c>
      <c r="BW155" s="90"/>
      <c r="BX155" s="90"/>
      <c r="BY155" s="90"/>
      <c r="BZ155" s="83"/>
      <c r="CA155" s="91"/>
      <c r="CB155" s="91"/>
      <c r="CC155" s="91"/>
      <c r="CD155" s="91"/>
      <c r="CE155" s="91"/>
      <c r="CF155" s="87" t="s">
        <v>174</v>
      </c>
      <c r="CG155" s="90"/>
      <c r="CH155" s="90">
        <v>2514.8000000000002</v>
      </c>
      <c r="CI155" s="90"/>
      <c r="CJ155" s="91">
        <v>980</v>
      </c>
      <c r="CK155" s="91">
        <v>5</v>
      </c>
      <c r="CL155" s="91">
        <v>19</v>
      </c>
      <c r="CM155" s="83"/>
      <c r="CN155" s="83"/>
      <c r="CO155" s="83"/>
      <c r="CP155" s="92" t="s">
        <v>176</v>
      </c>
      <c r="CQ155" s="83"/>
      <c r="CR155" s="83"/>
      <c r="CS155" s="90"/>
      <c r="CT155" s="90"/>
      <c r="CU155" s="90"/>
      <c r="CV155" s="92" t="s">
        <v>176</v>
      </c>
      <c r="CW155" s="83"/>
      <c r="CX155" s="83"/>
      <c r="CY155" s="90"/>
      <c r="CZ155" s="90"/>
      <c r="DA155" s="90"/>
      <c r="DB155" s="87" t="s">
        <v>176</v>
      </c>
      <c r="DC155" s="90"/>
      <c r="DD155" s="90"/>
      <c r="DE155" s="90"/>
      <c r="DF155" s="83"/>
      <c r="DG155" s="91"/>
      <c r="DH155" s="91"/>
      <c r="DI155" s="87"/>
      <c r="DJ155" s="83"/>
      <c r="DK155" s="83"/>
      <c r="DL155" s="83"/>
      <c r="DM155" s="87"/>
      <c r="DN155" s="83"/>
      <c r="DO155" s="83"/>
      <c r="DP155" s="83"/>
      <c r="DQ155" s="87"/>
      <c r="DR155" s="87" t="s">
        <v>174</v>
      </c>
      <c r="DS155" s="90">
        <v>2600</v>
      </c>
      <c r="DT155" s="90">
        <v>1997.89</v>
      </c>
      <c r="DU155" s="90"/>
      <c r="DV155" s="93">
        <v>2</v>
      </c>
      <c r="DW155" s="93">
        <v>14</v>
      </c>
      <c r="DX155" s="93">
        <v>8.9</v>
      </c>
      <c r="DY155" s="87" t="s">
        <v>174</v>
      </c>
      <c r="DZ155" s="83">
        <v>78</v>
      </c>
      <c r="EA155" s="83">
        <v>78</v>
      </c>
      <c r="EB155" s="83">
        <v>72</v>
      </c>
      <c r="EC155" s="83">
        <v>72</v>
      </c>
      <c r="ED155" s="83">
        <v>12</v>
      </c>
      <c r="EE155" s="83">
        <v>12</v>
      </c>
      <c r="EF155" s="87" t="s">
        <v>176</v>
      </c>
      <c r="EG155" s="83"/>
      <c r="EH155" s="84"/>
      <c r="EI155" s="84"/>
      <c r="EJ155" s="84"/>
      <c r="EK155" s="87" t="s">
        <v>174</v>
      </c>
      <c r="EL155" s="90"/>
      <c r="EM155" s="90">
        <v>571.9</v>
      </c>
      <c r="EN155" s="90"/>
      <c r="EO155" s="87" t="s">
        <v>177</v>
      </c>
      <c r="EP155" s="83">
        <v>40</v>
      </c>
      <c r="EQ155" s="91">
        <v>10</v>
      </c>
      <c r="ER155" s="91">
        <v>140</v>
      </c>
      <c r="ES155" s="91">
        <v>120</v>
      </c>
      <c r="ET155" s="91">
        <v>0</v>
      </c>
      <c r="EU155" s="87" t="s">
        <v>392</v>
      </c>
      <c r="EV155" s="87" t="s">
        <v>210</v>
      </c>
      <c r="EW155" s="91">
        <v>0</v>
      </c>
      <c r="EX155" s="87" t="s">
        <v>174</v>
      </c>
      <c r="EY155" s="90"/>
      <c r="EZ155" s="90">
        <v>97.3</v>
      </c>
      <c r="FA155" s="90"/>
      <c r="FB155" s="91">
        <v>9</v>
      </c>
      <c r="FC155" s="91">
        <v>100</v>
      </c>
      <c r="FD155" s="91">
        <v>12</v>
      </c>
      <c r="FE155" s="87" t="s">
        <v>180</v>
      </c>
      <c r="FF155" s="83">
        <v>9</v>
      </c>
      <c r="FG155" s="83">
        <v>100</v>
      </c>
      <c r="FH155" s="83">
        <v>10</v>
      </c>
      <c r="FI155" s="87" t="s">
        <v>205</v>
      </c>
      <c r="FJ155" s="83"/>
      <c r="FK155" s="83"/>
      <c r="FL155" s="83"/>
      <c r="FM155" s="87"/>
      <c r="FN155" s="87" t="s">
        <v>174</v>
      </c>
      <c r="FO155" s="84">
        <f t="shared" si="17"/>
        <v>50</v>
      </c>
      <c r="FP155" s="84"/>
      <c r="FQ155" s="84"/>
      <c r="FR155" s="85">
        <f t="shared" si="18"/>
        <v>200</v>
      </c>
      <c r="FS155" s="90"/>
      <c r="FT155" s="90"/>
      <c r="FU155" s="90">
        <v>771.23</v>
      </c>
      <c r="FV155" s="90"/>
      <c r="FW155" s="86">
        <f t="shared" si="19"/>
        <v>2850</v>
      </c>
      <c r="FX155" s="86">
        <f t="shared" si="20"/>
        <v>9727.0799999999981</v>
      </c>
      <c r="FY155" s="86">
        <f t="shared" si="20"/>
        <v>0</v>
      </c>
    </row>
    <row r="156" spans="1:181" ht="30" customHeight="1" x14ac:dyDescent="0.25">
      <c r="A156" s="83" t="s">
        <v>393</v>
      </c>
      <c r="B156" s="87" t="s">
        <v>201</v>
      </c>
      <c r="C156" s="88">
        <v>44357</v>
      </c>
      <c r="D156" s="89">
        <v>44368</v>
      </c>
      <c r="E156" s="87" t="s">
        <v>199</v>
      </c>
      <c r="F156" s="87" t="s">
        <v>177</v>
      </c>
      <c r="G156" s="87" t="s">
        <v>203</v>
      </c>
      <c r="H156" s="87"/>
      <c r="I156" s="87"/>
      <c r="J156" s="83">
        <v>100</v>
      </c>
      <c r="K156" s="87"/>
      <c r="L156" s="87" t="s">
        <v>176</v>
      </c>
      <c r="M156" s="83"/>
      <c r="N156" s="83"/>
      <c r="O156" s="83"/>
      <c r="P156" s="83"/>
      <c r="Q156" s="83"/>
      <c r="R156" s="83"/>
      <c r="S156" s="83"/>
      <c r="T156" s="83">
        <v>2</v>
      </c>
      <c r="U156" s="83">
        <v>7</v>
      </c>
      <c r="V156" s="83">
        <v>9072</v>
      </c>
      <c r="W156" s="83">
        <v>1008</v>
      </c>
      <c r="X156" s="87" t="s">
        <v>204</v>
      </c>
      <c r="Y156" s="83">
        <v>1284</v>
      </c>
      <c r="Z156" s="83"/>
      <c r="AA156" s="83"/>
      <c r="AB156" s="83">
        <v>1180</v>
      </c>
      <c r="AC156" s="83">
        <v>1</v>
      </c>
      <c r="AD156" s="87" t="s">
        <v>176</v>
      </c>
      <c r="AE156" s="90"/>
      <c r="AF156" s="90"/>
      <c r="AG156" s="90"/>
      <c r="AH156" s="87" t="s">
        <v>176</v>
      </c>
      <c r="AI156" s="84"/>
      <c r="AJ156" s="84"/>
      <c r="AK156" s="84"/>
      <c r="AL156" s="87" t="s">
        <v>176</v>
      </c>
      <c r="AM156" s="87" t="s">
        <v>176</v>
      </c>
      <c r="AN156" s="90"/>
      <c r="AO156" s="90"/>
      <c r="AP156" s="90"/>
      <c r="AQ156" s="87" t="s">
        <v>174</v>
      </c>
      <c r="AR156" s="90"/>
      <c r="AS156" s="90">
        <v>2185.91</v>
      </c>
      <c r="AT156" s="90"/>
      <c r="AU156" s="87" t="s">
        <v>176</v>
      </c>
      <c r="AV156" s="90"/>
      <c r="AW156" s="90"/>
      <c r="AX156" s="90"/>
      <c r="AY156" s="87" t="s">
        <v>174</v>
      </c>
      <c r="AZ156" s="83">
        <v>104</v>
      </c>
      <c r="BA156" s="90"/>
      <c r="BB156" s="90">
        <v>1246.29</v>
      </c>
      <c r="BC156" s="90"/>
      <c r="BD156" s="87" t="s">
        <v>176</v>
      </c>
      <c r="BE156" s="91"/>
      <c r="BF156" s="90"/>
      <c r="BG156" s="90"/>
      <c r="BH156" s="90"/>
      <c r="BI156" s="87" t="s">
        <v>176</v>
      </c>
      <c r="BJ156" s="91"/>
      <c r="BK156" s="90"/>
      <c r="BL156" s="90"/>
      <c r="BM156" s="90"/>
      <c r="BN156" s="91"/>
      <c r="BO156" s="91"/>
      <c r="BP156" s="91"/>
      <c r="BQ156" s="91"/>
      <c r="BR156" s="91"/>
      <c r="BS156" s="83"/>
      <c r="BT156" s="83"/>
      <c r="BU156" s="83"/>
      <c r="BV156" s="87" t="s">
        <v>176</v>
      </c>
      <c r="BW156" s="90"/>
      <c r="BX156" s="90"/>
      <c r="BY156" s="90"/>
      <c r="BZ156" s="83"/>
      <c r="CA156" s="91"/>
      <c r="CB156" s="91"/>
      <c r="CC156" s="91"/>
      <c r="CD156" s="91"/>
      <c r="CE156" s="91"/>
      <c r="CF156" s="87" t="s">
        <v>176</v>
      </c>
      <c r="CG156" s="90"/>
      <c r="CH156" s="90"/>
      <c r="CI156" s="90"/>
      <c r="CJ156" s="91"/>
      <c r="CK156" s="91"/>
      <c r="CL156" s="91"/>
      <c r="CM156" s="83"/>
      <c r="CN156" s="83"/>
      <c r="CO156" s="83"/>
      <c r="CP156" s="92" t="s">
        <v>176</v>
      </c>
      <c r="CQ156" s="83"/>
      <c r="CR156" s="83"/>
      <c r="CS156" s="90"/>
      <c r="CT156" s="90"/>
      <c r="CU156" s="90"/>
      <c r="CV156" s="92" t="s">
        <v>176</v>
      </c>
      <c r="CW156" s="83"/>
      <c r="CX156" s="83"/>
      <c r="CY156" s="90"/>
      <c r="CZ156" s="90"/>
      <c r="DA156" s="90"/>
      <c r="DB156" s="87" t="s">
        <v>174</v>
      </c>
      <c r="DC156" s="90"/>
      <c r="DD156" s="90">
        <v>961.26</v>
      </c>
      <c r="DE156" s="90"/>
      <c r="DF156" s="83">
        <v>10</v>
      </c>
      <c r="DG156" s="91">
        <v>40</v>
      </c>
      <c r="DH156" s="91">
        <v>8</v>
      </c>
      <c r="DI156" s="87" t="s">
        <v>181</v>
      </c>
      <c r="DJ156" s="83"/>
      <c r="DK156" s="83"/>
      <c r="DL156" s="83"/>
      <c r="DM156" s="87"/>
      <c r="DN156" s="83"/>
      <c r="DO156" s="83"/>
      <c r="DP156" s="83"/>
      <c r="DQ156" s="87"/>
      <c r="DR156" s="87" t="s">
        <v>174</v>
      </c>
      <c r="DS156" s="90">
        <v>2600</v>
      </c>
      <c r="DT156" s="90">
        <v>2188.69</v>
      </c>
      <c r="DU156" s="90"/>
      <c r="DV156" s="93">
        <v>2</v>
      </c>
      <c r="DW156" s="93">
        <v>14</v>
      </c>
      <c r="DX156" s="93">
        <v>8.9</v>
      </c>
      <c r="DY156" s="87" t="s">
        <v>174</v>
      </c>
      <c r="DZ156" s="83">
        <v>77</v>
      </c>
      <c r="EA156" s="83">
        <v>77</v>
      </c>
      <c r="EB156" s="83">
        <v>72</v>
      </c>
      <c r="EC156" s="83">
        <v>72</v>
      </c>
      <c r="ED156" s="83">
        <v>12</v>
      </c>
      <c r="EE156" s="83">
        <v>12</v>
      </c>
      <c r="EF156" s="87" t="s">
        <v>176</v>
      </c>
      <c r="EG156" s="83"/>
      <c r="EH156" s="84"/>
      <c r="EI156" s="84"/>
      <c r="EJ156" s="84"/>
      <c r="EK156" s="87" t="s">
        <v>174</v>
      </c>
      <c r="EL156" s="90"/>
      <c r="EM156" s="90">
        <v>92.15</v>
      </c>
      <c r="EN156" s="90"/>
      <c r="EO156" s="87" t="s">
        <v>177</v>
      </c>
      <c r="EP156" s="83">
        <v>40</v>
      </c>
      <c r="EQ156" s="91">
        <v>10</v>
      </c>
      <c r="ER156" s="91">
        <v>140</v>
      </c>
      <c r="ES156" s="91">
        <v>120</v>
      </c>
      <c r="ET156" s="91">
        <v>6</v>
      </c>
      <c r="EU156" s="87" t="s">
        <v>176</v>
      </c>
      <c r="EV156" s="87" t="s">
        <v>210</v>
      </c>
      <c r="EW156" s="91">
        <v>0</v>
      </c>
      <c r="EX156" s="87" t="s">
        <v>174</v>
      </c>
      <c r="EY156" s="90"/>
      <c r="EZ156" s="90">
        <v>76.709999999999994</v>
      </c>
      <c r="FA156" s="90"/>
      <c r="FB156" s="91">
        <v>9</v>
      </c>
      <c r="FC156" s="91">
        <v>100</v>
      </c>
      <c r="FD156" s="91">
        <v>12</v>
      </c>
      <c r="FE156" s="87" t="s">
        <v>180</v>
      </c>
      <c r="FF156" s="83">
        <v>9</v>
      </c>
      <c r="FG156" s="83">
        <v>100</v>
      </c>
      <c r="FH156" s="83">
        <v>10</v>
      </c>
      <c r="FI156" s="87" t="s">
        <v>205</v>
      </c>
      <c r="FJ156" s="83"/>
      <c r="FK156" s="83"/>
      <c r="FL156" s="83"/>
      <c r="FM156" s="87"/>
      <c r="FN156" s="87" t="s">
        <v>174</v>
      </c>
      <c r="FO156" s="84">
        <f t="shared" si="17"/>
        <v>50</v>
      </c>
      <c r="FP156" s="84"/>
      <c r="FQ156" s="84"/>
      <c r="FR156" s="85">
        <f t="shared" si="18"/>
        <v>200</v>
      </c>
      <c r="FS156" s="90"/>
      <c r="FT156" s="90"/>
      <c r="FU156" s="90">
        <v>678.78</v>
      </c>
      <c r="FV156" s="90"/>
      <c r="FW156" s="86">
        <f t="shared" si="19"/>
        <v>2850</v>
      </c>
      <c r="FX156" s="86">
        <f t="shared" si="20"/>
        <v>7429.7899999999991</v>
      </c>
      <c r="FY156" s="86">
        <f t="shared" si="20"/>
        <v>0</v>
      </c>
    </row>
    <row r="157" spans="1:181" ht="30" customHeight="1" x14ac:dyDescent="0.25">
      <c r="A157" s="83" t="s">
        <v>394</v>
      </c>
      <c r="B157" s="87" t="s">
        <v>201</v>
      </c>
      <c r="C157" s="88">
        <v>44363</v>
      </c>
      <c r="D157" s="89">
        <v>44375</v>
      </c>
      <c r="E157" s="87" t="s">
        <v>199</v>
      </c>
      <c r="F157" s="87" t="s">
        <v>177</v>
      </c>
      <c r="G157" s="87" t="s">
        <v>203</v>
      </c>
      <c r="H157" s="87"/>
      <c r="I157" s="87"/>
      <c r="J157" s="83">
        <v>100</v>
      </c>
      <c r="K157" s="87"/>
      <c r="L157" s="87" t="s">
        <v>174</v>
      </c>
      <c r="M157" s="83"/>
      <c r="N157" s="83">
        <v>1</v>
      </c>
      <c r="O157" s="83"/>
      <c r="P157" s="83">
        <v>30000</v>
      </c>
      <c r="Q157" s="83"/>
      <c r="R157" s="83"/>
      <c r="S157" s="83"/>
      <c r="T157" s="83">
        <v>4</v>
      </c>
      <c r="U157" s="83">
        <v>6</v>
      </c>
      <c r="V157" s="83">
        <v>8736</v>
      </c>
      <c r="W157" s="83">
        <v>1092</v>
      </c>
      <c r="X157" s="87" t="s">
        <v>204</v>
      </c>
      <c r="Y157" s="83">
        <v>1745</v>
      </c>
      <c r="Z157" s="83"/>
      <c r="AA157" s="83"/>
      <c r="AB157" s="83">
        <v>1010</v>
      </c>
      <c r="AC157" s="83">
        <v>1</v>
      </c>
      <c r="AD157" s="87" t="s">
        <v>176</v>
      </c>
      <c r="AE157" s="90"/>
      <c r="AF157" s="90"/>
      <c r="AG157" s="90"/>
      <c r="AH157" s="87" t="s">
        <v>176</v>
      </c>
      <c r="AI157" s="84"/>
      <c r="AJ157" s="84"/>
      <c r="AK157" s="84"/>
      <c r="AL157" s="87" t="s">
        <v>176</v>
      </c>
      <c r="AM157" s="87" t="s">
        <v>176</v>
      </c>
      <c r="AN157" s="90"/>
      <c r="AO157" s="90"/>
      <c r="AP157" s="90"/>
      <c r="AQ157" s="87" t="s">
        <v>174</v>
      </c>
      <c r="AR157" s="90"/>
      <c r="AS157" s="90">
        <v>1979.84</v>
      </c>
      <c r="AT157" s="90"/>
      <c r="AU157" s="87" t="s">
        <v>176</v>
      </c>
      <c r="AV157" s="90"/>
      <c r="AW157" s="90"/>
      <c r="AX157" s="90"/>
      <c r="AY157" s="87" t="s">
        <v>174</v>
      </c>
      <c r="AZ157" s="83">
        <v>735</v>
      </c>
      <c r="BA157" s="90"/>
      <c r="BB157" s="90">
        <v>1375.09</v>
      </c>
      <c r="BC157" s="90"/>
      <c r="BD157" s="87" t="s">
        <v>176</v>
      </c>
      <c r="BE157" s="91"/>
      <c r="BF157" s="90"/>
      <c r="BG157" s="90"/>
      <c r="BH157" s="90"/>
      <c r="BI157" s="87" t="s">
        <v>174</v>
      </c>
      <c r="BJ157" s="91">
        <v>1092</v>
      </c>
      <c r="BK157" s="90"/>
      <c r="BL157" s="90">
        <v>695.46</v>
      </c>
      <c r="BM157" s="90"/>
      <c r="BN157" s="91">
        <v>11</v>
      </c>
      <c r="BO157" s="91">
        <v>38</v>
      </c>
      <c r="BP157" s="91"/>
      <c r="BQ157" s="91"/>
      <c r="BR157" s="91"/>
      <c r="BS157" s="83"/>
      <c r="BT157" s="83"/>
      <c r="BU157" s="83"/>
      <c r="BV157" s="87" t="s">
        <v>176</v>
      </c>
      <c r="BW157" s="90"/>
      <c r="BX157" s="90"/>
      <c r="BY157" s="90"/>
      <c r="BZ157" s="83"/>
      <c r="CA157" s="91"/>
      <c r="CB157" s="91"/>
      <c r="CC157" s="91"/>
      <c r="CD157" s="91"/>
      <c r="CE157" s="91"/>
      <c r="CF157" s="87" t="s">
        <v>174</v>
      </c>
      <c r="CG157" s="90"/>
      <c r="CH157" s="90">
        <v>1287.03</v>
      </c>
      <c r="CI157" s="90"/>
      <c r="CJ157" s="91">
        <v>1092</v>
      </c>
      <c r="CK157" s="91">
        <v>7</v>
      </c>
      <c r="CL157" s="91">
        <v>19</v>
      </c>
      <c r="CM157" s="83"/>
      <c r="CN157" s="83"/>
      <c r="CO157" s="83"/>
      <c r="CP157" s="92" t="s">
        <v>176</v>
      </c>
      <c r="CQ157" s="83"/>
      <c r="CR157" s="83"/>
      <c r="CS157" s="90"/>
      <c r="CT157" s="90"/>
      <c r="CU157" s="90"/>
      <c r="CV157" s="92" t="s">
        <v>176</v>
      </c>
      <c r="CW157" s="83"/>
      <c r="CX157" s="83"/>
      <c r="CY157" s="90"/>
      <c r="CZ157" s="90"/>
      <c r="DA157" s="90"/>
      <c r="DB157" s="87" t="s">
        <v>176</v>
      </c>
      <c r="DC157" s="90"/>
      <c r="DD157" s="90"/>
      <c r="DE157" s="90"/>
      <c r="DF157" s="83"/>
      <c r="DG157" s="91"/>
      <c r="DH157" s="91"/>
      <c r="DI157" s="87"/>
      <c r="DJ157" s="83"/>
      <c r="DK157" s="83"/>
      <c r="DL157" s="83"/>
      <c r="DM157" s="87"/>
      <c r="DN157" s="83"/>
      <c r="DO157" s="83"/>
      <c r="DP157" s="83"/>
      <c r="DQ157" s="87"/>
      <c r="DR157" s="87" t="s">
        <v>174</v>
      </c>
      <c r="DS157" s="90">
        <v>2600</v>
      </c>
      <c r="DT157" s="90">
        <v>2459.23</v>
      </c>
      <c r="DU157" s="90"/>
      <c r="DV157" s="93">
        <v>2.5</v>
      </c>
      <c r="DW157" s="93">
        <v>14</v>
      </c>
      <c r="DX157" s="93">
        <v>8.9</v>
      </c>
      <c r="DY157" s="87" t="s">
        <v>174</v>
      </c>
      <c r="DZ157" s="83">
        <v>77</v>
      </c>
      <c r="EA157" s="83">
        <v>77</v>
      </c>
      <c r="EB157" s="83">
        <v>72</v>
      </c>
      <c r="EC157" s="83">
        <v>72</v>
      </c>
      <c r="ED157" s="83">
        <v>12</v>
      </c>
      <c r="EE157" s="83">
        <v>12</v>
      </c>
      <c r="EF157" s="87" t="s">
        <v>176</v>
      </c>
      <c r="EG157" s="83"/>
      <c r="EH157" s="84"/>
      <c r="EI157" s="84"/>
      <c r="EJ157" s="84"/>
      <c r="EK157" s="87" t="s">
        <v>174</v>
      </c>
      <c r="EL157" s="90"/>
      <c r="EM157" s="90">
        <v>80.989999999999995</v>
      </c>
      <c r="EN157" s="90"/>
      <c r="EO157" s="87" t="s">
        <v>177</v>
      </c>
      <c r="EP157" s="83">
        <v>40</v>
      </c>
      <c r="EQ157" s="91">
        <v>10</v>
      </c>
      <c r="ER157" s="91">
        <v>140</v>
      </c>
      <c r="ES157" s="91">
        <v>120</v>
      </c>
      <c r="ET157" s="91">
        <v>6</v>
      </c>
      <c r="EU157" s="87" t="s">
        <v>174</v>
      </c>
      <c r="EV157" s="87"/>
      <c r="EW157" s="91">
        <v>0</v>
      </c>
      <c r="EX157" s="87" t="s">
        <v>174</v>
      </c>
      <c r="EY157" s="90"/>
      <c r="EZ157" s="90">
        <v>77.7</v>
      </c>
      <c r="FA157" s="90"/>
      <c r="FB157" s="91">
        <v>9</v>
      </c>
      <c r="FC157" s="91">
        <v>100</v>
      </c>
      <c r="FD157" s="91">
        <v>12</v>
      </c>
      <c r="FE157" s="87" t="s">
        <v>180</v>
      </c>
      <c r="FF157" s="83">
        <v>9</v>
      </c>
      <c r="FG157" s="83">
        <v>100</v>
      </c>
      <c r="FH157" s="83">
        <v>12</v>
      </c>
      <c r="FI157" s="87" t="s">
        <v>180</v>
      </c>
      <c r="FJ157" s="83"/>
      <c r="FK157" s="83"/>
      <c r="FL157" s="83"/>
      <c r="FM157" s="87"/>
      <c r="FN157" s="87" t="s">
        <v>174</v>
      </c>
      <c r="FO157" s="84">
        <f t="shared" si="17"/>
        <v>50</v>
      </c>
      <c r="FP157" s="84"/>
      <c r="FQ157" s="84"/>
      <c r="FR157" s="85">
        <f t="shared" si="18"/>
        <v>200</v>
      </c>
      <c r="FS157" s="90"/>
      <c r="FT157" s="90"/>
      <c r="FU157" s="90">
        <v>865.07</v>
      </c>
      <c r="FV157" s="90"/>
      <c r="FW157" s="86">
        <f t="shared" si="19"/>
        <v>2850</v>
      </c>
      <c r="FX157" s="86">
        <f t="shared" si="20"/>
        <v>8820.41</v>
      </c>
      <c r="FY157" s="86">
        <f t="shared" si="20"/>
        <v>0</v>
      </c>
    </row>
    <row r="158" spans="1:181" ht="45" customHeight="1" x14ac:dyDescent="0.25">
      <c r="A158" s="83" t="s">
        <v>395</v>
      </c>
      <c r="B158" s="87" t="s">
        <v>337</v>
      </c>
      <c r="C158" s="88">
        <v>44197</v>
      </c>
      <c r="D158" s="89">
        <v>44371</v>
      </c>
      <c r="E158" s="87" t="s">
        <v>202</v>
      </c>
      <c r="F158" s="87" t="s">
        <v>177</v>
      </c>
      <c r="G158" s="87" t="s">
        <v>203</v>
      </c>
      <c r="H158" s="87"/>
      <c r="I158" s="87"/>
      <c r="J158" s="83">
        <v>100</v>
      </c>
      <c r="K158" s="87"/>
      <c r="L158" s="87" t="s">
        <v>176</v>
      </c>
      <c r="M158" s="83"/>
      <c r="N158" s="83"/>
      <c r="O158" s="83"/>
      <c r="P158" s="83"/>
      <c r="Q158" s="83"/>
      <c r="R158" s="83"/>
      <c r="S158" s="83"/>
      <c r="T158" s="83">
        <v>1</v>
      </c>
      <c r="U158" s="83">
        <v>6</v>
      </c>
      <c r="V158" s="83">
        <v>12096</v>
      </c>
      <c r="W158" s="83">
        <v>1512</v>
      </c>
      <c r="X158" s="87" t="s">
        <v>175</v>
      </c>
      <c r="Y158" s="83">
        <v>2534</v>
      </c>
      <c r="Z158" s="83">
        <v>517</v>
      </c>
      <c r="AA158" s="83">
        <v>1107</v>
      </c>
      <c r="AB158" s="83">
        <v>168</v>
      </c>
      <c r="AC158" s="83">
        <v>1</v>
      </c>
      <c r="AD158" s="87" t="s">
        <v>176</v>
      </c>
      <c r="AE158" s="90"/>
      <c r="AF158" s="90"/>
      <c r="AG158" s="90"/>
      <c r="AH158" s="87" t="s">
        <v>176</v>
      </c>
      <c r="AI158" s="84"/>
      <c r="AJ158" s="84"/>
      <c r="AK158" s="84"/>
      <c r="AL158" s="87" t="s">
        <v>176</v>
      </c>
      <c r="AM158" s="87" t="s">
        <v>176</v>
      </c>
      <c r="AN158" s="90"/>
      <c r="AO158" s="90"/>
      <c r="AP158" s="90"/>
      <c r="AQ158" s="87" t="s">
        <v>174</v>
      </c>
      <c r="AR158" s="90"/>
      <c r="AS158" s="90">
        <v>2925.21</v>
      </c>
      <c r="AT158" s="90">
        <v>412.51</v>
      </c>
      <c r="AU158" s="87" t="s">
        <v>176</v>
      </c>
      <c r="AV158" s="90"/>
      <c r="AW158" s="90"/>
      <c r="AX158" s="90"/>
      <c r="AY158" s="87" t="s">
        <v>174</v>
      </c>
      <c r="AZ158" s="83">
        <v>1427</v>
      </c>
      <c r="BA158" s="90"/>
      <c r="BB158" s="90">
        <v>510.77</v>
      </c>
      <c r="BC158" s="90"/>
      <c r="BD158" s="87" t="s">
        <v>174</v>
      </c>
      <c r="BE158" s="91">
        <v>349</v>
      </c>
      <c r="BF158" s="90"/>
      <c r="BG158" s="90">
        <v>645.16999999999996</v>
      </c>
      <c r="BH158" s="90"/>
      <c r="BI158" s="87" t="s">
        <v>174</v>
      </c>
      <c r="BJ158" s="91"/>
      <c r="BK158" s="90">
        <v>1363.44</v>
      </c>
      <c r="BL158" s="90"/>
      <c r="BM158" s="90"/>
      <c r="BN158" s="91"/>
      <c r="BO158" s="91"/>
      <c r="BP158" s="91"/>
      <c r="BQ158" s="91"/>
      <c r="BR158" s="91"/>
      <c r="BS158" s="83"/>
      <c r="BT158" s="83"/>
      <c r="BU158" s="83"/>
      <c r="BV158" s="87" t="s">
        <v>176</v>
      </c>
      <c r="BW158" s="90"/>
      <c r="BX158" s="90"/>
      <c r="BY158" s="90"/>
      <c r="BZ158" s="83"/>
      <c r="CA158" s="91"/>
      <c r="CB158" s="91"/>
      <c r="CC158" s="91"/>
      <c r="CD158" s="91"/>
      <c r="CE158" s="91"/>
      <c r="CF158" s="87" t="s">
        <v>174</v>
      </c>
      <c r="CG158" s="90">
        <v>722</v>
      </c>
      <c r="CH158" s="90">
        <v>1387.91</v>
      </c>
      <c r="CI158" s="90"/>
      <c r="CJ158" s="91">
        <v>924</v>
      </c>
      <c r="CK158" s="91">
        <v>11</v>
      </c>
      <c r="CL158" s="91">
        <v>19</v>
      </c>
      <c r="CM158" s="83"/>
      <c r="CN158" s="83"/>
      <c r="CO158" s="83"/>
      <c r="CP158" s="92" t="s">
        <v>176</v>
      </c>
      <c r="CQ158" s="83"/>
      <c r="CR158" s="83"/>
      <c r="CS158" s="90"/>
      <c r="CT158" s="90"/>
      <c r="CU158" s="90"/>
      <c r="CV158" s="92" t="s">
        <v>176</v>
      </c>
      <c r="CW158" s="83"/>
      <c r="CX158" s="83"/>
      <c r="CY158" s="90"/>
      <c r="CZ158" s="90"/>
      <c r="DA158" s="90"/>
      <c r="DB158" s="87" t="s">
        <v>176</v>
      </c>
      <c r="DC158" s="90"/>
      <c r="DD158" s="90"/>
      <c r="DE158" s="90"/>
      <c r="DF158" s="83"/>
      <c r="DG158" s="91"/>
      <c r="DH158" s="91"/>
      <c r="DI158" s="87"/>
      <c r="DJ158" s="83"/>
      <c r="DK158" s="83"/>
      <c r="DL158" s="83"/>
      <c r="DM158" s="87"/>
      <c r="DN158" s="83"/>
      <c r="DO158" s="83"/>
      <c r="DP158" s="83"/>
      <c r="DQ158" s="87"/>
      <c r="DR158" s="87" t="s">
        <v>174</v>
      </c>
      <c r="DS158" s="90">
        <v>2296.1999999999998</v>
      </c>
      <c r="DT158" s="90">
        <v>96.2</v>
      </c>
      <c r="DU158" s="90">
        <v>1029.5999999999999</v>
      </c>
      <c r="DV158" s="93">
        <v>2</v>
      </c>
      <c r="DW158" s="93">
        <v>14</v>
      </c>
      <c r="DX158" s="93">
        <v>8.1999999999999993</v>
      </c>
      <c r="DY158" s="87" t="s">
        <v>174</v>
      </c>
      <c r="DZ158" s="83">
        <v>78</v>
      </c>
      <c r="EA158" s="83">
        <v>80</v>
      </c>
      <c r="EB158" s="83">
        <v>72</v>
      </c>
      <c r="EC158" s="83">
        <v>72</v>
      </c>
      <c r="ED158" s="83">
        <v>8</v>
      </c>
      <c r="EE158" s="83">
        <v>6</v>
      </c>
      <c r="EF158" s="87" t="s">
        <v>176</v>
      </c>
      <c r="EG158" s="83"/>
      <c r="EH158" s="84"/>
      <c r="EI158" s="84"/>
      <c r="EJ158" s="84"/>
      <c r="EK158" s="87" t="s">
        <v>174</v>
      </c>
      <c r="EL158" s="90"/>
      <c r="EM158" s="90">
        <v>41.57</v>
      </c>
      <c r="EN158" s="90">
        <v>66.27</v>
      </c>
      <c r="EO158" s="87" t="s">
        <v>177</v>
      </c>
      <c r="EP158" s="83">
        <v>40</v>
      </c>
      <c r="EQ158" s="91"/>
      <c r="ER158" s="91">
        <v>125</v>
      </c>
      <c r="ES158" s="91">
        <v>120</v>
      </c>
      <c r="ET158" s="91">
        <v>12</v>
      </c>
      <c r="EU158" s="87" t="s">
        <v>174</v>
      </c>
      <c r="EV158" s="87"/>
      <c r="EW158" s="91">
        <v>2</v>
      </c>
      <c r="EX158" s="87"/>
      <c r="EY158" s="90"/>
      <c r="EZ158" s="90"/>
      <c r="FA158" s="90">
        <v>50.52</v>
      </c>
      <c r="FB158" s="91"/>
      <c r="FC158" s="91"/>
      <c r="FD158" s="91"/>
      <c r="FE158" s="87"/>
      <c r="FF158" s="83"/>
      <c r="FG158" s="83"/>
      <c r="FH158" s="83"/>
      <c r="FI158" s="87"/>
      <c r="FJ158" s="83"/>
      <c r="FK158" s="83"/>
      <c r="FL158" s="83"/>
      <c r="FM158" s="87"/>
      <c r="FN158" s="87" t="s">
        <v>174</v>
      </c>
      <c r="FO158" s="84">
        <f t="shared" si="17"/>
        <v>50</v>
      </c>
      <c r="FP158" s="84"/>
      <c r="FQ158" s="84">
        <v>849</v>
      </c>
      <c r="FR158" s="85">
        <f t="shared" si="18"/>
        <v>200</v>
      </c>
      <c r="FS158" s="90"/>
      <c r="FT158" s="90"/>
      <c r="FU158" s="90">
        <v>600</v>
      </c>
      <c r="FV158" s="90">
        <v>1800</v>
      </c>
      <c r="FW158" s="86">
        <f t="shared" si="19"/>
        <v>4631.6399999999994</v>
      </c>
      <c r="FX158" s="86">
        <f t="shared" si="20"/>
        <v>6206.83</v>
      </c>
      <c r="FY158" s="86">
        <f t="shared" si="20"/>
        <v>4207.8999999999996</v>
      </c>
    </row>
    <row r="159" spans="1:181" ht="30" customHeight="1" x14ac:dyDescent="0.25">
      <c r="A159" s="83" t="s">
        <v>396</v>
      </c>
      <c r="B159" s="87" t="s">
        <v>352</v>
      </c>
      <c r="C159" s="88">
        <v>44355</v>
      </c>
      <c r="D159" s="89">
        <v>44391</v>
      </c>
      <c r="E159" s="87" t="s">
        <v>202</v>
      </c>
      <c r="F159" s="87" t="s">
        <v>177</v>
      </c>
      <c r="G159" s="87" t="s">
        <v>203</v>
      </c>
      <c r="H159" s="87"/>
      <c r="I159" s="87"/>
      <c r="J159" s="83">
        <v>100</v>
      </c>
      <c r="K159" s="87"/>
      <c r="L159" s="87" t="s">
        <v>174</v>
      </c>
      <c r="M159" s="83"/>
      <c r="N159" s="83">
        <v>1</v>
      </c>
      <c r="O159" s="83"/>
      <c r="P159" s="83">
        <v>30000</v>
      </c>
      <c r="Q159" s="83">
        <v>14</v>
      </c>
      <c r="R159" s="83"/>
      <c r="S159" s="83"/>
      <c r="T159" s="83">
        <v>2</v>
      </c>
      <c r="U159" s="83">
        <v>7</v>
      </c>
      <c r="V159" s="83">
        <v>10240</v>
      </c>
      <c r="W159" s="83">
        <v>1280</v>
      </c>
      <c r="X159" s="87" t="s">
        <v>175</v>
      </c>
      <c r="Y159" s="83">
        <v>3199</v>
      </c>
      <c r="Z159" s="83">
        <v>3199</v>
      </c>
      <c r="AA159" s="83">
        <v>2554</v>
      </c>
      <c r="AB159" s="83">
        <v>1229</v>
      </c>
      <c r="AC159" s="83">
        <v>1</v>
      </c>
      <c r="AD159" s="87" t="s">
        <v>176</v>
      </c>
      <c r="AE159" s="90"/>
      <c r="AF159" s="90"/>
      <c r="AG159" s="90"/>
      <c r="AH159" s="87" t="s">
        <v>176</v>
      </c>
      <c r="AI159" s="84"/>
      <c r="AJ159" s="84"/>
      <c r="AK159" s="84"/>
      <c r="AL159" s="87" t="s">
        <v>176</v>
      </c>
      <c r="AM159" s="87" t="s">
        <v>176</v>
      </c>
      <c r="AN159" s="90"/>
      <c r="AO159" s="90"/>
      <c r="AP159" s="90"/>
      <c r="AQ159" s="87" t="s">
        <v>174</v>
      </c>
      <c r="AR159" s="90"/>
      <c r="AS159" s="90">
        <v>971.7</v>
      </c>
      <c r="AT159" s="90"/>
      <c r="AU159" s="87" t="s">
        <v>176</v>
      </c>
      <c r="AV159" s="90"/>
      <c r="AW159" s="90"/>
      <c r="AX159" s="90"/>
      <c r="AY159" s="87" t="s">
        <v>174</v>
      </c>
      <c r="AZ159" s="83">
        <v>1325</v>
      </c>
      <c r="BA159" s="90">
        <v>550.39</v>
      </c>
      <c r="BB159" s="90">
        <v>1940.59</v>
      </c>
      <c r="BC159" s="90"/>
      <c r="BD159" s="87" t="s">
        <v>174</v>
      </c>
      <c r="BE159" s="91">
        <v>645</v>
      </c>
      <c r="BF159" s="90">
        <v>125.64</v>
      </c>
      <c r="BG159" s="90">
        <v>835.3</v>
      </c>
      <c r="BH159" s="90"/>
      <c r="BI159" s="87" t="s">
        <v>174</v>
      </c>
      <c r="BJ159" s="91">
        <v>1280</v>
      </c>
      <c r="BK159" s="90"/>
      <c r="BL159" s="90">
        <v>1143.05</v>
      </c>
      <c r="BM159" s="90"/>
      <c r="BN159" s="91">
        <v>7</v>
      </c>
      <c r="BO159" s="91">
        <v>38</v>
      </c>
      <c r="BP159" s="91"/>
      <c r="BQ159" s="91"/>
      <c r="BR159" s="91"/>
      <c r="BS159" s="83"/>
      <c r="BT159" s="83"/>
      <c r="BU159" s="83"/>
      <c r="BV159" s="87" t="s">
        <v>174</v>
      </c>
      <c r="BW159" s="90"/>
      <c r="BX159" s="90">
        <v>144.44</v>
      </c>
      <c r="BY159" s="90"/>
      <c r="BZ159" s="83">
        <v>96</v>
      </c>
      <c r="CA159" s="91">
        <v>0</v>
      </c>
      <c r="CB159" s="91">
        <v>13</v>
      </c>
      <c r="CC159" s="91"/>
      <c r="CD159" s="91"/>
      <c r="CE159" s="91"/>
      <c r="CF159" s="87" t="s">
        <v>174</v>
      </c>
      <c r="CG159" s="90">
        <v>990.09</v>
      </c>
      <c r="CH159" s="90">
        <v>2075.81</v>
      </c>
      <c r="CI159" s="90"/>
      <c r="CJ159" s="91">
        <v>1280</v>
      </c>
      <c r="CK159" s="91">
        <v>5</v>
      </c>
      <c r="CL159" s="91">
        <v>19</v>
      </c>
      <c r="CM159" s="83"/>
      <c r="CN159" s="83"/>
      <c r="CO159" s="83"/>
      <c r="CP159" s="92" t="s">
        <v>176</v>
      </c>
      <c r="CQ159" s="83"/>
      <c r="CR159" s="83"/>
      <c r="CS159" s="90"/>
      <c r="CT159" s="90"/>
      <c r="CU159" s="90"/>
      <c r="CV159" s="92" t="s">
        <v>176</v>
      </c>
      <c r="CW159" s="83"/>
      <c r="CX159" s="83"/>
      <c r="CY159" s="90"/>
      <c r="CZ159" s="90"/>
      <c r="DA159" s="90"/>
      <c r="DB159" s="87" t="s">
        <v>176</v>
      </c>
      <c r="DC159" s="90"/>
      <c r="DD159" s="90"/>
      <c r="DE159" s="90"/>
      <c r="DF159" s="83"/>
      <c r="DG159" s="91"/>
      <c r="DH159" s="91"/>
      <c r="DI159" s="87"/>
      <c r="DJ159" s="83"/>
      <c r="DK159" s="83"/>
      <c r="DL159" s="83"/>
      <c r="DM159" s="87"/>
      <c r="DN159" s="83"/>
      <c r="DO159" s="83"/>
      <c r="DP159" s="83"/>
      <c r="DQ159" s="87"/>
      <c r="DR159" s="87" t="s">
        <v>174</v>
      </c>
      <c r="DS159" s="90">
        <v>2600</v>
      </c>
      <c r="DT159" s="90">
        <v>1059.8599999999999</v>
      </c>
      <c r="DU159" s="90"/>
      <c r="DV159" s="93">
        <v>2.5</v>
      </c>
      <c r="DW159" s="93">
        <v>14</v>
      </c>
      <c r="DX159" s="93">
        <v>8.5</v>
      </c>
      <c r="DY159" s="87" t="s">
        <v>174</v>
      </c>
      <c r="DZ159" s="83">
        <v>69</v>
      </c>
      <c r="EA159" s="83">
        <v>68</v>
      </c>
      <c r="EB159" s="83">
        <v>68</v>
      </c>
      <c r="EC159" s="83">
        <v>67</v>
      </c>
      <c r="ED159" s="83">
        <v>12</v>
      </c>
      <c r="EE159" s="83">
        <v>12</v>
      </c>
      <c r="EF159" s="87" t="s">
        <v>176</v>
      </c>
      <c r="EG159" s="83"/>
      <c r="EH159" s="84"/>
      <c r="EI159" s="84"/>
      <c r="EJ159" s="84"/>
      <c r="EK159" s="87" t="s">
        <v>174</v>
      </c>
      <c r="EL159" s="90"/>
      <c r="EM159" s="90">
        <v>648.9</v>
      </c>
      <c r="EN159" s="90"/>
      <c r="EO159" s="87" t="s">
        <v>177</v>
      </c>
      <c r="EP159" s="83">
        <v>30</v>
      </c>
      <c r="EQ159" s="91">
        <v>10</v>
      </c>
      <c r="ER159" s="91">
        <v>120</v>
      </c>
      <c r="ES159" s="91">
        <v>120</v>
      </c>
      <c r="ET159" s="91">
        <v>6</v>
      </c>
      <c r="EU159" s="87" t="s">
        <v>176</v>
      </c>
      <c r="EV159" s="87" t="s">
        <v>207</v>
      </c>
      <c r="EW159" s="91">
        <v>2</v>
      </c>
      <c r="EX159" s="87" t="s">
        <v>174</v>
      </c>
      <c r="EY159" s="90"/>
      <c r="EZ159" s="90">
        <v>52.62</v>
      </c>
      <c r="FA159" s="90"/>
      <c r="FB159" s="91">
        <v>18</v>
      </c>
      <c r="FC159" s="91">
        <v>60</v>
      </c>
      <c r="FD159" s="91">
        <v>12</v>
      </c>
      <c r="FE159" s="87" t="s">
        <v>180</v>
      </c>
      <c r="FF159" s="83">
        <v>18</v>
      </c>
      <c r="FG159" s="83">
        <v>60</v>
      </c>
      <c r="FH159" s="83">
        <v>12</v>
      </c>
      <c r="FI159" s="87" t="s">
        <v>180</v>
      </c>
      <c r="FJ159" s="83"/>
      <c r="FK159" s="83"/>
      <c r="FL159" s="83"/>
      <c r="FM159" s="87"/>
      <c r="FN159" s="87" t="s">
        <v>174</v>
      </c>
      <c r="FO159" s="84">
        <f t="shared" si="17"/>
        <v>50</v>
      </c>
      <c r="FP159" s="84"/>
      <c r="FQ159" s="84"/>
      <c r="FR159" s="85">
        <f t="shared" si="18"/>
        <v>200</v>
      </c>
      <c r="FS159" s="90"/>
      <c r="FT159" s="90"/>
      <c r="FU159" s="90">
        <v>768.69</v>
      </c>
      <c r="FV159" s="90"/>
      <c r="FW159" s="86">
        <f t="shared" si="19"/>
        <v>4516.12</v>
      </c>
      <c r="FX159" s="86">
        <f t="shared" si="20"/>
        <v>9640.9600000000009</v>
      </c>
      <c r="FY159" s="86">
        <f t="shared" si="20"/>
        <v>0</v>
      </c>
    </row>
    <row r="160" spans="1:181" ht="30" customHeight="1" x14ac:dyDescent="0.25">
      <c r="A160" s="83" t="s">
        <v>397</v>
      </c>
      <c r="B160" s="87" t="s">
        <v>352</v>
      </c>
      <c r="C160" s="88">
        <v>44378</v>
      </c>
      <c r="D160" s="89">
        <v>44406</v>
      </c>
      <c r="E160" s="87" t="s">
        <v>202</v>
      </c>
      <c r="F160" s="87" t="s">
        <v>177</v>
      </c>
      <c r="G160" s="87" t="s">
        <v>203</v>
      </c>
      <c r="H160" s="87"/>
      <c r="I160" s="87"/>
      <c r="J160" s="83">
        <v>100</v>
      </c>
      <c r="K160" s="87"/>
      <c r="L160" s="87" t="s">
        <v>174</v>
      </c>
      <c r="M160" s="83"/>
      <c r="N160" s="83">
        <v>1</v>
      </c>
      <c r="O160" s="83"/>
      <c r="P160" s="83">
        <v>30000</v>
      </c>
      <c r="Q160" s="83"/>
      <c r="R160" s="83"/>
      <c r="S160" s="83"/>
      <c r="T160" s="83">
        <v>1</v>
      </c>
      <c r="U160" s="83">
        <v>6</v>
      </c>
      <c r="V160" s="83">
        <v>8512</v>
      </c>
      <c r="W160" s="83">
        <v>1064</v>
      </c>
      <c r="X160" s="87" t="s">
        <v>175</v>
      </c>
      <c r="Y160" s="83">
        <v>1792</v>
      </c>
      <c r="Z160" s="83">
        <v>1792</v>
      </c>
      <c r="AA160" s="83">
        <v>1471</v>
      </c>
      <c r="AB160" s="83">
        <v>1020</v>
      </c>
      <c r="AC160" s="83">
        <v>1</v>
      </c>
      <c r="AD160" s="87" t="s">
        <v>176</v>
      </c>
      <c r="AE160" s="90"/>
      <c r="AF160" s="90"/>
      <c r="AG160" s="90"/>
      <c r="AH160" s="87" t="s">
        <v>176</v>
      </c>
      <c r="AI160" s="84"/>
      <c r="AJ160" s="84"/>
      <c r="AK160" s="84"/>
      <c r="AL160" s="87" t="s">
        <v>176</v>
      </c>
      <c r="AM160" s="87" t="s">
        <v>176</v>
      </c>
      <c r="AN160" s="90"/>
      <c r="AO160" s="90"/>
      <c r="AP160" s="90"/>
      <c r="AQ160" s="87" t="s">
        <v>174</v>
      </c>
      <c r="AR160" s="90"/>
      <c r="AS160" s="90">
        <v>1114.3499999999999</v>
      </c>
      <c r="AT160" s="90"/>
      <c r="AU160" s="87" t="s">
        <v>176</v>
      </c>
      <c r="AV160" s="90"/>
      <c r="AW160" s="90"/>
      <c r="AX160" s="90"/>
      <c r="AY160" s="87" t="s">
        <v>174</v>
      </c>
      <c r="AZ160" s="83">
        <v>451</v>
      </c>
      <c r="BA160" s="90">
        <v>174</v>
      </c>
      <c r="BB160" s="90">
        <v>526.58000000000004</v>
      </c>
      <c r="BC160" s="90"/>
      <c r="BD160" s="87" t="s">
        <v>174</v>
      </c>
      <c r="BE160" s="91">
        <v>321</v>
      </c>
      <c r="BF160" s="90">
        <v>284.91000000000003</v>
      </c>
      <c r="BG160" s="90">
        <v>1056.43</v>
      </c>
      <c r="BH160" s="90"/>
      <c r="BI160" s="87" t="s">
        <v>176</v>
      </c>
      <c r="BJ160" s="91"/>
      <c r="BK160" s="90"/>
      <c r="BL160" s="90"/>
      <c r="BM160" s="90"/>
      <c r="BN160" s="91"/>
      <c r="BO160" s="91"/>
      <c r="BP160" s="91"/>
      <c r="BQ160" s="91"/>
      <c r="BR160" s="91"/>
      <c r="BS160" s="83"/>
      <c r="BT160" s="83"/>
      <c r="BU160" s="83"/>
      <c r="BV160" s="87" t="s">
        <v>176</v>
      </c>
      <c r="BW160" s="90"/>
      <c r="BX160" s="90"/>
      <c r="BY160" s="90"/>
      <c r="BZ160" s="83"/>
      <c r="CA160" s="91"/>
      <c r="CB160" s="91"/>
      <c r="CC160" s="91"/>
      <c r="CD160" s="91"/>
      <c r="CE160" s="91"/>
      <c r="CF160" s="87" t="s">
        <v>174</v>
      </c>
      <c r="CG160" s="90">
        <v>823.37</v>
      </c>
      <c r="CH160" s="90">
        <v>1852.33</v>
      </c>
      <c r="CI160" s="90"/>
      <c r="CJ160" s="91">
        <v>1064</v>
      </c>
      <c r="CK160" s="91">
        <v>6</v>
      </c>
      <c r="CL160" s="91">
        <v>19</v>
      </c>
      <c r="CM160" s="83"/>
      <c r="CN160" s="83"/>
      <c r="CO160" s="83"/>
      <c r="CP160" s="92" t="s">
        <v>176</v>
      </c>
      <c r="CQ160" s="83"/>
      <c r="CR160" s="83"/>
      <c r="CS160" s="90"/>
      <c r="CT160" s="90"/>
      <c r="CU160" s="90"/>
      <c r="CV160" s="92" t="s">
        <v>176</v>
      </c>
      <c r="CW160" s="83"/>
      <c r="CX160" s="83"/>
      <c r="CY160" s="90"/>
      <c r="CZ160" s="90"/>
      <c r="DA160" s="90"/>
      <c r="DB160" s="87" t="s">
        <v>176</v>
      </c>
      <c r="DC160" s="90"/>
      <c r="DD160" s="90"/>
      <c r="DE160" s="90"/>
      <c r="DF160" s="83"/>
      <c r="DG160" s="91"/>
      <c r="DH160" s="91"/>
      <c r="DI160" s="87"/>
      <c r="DJ160" s="83"/>
      <c r="DK160" s="83"/>
      <c r="DL160" s="83"/>
      <c r="DM160" s="87"/>
      <c r="DN160" s="83"/>
      <c r="DO160" s="83"/>
      <c r="DP160" s="83"/>
      <c r="DQ160" s="87"/>
      <c r="DR160" s="87" t="s">
        <v>174</v>
      </c>
      <c r="DS160" s="90">
        <v>2600</v>
      </c>
      <c r="DT160" s="90">
        <v>949.09</v>
      </c>
      <c r="DU160" s="90"/>
      <c r="DV160" s="93">
        <v>2.5</v>
      </c>
      <c r="DW160" s="93">
        <v>14</v>
      </c>
      <c r="DX160" s="93">
        <v>8.4</v>
      </c>
      <c r="DY160" s="87" t="s">
        <v>174</v>
      </c>
      <c r="DZ160" s="83">
        <v>68</v>
      </c>
      <c r="EA160" s="83">
        <v>69</v>
      </c>
      <c r="EB160" s="83">
        <v>68</v>
      </c>
      <c r="EC160" s="83">
        <v>67</v>
      </c>
      <c r="ED160" s="83">
        <v>12</v>
      </c>
      <c r="EE160" s="83">
        <v>12</v>
      </c>
      <c r="EF160" s="87" t="s">
        <v>176</v>
      </c>
      <c r="EG160" s="83"/>
      <c r="EH160" s="84"/>
      <c r="EI160" s="84"/>
      <c r="EJ160" s="84"/>
      <c r="EK160" s="87" t="s">
        <v>174</v>
      </c>
      <c r="EL160" s="90"/>
      <c r="EM160" s="90">
        <v>73.150000000000006</v>
      </c>
      <c r="EN160" s="90"/>
      <c r="EO160" s="87" t="s">
        <v>177</v>
      </c>
      <c r="EP160" s="83">
        <v>30</v>
      </c>
      <c r="EQ160" s="91">
        <v>12</v>
      </c>
      <c r="ER160" s="91">
        <v>120</v>
      </c>
      <c r="ES160" s="91">
        <v>120</v>
      </c>
      <c r="ET160" s="91">
        <v>6</v>
      </c>
      <c r="EU160" s="87" t="s">
        <v>174</v>
      </c>
      <c r="EV160" s="87"/>
      <c r="EW160" s="91">
        <v>2</v>
      </c>
      <c r="EX160" s="87" t="s">
        <v>174</v>
      </c>
      <c r="EY160" s="90"/>
      <c r="EZ160" s="90">
        <v>15.94</v>
      </c>
      <c r="FA160" s="90"/>
      <c r="FB160" s="91">
        <v>18</v>
      </c>
      <c r="FC160" s="91">
        <v>60</v>
      </c>
      <c r="FD160" s="91">
        <v>12</v>
      </c>
      <c r="FE160" s="87" t="s">
        <v>180</v>
      </c>
      <c r="FF160" s="83">
        <v>18</v>
      </c>
      <c r="FG160" s="83">
        <v>60</v>
      </c>
      <c r="FH160" s="83">
        <v>12</v>
      </c>
      <c r="FI160" s="87" t="s">
        <v>180</v>
      </c>
      <c r="FJ160" s="83"/>
      <c r="FK160" s="83"/>
      <c r="FL160" s="83"/>
      <c r="FM160" s="87"/>
      <c r="FN160" s="87" t="s">
        <v>174</v>
      </c>
      <c r="FO160" s="84">
        <f t="shared" si="17"/>
        <v>50</v>
      </c>
      <c r="FP160" s="84"/>
      <c r="FQ160" s="84"/>
      <c r="FR160" s="85">
        <f t="shared" si="18"/>
        <v>200</v>
      </c>
      <c r="FS160" s="90"/>
      <c r="FT160" s="90"/>
      <c r="FU160" s="90">
        <v>714.64</v>
      </c>
      <c r="FV160" s="90"/>
      <c r="FW160" s="86">
        <f t="shared" si="19"/>
        <v>4132.28</v>
      </c>
      <c r="FX160" s="86">
        <f t="shared" si="20"/>
        <v>6302.5099999999993</v>
      </c>
      <c r="FY160" s="86">
        <f t="shared" si="20"/>
        <v>0</v>
      </c>
    </row>
    <row r="161" spans="1:181" ht="30" customHeight="1" x14ac:dyDescent="0.25">
      <c r="A161" s="83" t="s">
        <v>398</v>
      </c>
      <c r="B161" s="87" t="s">
        <v>201</v>
      </c>
      <c r="C161" s="88">
        <v>44258</v>
      </c>
      <c r="D161" s="89">
        <v>44399</v>
      </c>
      <c r="E161" s="87" t="s">
        <v>202</v>
      </c>
      <c r="F161" s="87" t="s">
        <v>177</v>
      </c>
      <c r="G161" s="87" t="s">
        <v>203</v>
      </c>
      <c r="H161" s="87"/>
      <c r="I161" s="87"/>
      <c r="J161" s="83">
        <v>100</v>
      </c>
      <c r="K161" s="87"/>
      <c r="L161" s="87" t="s">
        <v>174</v>
      </c>
      <c r="M161" s="83">
        <v>1</v>
      </c>
      <c r="N161" s="83"/>
      <c r="O161" s="83"/>
      <c r="P161" s="83">
        <v>30000</v>
      </c>
      <c r="Q161" s="83"/>
      <c r="R161" s="83"/>
      <c r="S161" s="83"/>
      <c r="T161" s="83">
        <v>1</v>
      </c>
      <c r="U161" s="83">
        <v>9</v>
      </c>
      <c r="V161" s="83">
        <v>13440</v>
      </c>
      <c r="W161" s="83">
        <v>1680</v>
      </c>
      <c r="X161" s="87" t="s">
        <v>204</v>
      </c>
      <c r="Y161" s="83">
        <v>2337</v>
      </c>
      <c r="Z161" s="83"/>
      <c r="AA161" s="83"/>
      <c r="AB161" s="83">
        <v>1426</v>
      </c>
      <c r="AC161" s="83">
        <v>1</v>
      </c>
      <c r="AD161" s="87" t="s">
        <v>176</v>
      </c>
      <c r="AE161" s="90"/>
      <c r="AF161" s="90"/>
      <c r="AG161" s="90"/>
      <c r="AH161" s="87" t="s">
        <v>176</v>
      </c>
      <c r="AI161" s="84"/>
      <c r="AJ161" s="84"/>
      <c r="AK161" s="84"/>
      <c r="AL161" s="87" t="s">
        <v>176</v>
      </c>
      <c r="AM161" s="87" t="s">
        <v>176</v>
      </c>
      <c r="AN161" s="90"/>
      <c r="AO161" s="90"/>
      <c r="AP161" s="90"/>
      <c r="AQ161" s="87" t="s">
        <v>174</v>
      </c>
      <c r="AR161" s="90"/>
      <c r="AS161" s="90">
        <v>724.8</v>
      </c>
      <c r="AT161" s="90"/>
      <c r="AU161" s="87" t="s">
        <v>176</v>
      </c>
      <c r="AV161" s="90"/>
      <c r="AW161" s="90"/>
      <c r="AX161" s="90"/>
      <c r="AY161" s="87" t="s">
        <v>174</v>
      </c>
      <c r="AZ161" s="83">
        <v>911</v>
      </c>
      <c r="BA161" s="90"/>
      <c r="BB161" s="90">
        <v>1470.77</v>
      </c>
      <c r="BC161" s="90"/>
      <c r="BD161" s="87" t="s">
        <v>176</v>
      </c>
      <c r="BE161" s="91"/>
      <c r="BF161" s="90"/>
      <c r="BG161" s="90"/>
      <c r="BH161" s="90"/>
      <c r="BI161" s="87" t="s">
        <v>174</v>
      </c>
      <c r="BJ161" s="91">
        <v>1680</v>
      </c>
      <c r="BK161" s="90"/>
      <c r="BL161" s="90">
        <v>1461.96</v>
      </c>
      <c r="BM161" s="90"/>
      <c r="BN161" s="91">
        <v>4.2</v>
      </c>
      <c r="BO161" s="91">
        <v>38</v>
      </c>
      <c r="BP161" s="91"/>
      <c r="BQ161" s="91"/>
      <c r="BR161" s="91"/>
      <c r="BS161" s="83"/>
      <c r="BT161" s="83"/>
      <c r="BU161" s="83"/>
      <c r="BV161" s="87" t="s">
        <v>176</v>
      </c>
      <c r="BW161" s="90"/>
      <c r="BX161" s="90"/>
      <c r="BY161" s="90"/>
      <c r="BZ161" s="83"/>
      <c r="CA161" s="91"/>
      <c r="CB161" s="91"/>
      <c r="CC161" s="91"/>
      <c r="CD161" s="91"/>
      <c r="CE161" s="91"/>
      <c r="CF161" s="87" t="s">
        <v>174</v>
      </c>
      <c r="CG161" s="90"/>
      <c r="CH161" s="90">
        <v>3845.21</v>
      </c>
      <c r="CI161" s="90"/>
      <c r="CJ161" s="91">
        <v>1680</v>
      </c>
      <c r="CK161" s="91">
        <v>1</v>
      </c>
      <c r="CL161" s="91">
        <v>19</v>
      </c>
      <c r="CM161" s="83"/>
      <c r="CN161" s="83"/>
      <c r="CO161" s="83"/>
      <c r="CP161" s="92" t="s">
        <v>176</v>
      </c>
      <c r="CQ161" s="83"/>
      <c r="CR161" s="83"/>
      <c r="CS161" s="90"/>
      <c r="CT161" s="90"/>
      <c r="CU161" s="90"/>
      <c r="CV161" s="92" t="s">
        <v>176</v>
      </c>
      <c r="CW161" s="83"/>
      <c r="CX161" s="83"/>
      <c r="CY161" s="90"/>
      <c r="CZ161" s="90"/>
      <c r="DA161" s="90"/>
      <c r="DB161" s="87" t="s">
        <v>176</v>
      </c>
      <c r="DC161" s="90"/>
      <c r="DD161" s="90"/>
      <c r="DE161" s="90"/>
      <c r="DF161" s="83"/>
      <c r="DG161" s="91"/>
      <c r="DH161" s="91"/>
      <c r="DI161" s="87"/>
      <c r="DJ161" s="83"/>
      <c r="DK161" s="83"/>
      <c r="DL161" s="83"/>
      <c r="DM161" s="87"/>
      <c r="DN161" s="83"/>
      <c r="DO161" s="83"/>
      <c r="DP161" s="83"/>
      <c r="DQ161" s="87"/>
      <c r="DR161" s="87" t="s">
        <v>174</v>
      </c>
      <c r="DS161" s="90">
        <v>2600</v>
      </c>
      <c r="DT161" s="90">
        <v>3158.65</v>
      </c>
      <c r="DU161" s="90"/>
      <c r="DV161" s="93">
        <v>2.5</v>
      </c>
      <c r="DW161" s="93">
        <v>14</v>
      </c>
      <c r="DX161" s="93">
        <v>8.4</v>
      </c>
      <c r="DY161" s="87" t="s">
        <v>174</v>
      </c>
      <c r="DZ161" s="83">
        <v>75</v>
      </c>
      <c r="EA161" s="83">
        <v>75</v>
      </c>
      <c r="EB161" s="83">
        <v>72</v>
      </c>
      <c r="EC161" s="83">
        <v>72</v>
      </c>
      <c r="ED161" s="83">
        <v>12</v>
      </c>
      <c r="EE161" s="83">
        <v>12</v>
      </c>
      <c r="EF161" s="87" t="s">
        <v>176</v>
      </c>
      <c r="EG161" s="83"/>
      <c r="EH161" s="84"/>
      <c r="EI161" s="84"/>
      <c r="EJ161" s="84"/>
      <c r="EK161" s="87" t="s">
        <v>174</v>
      </c>
      <c r="EL161" s="90"/>
      <c r="EM161" s="90">
        <v>59.79</v>
      </c>
      <c r="EN161" s="90"/>
      <c r="EO161" s="87" t="s">
        <v>177</v>
      </c>
      <c r="EP161" s="83">
        <v>40</v>
      </c>
      <c r="EQ161" s="91">
        <v>10</v>
      </c>
      <c r="ER161" s="91">
        <v>140</v>
      </c>
      <c r="ES161" s="91">
        <v>120</v>
      </c>
      <c r="ET161" s="91">
        <v>6</v>
      </c>
      <c r="EU161" s="87" t="s">
        <v>174</v>
      </c>
      <c r="EV161" s="87"/>
      <c r="EW161" s="91">
        <v>0</v>
      </c>
      <c r="EX161" s="87" t="s">
        <v>174</v>
      </c>
      <c r="EY161" s="90"/>
      <c r="EZ161" s="90">
        <v>110.31</v>
      </c>
      <c r="FA161" s="90"/>
      <c r="FB161" s="91">
        <v>9</v>
      </c>
      <c r="FC161" s="91">
        <v>100</v>
      </c>
      <c r="FD161" s="91">
        <v>12</v>
      </c>
      <c r="FE161" s="87" t="s">
        <v>180</v>
      </c>
      <c r="FF161" s="83">
        <v>9</v>
      </c>
      <c r="FG161" s="83">
        <v>100</v>
      </c>
      <c r="FH161" s="83">
        <v>10</v>
      </c>
      <c r="FI161" s="87" t="s">
        <v>205</v>
      </c>
      <c r="FJ161" s="83"/>
      <c r="FK161" s="83"/>
      <c r="FL161" s="83"/>
      <c r="FM161" s="87"/>
      <c r="FN161" s="87" t="s">
        <v>174</v>
      </c>
      <c r="FO161" s="84">
        <f t="shared" si="17"/>
        <v>50</v>
      </c>
      <c r="FP161" s="84"/>
      <c r="FQ161" s="84"/>
      <c r="FR161" s="85">
        <f t="shared" si="18"/>
        <v>200</v>
      </c>
      <c r="FS161" s="90"/>
      <c r="FT161" s="90"/>
      <c r="FU161" s="90">
        <v>829.95</v>
      </c>
      <c r="FV161" s="90"/>
      <c r="FW161" s="86">
        <f t="shared" si="19"/>
        <v>2850</v>
      </c>
      <c r="FX161" s="86">
        <f t="shared" si="20"/>
        <v>11661.44</v>
      </c>
      <c r="FY161" s="86">
        <f t="shared" si="20"/>
        <v>0</v>
      </c>
    </row>
    <row r="162" spans="1:181" ht="30" customHeight="1" x14ac:dyDescent="0.25">
      <c r="A162" s="83" t="s">
        <v>399</v>
      </c>
      <c r="B162" s="87" t="s">
        <v>201</v>
      </c>
      <c r="C162" s="88">
        <v>44377</v>
      </c>
      <c r="D162" s="89">
        <v>44405</v>
      </c>
      <c r="E162" s="87" t="s">
        <v>199</v>
      </c>
      <c r="F162" s="87" t="s">
        <v>177</v>
      </c>
      <c r="G162" s="87" t="s">
        <v>203</v>
      </c>
      <c r="H162" s="87"/>
      <c r="I162" s="87"/>
      <c r="J162" s="83">
        <v>100</v>
      </c>
      <c r="K162" s="87"/>
      <c r="L162" s="87" t="s">
        <v>176</v>
      </c>
      <c r="M162" s="83"/>
      <c r="N162" s="83"/>
      <c r="O162" s="83"/>
      <c r="P162" s="83"/>
      <c r="Q162" s="83"/>
      <c r="R162" s="83"/>
      <c r="S162" s="83"/>
      <c r="T162" s="83">
        <v>2</v>
      </c>
      <c r="U162" s="83">
        <v>7</v>
      </c>
      <c r="V162" s="83">
        <v>7648</v>
      </c>
      <c r="W162" s="83">
        <v>956</v>
      </c>
      <c r="X162" s="87" t="s">
        <v>204</v>
      </c>
      <c r="Y162" s="83">
        <v>1153</v>
      </c>
      <c r="Z162" s="83"/>
      <c r="AA162" s="83"/>
      <c r="AB162" s="83">
        <v>1040</v>
      </c>
      <c r="AC162" s="83">
        <v>1</v>
      </c>
      <c r="AD162" s="87" t="s">
        <v>176</v>
      </c>
      <c r="AE162" s="90"/>
      <c r="AF162" s="90"/>
      <c r="AG162" s="90"/>
      <c r="AH162" s="87" t="s">
        <v>176</v>
      </c>
      <c r="AI162" s="84"/>
      <c r="AJ162" s="84"/>
      <c r="AK162" s="84"/>
      <c r="AL162" s="87" t="s">
        <v>176</v>
      </c>
      <c r="AM162" s="87" t="s">
        <v>176</v>
      </c>
      <c r="AN162" s="90"/>
      <c r="AO162" s="90"/>
      <c r="AP162" s="90"/>
      <c r="AQ162" s="87" t="s">
        <v>174</v>
      </c>
      <c r="AR162" s="90"/>
      <c r="AS162" s="90">
        <v>718.33</v>
      </c>
      <c r="AT162" s="90"/>
      <c r="AU162" s="87" t="s">
        <v>176</v>
      </c>
      <c r="AV162" s="90"/>
      <c r="AW162" s="90"/>
      <c r="AX162" s="90"/>
      <c r="AY162" s="87" t="s">
        <v>174</v>
      </c>
      <c r="AZ162" s="83">
        <v>113</v>
      </c>
      <c r="BA162" s="90"/>
      <c r="BB162" s="90">
        <v>1943.97</v>
      </c>
      <c r="BC162" s="90"/>
      <c r="BD162" s="87" t="s">
        <v>176</v>
      </c>
      <c r="BE162" s="91"/>
      <c r="BF162" s="90"/>
      <c r="BG162" s="90"/>
      <c r="BH162" s="90"/>
      <c r="BI162" s="87" t="s">
        <v>174</v>
      </c>
      <c r="BJ162" s="91">
        <v>956</v>
      </c>
      <c r="BK162" s="90"/>
      <c r="BL162" s="90">
        <v>1847.55</v>
      </c>
      <c r="BM162" s="90"/>
      <c r="BN162" s="91">
        <v>11</v>
      </c>
      <c r="BO162" s="91">
        <v>38</v>
      </c>
      <c r="BP162" s="91"/>
      <c r="BQ162" s="91"/>
      <c r="BR162" s="91"/>
      <c r="BS162" s="83"/>
      <c r="BT162" s="83"/>
      <c r="BU162" s="83"/>
      <c r="BV162" s="87" t="s">
        <v>176</v>
      </c>
      <c r="BW162" s="90"/>
      <c r="BX162" s="90"/>
      <c r="BY162" s="90"/>
      <c r="BZ162" s="83"/>
      <c r="CA162" s="91"/>
      <c r="CB162" s="91"/>
      <c r="CC162" s="91"/>
      <c r="CD162" s="91"/>
      <c r="CE162" s="91"/>
      <c r="CF162" s="87" t="s">
        <v>174</v>
      </c>
      <c r="CG162" s="90"/>
      <c r="CH162" s="90">
        <v>2244.08</v>
      </c>
      <c r="CI162" s="90"/>
      <c r="CJ162" s="91">
        <v>956</v>
      </c>
      <c r="CK162" s="91">
        <v>0</v>
      </c>
      <c r="CL162" s="91">
        <v>19</v>
      </c>
      <c r="CM162" s="83"/>
      <c r="CN162" s="83"/>
      <c r="CO162" s="83"/>
      <c r="CP162" s="92" t="s">
        <v>176</v>
      </c>
      <c r="CQ162" s="83"/>
      <c r="CR162" s="83"/>
      <c r="CS162" s="90"/>
      <c r="CT162" s="90"/>
      <c r="CU162" s="90"/>
      <c r="CV162" s="92" t="s">
        <v>176</v>
      </c>
      <c r="CW162" s="83"/>
      <c r="CX162" s="83"/>
      <c r="CY162" s="90"/>
      <c r="CZ162" s="90"/>
      <c r="DA162" s="90"/>
      <c r="DB162" s="87" t="s">
        <v>174</v>
      </c>
      <c r="DC162" s="90"/>
      <c r="DD162" s="90">
        <v>1471.88</v>
      </c>
      <c r="DE162" s="90"/>
      <c r="DF162" s="83">
        <v>10</v>
      </c>
      <c r="DG162" s="91">
        <v>40</v>
      </c>
      <c r="DH162" s="91">
        <v>8</v>
      </c>
      <c r="DI162" s="87" t="s">
        <v>181</v>
      </c>
      <c r="DJ162" s="83"/>
      <c r="DK162" s="83"/>
      <c r="DL162" s="83"/>
      <c r="DM162" s="87"/>
      <c r="DN162" s="83"/>
      <c r="DO162" s="83"/>
      <c r="DP162" s="83"/>
      <c r="DQ162" s="87"/>
      <c r="DR162" s="87" t="s">
        <v>174</v>
      </c>
      <c r="DS162" s="90">
        <v>2600</v>
      </c>
      <c r="DT162" s="90">
        <v>1160.9000000000001</v>
      </c>
      <c r="DU162" s="90"/>
      <c r="DV162" s="93">
        <v>2</v>
      </c>
      <c r="DW162" s="93">
        <v>14</v>
      </c>
      <c r="DX162" s="93">
        <v>8.4</v>
      </c>
      <c r="DY162" s="87" t="s">
        <v>174</v>
      </c>
      <c r="DZ162" s="83">
        <v>77</v>
      </c>
      <c r="EA162" s="83">
        <v>77</v>
      </c>
      <c r="EB162" s="83">
        <v>72</v>
      </c>
      <c r="EC162" s="83">
        <v>72</v>
      </c>
      <c r="ED162" s="83">
        <v>12</v>
      </c>
      <c r="EE162" s="83">
        <v>12</v>
      </c>
      <c r="EF162" s="87" t="s">
        <v>176</v>
      </c>
      <c r="EG162" s="83"/>
      <c r="EH162" s="84"/>
      <c r="EI162" s="84"/>
      <c r="EJ162" s="84"/>
      <c r="EK162" s="87" t="s">
        <v>174</v>
      </c>
      <c r="EL162" s="90"/>
      <c r="EM162" s="90">
        <v>16.8</v>
      </c>
      <c r="EN162" s="90"/>
      <c r="EO162" s="87" t="s">
        <v>177</v>
      </c>
      <c r="EP162" s="83">
        <v>40</v>
      </c>
      <c r="EQ162" s="12">
        <v>10</v>
      </c>
      <c r="ER162" s="91">
        <v>140</v>
      </c>
      <c r="ES162" s="91">
        <v>120</v>
      </c>
      <c r="ET162" s="91">
        <v>3</v>
      </c>
      <c r="EU162" s="87" t="s">
        <v>176</v>
      </c>
      <c r="EV162" s="87" t="s">
        <v>207</v>
      </c>
      <c r="EW162" s="91">
        <v>0</v>
      </c>
      <c r="EX162" s="87" t="s">
        <v>174</v>
      </c>
      <c r="EY162" s="90"/>
      <c r="EZ162" s="90">
        <v>141.63999999999999</v>
      </c>
      <c r="FA162" s="90"/>
      <c r="FB162" s="91">
        <v>9</v>
      </c>
      <c r="FC162" s="91">
        <v>100</v>
      </c>
      <c r="FD162" s="91">
        <v>12</v>
      </c>
      <c r="FE162" s="87" t="s">
        <v>180</v>
      </c>
      <c r="FF162" s="83">
        <v>9</v>
      </c>
      <c r="FG162" s="83">
        <v>100</v>
      </c>
      <c r="FH162" s="83">
        <v>10</v>
      </c>
      <c r="FI162" s="87" t="s">
        <v>205</v>
      </c>
      <c r="FJ162" s="83"/>
      <c r="FK162" s="83"/>
      <c r="FL162" s="83"/>
      <c r="FM162" s="87"/>
      <c r="FN162" s="87" t="s">
        <v>174</v>
      </c>
      <c r="FO162" s="84">
        <f t="shared" si="17"/>
        <v>50</v>
      </c>
      <c r="FP162" s="84"/>
      <c r="FQ162" s="84"/>
      <c r="FR162" s="85">
        <f t="shared" si="18"/>
        <v>200</v>
      </c>
      <c r="FS162" s="90"/>
      <c r="FT162" s="90"/>
      <c r="FU162" s="90">
        <v>829.95</v>
      </c>
      <c r="FV162" s="90"/>
      <c r="FW162" s="86">
        <f t="shared" si="19"/>
        <v>2850</v>
      </c>
      <c r="FX162" s="86">
        <f t="shared" si="20"/>
        <v>10375.1</v>
      </c>
      <c r="FY162" s="86">
        <f t="shared" si="20"/>
        <v>0</v>
      </c>
    </row>
    <row r="163" spans="1:181" x14ac:dyDescent="0.25">
      <c r="A163" s="83" t="s">
        <v>400</v>
      </c>
      <c r="B163" s="87" t="s">
        <v>201</v>
      </c>
      <c r="C163" s="88">
        <v>44069</v>
      </c>
      <c r="D163" s="89">
        <v>44406</v>
      </c>
      <c r="E163" s="87" t="s">
        <v>199</v>
      </c>
      <c r="F163" s="87" t="s">
        <v>177</v>
      </c>
      <c r="G163" s="87" t="s">
        <v>203</v>
      </c>
      <c r="H163" s="87"/>
      <c r="I163" s="87"/>
      <c r="J163" s="83">
        <v>100</v>
      </c>
      <c r="K163" s="87"/>
      <c r="L163" s="87" t="s">
        <v>176</v>
      </c>
      <c r="M163" s="83"/>
      <c r="N163" s="83"/>
      <c r="O163" s="83"/>
      <c r="P163" s="83"/>
      <c r="Q163" s="83"/>
      <c r="R163" s="83"/>
      <c r="S163" s="83"/>
      <c r="T163" s="83">
        <v>2</v>
      </c>
      <c r="U163" s="83">
        <v>7</v>
      </c>
      <c r="V163" s="83">
        <v>7296</v>
      </c>
      <c r="W163" s="83">
        <v>912</v>
      </c>
      <c r="X163" s="87" t="s">
        <v>204</v>
      </c>
      <c r="Y163" s="83">
        <v>2100</v>
      </c>
      <c r="Z163" s="83"/>
      <c r="AA163" s="83"/>
      <c r="AB163" s="83">
        <v>1140</v>
      </c>
      <c r="AC163" s="83">
        <v>1</v>
      </c>
      <c r="AD163" s="87" t="s">
        <v>176</v>
      </c>
      <c r="AE163" s="90"/>
      <c r="AF163" s="90"/>
      <c r="AG163" s="90"/>
      <c r="AH163" s="87" t="s">
        <v>176</v>
      </c>
      <c r="AI163" s="84"/>
      <c r="AJ163" s="84"/>
      <c r="AK163" s="84"/>
      <c r="AL163" s="87" t="s">
        <v>176</v>
      </c>
      <c r="AM163" s="87" t="s">
        <v>176</v>
      </c>
      <c r="AN163" s="90"/>
      <c r="AO163" s="90"/>
      <c r="AP163" s="90"/>
      <c r="AQ163" s="87" t="s">
        <v>174</v>
      </c>
      <c r="AR163" s="90"/>
      <c r="AS163" s="90">
        <v>772.11</v>
      </c>
      <c r="AT163" s="90"/>
      <c r="AU163" s="87" t="s">
        <v>176</v>
      </c>
      <c r="AV163" s="90"/>
      <c r="AW163" s="90"/>
      <c r="AX163" s="90"/>
      <c r="AY163" s="87" t="s">
        <v>174</v>
      </c>
      <c r="AZ163" s="83">
        <v>960</v>
      </c>
      <c r="BA163" s="90"/>
      <c r="BB163" s="90">
        <v>772.09</v>
      </c>
      <c r="BC163" s="90"/>
      <c r="BD163" s="87" t="s">
        <v>176</v>
      </c>
      <c r="BE163" s="91"/>
      <c r="BF163" s="90"/>
      <c r="BG163" s="90"/>
      <c r="BH163" s="90"/>
      <c r="BI163" s="87" t="s">
        <v>174</v>
      </c>
      <c r="BJ163" s="91">
        <v>912</v>
      </c>
      <c r="BK163" s="90"/>
      <c r="BL163" s="90">
        <v>1382.46</v>
      </c>
      <c r="BM163" s="90"/>
      <c r="BN163" s="91">
        <v>13</v>
      </c>
      <c r="BO163" s="91">
        <v>38</v>
      </c>
      <c r="BP163" s="91"/>
      <c r="BQ163" s="91"/>
      <c r="BR163" s="91"/>
      <c r="BS163" s="83"/>
      <c r="BT163" s="83"/>
      <c r="BU163" s="83"/>
      <c r="BV163" s="87" t="s">
        <v>176</v>
      </c>
      <c r="BW163" s="90"/>
      <c r="BX163" s="90"/>
      <c r="BY163" s="90"/>
      <c r="BZ163" s="83"/>
      <c r="CA163" s="91"/>
      <c r="CB163" s="91"/>
      <c r="CC163" s="91"/>
      <c r="CD163" s="91"/>
      <c r="CE163" s="91"/>
      <c r="CF163" s="87" t="s">
        <v>174</v>
      </c>
      <c r="CG163" s="90"/>
      <c r="CH163" s="90">
        <v>2892.91</v>
      </c>
      <c r="CI163" s="90"/>
      <c r="CJ163" s="91">
        <v>912</v>
      </c>
      <c r="CK163" s="91">
        <v>0</v>
      </c>
      <c r="CL163" s="91">
        <v>19</v>
      </c>
      <c r="CM163" s="83"/>
      <c r="CN163" s="83"/>
      <c r="CO163" s="83"/>
      <c r="CP163" s="92" t="s">
        <v>176</v>
      </c>
      <c r="CQ163" s="83"/>
      <c r="CR163" s="83"/>
      <c r="CS163" s="90"/>
      <c r="CT163" s="90"/>
      <c r="CU163" s="90"/>
      <c r="CV163" s="92" t="s">
        <v>176</v>
      </c>
      <c r="CW163" s="83"/>
      <c r="CX163" s="83"/>
      <c r="CY163" s="90"/>
      <c r="CZ163" s="90"/>
      <c r="DA163" s="90"/>
      <c r="DB163" s="87" t="s">
        <v>174</v>
      </c>
      <c r="DC163" s="90"/>
      <c r="DD163" s="90">
        <v>62.66</v>
      </c>
      <c r="DE163" s="90"/>
      <c r="DF163" s="83">
        <v>3</v>
      </c>
      <c r="DG163" s="91">
        <v>4</v>
      </c>
      <c r="DH163" s="91">
        <v>8</v>
      </c>
      <c r="DI163" s="87" t="s">
        <v>181</v>
      </c>
      <c r="DJ163" s="83"/>
      <c r="DK163" s="83"/>
      <c r="DL163" s="83"/>
      <c r="DM163" s="87"/>
      <c r="DN163" s="83"/>
      <c r="DO163" s="83"/>
      <c r="DP163" s="83"/>
      <c r="DQ163" s="87"/>
      <c r="DR163" s="87" t="s">
        <v>174</v>
      </c>
      <c r="DS163" s="90">
        <v>2600</v>
      </c>
      <c r="DT163" s="90">
        <v>1528.27</v>
      </c>
      <c r="DU163" s="90"/>
      <c r="DV163" s="93">
        <v>2</v>
      </c>
      <c r="DW163" s="93">
        <v>14</v>
      </c>
      <c r="DX163" s="93">
        <v>8.4</v>
      </c>
      <c r="DY163" s="87" t="s">
        <v>174</v>
      </c>
      <c r="DZ163" s="83">
        <v>78</v>
      </c>
      <c r="EA163" s="83">
        <v>77</v>
      </c>
      <c r="EB163" s="83">
        <v>72</v>
      </c>
      <c r="EC163" s="83">
        <v>72</v>
      </c>
      <c r="ED163" s="83">
        <v>12</v>
      </c>
      <c r="EE163" s="83">
        <v>12</v>
      </c>
      <c r="EF163" s="87" t="s">
        <v>176</v>
      </c>
      <c r="EG163" s="83"/>
      <c r="EH163" s="84"/>
      <c r="EI163" s="84"/>
      <c r="EJ163" s="84"/>
      <c r="EK163" s="87" t="s">
        <v>174</v>
      </c>
      <c r="EL163" s="90"/>
      <c r="EM163" s="90">
        <v>22.01</v>
      </c>
      <c r="EN163" s="90"/>
      <c r="EO163" s="87" t="s">
        <v>177</v>
      </c>
      <c r="EP163" s="83">
        <v>40</v>
      </c>
      <c r="EQ163" s="91">
        <v>10</v>
      </c>
      <c r="ER163" s="91">
        <v>140</v>
      </c>
      <c r="ES163" s="91">
        <v>120</v>
      </c>
      <c r="ET163" s="91">
        <v>6</v>
      </c>
      <c r="EU163" s="87" t="s">
        <v>176</v>
      </c>
      <c r="EV163" s="87" t="s">
        <v>207</v>
      </c>
      <c r="EW163" s="91">
        <v>0</v>
      </c>
      <c r="EX163" s="87" t="s">
        <v>174</v>
      </c>
      <c r="EY163" s="90"/>
      <c r="EZ163" s="90">
        <v>153.34</v>
      </c>
      <c r="FA163" s="90"/>
      <c r="FB163" s="91">
        <v>9</v>
      </c>
      <c r="FC163" s="91">
        <v>100</v>
      </c>
      <c r="FD163" s="91">
        <v>12</v>
      </c>
      <c r="FE163" s="87" t="s">
        <v>180</v>
      </c>
      <c r="FF163" s="83">
        <v>9</v>
      </c>
      <c r="FG163" s="83">
        <v>100</v>
      </c>
      <c r="FH163" s="83">
        <v>12</v>
      </c>
      <c r="FI163" s="87" t="s">
        <v>205</v>
      </c>
      <c r="FJ163" s="83"/>
      <c r="FK163" s="83"/>
      <c r="FL163" s="83"/>
      <c r="FM163" s="87"/>
      <c r="FN163" s="87" t="s">
        <v>174</v>
      </c>
      <c r="FO163" s="84">
        <f t="shared" si="17"/>
        <v>50</v>
      </c>
      <c r="FP163" s="84"/>
      <c r="FQ163" s="84"/>
      <c r="FR163" s="85">
        <f t="shared" si="18"/>
        <v>200</v>
      </c>
      <c r="FS163" s="90"/>
      <c r="FT163" s="90"/>
      <c r="FU163" s="90">
        <v>945.03</v>
      </c>
      <c r="FV163" s="90"/>
      <c r="FW163" s="86">
        <f t="shared" si="19"/>
        <v>2850</v>
      </c>
      <c r="FX163" s="86">
        <f t="shared" si="20"/>
        <v>8530.880000000001</v>
      </c>
      <c r="FY163" s="86">
        <f t="shared" si="20"/>
        <v>0</v>
      </c>
    </row>
    <row r="164" spans="1:181" ht="30" x14ac:dyDescent="0.25">
      <c r="A164" s="83" t="s">
        <v>401</v>
      </c>
      <c r="B164" s="87" t="s">
        <v>352</v>
      </c>
      <c r="C164" s="88">
        <v>44389</v>
      </c>
      <c r="D164" s="89">
        <v>44417</v>
      </c>
      <c r="E164" s="87" t="s">
        <v>199</v>
      </c>
      <c r="F164" s="87" t="s">
        <v>177</v>
      </c>
      <c r="G164" s="87" t="s">
        <v>238</v>
      </c>
      <c r="H164" s="87"/>
      <c r="I164" s="87"/>
      <c r="J164" s="83">
        <v>100</v>
      </c>
      <c r="K164" s="87"/>
      <c r="L164" s="87" t="s">
        <v>174</v>
      </c>
      <c r="M164" s="83"/>
      <c r="N164" s="83">
        <v>1</v>
      </c>
      <c r="O164" s="83"/>
      <c r="P164" s="83">
        <v>24000</v>
      </c>
      <c r="Q164" s="83"/>
      <c r="R164" s="83"/>
      <c r="S164" s="83"/>
      <c r="T164" s="83">
        <v>3</v>
      </c>
      <c r="U164" s="83">
        <v>6</v>
      </c>
      <c r="V164" s="83">
        <v>8960</v>
      </c>
      <c r="W164" s="83">
        <v>1120</v>
      </c>
      <c r="X164" s="87" t="s">
        <v>175</v>
      </c>
      <c r="Y164" s="83">
        <v>1883</v>
      </c>
      <c r="Z164" s="83">
        <v>1883</v>
      </c>
      <c r="AA164" s="83">
        <v>1460</v>
      </c>
      <c r="AB164" s="83">
        <v>1253</v>
      </c>
      <c r="AC164" s="83">
        <v>1</v>
      </c>
      <c r="AD164" s="87" t="s">
        <v>176</v>
      </c>
      <c r="AE164" s="90"/>
      <c r="AF164" s="90"/>
      <c r="AG164" s="90"/>
      <c r="AH164" s="87" t="s">
        <v>176</v>
      </c>
      <c r="AI164" s="84"/>
      <c r="AJ164" s="84"/>
      <c r="AK164" s="84"/>
      <c r="AL164" s="87" t="s">
        <v>176</v>
      </c>
      <c r="AM164" s="87" t="s">
        <v>176</v>
      </c>
      <c r="AN164" s="90"/>
      <c r="AO164" s="90"/>
      <c r="AP164" s="90"/>
      <c r="AQ164" s="87" t="s">
        <v>174</v>
      </c>
      <c r="AR164" s="90"/>
      <c r="AS164" s="90">
        <v>840.09</v>
      </c>
      <c r="AT164" s="90"/>
      <c r="AU164" s="87" t="s">
        <v>176</v>
      </c>
      <c r="AV164" s="90"/>
      <c r="AW164" s="90"/>
      <c r="AX164" s="90"/>
      <c r="AY164" s="87" t="s">
        <v>174</v>
      </c>
      <c r="AZ164" s="83">
        <v>207</v>
      </c>
      <c r="BA164" s="90">
        <v>390.99</v>
      </c>
      <c r="BB164" s="90">
        <v>396.82</v>
      </c>
      <c r="BC164" s="90"/>
      <c r="BD164" s="87" t="s">
        <v>174</v>
      </c>
      <c r="BE164" s="91">
        <v>423</v>
      </c>
      <c r="BF164" s="90">
        <v>313.2</v>
      </c>
      <c r="BG164" s="90">
        <v>568.19000000000005</v>
      </c>
      <c r="BH164" s="90"/>
      <c r="BI164" s="87" t="s">
        <v>174</v>
      </c>
      <c r="BJ164" s="91">
        <v>1120</v>
      </c>
      <c r="BK164" s="90">
        <v>124.5</v>
      </c>
      <c r="BL164" s="90">
        <v>1305.43</v>
      </c>
      <c r="BM164" s="90"/>
      <c r="BN164" s="91">
        <v>11</v>
      </c>
      <c r="BO164" s="91">
        <v>38</v>
      </c>
      <c r="BP164" s="91"/>
      <c r="BQ164" s="91"/>
      <c r="BR164" s="91"/>
      <c r="BS164" s="83"/>
      <c r="BT164" s="83"/>
      <c r="BU164" s="83"/>
      <c r="BV164" s="87" t="s">
        <v>176</v>
      </c>
      <c r="BW164" s="90"/>
      <c r="BX164" s="90"/>
      <c r="BY164" s="90"/>
      <c r="BZ164" s="83"/>
      <c r="CA164" s="91"/>
      <c r="CB164" s="91"/>
      <c r="CC164" s="91"/>
      <c r="CD164" s="91"/>
      <c r="CE164" s="91"/>
      <c r="CF164" s="87" t="s">
        <v>176</v>
      </c>
      <c r="CG164" s="90"/>
      <c r="CH164" s="90"/>
      <c r="CI164" s="90"/>
      <c r="CJ164" s="91"/>
      <c r="CK164" s="91"/>
      <c r="CL164" s="91"/>
      <c r="CM164" s="83"/>
      <c r="CN164" s="83"/>
      <c r="CO164" s="83"/>
      <c r="CP164" s="92" t="s">
        <v>176</v>
      </c>
      <c r="CQ164" s="83"/>
      <c r="CR164" s="83"/>
      <c r="CS164" s="90"/>
      <c r="CT164" s="90"/>
      <c r="CU164" s="90"/>
      <c r="CV164" s="92" t="s">
        <v>176</v>
      </c>
      <c r="CW164" s="83"/>
      <c r="CX164" s="83"/>
      <c r="CY164" s="90"/>
      <c r="CZ164" s="90"/>
      <c r="DA164" s="90"/>
      <c r="DB164" s="87" t="s">
        <v>176</v>
      </c>
      <c r="DC164" s="90"/>
      <c r="DD164" s="90"/>
      <c r="DE164" s="90"/>
      <c r="DF164" s="83"/>
      <c r="DG164" s="91"/>
      <c r="DH164" s="91"/>
      <c r="DI164" s="87"/>
      <c r="DJ164" s="83"/>
      <c r="DK164" s="83"/>
      <c r="DL164" s="83"/>
      <c r="DM164" s="87"/>
      <c r="DN164" s="83"/>
      <c r="DO164" s="83"/>
      <c r="DP164" s="83"/>
      <c r="DQ164" s="87"/>
      <c r="DR164" s="87" t="s">
        <v>174</v>
      </c>
      <c r="DS164" s="90">
        <v>2600</v>
      </c>
      <c r="DT164" s="90">
        <v>784.2</v>
      </c>
      <c r="DU164" s="90"/>
      <c r="DV164" s="93">
        <v>2.5</v>
      </c>
      <c r="DW164" s="93">
        <v>14</v>
      </c>
      <c r="DX164" s="93">
        <v>8.5</v>
      </c>
      <c r="DY164" s="87" t="s">
        <v>174</v>
      </c>
      <c r="DZ164" s="83">
        <v>69</v>
      </c>
      <c r="EA164" s="83">
        <v>68</v>
      </c>
      <c r="EB164" s="83">
        <v>67</v>
      </c>
      <c r="EC164" s="83">
        <v>67</v>
      </c>
      <c r="ED164" s="83">
        <v>12</v>
      </c>
      <c r="EE164" s="83">
        <v>12</v>
      </c>
      <c r="EF164" s="87" t="s">
        <v>176</v>
      </c>
      <c r="EG164" s="83"/>
      <c r="EH164" s="84"/>
      <c r="EI164" s="84"/>
      <c r="EJ164" s="84"/>
      <c r="EK164" s="87" t="s">
        <v>174</v>
      </c>
      <c r="EL164" s="90"/>
      <c r="EM164" s="90">
        <v>87.36</v>
      </c>
      <c r="EN164" s="90"/>
      <c r="EO164" s="87" t="s">
        <v>177</v>
      </c>
      <c r="EP164" s="83">
        <v>40</v>
      </c>
      <c r="EQ164" s="91">
        <v>9</v>
      </c>
      <c r="ER164" s="91">
        <v>120</v>
      </c>
      <c r="ES164" s="91">
        <v>120</v>
      </c>
      <c r="ET164" s="91">
        <v>6</v>
      </c>
      <c r="EU164" s="87" t="s">
        <v>174</v>
      </c>
      <c r="EV164" s="87"/>
      <c r="EW164" s="91">
        <v>0</v>
      </c>
      <c r="EX164" s="87" t="s">
        <v>174</v>
      </c>
      <c r="EY164" s="90"/>
      <c r="EZ164" s="90">
        <v>127.13</v>
      </c>
      <c r="FA164" s="90"/>
      <c r="FB164" s="91">
        <v>18</v>
      </c>
      <c r="FC164" s="91">
        <v>60</v>
      </c>
      <c r="FD164" s="91">
        <v>12</v>
      </c>
      <c r="FE164" s="87" t="s">
        <v>180</v>
      </c>
      <c r="FF164" s="83">
        <v>18</v>
      </c>
      <c r="FG164" s="83">
        <v>60</v>
      </c>
      <c r="FH164" s="83">
        <v>12</v>
      </c>
      <c r="FI164" s="87" t="s">
        <v>180</v>
      </c>
      <c r="FJ164" s="83"/>
      <c r="FK164" s="83"/>
      <c r="FL164" s="83"/>
      <c r="FM164" s="87"/>
      <c r="FN164" s="87" t="s">
        <v>174</v>
      </c>
      <c r="FO164" s="84">
        <f t="shared" si="17"/>
        <v>50</v>
      </c>
      <c r="FP164" s="84"/>
      <c r="FQ164" s="84"/>
      <c r="FR164" s="85">
        <f t="shared" si="18"/>
        <v>200</v>
      </c>
      <c r="FS164" s="90"/>
      <c r="FT164" s="90"/>
      <c r="FU164" s="90">
        <v>669.39</v>
      </c>
      <c r="FV164" s="90"/>
      <c r="FW164" s="86">
        <f t="shared" si="19"/>
        <v>3678.69</v>
      </c>
      <c r="FX164" s="86">
        <f t="shared" si="20"/>
        <v>4778.6100000000006</v>
      </c>
      <c r="FY164" s="86">
        <f t="shared" si="20"/>
        <v>0</v>
      </c>
    </row>
    <row r="165" spans="1:181" ht="30" x14ac:dyDescent="0.25">
      <c r="A165" s="83" t="s">
        <v>402</v>
      </c>
      <c r="B165" s="87" t="s">
        <v>352</v>
      </c>
      <c r="C165" s="88">
        <v>44396</v>
      </c>
      <c r="D165" s="89">
        <v>44411</v>
      </c>
      <c r="E165" s="87" t="s">
        <v>199</v>
      </c>
      <c r="F165" s="87" t="s">
        <v>177</v>
      </c>
      <c r="G165" s="87" t="s">
        <v>238</v>
      </c>
      <c r="H165" s="87"/>
      <c r="I165" s="87"/>
      <c r="J165" s="83">
        <v>100</v>
      </c>
      <c r="K165" s="87"/>
      <c r="L165" s="87" t="s">
        <v>174</v>
      </c>
      <c r="M165" s="83"/>
      <c r="N165" s="83">
        <v>1</v>
      </c>
      <c r="O165" s="83"/>
      <c r="P165" s="83">
        <v>30000</v>
      </c>
      <c r="Q165" s="83"/>
      <c r="R165" s="83"/>
      <c r="S165" s="83"/>
      <c r="T165" s="83">
        <v>1</v>
      </c>
      <c r="U165" s="83">
        <v>8</v>
      </c>
      <c r="V165" s="83">
        <v>8968</v>
      </c>
      <c r="W165" s="83">
        <v>1121</v>
      </c>
      <c r="X165" s="87" t="s">
        <v>175</v>
      </c>
      <c r="Y165" s="83">
        <v>2382</v>
      </c>
      <c r="Z165" s="83">
        <v>2382</v>
      </c>
      <c r="AA165" s="83">
        <v>1632</v>
      </c>
      <c r="AB165" s="83">
        <v>1245</v>
      </c>
      <c r="AC165" s="83">
        <v>1</v>
      </c>
      <c r="AD165" s="87" t="s">
        <v>176</v>
      </c>
      <c r="AE165" s="90"/>
      <c r="AF165" s="90"/>
      <c r="AG165" s="90"/>
      <c r="AH165" s="87" t="s">
        <v>176</v>
      </c>
      <c r="AI165" s="84"/>
      <c r="AJ165" s="84"/>
      <c r="AK165" s="84"/>
      <c r="AL165" s="87" t="s">
        <v>176</v>
      </c>
      <c r="AM165" s="87" t="s">
        <v>176</v>
      </c>
      <c r="AN165" s="90"/>
      <c r="AO165" s="90"/>
      <c r="AP165" s="90"/>
      <c r="AQ165" s="87" t="s">
        <v>174</v>
      </c>
      <c r="AR165" s="90"/>
      <c r="AS165" s="90">
        <v>1082.8699999999999</v>
      </c>
      <c r="AT165" s="90"/>
      <c r="AU165" s="87" t="s">
        <v>176</v>
      </c>
      <c r="AV165" s="90"/>
      <c r="AW165" s="90"/>
      <c r="AX165" s="90"/>
      <c r="AY165" s="87" t="s">
        <v>174</v>
      </c>
      <c r="AZ165" s="83">
        <v>387</v>
      </c>
      <c r="BA165" s="90">
        <v>701.99</v>
      </c>
      <c r="BB165" s="90">
        <v>324.35000000000002</v>
      </c>
      <c r="BC165" s="90"/>
      <c r="BD165" s="87" t="s">
        <v>174</v>
      </c>
      <c r="BE165" s="91">
        <v>750</v>
      </c>
      <c r="BF165" s="90">
        <v>464.73</v>
      </c>
      <c r="BG165" s="90">
        <v>1246.9000000000001</v>
      </c>
      <c r="BH165" s="90"/>
      <c r="BI165" s="87" t="s">
        <v>174</v>
      </c>
      <c r="BJ165" s="91">
        <v>1121</v>
      </c>
      <c r="BK165" s="90">
        <v>66</v>
      </c>
      <c r="BL165" s="90">
        <v>1410.38</v>
      </c>
      <c r="BM165" s="90"/>
      <c r="BN165" s="91">
        <v>19</v>
      </c>
      <c r="BO165" s="91">
        <v>38</v>
      </c>
      <c r="BP165" s="91"/>
      <c r="BQ165" s="91"/>
      <c r="BR165" s="91"/>
      <c r="BS165" s="83"/>
      <c r="BT165" s="83"/>
      <c r="BU165" s="83"/>
      <c r="BV165" s="87" t="s">
        <v>176</v>
      </c>
      <c r="BW165" s="90"/>
      <c r="BX165" s="90"/>
      <c r="BY165" s="90"/>
      <c r="BZ165" s="83"/>
      <c r="CA165" s="91"/>
      <c r="CB165" s="91"/>
      <c r="CC165" s="91"/>
      <c r="CD165" s="91"/>
      <c r="CE165" s="91"/>
      <c r="CF165" s="87" t="s">
        <v>174</v>
      </c>
      <c r="CG165" s="90">
        <v>369.88</v>
      </c>
      <c r="CH165" s="90">
        <v>603.41</v>
      </c>
      <c r="CI165" s="90"/>
      <c r="CJ165" s="91">
        <v>1121</v>
      </c>
      <c r="CK165" s="91" t="s">
        <v>287</v>
      </c>
      <c r="CL165" s="91" t="s">
        <v>235</v>
      </c>
      <c r="CM165" s="83"/>
      <c r="CN165" s="83"/>
      <c r="CO165" s="83"/>
      <c r="CP165" s="92" t="s">
        <v>176</v>
      </c>
      <c r="CQ165" s="83"/>
      <c r="CR165" s="83"/>
      <c r="CS165" s="90"/>
      <c r="CT165" s="90"/>
      <c r="CU165" s="90"/>
      <c r="CV165" s="92" t="s">
        <v>176</v>
      </c>
      <c r="CW165" s="83"/>
      <c r="CX165" s="83"/>
      <c r="CY165" s="90"/>
      <c r="CZ165" s="90"/>
      <c r="DA165" s="90"/>
      <c r="DB165" s="87" t="s">
        <v>176</v>
      </c>
      <c r="DC165" s="90"/>
      <c r="DD165" s="90"/>
      <c r="DE165" s="90"/>
      <c r="DF165" s="83"/>
      <c r="DG165" s="91"/>
      <c r="DH165" s="91"/>
      <c r="DI165" s="87"/>
      <c r="DJ165" s="83"/>
      <c r="DK165" s="83"/>
      <c r="DL165" s="83"/>
      <c r="DM165" s="87"/>
      <c r="DN165" s="83"/>
      <c r="DO165" s="83"/>
      <c r="DP165" s="83"/>
      <c r="DQ165" s="87"/>
      <c r="DR165" s="87" t="s">
        <v>174</v>
      </c>
      <c r="DS165" s="90">
        <v>2600</v>
      </c>
      <c r="DT165" s="90">
        <v>708.25</v>
      </c>
      <c r="DU165" s="90"/>
      <c r="DV165" s="93">
        <v>2.5</v>
      </c>
      <c r="DW165" s="93">
        <v>14</v>
      </c>
      <c r="DX165" s="93">
        <v>8.5</v>
      </c>
      <c r="DY165" s="87" t="s">
        <v>174</v>
      </c>
      <c r="DZ165" s="83">
        <v>69</v>
      </c>
      <c r="EA165" s="83">
        <v>69</v>
      </c>
      <c r="EB165" s="83">
        <v>67</v>
      </c>
      <c r="EC165" s="83">
        <v>68</v>
      </c>
      <c r="ED165" s="83">
        <v>12</v>
      </c>
      <c r="EE165" s="83">
        <v>12</v>
      </c>
      <c r="EF165" s="87" t="s">
        <v>176</v>
      </c>
      <c r="EG165" s="83"/>
      <c r="EH165" s="84"/>
      <c r="EI165" s="84"/>
      <c r="EJ165" s="84"/>
      <c r="EK165" s="87" t="s">
        <v>174</v>
      </c>
      <c r="EL165" s="90"/>
      <c r="EM165" s="90">
        <v>149.88999999999999</v>
      </c>
      <c r="EN165" s="90"/>
      <c r="EO165" s="87" t="s">
        <v>177</v>
      </c>
      <c r="EP165" s="83">
        <v>40</v>
      </c>
      <c r="EQ165" s="91">
        <v>5</v>
      </c>
      <c r="ER165" s="91">
        <v>120</v>
      </c>
      <c r="ES165" s="91">
        <v>120</v>
      </c>
      <c r="ET165" s="91">
        <v>6</v>
      </c>
      <c r="EU165" s="87" t="s">
        <v>176</v>
      </c>
      <c r="EV165" s="87"/>
      <c r="EW165" s="91">
        <v>0</v>
      </c>
      <c r="EX165" s="87" t="s">
        <v>174</v>
      </c>
      <c r="EY165" s="90"/>
      <c r="EZ165" s="90">
        <v>91.83</v>
      </c>
      <c r="FA165" s="90"/>
      <c r="FB165" s="91">
        <v>18</v>
      </c>
      <c r="FC165" s="91">
        <v>60</v>
      </c>
      <c r="FD165" s="91">
        <v>12</v>
      </c>
      <c r="FE165" s="87" t="s">
        <v>180</v>
      </c>
      <c r="FF165" s="83">
        <v>18</v>
      </c>
      <c r="FG165" s="83">
        <v>60</v>
      </c>
      <c r="FH165" s="83">
        <v>12</v>
      </c>
      <c r="FI165" s="87" t="s">
        <v>180</v>
      </c>
      <c r="FJ165" s="83"/>
      <c r="FK165" s="83"/>
      <c r="FL165" s="83"/>
      <c r="FM165" s="87"/>
      <c r="FN165" s="87" t="s">
        <v>174</v>
      </c>
      <c r="FO165" s="84">
        <f t="shared" si="17"/>
        <v>50</v>
      </c>
      <c r="FP165" s="84"/>
      <c r="FQ165" s="84"/>
      <c r="FR165" s="85">
        <f t="shared" si="18"/>
        <v>200</v>
      </c>
      <c r="FS165" s="90"/>
      <c r="FT165" s="90"/>
      <c r="FU165" s="90">
        <v>776.84</v>
      </c>
      <c r="FV165" s="90"/>
      <c r="FW165" s="86">
        <f t="shared" si="19"/>
        <v>4452.6000000000004</v>
      </c>
      <c r="FX165" s="86">
        <f t="shared" si="20"/>
        <v>6394.72</v>
      </c>
      <c r="FY165" s="86">
        <f t="shared" si="20"/>
        <v>0</v>
      </c>
    </row>
    <row r="166" spans="1:181" ht="30" customHeight="1" x14ac:dyDescent="0.25">
      <c r="A166" s="83" t="s">
        <v>403</v>
      </c>
      <c r="B166" s="87" t="s">
        <v>352</v>
      </c>
      <c r="C166" s="88">
        <v>44399</v>
      </c>
      <c r="D166" s="89">
        <v>44427</v>
      </c>
      <c r="E166" s="87" t="s">
        <v>199</v>
      </c>
      <c r="F166" s="87" t="s">
        <v>177</v>
      </c>
      <c r="G166" s="87" t="s">
        <v>238</v>
      </c>
      <c r="H166" s="87"/>
      <c r="I166" s="87"/>
      <c r="J166" s="83">
        <v>100</v>
      </c>
      <c r="K166" s="87"/>
      <c r="L166" s="87" t="s">
        <v>174</v>
      </c>
      <c r="M166" s="83"/>
      <c r="N166" s="83">
        <v>1</v>
      </c>
      <c r="O166" s="83"/>
      <c r="P166" s="83">
        <v>30000</v>
      </c>
      <c r="Q166" s="83"/>
      <c r="R166" s="83"/>
      <c r="S166" s="83"/>
      <c r="T166" s="83">
        <v>1</v>
      </c>
      <c r="U166" s="83">
        <v>8</v>
      </c>
      <c r="V166" s="83">
        <v>8800</v>
      </c>
      <c r="W166" s="83">
        <v>1100</v>
      </c>
      <c r="X166" s="87" t="s">
        <v>175</v>
      </c>
      <c r="Y166" s="83">
        <v>1959</v>
      </c>
      <c r="Z166" s="83">
        <v>1959</v>
      </c>
      <c r="AA166" s="83">
        <v>1673</v>
      </c>
      <c r="AB166" s="83">
        <v>1248</v>
      </c>
      <c r="AC166" s="83">
        <v>1</v>
      </c>
      <c r="AD166" s="87" t="s">
        <v>176</v>
      </c>
      <c r="AE166" s="90"/>
      <c r="AF166" s="90"/>
      <c r="AG166" s="90"/>
      <c r="AH166" s="87" t="s">
        <v>176</v>
      </c>
      <c r="AI166" s="84"/>
      <c r="AJ166" s="84"/>
      <c r="AK166" s="84"/>
      <c r="AL166" s="87" t="s">
        <v>176</v>
      </c>
      <c r="AM166" s="87" t="s">
        <v>176</v>
      </c>
      <c r="AN166" s="90"/>
      <c r="AO166" s="90"/>
      <c r="AP166" s="90"/>
      <c r="AQ166" s="87" t="s">
        <v>174</v>
      </c>
      <c r="AR166" s="90"/>
      <c r="AS166" s="90">
        <v>962.03</v>
      </c>
      <c r="AT166" s="90"/>
      <c r="AU166" s="87" t="s">
        <v>176</v>
      </c>
      <c r="AV166" s="90"/>
      <c r="AW166" s="90"/>
      <c r="AX166" s="90"/>
      <c r="AY166" s="87" t="s">
        <v>174</v>
      </c>
      <c r="AZ166" s="83">
        <v>286</v>
      </c>
      <c r="BA166" s="90">
        <v>182.25</v>
      </c>
      <c r="BB166" s="90">
        <v>258.91000000000003</v>
      </c>
      <c r="BC166" s="90"/>
      <c r="BD166" s="87" t="s">
        <v>174</v>
      </c>
      <c r="BE166" s="91">
        <v>425</v>
      </c>
      <c r="BF166" s="90">
        <v>887.33</v>
      </c>
      <c r="BG166" s="90">
        <v>1086.6500000000001</v>
      </c>
      <c r="BH166" s="90"/>
      <c r="BI166" s="87" t="s">
        <v>176</v>
      </c>
      <c r="BJ166" s="91"/>
      <c r="BK166" s="90"/>
      <c r="BL166" s="90"/>
      <c r="BM166" s="90"/>
      <c r="BN166" s="91"/>
      <c r="BO166" s="91"/>
      <c r="BP166" s="91"/>
      <c r="BQ166" s="91"/>
      <c r="BR166" s="91"/>
      <c r="BS166" s="83"/>
      <c r="BT166" s="83"/>
      <c r="BU166" s="83"/>
      <c r="BV166" s="87" t="s">
        <v>176</v>
      </c>
      <c r="BW166" s="90"/>
      <c r="BX166" s="90"/>
      <c r="BY166" s="90"/>
      <c r="BZ166" s="83"/>
      <c r="CA166" s="91"/>
      <c r="CB166" s="91"/>
      <c r="CC166" s="91"/>
      <c r="CD166" s="91"/>
      <c r="CE166" s="91"/>
      <c r="CF166" s="87" t="s">
        <v>174</v>
      </c>
      <c r="CG166" s="90"/>
      <c r="CH166" s="90">
        <v>1651.73</v>
      </c>
      <c r="CI166" s="90"/>
      <c r="CJ166" s="91">
        <v>1100</v>
      </c>
      <c r="CK166" s="91" t="s">
        <v>404</v>
      </c>
      <c r="CL166" s="91" t="s">
        <v>235</v>
      </c>
      <c r="CM166" s="83"/>
      <c r="CN166" s="83"/>
      <c r="CO166" s="83"/>
      <c r="CP166" s="92" t="s">
        <v>176</v>
      </c>
      <c r="CQ166" s="83"/>
      <c r="CR166" s="83"/>
      <c r="CS166" s="90"/>
      <c r="CT166" s="90"/>
      <c r="CU166" s="90"/>
      <c r="CV166" s="92" t="s">
        <v>176</v>
      </c>
      <c r="CW166" s="83"/>
      <c r="CX166" s="83"/>
      <c r="CY166" s="90"/>
      <c r="CZ166" s="90"/>
      <c r="DA166" s="90"/>
      <c r="DB166" s="87" t="s">
        <v>176</v>
      </c>
      <c r="DC166" s="90"/>
      <c r="DD166" s="90"/>
      <c r="DE166" s="90"/>
      <c r="DF166" s="83"/>
      <c r="DG166" s="91"/>
      <c r="DH166" s="91"/>
      <c r="DI166" s="87"/>
      <c r="DJ166" s="83"/>
      <c r="DK166" s="83"/>
      <c r="DL166" s="83"/>
      <c r="DM166" s="87"/>
      <c r="DN166" s="83"/>
      <c r="DO166" s="83"/>
      <c r="DP166" s="83"/>
      <c r="DQ166" s="87"/>
      <c r="DR166" s="87" t="s">
        <v>174</v>
      </c>
      <c r="DS166" s="90">
        <v>2600</v>
      </c>
      <c r="DT166" s="90">
        <v>893.96</v>
      </c>
      <c r="DU166" s="90"/>
      <c r="DV166" s="93">
        <v>2.5</v>
      </c>
      <c r="DW166" s="93">
        <v>14</v>
      </c>
      <c r="DX166" s="93">
        <v>8.5</v>
      </c>
      <c r="DY166" s="87" t="s">
        <v>174</v>
      </c>
      <c r="DZ166" s="83">
        <v>69</v>
      </c>
      <c r="EA166" s="83">
        <v>68</v>
      </c>
      <c r="EB166" s="83">
        <v>68</v>
      </c>
      <c r="EC166" s="83">
        <v>67</v>
      </c>
      <c r="ED166" s="83">
        <v>12</v>
      </c>
      <c r="EE166" s="83">
        <v>12</v>
      </c>
      <c r="EF166" s="87" t="s">
        <v>176</v>
      </c>
      <c r="EG166" s="83"/>
      <c r="EH166" s="84"/>
      <c r="EI166" s="84"/>
      <c r="EJ166" s="84"/>
      <c r="EK166" s="87" t="s">
        <v>174</v>
      </c>
      <c r="EL166" s="90"/>
      <c r="EM166" s="90">
        <v>14.17</v>
      </c>
      <c r="EN166" s="90"/>
      <c r="EO166" s="87" t="s">
        <v>177</v>
      </c>
      <c r="EP166" s="83">
        <v>50</v>
      </c>
      <c r="EQ166" s="91">
        <v>8</v>
      </c>
      <c r="ER166" s="91">
        <v>120</v>
      </c>
      <c r="ES166" s="91">
        <v>120</v>
      </c>
      <c r="ET166" s="91">
        <v>6</v>
      </c>
      <c r="EU166" s="87" t="s">
        <v>176</v>
      </c>
      <c r="EV166" s="87" t="s">
        <v>207</v>
      </c>
      <c r="EW166" s="91">
        <v>0</v>
      </c>
      <c r="EX166" s="87" t="s">
        <v>174</v>
      </c>
      <c r="EY166" s="90"/>
      <c r="EZ166" s="90">
        <v>24.9</v>
      </c>
      <c r="FA166" s="90"/>
      <c r="FB166" s="91">
        <v>18</v>
      </c>
      <c r="FC166" s="91">
        <v>60</v>
      </c>
      <c r="FD166" s="91">
        <v>12</v>
      </c>
      <c r="FE166" s="87" t="s">
        <v>180</v>
      </c>
      <c r="FF166" s="83">
        <v>18</v>
      </c>
      <c r="FG166" s="83">
        <v>60</v>
      </c>
      <c r="FH166" s="83">
        <v>12</v>
      </c>
      <c r="FI166" s="87" t="s">
        <v>180</v>
      </c>
      <c r="FJ166" s="83"/>
      <c r="FK166" s="83"/>
      <c r="FL166" s="83"/>
      <c r="FM166" s="87"/>
      <c r="FN166" s="87" t="s">
        <v>174</v>
      </c>
      <c r="FO166" s="84">
        <f t="shared" si="17"/>
        <v>50</v>
      </c>
      <c r="FP166" s="84"/>
      <c r="FQ166" s="84"/>
      <c r="FR166" s="85">
        <f t="shared" si="18"/>
        <v>200</v>
      </c>
      <c r="FS166" s="90"/>
      <c r="FT166" s="90"/>
      <c r="FU166" s="90">
        <v>707.59</v>
      </c>
      <c r="FV166" s="90"/>
      <c r="FW166" s="86">
        <f t="shared" si="19"/>
        <v>3919.58</v>
      </c>
      <c r="FX166" s="86">
        <f t="shared" si="20"/>
        <v>5599.9400000000005</v>
      </c>
      <c r="FY166" s="86">
        <f t="shared" si="20"/>
        <v>0</v>
      </c>
    </row>
    <row r="167" spans="1:181" ht="30" customHeight="1" x14ac:dyDescent="0.25">
      <c r="A167" s="83" t="s">
        <v>405</v>
      </c>
      <c r="B167" s="87" t="s">
        <v>352</v>
      </c>
      <c r="C167" s="88">
        <v>44412</v>
      </c>
      <c r="D167" s="89">
        <v>44426</v>
      </c>
      <c r="E167" s="87" t="s">
        <v>202</v>
      </c>
      <c r="F167" s="87" t="s">
        <v>177</v>
      </c>
      <c r="G167" s="87" t="s">
        <v>238</v>
      </c>
      <c r="H167" s="87"/>
      <c r="I167" s="87"/>
      <c r="J167" s="83">
        <v>100</v>
      </c>
      <c r="K167" s="87"/>
      <c r="L167" s="87" t="s">
        <v>174</v>
      </c>
      <c r="M167" s="83"/>
      <c r="N167" s="83">
        <v>1</v>
      </c>
      <c r="P167" s="83">
        <v>30000</v>
      </c>
      <c r="Q167" s="83"/>
      <c r="R167" s="83"/>
      <c r="S167" s="83"/>
      <c r="T167" s="83">
        <v>3</v>
      </c>
      <c r="U167" s="83">
        <v>8</v>
      </c>
      <c r="V167" s="83">
        <v>10368</v>
      </c>
      <c r="W167" s="83">
        <v>1296</v>
      </c>
      <c r="X167" s="87" t="s">
        <v>175</v>
      </c>
      <c r="Y167" s="83">
        <v>2036</v>
      </c>
      <c r="Z167" s="83">
        <v>2036</v>
      </c>
      <c r="AA167" s="83">
        <v>1686</v>
      </c>
      <c r="AB167" s="83">
        <v>1340</v>
      </c>
      <c r="AC167" s="83">
        <v>1</v>
      </c>
      <c r="AD167" s="87" t="s">
        <v>176</v>
      </c>
      <c r="AE167" s="90"/>
      <c r="AF167" s="90"/>
      <c r="AG167" s="90"/>
      <c r="AH167" s="87" t="s">
        <v>176</v>
      </c>
      <c r="AI167" s="84"/>
      <c r="AJ167" s="84"/>
      <c r="AK167" s="84"/>
      <c r="AL167" s="87" t="s">
        <v>176</v>
      </c>
      <c r="AM167" s="87" t="s">
        <v>176</v>
      </c>
      <c r="AN167" s="90"/>
      <c r="AO167" s="90"/>
      <c r="AP167" s="90"/>
      <c r="AQ167" s="87" t="s">
        <v>174</v>
      </c>
      <c r="AR167" s="90"/>
      <c r="AS167" s="90">
        <v>1529.38</v>
      </c>
      <c r="AT167" s="90"/>
      <c r="AU167" s="87" t="s">
        <v>176</v>
      </c>
      <c r="AV167" s="90"/>
      <c r="AW167" s="90"/>
      <c r="AX167" s="90"/>
      <c r="AY167" s="87" t="s">
        <v>174</v>
      </c>
      <c r="AZ167" s="83">
        <v>346</v>
      </c>
      <c r="BA167" s="90">
        <v>65</v>
      </c>
      <c r="BB167" s="90">
        <v>214.92</v>
      </c>
      <c r="BC167" s="90"/>
      <c r="BD167" s="87" t="s">
        <v>174</v>
      </c>
      <c r="BE167" s="91">
        <v>350</v>
      </c>
      <c r="BF167" s="90">
        <v>185.26</v>
      </c>
      <c r="BG167" s="90">
        <v>196.29</v>
      </c>
      <c r="BH167" s="90"/>
      <c r="BI167" s="87" t="s">
        <v>176</v>
      </c>
      <c r="BJ167" s="91"/>
      <c r="BK167" s="90"/>
      <c r="BL167" s="90"/>
      <c r="BM167" s="90"/>
      <c r="BN167" s="91"/>
      <c r="BO167" s="91"/>
      <c r="BP167" s="91"/>
      <c r="BQ167" s="91"/>
      <c r="BR167" s="91"/>
      <c r="BS167" s="83"/>
      <c r="BT167" s="83"/>
      <c r="BU167" s="83"/>
      <c r="BV167" s="87" t="s">
        <v>176</v>
      </c>
      <c r="BW167" s="90"/>
      <c r="BX167" s="90"/>
      <c r="BY167" s="90"/>
      <c r="BZ167" s="83"/>
      <c r="CA167" s="91"/>
      <c r="CB167" s="91"/>
      <c r="CC167" s="91"/>
      <c r="CD167" s="91"/>
      <c r="CE167" s="91"/>
      <c r="CF167" s="87" t="s">
        <v>174</v>
      </c>
      <c r="CG167" s="90">
        <v>158.19999999999999</v>
      </c>
      <c r="CH167" s="90">
        <v>401.54</v>
      </c>
      <c r="CI167" s="90"/>
      <c r="CJ167" s="91">
        <v>1296</v>
      </c>
      <c r="CK167" s="91" t="s">
        <v>406</v>
      </c>
      <c r="CL167" s="91" t="s">
        <v>235</v>
      </c>
      <c r="CM167" s="83"/>
      <c r="CN167" s="83"/>
      <c r="CO167" s="83"/>
      <c r="CP167" s="92" t="s">
        <v>176</v>
      </c>
      <c r="CQ167" s="83"/>
      <c r="CR167" s="83"/>
      <c r="CS167" s="90"/>
      <c r="CT167" s="90"/>
      <c r="CU167" s="90"/>
      <c r="CV167" s="92" t="s">
        <v>176</v>
      </c>
      <c r="CW167" s="83"/>
      <c r="CX167" s="83"/>
      <c r="CY167" s="90"/>
      <c r="CZ167" s="90"/>
      <c r="DA167" s="90"/>
      <c r="DB167" s="87" t="s">
        <v>176</v>
      </c>
      <c r="DC167" s="90"/>
      <c r="DD167" s="90"/>
      <c r="DE167" s="90"/>
      <c r="DF167" s="83"/>
      <c r="DG167" s="91"/>
      <c r="DH167" s="91"/>
      <c r="DI167" s="87"/>
      <c r="DJ167" s="83"/>
      <c r="DK167" s="83"/>
      <c r="DL167" s="83"/>
      <c r="DM167" s="87"/>
      <c r="DN167" s="83"/>
      <c r="DO167" s="83"/>
      <c r="DP167" s="83"/>
      <c r="DQ167" s="87"/>
      <c r="DR167" s="87" t="s">
        <v>174</v>
      </c>
      <c r="DS167" s="90">
        <v>2600</v>
      </c>
      <c r="DT167" s="90">
        <v>1017.34</v>
      </c>
      <c r="DU167" s="90"/>
      <c r="DV167" s="93">
        <v>2.5</v>
      </c>
      <c r="DW167" s="93">
        <v>14</v>
      </c>
      <c r="DX167" s="93">
        <v>8.4</v>
      </c>
      <c r="DY167" s="87" t="s">
        <v>174</v>
      </c>
      <c r="DZ167" s="83">
        <v>70</v>
      </c>
      <c r="EA167" s="83">
        <v>69</v>
      </c>
      <c r="EB167" s="83">
        <v>68</v>
      </c>
      <c r="EC167" s="83">
        <v>67</v>
      </c>
      <c r="ED167" s="83">
        <v>12</v>
      </c>
      <c r="EE167" s="83">
        <v>12</v>
      </c>
      <c r="EF167" s="87" t="s">
        <v>176</v>
      </c>
      <c r="EG167" s="83"/>
      <c r="EH167" s="84"/>
      <c r="EI167" s="84"/>
      <c r="EJ167" s="84"/>
      <c r="EK167" s="87" t="s">
        <v>174</v>
      </c>
      <c r="EL167" s="90"/>
      <c r="EM167" s="90">
        <v>116.44</v>
      </c>
      <c r="EN167" s="90"/>
      <c r="EO167" s="87" t="s">
        <v>177</v>
      </c>
      <c r="EP167" s="83">
        <v>40</v>
      </c>
      <c r="EQ167" s="91">
        <v>7</v>
      </c>
      <c r="ER167" s="91">
        <v>120</v>
      </c>
      <c r="ES167" s="91">
        <v>120</v>
      </c>
      <c r="ET167" s="91">
        <v>6</v>
      </c>
      <c r="EU167" s="87" t="s">
        <v>174</v>
      </c>
      <c r="EV167" s="87"/>
      <c r="EW167" s="91">
        <v>1</v>
      </c>
      <c r="EX167" s="87" t="s">
        <v>174</v>
      </c>
      <c r="EY167" s="90"/>
      <c r="EZ167" s="90">
        <v>21.92</v>
      </c>
      <c r="FA167" s="90"/>
      <c r="FB167" s="91">
        <v>18</v>
      </c>
      <c r="FC167" s="91">
        <v>60</v>
      </c>
      <c r="FD167" s="91">
        <v>12</v>
      </c>
      <c r="FE167" s="87" t="s">
        <v>205</v>
      </c>
      <c r="FF167" s="83">
        <v>18</v>
      </c>
      <c r="FG167" s="83">
        <v>60</v>
      </c>
      <c r="FH167" s="83">
        <v>12</v>
      </c>
      <c r="FI167" s="87" t="s">
        <v>180</v>
      </c>
      <c r="FJ167" s="83"/>
      <c r="FK167" s="83"/>
      <c r="FL167" s="83"/>
      <c r="FM167" s="87"/>
      <c r="FN167" s="87" t="s">
        <v>174</v>
      </c>
      <c r="FO167" s="84">
        <f t="shared" si="17"/>
        <v>50</v>
      </c>
      <c r="FP167" s="84"/>
      <c r="FQ167" s="84"/>
      <c r="FR167" s="85">
        <f t="shared" si="18"/>
        <v>200</v>
      </c>
      <c r="FS167" s="90"/>
      <c r="FT167" s="90"/>
      <c r="FU167" s="90">
        <v>659.44</v>
      </c>
      <c r="FV167" s="90"/>
      <c r="FW167" s="86">
        <f t="shared" si="19"/>
        <v>3258.46</v>
      </c>
      <c r="FX167" s="86">
        <f t="shared" si="20"/>
        <v>4157.2700000000004</v>
      </c>
      <c r="FY167" s="86">
        <f t="shared" si="20"/>
        <v>0</v>
      </c>
    </row>
    <row r="168" spans="1:181" ht="30" customHeight="1" x14ac:dyDescent="0.25">
      <c r="A168" s="83" t="s">
        <v>407</v>
      </c>
      <c r="B168" s="87" t="s">
        <v>201</v>
      </c>
      <c r="C168" s="88">
        <v>44415</v>
      </c>
      <c r="D168" s="89">
        <v>44425</v>
      </c>
      <c r="E168" s="87" t="s">
        <v>199</v>
      </c>
      <c r="F168" s="87" t="s">
        <v>177</v>
      </c>
      <c r="G168" s="87" t="s">
        <v>203</v>
      </c>
      <c r="H168" s="87"/>
      <c r="I168" s="87"/>
      <c r="J168" s="83">
        <v>100</v>
      </c>
      <c r="K168" s="87"/>
      <c r="L168" s="87" t="s">
        <v>174</v>
      </c>
      <c r="M168" s="83">
        <v>1</v>
      </c>
      <c r="N168" s="83"/>
      <c r="O168" s="83"/>
      <c r="P168" s="83">
        <v>30000</v>
      </c>
      <c r="Q168" s="83"/>
      <c r="R168" s="83"/>
      <c r="S168" s="83"/>
      <c r="T168" s="83">
        <v>3</v>
      </c>
      <c r="U168" s="83">
        <v>8</v>
      </c>
      <c r="V168" s="83">
        <v>9216</v>
      </c>
      <c r="W168" s="83">
        <v>1152</v>
      </c>
      <c r="X168" s="87" t="s">
        <v>204</v>
      </c>
      <c r="Y168" s="83">
        <v>2150</v>
      </c>
      <c r="Z168" s="83"/>
      <c r="AA168" s="83"/>
      <c r="AB168" s="83">
        <v>1745</v>
      </c>
      <c r="AC168" s="83">
        <v>1</v>
      </c>
      <c r="AD168" s="87" t="s">
        <v>176</v>
      </c>
      <c r="AE168" s="90"/>
      <c r="AF168" s="90"/>
      <c r="AG168" s="90"/>
      <c r="AH168" s="87" t="s">
        <v>176</v>
      </c>
      <c r="AI168" s="84"/>
      <c r="AJ168" s="84"/>
      <c r="AK168" s="84"/>
      <c r="AL168" s="87" t="s">
        <v>176</v>
      </c>
      <c r="AM168" s="87" t="s">
        <v>176</v>
      </c>
      <c r="AN168" s="90"/>
      <c r="AO168" s="90"/>
      <c r="AP168" s="90"/>
      <c r="AQ168" s="87" t="s">
        <v>174</v>
      </c>
      <c r="AR168" s="90"/>
      <c r="AS168" s="90">
        <v>789.76</v>
      </c>
      <c r="AT168" s="90"/>
      <c r="AU168" s="87" t="s">
        <v>176</v>
      </c>
      <c r="AV168" s="90"/>
      <c r="AW168" s="90"/>
      <c r="AX168" s="90"/>
      <c r="AY168" s="87" t="s">
        <v>174</v>
      </c>
      <c r="AZ168" s="83">
        <v>405</v>
      </c>
      <c r="BA168" s="90"/>
      <c r="BB168" s="90">
        <v>1164.24</v>
      </c>
      <c r="BC168" s="90"/>
      <c r="BD168" s="87" t="s">
        <v>176</v>
      </c>
      <c r="BE168" s="91"/>
      <c r="BF168" s="90"/>
      <c r="BG168" s="90"/>
      <c r="BH168" s="90"/>
      <c r="BI168" s="87" t="s">
        <v>176</v>
      </c>
      <c r="BJ168" s="91"/>
      <c r="BK168" s="90"/>
      <c r="BL168" s="90"/>
      <c r="BM168" s="90"/>
      <c r="BN168" s="91"/>
      <c r="BO168" s="91"/>
      <c r="BP168" s="91"/>
      <c r="BQ168" s="91"/>
      <c r="BR168" s="91"/>
      <c r="BS168" s="83"/>
      <c r="BT168" s="83"/>
      <c r="BU168" s="83"/>
      <c r="BV168" s="87" t="s">
        <v>176</v>
      </c>
      <c r="BW168" s="90"/>
      <c r="BX168" s="90"/>
      <c r="BY168" s="90"/>
      <c r="BZ168" s="83"/>
      <c r="CA168" s="91"/>
      <c r="CB168" s="91"/>
      <c r="CC168" s="91"/>
      <c r="CD168" s="91"/>
      <c r="CE168" s="91"/>
      <c r="CF168" s="87" t="s">
        <v>174</v>
      </c>
      <c r="CG168" s="90"/>
      <c r="CH168" s="90">
        <v>4094.14</v>
      </c>
      <c r="CI168" s="90"/>
      <c r="CJ168" s="91">
        <v>1745</v>
      </c>
      <c r="CK168" s="91">
        <v>0</v>
      </c>
      <c r="CL168" s="91">
        <v>19</v>
      </c>
      <c r="CM168" s="83"/>
      <c r="CN168" s="83"/>
      <c r="CO168" s="83"/>
      <c r="CP168" s="92" t="s">
        <v>176</v>
      </c>
      <c r="CQ168" s="83"/>
      <c r="CR168" s="83"/>
      <c r="CS168" s="90"/>
      <c r="CT168" s="90"/>
      <c r="CU168" s="90"/>
      <c r="CV168" s="92" t="s">
        <v>176</v>
      </c>
      <c r="CW168" s="83"/>
      <c r="CX168" s="83"/>
      <c r="CY168" s="90"/>
      <c r="CZ168" s="90"/>
      <c r="DA168" s="90"/>
      <c r="DB168" s="87" t="s">
        <v>176</v>
      </c>
      <c r="DC168" s="90"/>
      <c r="DD168" s="90"/>
      <c r="DE168" s="90"/>
      <c r="DF168" s="83"/>
      <c r="DG168" s="91"/>
      <c r="DH168" s="91"/>
      <c r="DI168" s="87"/>
      <c r="DJ168" s="83"/>
      <c r="DK168" s="83"/>
      <c r="DL168" s="83"/>
      <c r="DM168" s="87"/>
      <c r="DN168" s="83"/>
      <c r="DO168" s="83"/>
      <c r="DP168" s="83"/>
      <c r="DQ168" s="87"/>
      <c r="DR168" s="87" t="s">
        <v>174</v>
      </c>
      <c r="DS168" s="90">
        <v>2600</v>
      </c>
      <c r="DT168" s="90">
        <v>2181.8200000000002</v>
      </c>
      <c r="DU168" s="90"/>
      <c r="DV168" s="93">
        <v>3</v>
      </c>
      <c r="DW168" s="93">
        <v>14</v>
      </c>
      <c r="DX168" s="93">
        <v>8.1999999999999993</v>
      </c>
      <c r="DY168" s="87" t="s">
        <v>174</v>
      </c>
      <c r="DZ168" s="83">
        <v>77</v>
      </c>
      <c r="EA168" s="83">
        <v>77</v>
      </c>
      <c r="EB168" s="83">
        <v>72</v>
      </c>
      <c r="EC168" s="83">
        <v>72</v>
      </c>
      <c r="ED168" s="83">
        <v>12</v>
      </c>
      <c r="EE168" s="83">
        <v>12</v>
      </c>
      <c r="EF168" s="87" t="s">
        <v>176</v>
      </c>
      <c r="EG168" s="83"/>
      <c r="EH168" s="84"/>
      <c r="EI168" s="84"/>
      <c r="EJ168" s="84"/>
      <c r="EK168" s="87" t="s">
        <v>174</v>
      </c>
      <c r="EL168" s="90"/>
      <c r="EM168" s="90">
        <v>70.64</v>
      </c>
      <c r="EN168" s="90"/>
      <c r="EO168" s="87" t="s">
        <v>177</v>
      </c>
      <c r="EP168" s="83">
        <v>40</v>
      </c>
      <c r="EQ168" s="91">
        <v>10</v>
      </c>
      <c r="ER168" s="91">
        <v>140</v>
      </c>
      <c r="ES168" s="91">
        <v>120</v>
      </c>
      <c r="ET168" s="91">
        <v>6</v>
      </c>
      <c r="EU168" s="87" t="s">
        <v>174</v>
      </c>
      <c r="EV168" s="87"/>
      <c r="EW168" s="91">
        <v>0</v>
      </c>
      <c r="EX168" s="87" t="s">
        <v>174</v>
      </c>
      <c r="EY168" s="90"/>
      <c r="EZ168" s="90">
        <v>83.6</v>
      </c>
      <c r="FA168" s="90"/>
      <c r="FB168" s="91">
        <v>9</v>
      </c>
      <c r="FC168" s="91">
        <v>100</v>
      </c>
      <c r="FD168" s="91">
        <v>12</v>
      </c>
      <c r="FE168" s="87" t="s">
        <v>180</v>
      </c>
      <c r="FF168" s="83">
        <v>9</v>
      </c>
      <c r="FG168" s="83">
        <v>100</v>
      </c>
      <c r="FH168" s="83">
        <v>10</v>
      </c>
      <c r="FI168" s="87" t="s">
        <v>205</v>
      </c>
      <c r="FJ168" s="83"/>
      <c r="FK168" s="83"/>
      <c r="FL168" s="83"/>
      <c r="FM168" s="87"/>
      <c r="FN168" s="87" t="s">
        <v>174</v>
      </c>
      <c r="FO168" s="84">
        <f t="shared" si="17"/>
        <v>50</v>
      </c>
      <c r="FP168" s="84"/>
      <c r="FQ168" s="84"/>
      <c r="FR168" s="85">
        <f t="shared" si="18"/>
        <v>200</v>
      </c>
      <c r="FS168" s="90"/>
      <c r="FT168" s="90"/>
      <c r="FU168" s="90">
        <v>945.03</v>
      </c>
      <c r="FV168" s="90"/>
      <c r="FW168" s="86">
        <f t="shared" si="19"/>
        <v>2850</v>
      </c>
      <c r="FX168" s="86">
        <f t="shared" si="20"/>
        <v>9329.23</v>
      </c>
      <c r="FY168" s="86">
        <f t="shared" si="20"/>
        <v>0</v>
      </c>
    </row>
    <row r="169" spans="1:181" ht="30" x14ac:dyDescent="0.25">
      <c r="A169" s="83" t="s">
        <v>408</v>
      </c>
      <c r="B169" s="87" t="s">
        <v>201</v>
      </c>
      <c r="C169" s="88">
        <v>44419</v>
      </c>
      <c r="D169" s="89">
        <v>44434</v>
      </c>
      <c r="E169" s="87" t="s">
        <v>199</v>
      </c>
      <c r="F169" s="87" t="s">
        <v>177</v>
      </c>
      <c r="G169" s="87" t="s">
        <v>203</v>
      </c>
      <c r="H169" s="87"/>
      <c r="I169" s="87"/>
      <c r="J169" s="83">
        <v>100</v>
      </c>
      <c r="K169" s="87"/>
      <c r="L169" s="87" t="s">
        <v>176</v>
      </c>
      <c r="M169" s="83"/>
      <c r="N169" s="83"/>
      <c r="O169" s="83"/>
      <c r="P169" s="83"/>
      <c r="Q169" s="83"/>
      <c r="R169" s="83"/>
      <c r="S169" s="83"/>
      <c r="T169" s="83">
        <v>1</v>
      </c>
      <c r="U169" s="83"/>
      <c r="V169" s="83">
        <v>22400</v>
      </c>
      <c r="W169" s="83">
        <v>2800</v>
      </c>
      <c r="X169" s="87" t="s">
        <v>204</v>
      </c>
      <c r="Y169" s="83">
        <v>4147</v>
      </c>
      <c r="Z169" s="83"/>
      <c r="AA169" s="83"/>
      <c r="AB169" s="83">
        <v>3455</v>
      </c>
      <c r="AC169" s="83">
        <v>2</v>
      </c>
      <c r="AD169" s="87" t="s">
        <v>176</v>
      </c>
      <c r="AE169" s="90"/>
      <c r="AF169" s="90"/>
      <c r="AG169" s="90"/>
      <c r="AH169" s="87" t="s">
        <v>176</v>
      </c>
      <c r="AI169" s="84"/>
      <c r="AJ169" s="84"/>
      <c r="AK169" s="84"/>
      <c r="AL169" s="87" t="s">
        <v>176</v>
      </c>
      <c r="AM169" s="87" t="s">
        <v>176</v>
      </c>
      <c r="AN169" s="90"/>
      <c r="AO169" s="90"/>
      <c r="AP169" s="90"/>
      <c r="AQ169" s="87" t="s">
        <v>174</v>
      </c>
      <c r="AR169" s="90"/>
      <c r="AS169" s="90">
        <v>793.84</v>
      </c>
      <c r="AT169" s="90"/>
      <c r="AU169" s="87" t="s">
        <v>176</v>
      </c>
      <c r="AV169" s="90"/>
      <c r="AW169" s="90"/>
      <c r="AX169" s="90"/>
      <c r="AY169" s="87" t="s">
        <v>174</v>
      </c>
      <c r="AZ169" s="83">
        <v>692</v>
      </c>
      <c r="BA169" s="90"/>
      <c r="BB169" s="90">
        <v>1371.47</v>
      </c>
      <c r="BC169" s="90"/>
      <c r="BD169" s="87" t="s">
        <v>176</v>
      </c>
      <c r="BE169" s="91"/>
      <c r="BF169" s="90"/>
      <c r="BG169" s="90"/>
      <c r="BH169" s="90"/>
      <c r="BI169" s="87" t="s">
        <v>174</v>
      </c>
      <c r="BJ169" s="91">
        <v>2800</v>
      </c>
      <c r="BK169" s="90">
        <v>1242.32</v>
      </c>
      <c r="BL169" s="90">
        <v>643.41999999999996</v>
      </c>
      <c r="BM169" s="90"/>
      <c r="BN169" s="91">
        <v>11</v>
      </c>
      <c r="BO169" s="91">
        <v>38</v>
      </c>
      <c r="BP169" s="91"/>
      <c r="BQ169" s="91"/>
      <c r="BR169" s="91"/>
      <c r="BS169" s="83"/>
      <c r="BT169" s="83"/>
      <c r="BU169" s="83"/>
      <c r="BV169" s="87" t="s">
        <v>176</v>
      </c>
      <c r="BW169" s="90"/>
      <c r="BX169" s="90"/>
      <c r="BY169" s="90"/>
      <c r="BZ169" s="83"/>
      <c r="CA169" s="91"/>
      <c r="CB169" s="91"/>
      <c r="CC169" s="91"/>
      <c r="CD169" s="91"/>
      <c r="CE169" s="91"/>
      <c r="CF169" s="87" t="s">
        <v>174</v>
      </c>
      <c r="CG169" s="90">
        <v>584.61</v>
      </c>
      <c r="CH169" s="90">
        <v>994.36</v>
      </c>
      <c r="CI169" s="90"/>
      <c r="CJ169" s="91">
        <v>2800</v>
      </c>
      <c r="CK169" s="91">
        <v>0</v>
      </c>
      <c r="CL169" s="91">
        <v>19</v>
      </c>
      <c r="CM169" s="83"/>
      <c r="CN169" s="83"/>
      <c r="CO169" s="83"/>
      <c r="CP169" s="92" t="s">
        <v>176</v>
      </c>
      <c r="CQ169" s="83"/>
      <c r="CR169" s="83"/>
      <c r="CS169" s="90"/>
      <c r="CT169" s="90"/>
      <c r="CU169" s="90"/>
      <c r="CV169" s="92" t="s">
        <v>176</v>
      </c>
      <c r="CW169" s="83"/>
      <c r="CX169" s="83"/>
      <c r="CY169" s="90"/>
      <c r="CZ169" s="90"/>
      <c r="DA169" s="90"/>
      <c r="DB169" s="87" t="s">
        <v>176</v>
      </c>
      <c r="DC169" s="90"/>
      <c r="DD169" s="90"/>
      <c r="DE169" s="90"/>
      <c r="DF169" s="83"/>
      <c r="DG169" s="91"/>
      <c r="DH169" s="91"/>
      <c r="DI169" s="87"/>
      <c r="DJ169" s="83"/>
      <c r="DK169" s="83"/>
      <c r="DL169" s="83"/>
      <c r="DM169" s="87"/>
      <c r="DN169" s="83"/>
      <c r="DO169" s="83"/>
      <c r="DP169" s="83"/>
      <c r="DQ169" s="87"/>
      <c r="DR169" s="87" t="s">
        <v>174</v>
      </c>
      <c r="DS169" s="90">
        <v>2600</v>
      </c>
      <c r="DT169" s="90">
        <v>2336.21</v>
      </c>
      <c r="DU169" s="90"/>
      <c r="DV169" s="93">
        <v>3</v>
      </c>
      <c r="DW169" s="93">
        <v>14</v>
      </c>
      <c r="DX169" s="93">
        <v>8.1999999999999993</v>
      </c>
      <c r="DY169" s="87" t="s">
        <v>174</v>
      </c>
      <c r="DZ169" s="83">
        <v>75</v>
      </c>
      <c r="EA169" s="83">
        <v>75</v>
      </c>
      <c r="EB169" s="83">
        <v>72</v>
      </c>
      <c r="EC169" s="83">
        <v>72</v>
      </c>
      <c r="ED169" s="83">
        <v>12</v>
      </c>
      <c r="EE169" s="83">
        <v>12</v>
      </c>
      <c r="EF169" s="87" t="s">
        <v>176</v>
      </c>
      <c r="EG169" s="83"/>
      <c r="EH169" s="84"/>
      <c r="EI169" s="84"/>
      <c r="EJ169" s="84"/>
      <c r="EK169" s="87" t="s">
        <v>174</v>
      </c>
      <c r="EL169" s="90"/>
      <c r="EM169" s="90">
        <v>16.489999999999998</v>
      </c>
      <c r="EN169" s="90"/>
      <c r="EO169" s="87" t="s">
        <v>177</v>
      </c>
      <c r="EP169" s="83">
        <v>40</v>
      </c>
      <c r="EQ169" s="12">
        <v>10</v>
      </c>
      <c r="ER169" s="91"/>
      <c r="ES169" s="91"/>
      <c r="ET169" s="91">
        <v>3</v>
      </c>
      <c r="EU169" s="87" t="s">
        <v>321</v>
      </c>
      <c r="EV169" s="87" t="s">
        <v>210</v>
      </c>
      <c r="EW169" s="91">
        <v>0</v>
      </c>
      <c r="EX169" s="87" t="s">
        <v>174</v>
      </c>
      <c r="EY169" s="90"/>
      <c r="EZ169" s="90">
        <v>96.91</v>
      </c>
      <c r="FA169" s="90"/>
      <c r="FB169" s="91">
        <v>9</v>
      </c>
      <c r="FC169" s="91">
        <v>100</v>
      </c>
      <c r="FD169" s="91">
        <v>12</v>
      </c>
      <c r="FE169" s="87" t="s">
        <v>180</v>
      </c>
      <c r="FF169" s="83">
        <v>9</v>
      </c>
      <c r="FG169" s="83">
        <v>100</v>
      </c>
      <c r="FH169" s="83">
        <v>10</v>
      </c>
      <c r="FI169" s="87" t="s">
        <v>205</v>
      </c>
      <c r="FJ169" s="83">
        <v>6</v>
      </c>
      <c r="FK169" s="83">
        <v>100</v>
      </c>
      <c r="FL169" s="83">
        <v>10</v>
      </c>
      <c r="FM169" s="87" t="s">
        <v>232</v>
      </c>
      <c r="FN169" s="87" t="s">
        <v>174</v>
      </c>
      <c r="FO169" s="84">
        <f t="shared" si="17"/>
        <v>50</v>
      </c>
      <c r="FP169" s="84"/>
      <c r="FQ169" s="84"/>
      <c r="FR169" s="85">
        <f t="shared" si="18"/>
        <v>200</v>
      </c>
      <c r="FS169" s="90"/>
      <c r="FT169" s="90"/>
      <c r="FU169" s="90">
        <v>747.27</v>
      </c>
      <c r="FV169" s="90"/>
      <c r="FW169" s="86">
        <f t="shared" si="19"/>
        <v>4676.93</v>
      </c>
      <c r="FX169" s="86">
        <f t="shared" si="20"/>
        <v>6999.9699999999993</v>
      </c>
      <c r="FY169" s="86">
        <f t="shared" si="20"/>
        <v>0</v>
      </c>
    </row>
    <row r="170" spans="1:181" ht="30" customHeight="1" x14ac:dyDescent="0.25">
      <c r="A170" s="83" t="s">
        <v>409</v>
      </c>
      <c r="B170" s="87" t="s">
        <v>201</v>
      </c>
      <c r="C170" s="88">
        <v>44417</v>
      </c>
      <c r="D170" s="89">
        <v>44439</v>
      </c>
      <c r="E170" s="87" t="s">
        <v>202</v>
      </c>
      <c r="F170" s="87" t="s">
        <v>177</v>
      </c>
      <c r="G170" s="87" t="s">
        <v>203</v>
      </c>
      <c r="H170" s="87"/>
      <c r="I170" s="87"/>
      <c r="J170" s="83">
        <v>100</v>
      </c>
      <c r="K170" s="87"/>
      <c r="L170" s="87" t="s">
        <v>176</v>
      </c>
      <c r="M170" s="83"/>
      <c r="N170" s="83"/>
      <c r="O170" s="83"/>
      <c r="P170" s="83"/>
      <c r="Q170" s="83"/>
      <c r="R170" s="83"/>
      <c r="S170" s="83"/>
      <c r="T170" s="83">
        <v>2</v>
      </c>
      <c r="U170" s="83">
        <v>11</v>
      </c>
      <c r="V170" s="83">
        <v>20480</v>
      </c>
      <c r="W170" s="83">
        <v>2560</v>
      </c>
      <c r="X170" s="87" t="s">
        <v>204</v>
      </c>
      <c r="Y170" s="83">
        <v>2666</v>
      </c>
      <c r="Z170" s="83"/>
      <c r="AA170" s="83"/>
      <c r="AB170" s="83">
        <v>1559</v>
      </c>
      <c r="AC170" s="83">
        <v>1</v>
      </c>
      <c r="AD170" s="87" t="s">
        <v>176</v>
      </c>
      <c r="AE170" s="90"/>
      <c r="AF170" s="90"/>
      <c r="AG170" s="90"/>
      <c r="AH170" s="87" t="s">
        <v>176</v>
      </c>
      <c r="AI170" s="84"/>
      <c r="AJ170" s="84"/>
      <c r="AK170" s="84"/>
      <c r="AL170" s="87" t="s">
        <v>176</v>
      </c>
      <c r="AM170" s="87" t="s">
        <v>176</v>
      </c>
      <c r="AN170" s="90"/>
      <c r="AO170" s="90"/>
      <c r="AP170" s="90"/>
      <c r="AQ170" s="87" t="s">
        <v>174</v>
      </c>
      <c r="AR170" s="90"/>
      <c r="AS170" s="90">
        <v>772.37</v>
      </c>
      <c r="AT170" s="90"/>
      <c r="AU170" s="87" t="s">
        <v>176</v>
      </c>
      <c r="AV170" s="90"/>
      <c r="AW170" s="90"/>
      <c r="AX170" s="90"/>
      <c r="AY170" s="87" t="s">
        <v>174</v>
      </c>
      <c r="AZ170" s="83">
        <v>1107</v>
      </c>
      <c r="BA170" s="90"/>
      <c r="BB170" s="90">
        <v>1330.03</v>
      </c>
      <c r="BC170" s="90"/>
      <c r="BD170" s="87" t="s">
        <v>176</v>
      </c>
      <c r="BE170" s="91"/>
      <c r="BF170" s="90"/>
      <c r="BG170" s="90"/>
      <c r="BH170" s="90"/>
      <c r="BI170" s="87" t="s">
        <v>174</v>
      </c>
      <c r="BJ170" s="91">
        <v>2560</v>
      </c>
      <c r="BK170" s="90">
        <v>1564.78</v>
      </c>
      <c r="BL170" s="90">
        <v>321.70999999999998</v>
      </c>
      <c r="BM170" s="90"/>
      <c r="BN170" s="91">
        <v>2</v>
      </c>
      <c r="BO170" s="91">
        <v>38</v>
      </c>
      <c r="BP170" s="91"/>
      <c r="BQ170" s="91"/>
      <c r="BR170" s="91"/>
      <c r="BS170" s="83"/>
      <c r="BT170" s="83"/>
      <c r="BU170" s="83"/>
      <c r="BV170" s="87" t="s">
        <v>176</v>
      </c>
      <c r="BW170" s="90"/>
      <c r="BX170" s="90"/>
      <c r="BY170" s="90"/>
      <c r="BZ170" s="83"/>
      <c r="CA170" s="91"/>
      <c r="CB170" s="91"/>
      <c r="CC170" s="91"/>
      <c r="CD170" s="91"/>
      <c r="CE170" s="91"/>
      <c r="CF170" s="87" t="s">
        <v>174</v>
      </c>
      <c r="CG170" s="90">
        <v>1555.54</v>
      </c>
      <c r="CH170" s="90">
        <v>2081.9899999999998</v>
      </c>
      <c r="CI170" s="90"/>
      <c r="CJ170" s="91">
        <v>2560</v>
      </c>
      <c r="CK170" s="91">
        <v>2</v>
      </c>
      <c r="CL170" s="91">
        <v>19</v>
      </c>
      <c r="CM170" s="83"/>
      <c r="CN170" s="83"/>
      <c r="CO170" s="83"/>
      <c r="CP170" s="92" t="s">
        <v>176</v>
      </c>
      <c r="CQ170" s="83"/>
      <c r="CR170" s="83"/>
      <c r="CS170" s="90"/>
      <c r="CT170" s="90"/>
      <c r="CU170" s="90"/>
      <c r="CV170" s="92" t="s">
        <v>176</v>
      </c>
      <c r="CW170" s="83"/>
      <c r="CX170" s="83"/>
      <c r="CY170" s="90"/>
      <c r="CZ170" s="90"/>
      <c r="DA170" s="90"/>
      <c r="DB170" s="87" t="s">
        <v>176</v>
      </c>
      <c r="DC170" s="90"/>
      <c r="DD170" s="90"/>
      <c r="DE170" s="90"/>
      <c r="DF170" s="83"/>
      <c r="DG170" s="91"/>
      <c r="DH170" s="91"/>
      <c r="DI170" s="87"/>
      <c r="DJ170" s="83"/>
      <c r="DK170" s="83"/>
      <c r="DL170" s="83"/>
      <c r="DM170" s="87"/>
      <c r="DN170" s="83"/>
      <c r="DO170" s="83"/>
      <c r="DP170" s="83"/>
      <c r="DQ170" s="87"/>
      <c r="DR170" s="87" t="s">
        <v>174</v>
      </c>
      <c r="DS170" s="90">
        <v>2600</v>
      </c>
      <c r="DT170" s="90">
        <v>2682.24</v>
      </c>
      <c r="DU170" s="90"/>
      <c r="DV170" s="93">
        <v>3</v>
      </c>
      <c r="DW170" s="93">
        <v>14</v>
      </c>
      <c r="DX170" s="93">
        <v>8.1999999999999993</v>
      </c>
      <c r="DY170" s="87" t="s">
        <v>174</v>
      </c>
      <c r="DZ170" s="83">
        <v>75</v>
      </c>
      <c r="EA170" s="83">
        <v>75</v>
      </c>
      <c r="EB170" s="83">
        <v>72</v>
      </c>
      <c r="EC170" s="83">
        <v>72</v>
      </c>
      <c r="ED170" s="83">
        <v>12</v>
      </c>
      <c r="EE170" s="83">
        <v>12</v>
      </c>
      <c r="EF170" s="87" t="s">
        <v>176</v>
      </c>
      <c r="EG170" s="83"/>
      <c r="EH170" s="84"/>
      <c r="EI170" s="84"/>
      <c r="EJ170" s="84"/>
      <c r="EK170" s="87" t="s">
        <v>174</v>
      </c>
      <c r="EL170" s="90"/>
      <c r="EM170" s="90">
        <v>66.44</v>
      </c>
      <c r="EN170" s="90"/>
      <c r="EO170" s="87" t="s">
        <v>177</v>
      </c>
      <c r="EP170" s="83">
        <v>40</v>
      </c>
      <c r="EQ170" s="91">
        <v>10</v>
      </c>
      <c r="ER170" s="91">
        <v>140</v>
      </c>
      <c r="ES170" s="91">
        <v>120</v>
      </c>
      <c r="ET170" s="91">
        <v>3</v>
      </c>
      <c r="EU170" s="87" t="s">
        <v>174</v>
      </c>
      <c r="EV170" s="87"/>
      <c r="EW170" s="91">
        <v>0</v>
      </c>
      <c r="EX170" s="87" t="s">
        <v>174</v>
      </c>
      <c r="EY170" s="90"/>
      <c r="EZ170" s="90">
        <v>123.34</v>
      </c>
      <c r="FA170" s="90"/>
      <c r="FB170" s="91">
        <v>9</v>
      </c>
      <c r="FC170" s="91">
        <v>100</v>
      </c>
      <c r="FD170" s="91">
        <v>12</v>
      </c>
      <c r="FE170" s="87" t="s">
        <v>180</v>
      </c>
      <c r="FF170" s="83">
        <v>9</v>
      </c>
      <c r="FG170" s="83">
        <v>100</v>
      </c>
      <c r="FH170" s="83">
        <v>10</v>
      </c>
      <c r="FI170" s="87" t="s">
        <v>205</v>
      </c>
      <c r="FJ170" s="83"/>
      <c r="FK170" s="83"/>
      <c r="FL170" s="83"/>
      <c r="FM170" s="87"/>
      <c r="FN170" s="87" t="s">
        <v>174</v>
      </c>
      <c r="FO170" s="84">
        <f t="shared" si="17"/>
        <v>50</v>
      </c>
      <c r="FP170" s="84"/>
      <c r="FQ170" s="84"/>
      <c r="FR170" s="85">
        <f t="shared" si="18"/>
        <v>200</v>
      </c>
      <c r="FS170" s="90"/>
      <c r="FT170" s="90"/>
      <c r="FU170" s="90">
        <v>993.26</v>
      </c>
      <c r="FV170" s="90"/>
      <c r="FW170" s="86">
        <f t="shared" si="19"/>
        <v>5970.32</v>
      </c>
      <c r="FX170" s="86">
        <f t="shared" si="20"/>
        <v>8371.3799999999992</v>
      </c>
      <c r="FY170" s="86">
        <f t="shared" si="20"/>
        <v>0</v>
      </c>
    </row>
    <row r="171" spans="1:181" x14ac:dyDescent="0.25">
      <c r="A171" s="83" t="s">
        <v>410</v>
      </c>
      <c r="B171" s="87" t="s">
        <v>337</v>
      </c>
      <c r="C171" s="88">
        <v>44319</v>
      </c>
      <c r="D171" s="89">
        <v>44399</v>
      </c>
      <c r="E171" s="87" t="s">
        <v>202</v>
      </c>
      <c r="F171" s="87" t="s">
        <v>177</v>
      </c>
      <c r="G171" s="87" t="s">
        <v>203</v>
      </c>
      <c r="H171" s="87"/>
      <c r="I171" s="87"/>
      <c r="J171" s="83">
        <v>100</v>
      </c>
      <c r="K171" s="87"/>
      <c r="L171" s="87" t="s">
        <v>174</v>
      </c>
      <c r="M171" s="83">
        <v>1</v>
      </c>
      <c r="N171" s="83"/>
      <c r="O171" s="83"/>
      <c r="P171" s="83">
        <v>10000</v>
      </c>
      <c r="Q171" s="83">
        <v>7</v>
      </c>
      <c r="R171" s="83"/>
      <c r="S171" s="83"/>
      <c r="T171" s="83">
        <v>1</v>
      </c>
      <c r="U171" s="83">
        <v>7</v>
      </c>
      <c r="V171" s="83">
        <v>7840</v>
      </c>
      <c r="W171" s="83">
        <v>980</v>
      </c>
      <c r="X171" s="87" t="s">
        <v>204</v>
      </c>
      <c r="Y171" s="83">
        <v>1580</v>
      </c>
      <c r="Z171" s="83">
        <v>290</v>
      </c>
      <c r="AA171" s="83">
        <v>136</v>
      </c>
      <c r="AB171" s="83">
        <v>1000</v>
      </c>
      <c r="AC171" s="83">
        <v>1</v>
      </c>
      <c r="AD171" s="87" t="s">
        <v>176</v>
      </c>
      <c r="AE171" s="90"/>
      <c r="AF171" s="90"/>
      <c r="AG171" s="90"/>
      <c r="AH171" s="87" t="s">
        <v>176</v>
      </c>
      <c r="AI171" s="84"/>
      <c r="AJ171" s="84"/>
      <c r="AK171" s="84"/>
      <c r="AL171" s="87" t="s">
        <v>176</v>
      </c>
      <c r="AM171" s="87" t="s">
        <v>176</v>
      </c>
      <c r="AN171" s="90"/>
      <c r="AO171" s="90"/>
      <c r="AP171" s="90"/>
      <c r="AQ171" s="87" t="s">
        <v>174</v>
      </c>
      <c r="AR171" s="90"/>
      <c r="AS171" s="90">
        <v>585.75</v>
      </c>
      <c r="AT171" s="90">
        <v>508.78</v>
      </c>
      <c r="AU171" s="87" t="s">
        <v>176</v>
      </c>
      <c r="AV171" s="90"/>
      <c r="AW171" s="90"/>
      <c r="AX171" s="90"/>
      <c r="AY171" s="87" t="s">
        <v>174</v>
      </c>
      <c r="AZ171" s="83">
        <v>580</v>
      </c>
      <c r="BA171" s="90"/>
      <c r="BB171" s="90"/>
      <c r="BC171" s="90">
        <v>406.19</v>
      </c>
      <c r="BD171" s="87" t="s">
        <v>174</v>
      </c>
      <c r="BE171" s="91">
        <v>154</v>
      </c>
      <c r="BF171" s="90">
        <v>458.32</v>
      </c>
      <c r="BG171" s="90"/>
      <c r="BH171" s="90"/>
      <c r="BI171" s="87" t="s">
        <v>174</v>
      </c>
      <c r="BJ171" s="91">
        <v>980</v>
      </c>
      <c r="BK171" s="90">
        <v>620</v>
      </c>
      <c r="BL171" s="90"/>
      <c r="BM171" s="90">
        <v>980.05</v>
      </c>
      <c r="BN171" s="91">
        <v>13</v>
      </c>
      <c r="BO171" s="91">
        <v>30</v>
      </c>
      <c r="BP171" s="91"/>
      <c r="BQ171" s="91"/>
      <c r="BR171" s="91"/>
      <c r="BS171" s="83"/>
      <c r="BT171" s="83"/>
      <c r="BU171" s="83"/>
      <c r="BV171" s="87" t="s">
        <v>176</v>
      </c>
      <c r="BW171" s="90"/>
      <c r="BX171" s="90"/>
      <c r="BY171" s="90"/>
      <c r="BZ171" s="83"/>
      <c r="CA171" s="91"/>
      <c r="CB171" s="91"/>
      <c r="CC171" s="91"/>
      <c r="CD171" s="91"/>
      <c r="CE171" s="91"/>
      <c r="CF171" s="87" t="s">
        <v>174</v>
      </c>
      <c r="CG171" s="90"/>
      <c r="CH171" s="90">
        <v>1693.5</v>
      </c>
      <c r="CI171" s="90"/>
      <c r="CJ171" s="91">
        <v>980</v>
      </c>
      <c r="CK171" s="91">
        <v>11</v>
      </c>
      <c r="CL171" s="91">
        <v>22</v>
      </c>
      <c r="CM171" s="83"/>
      <c r="CN171" s="83"/>
      <c r="CO171" s="83"/>
      <c r="CP171" s="92" t="s">
        <v>176</v>
      </c>
      <c r="CQ171" s="83"/>
      <c r="CR171" s="83"/>
      <c r="CS171" s="90"/>
      <c r="CT171" s="90"/>
      <c r="CU171" s="90"/>
      <c r="CV171" s="92" t="s">
        <v>176</v>
      </c>
      <c r="CW171" s="83"/>
      <c r="CX171" s="83"/>
      <c r="CY171" s="90"/>
      <c r="CZ171" s="90"/>
      <c r="DA171" s="90"/>
      <c r="DB171" s="87" t="s">
        <v>176</v>
      </c>
      <c r="DC171" s="90"/>
      <c r="DD171" s="90"/>
      <c r="DE171" s="90"/>
      <c r="DF171" s="83"/>
      <c r="DG171" s="91"/>
      <c r="DH171" s="91"/>
      <c r="DI171" s="87"/>
      <c r="DJ171" s="83"/>
      <c r="DK171" s="83"/>
      <c r="DL171" s="83"/>
      <c r="DM171" s="87"/>
      <c r="DN171" s="83"/>
      <c r="DO171" s="83"/>
      <c r="DP171" s="83"/>
      <c r="DQ171" s="87"/>
      <c r="DR171" s="87" t="s">
        <v>174</v>
      </c>
      <c r="DS171" s="90">
        <v>2351.89</v>
      </c>
      <c r="DT171" s="90"/>
      <c r="DU171" s="90">
        <v>1000.13</v>
      </c>
      <c r="DV171" s="93">
        <v>2</v>
      </c>
      <c r="DW171" s="93">
        <v>14</v>
      </c>
      <c r="DX171" s="93">
        <v>8.1999999999999993</v>
      </c>
      <c r="DY171" s="87" t="s">
        <v>174</v>
      </c>
      <c r="DZ171" s="83">
        <v>78</v>
      </c>
      <c r="EA171" s="83">
        <v>80</v>
      </c>
      <c r="EB171" s="83">
        <v>72</v>
      </c>
      <c r="EC171" s="83">
        <v>72</v>
      </c>
      <c r="ED171" s="83">
        <v>6</v>
      </c>
      <c r="EE171" s="83">
        <v>6</v>
      </c>
      <c r="EF171" s="87" t="s">
        <v>176</v>
      </c>
      <c r="EG171" s="83"/>
      <c r="EH171" s="84"/>
      <c r="EI171" s="84"/>
      <c r="EJ171" s="84"/>
      <c r="EK171" s="87" t="s">
        <v>174</v>
      </c>
      <c r="EL171" s="90">
        <v>18.059999999999999</v>
      </c>
      <c r="EM171" s="90"/>
      <c r="EN171" s="90">
        <v>66.17</v>
      </c>
      <c r="EO171" s="87" t="s">
        <v>177</v>
      </c>
      <c r="EP171" s="83">
        <v>30</v>
      </c>
      <c r="EQ171" s="91"/>
      <c r="ER171" s="91">
        <v>120</v>
      </c>
      <c r="ES171" s="91">
        <v>120</v>
      </c>
      <c r="ET171" s="91">
        <v>12</v>
      </c>
      <c r="EU171" s="87" t="s">
        <v>174</v>
      </c>
      <c r="EV171" s="87"/>
      <c r="EW171" s="91">
        <v>0</v>
      </c>
      <c r="EX171" s="87" t="s">
        <v>174</v>
      </c>
      <c r="EY171" s="90"/>
      <c r="EZ171" s="90">
        <v>155.58000000000001</v>
      </c>
      <c r="FA171" s="90"/>
      <c r="FB171" s="91"/>
      <c r="FC171" s="91"/>
      <c r="FD171" s="91"/>
      <c r="FE171" s="87"/>
      <c r="FF171" s="83"/>
      <c r="FG171" s="83"/>
      <c r="FH171" s="83"/>
      <c r="FI171" s="87"/>
      <c r="FJ171" s="83"/>
      <c r="FK171" s="83"/>
      <c r="FL171" s="83"/>
      <c r="FM171" s="87"/>
      <c r="FN171" s="87" t="s">
        <v>174</v>
      </c>
      <c r="FO171" s="84">
        <f t="shared" si="17"/>
        <v>50</v>
      </c>
      <c r="FP171" s="84"/>
      <c r="FQ171" s="84"/>
      <c r="FR171" s="85">
        <f t="shared" si="18"/>
        <v>200</v>
      </c>
      <c r="FS171" s="90">
        <v>849</v>
      </c>
      <c r="FT171" s="90"/>
      <c r="FU171" s="90">
        <v>950</v>
      </c>
      <c r="FV171" s="90">
        <v>950</v>
      </c>
      <c r="FW171" s="86">
        <f t="shared" si="19"/>
        <v>3698.27</v>
      </c>
      <c r="FX171" s="86">
        <f t="shared" si="20"/>
        <v>4233.83</v>
      </c>
      <c r="FY171" s="86">
        <f t="shared" si="20"/>
        <v>3911.32</v>
      </c>
    </row>
    <row r="172" spans="1:181" ht="30" customHeight="1" x14ac:dyDescent="0.25">
      <c r="A172" s="83" t="s">
        <v>411</v>
      </c>
      <c r="B172" s="87" t="s">
        <v>337</v>
      </c>
      <c r="C172" s="88">
        <v>44211</v>
      </c>
      <c r="D172" s="89">
        <v>44426</v>
      </c>
      <c r="E172" s="87" t="s">
        <v>202</v>
      </c>
      <c r="F172" s="87" t="s">
        <v>177</v>
      </c>
      <c r="G172" s="87" t="s">
        <v>203</v>
      </c>
      <c r="H172" s="87"/>
      <c r="I172" s="87"/>
      <c r="J172" s="83">
        <v>100</v>
      </c>
      <c r="K172" s="87"/>
      <c r="L172" s="87" t="s">
        <v>174</v>
      </c>
      <c r="M172" s="83"/>
      <c r="N172" s="83">
        <v>1</v>
      </c>
      <c r="O172" s="83"/>
      <c r="P172" s="83">
        <v>30000</v>
      </c>
      <c r="Q172" s="83">
        <v>10</v>
      </c>
      <c r="R172" s="83"/>
      <c r="S172" s="83"/>
      <c r="T172" s="83">
        <v>1</v>
      </c>
      <c r="U172" s="83">
        <v>7</v>
      </c>
      <c r="V172" s="83">
        <v>7840</v>
      </c>
      <c r="W172" s="83">
        <v>980</v>
      </c>
      <c r="X172" s="87" t="s">
        <v>204</v>
      </c>
      <c r="Y172" s="83">
        <v>1230</v>
      </c>
      <c r="Z172" s="83">
        <v>360</v>
      </c>
      <c r="AA172" s="83">
        <v>223</v>
      </c>
      <c r="AB172" s="83">
        <v>696</v>
      </c>
      <c r="AC172" s="83">
        <v>1</v>
      </c>
      <c r="AD172" s="87" t="s">
        <v>176</v>
      </c>
      <c r="AE172" s="90"/>
      <c r="AF172" s="90"/>
      <c r="AG172" s="90"/>
      <c r="AH172" s="87" t="s">
        <v>176</v>
      </c>
      <c r="AI172" s="84"/>
      <c r="AJ172" s="84"/>
      <c r="AK172" s="84"/>
      <c r="AL172" s="87" t="s">
        <v>176</v>
      </c>
      <c r="AM172" s="87" t="s">
        <v>176</v>
      </c>
      <c r="AN172" s="90"/>
      <c r="AO172" s="90"/>
      <c r="AP172" s="90"/>
      <c r="AQ172" s="87" t="s">
        <v>174</v>
      </c>
      <c r="AR172" s="90"/>
      <c r="AS172" s="90">
        <v>1293.27</v>
      </c>
      <c r="AT172" s="90">
        <v>843.39</v>
      </c>
      <c r="AU172" s="87" t="s">
        <v>176</v>
      </c>
      <c r="AV172" s="90"/>
      <c r="AW172" s="90"/>
      <c r="AX172" s="90"/>
      <c r="AY172" s="87" t="s">
        <v>174</v>
      </c>
      <c r="AZ172" s="83">
        <v>534</v>
      </c>
      <c r="BA172" s="90"/>
      <c r="BB172" s="90">
        <v>33.840000000000003</v>
      </c>
      <c r="BC172" s="90"/>
      <c r="BD172" s="87" t="s">
        <v>174</v>
      </c>
      <c r="BE172" s="91">
        <v>137</v>
      </c>
      <c r="BF172" s="90">
        <v>510.92</v>
      </c>
      <c r="BG172" s="90"/>
      <c r="BH172" s="90"/>
      <c r="BI172" s="87" t="s">
        <v>174</v>
      </c>
      <c r="BJ172" s="91">
        <v>980</v>
      </c>
      <c r="BK172" s="90"/>
      <c r="BL172" s="90">
        <v>677.98</v>
      </c>
      <c r="BM172" s="90"/>
      <c r="BN172" s="91">
        <v>11</v>
      </c>
      <c r="BO172" s="91">
        <v>30</v>
      </c>
      <c r="BP172" s="91"/>
      <c r="BQ172" s="91"/>
      <c r="BR172" s="91"/>
      <c r="BS172" s="83"/>
      <c r="BT172" s="83"/>
      <c r="BU172" s="83"/>
      <c r="BV172" s="87" t="s">
        <v>176</v>
      </c>
      <c r="BW172" s="90"/>
      <c r="BX172" s="90"/>
      <c r="BY172" s="90"/>
      <c r="BZ172" s="83"/>
      <c r="CA172" s="91"/>
      <c r="CB172" s="91"/>
      <c r="CC172" s="91"/>
      <c r="CD172" s="91"/>
      <c r="CE172" s="91"/>
      <c r="CF172" s="87" t="s">
        <v>174</v>
      </c>
      <c r="CG172" s="90"/>
      <c r="CH172" s="90">
        <v>1115.76</v>
      </c>
      <c r="CI172" s="90"/>
      <c r="CJ172" s="91">
        <v>980</v>
      </c>
      <c r="CK172" s="91">
        <v>7</v>
      </c>
      <c r="CL172" s="91">
        <v>19</v>
      </c>
      <c r="CM172" s="83"/>
      <c r="CN172" s="83"/>
      <c r="CO172" s="83"/>
      <c r="CP172" s="92" t="s">
        <v>176</v>
      </c>
      <c r="CQ172" s="83"/>
      <c r="CR172" s="83"/>
      <c r="CS172" s="90"/>
      <c r="CT172" s="90"/>
      <c r="CU172" s="90"/>
      <c r="CV172" s="92" t="s">
        <v>176</v>
      </c>
      <c r="CW172" s="83"/>
      <c r="CX172" s="83"/>
      <c r="CY172" s="90"/>
      <c r="CZ172" s="90"/>
      <c r="DA172" s="90"/>
      <c r="DB172" s="87" t="s">
        <v>176</v>
      </c>
      <c r="DC172" s="90"/>
      <c r="DD172" s="90"/>
      <c r="DE172" s="90"/>
      <c r="DF172" s="83"/>
      <c r="DG172" s="91"/>
      <c r="DH172" s="91"/>
      <c r="DI172" s="87"/>
      <c r="DJ172" s="83"/>
      <c r="DK172" s="83"/>
      <c r="DL172" s="83"/>
      <c r="DM172" s="87"/>
      <c r="DN172" s="83"/>
      <c r="DO172" s="83"/>
      <c r="DP172" s="83"/>
      <c r="DQ172" s="87"/>
      <c r="DR172" s="87" t="s">
        <v>174</v>
      </c>
      <c r="DS172" s="90">
        <v>2565.44</v>
      </c>
      <c r="DT172" s="90"/>
      <c r="DU172" s="90">
        <v>1359.1</v>
      </c>
      <c r="DV172" s="93">
        <v>2</v>
      </c>
      <c r="DW172" s="93">
        <v>14</v>
      </c>
      <c r="DX172" s="93">
        <v>8.1999999999999993</v>
      </c>
      <c r="DY172" s="87" t="s">
        <v>174</v>
      </c>
      <c r="DZ172" s="83">
        <v>78</v>
      </c>
      <c r="EA172" s="83">
        <v>80</v>
      </c>
      <c r="EB172" s="83">
        <v>72</v>
      </c>
      <c r="EC172" s="83">
        <v>72</v>
      </c>
      <c r="ED172" s="83">
        <v>6</v>
      </c>
      <c r="EE172" s="83">
        <v>6</v>
      </c>
      <c r="EF172" s="87" t="s">
        <v>176</v>
      </c>
      <c r="EG172" s="83"/>
      <c r="EH172" s="84"/>
      <c r="EI172" s="84"/>
      <c r="EJ172" s="84"/>
      <c r="EK172" s="87" t="s">
        <v>174</v>
      </c>
      <c r="EL172" s="90">
        <v>31.92</v>
      </c>
      <c r="EM172" s="90"/>
      <c r="EN172" s="90">
        <v>66.39</v>
      </c>
      <c r="EO172" s="87" t="s">
        <v>177</v>
      </c>
      <c r="EP172" s="83">
        <v>40</v>
      </c>
      <c r="EQ172" s="91"/>
      <c r="ER172" s="91">
        <v>120</v>
      </c>
      <c r="ES172" s="91">
        <v>120</v>
      </c>
      <c r="ET172" s="91">
        <v>12</v>
      </c>
      <c r="EU172" s="87" t="s">
        <v>174</v>
      </c>
      <c r="EV172" s="87"/>
      <c r="EW172" s="91">
        <v>2</v>
      </c>
      <c r="EX172" s="87" t="s">
        <v>174</v>
      </c>
      <c r="EY172" s="90"/>
      <c r="EZ172" s="90">
        <v>132.47999999999999</v>
      </c>
      <c r="FA172" s="90"/>
      <c r="FB172" s="91"/>
      <c r="FC172" s="91"/>
      <c r="FD172" s="91"/>
      <c r="FE172" s="87"/>
      <c r="FF172" s="83"/>
      <c r="FG172" s="83"/>
      <c r="FH172" s="83"/>
      <c r="FI172" s="87"/>
      <c r="FJ172" s="83"/>
      <c r="FK172" s="83"/>
      <c r="FL172" s="83"/>
      <c r="FM172" s="87"/>
      <c r="FN172" s="87" t="s">
        <v>174</v>
      </c>
      <c r="FO172" s="84">
        <f t="shared" si="17"/>
        <v>50</v>
      </c>
      <c r="FP172" s="84"/>
      <c r="FQ172" s="84"/>
      <c r="FR172" s="85">
        <f t="shared" si="18"/>
        <v>200</v>
      </c>
      <c r="FS172" s="90"/>
      <c r="FT172" s="90"/>
      <c r="FU172" s="90">
        <v>950</v>
      </c>
      <c r="FV172" s="90">
        <v>950</v>
      </c>
      <c r="FW172" s="86">
        <f t="shared" si="19"/>
        <v>3358.28</v>
      </c>
      <c r="FX172" s="86">
        <f t="shared" si="20"/>
        <v>4203.33</v>
      </c>
      <c r="FY172" s="86">
        <f t="shared" si="20"/>
        <v>3218.8799999999997</v>
      </c>
    </row>
    <row r="173" spans="1:181" ht="30" customHeight="1" x14ac:dyDescent="0.25">
      <c r="A173" s="83" t="s">
        <v>412</v>
      </c>
      <c r="B173" s="87" t="s">
        <v>337</v>
      </c>
      <c r="C173" s="96">
        <v>44337</v>
      </c>
      <c r="D173" s="15">
        <v>44427</v>
      </c>
      <c r="E173" s="87" t="s">
        <v>202</v>
      </c>
      <c r="F173" s="87" t="s">
        <v>177</v>
      </c>
      <c r="G173" s="87" t="s">
        <v>182</v>
      </c>
      <c r="H173" s="87"/>
      <c r="I173" s="87"/>
      <c r="J173" s="83">
        <v>100</v>
      </c>
      <c r="K173" s="87">
        <v>8.1999999999999993</v>
      </c>
      <c r="L173" s="87" t="s">
        <v>174</v>
      </c>
      <c r="M173" s="83"/>
      <c r="N173" s="83"/>
      <c r="O173" s="83">
        <v>1</v>
      </c>
      <c r="P173" s="83">
        <v>36000</v>
      </c>
      <c r="Q173" s="83">
        <v>14</v>
      </c>
      <c r="R173" s="83"/>
      <c r="S173" s="83"/>
      <c r="T173" s="83">
        <v>1</v>
      </c>
      <c r="U173" s="83">
        <v>6</v>
      </c>
      <c r="V173" s="83">
        <v>6370</v>
      </c>
      <c r="W173" s="83">
        <v>910</v>
      </c>
      <c r="X173" s="87" t="s">
        <v>175</v>
      </c>
      <c r="Y173" s="83">
        <v>1318</v>
      </c>
      <c r="Z173" s="83">
        <v>659</v>
      </c>
      <c r="AA173" s="83">
        <v>107</v>
      </c>
      <c r="AB173" s="83">
        <v>832</v>
      </c>
      <c r="AC173" s="83">
        <v>1</v>
      </c>
      <c r="AD173" s="87" t="s">
        <v>176</v>
      </c>
      <c r="AE173" s="90"/>
      <c r="AF173" s="90"/>
      <c r="AG173" s="90"/>
      <c r="AH173" s="87" t="s">
        <v>176</v>
      </c>
      <c r="AI173" s="84"/>
      <c r="AJ173" s="84"/>
      <c r="AK173" s="84"/>
      <c r="AL173" s="87" t="s">
        <v>176</v>
      </c>
      <c r="AM173" s="87" t="s">
        <v>176</v>
      </c>
      <c r="AN173" s="90"/>
      <c r="AO173" s="90"/>
      <c r="AP173" s="90"/>
      <c r="AQ173" s="87" t="s">
        <v>174</v>
      </c>
      <c r="AR173" s="90"/>
      <c r="AS173" s="90"/>
      <c r="AT173" s="90">
        <v>2384.94</v>
      </c>
      <c r="AU173" s="87" t="s">
        <v>176</v>
      </c>
      <c r="AV173" s="90"/>
      <c r="AW173" s="90"/>
      <c r="AX173" s="90"/>
      <c r="AY173" s="87" t="s">
        <v>174</v>
      </c>
      <c r="AZ173" s="83">
        <v>486</v>
      </c>
      <c r="BA173" s="90">
        <v>721.4</v>
      </c>
      <c r="BB173" s="90"/>
      <c r="BC173" s="90">
        <v>128.25</v>
      </c>
      <c r="BD173" s="87" t="s">
        <v>174</v>
      </c>
      <c r="BE173" s="91">
        <v>552</v>
      </c>
      <c r="BF173" s="90"/>
      <c r="BG173" s="90"/>
      <c r="BH173" s="90">
        <v>691.78</v>
      </c>
      <c r="BI173" s="87" t="s">
        <v>174</v>
      </c>
      <c r="BJ173" s="91">
        <v>910</v>
      </c>
      <c r="BK173" s="90">
        <v>273</v>
      </c>
      <c r="BL173" s="90"/>
      <c r="BM173" s="90">
        <v>700.09</v>
      </c>
      <c r="BN173" s="91">
        <v>11</v>
      </c>
      <c r="BO173" s="91">
        <v>38</v>
      </c>
      <c r="BP173" s="91"/>
      <c r="BQ173" s="91"/>
      <c r="BR173" s="91"/>
      <c r="BS173" s="83"/>
      <c r="BT173" s="83"/>
      <c r="BU173" s="83"/>
      <c r="BV173" s="87" t="s">
        <v>176</v>
      </c>
      <c r="BW173" s="90"/>
      <c r="BX173" s="90"/>
      <c r="BY173" s="90"/>
      <c r="BZ173" s="83"/>
      <c r="CA173" s="91"/>
      <c r="CB173" s="91"/>
      <c r="CC173" s="91"/>
      <c r="CD173" s="91"/>
      <c r="CE173" s="91"/>
      <c r="CF173" s="87" t="s">
        <v>174</v>
      </c>
      <c r="CG173" s="90"/>
      <c r="CH173" s="90"/>
      <c r="CI173" s="90">
        <v>463.4</v>
      </c>
      <c r="CJ173" s="91">
        <v>910</v>
      </c>
      <c r="CK173" s="91">
        <v>13</v>
      </c>
      <c r="CL173" s="91">
        <v>19</v>
      </c>
      <c r="CM173" s="83"/>
      <c r="CN173" s="83"/>
      <c r="CO173" s="83"/>
      <c r="CP173" s="92" t="s">
        <v>176</v>
      </c>
      <c r="CQ173" s="83"/>
      <c r="CR173" s="83"/>
      <c r="CS173" s="90"/>
      <c r="CT173" s="90"/>
      <c r="CU173" s="90"/>
      <c r="CV173" s="92" t="s">
        <v>176</v>
      </c>
      <c r="CW173" s="83"/>
      <c r="CX173" s="83"/>
      <c r="CY173" s="90"/>
      <c r="CZ173" s="90"/>
      <c r="DA173" s="90"/>
      <c r="DB173" s="87" t="s">
        <v>176</v>
      </c>
      <c r="DC173" s="90"/>
      <c r="DD173" s="90"/>
      <c r="DE173" s="90"/>
      <c r="DF173" s="83"/>
      <c r="DG173" s="91"/>
      <c r="DH173" s="91"/>
      <c r="DI173" s="87"/>
      <c r="DJ173" s="83"/>
      <c r="DK173" s="83"/>
      <c r="DL173" s="83"/>
      <c r="DM173" s="87"/>
      <c r="DN173" s="83"/>
      <c r="DO173" s="83"/>
      <c r="DP173" s="83"/>
      <c r="DQ173" s="87"/>
      <c r="DR173" s="87" t="s">
        <v>176</v>
      </c>
      <c r="DS173" s="90">
        <v>62.12</v>
      </c>
      <c r="DT173" s="90"/>
      <c r="DU173" s="90"/>
      <c r="DV173" s="93"/>
      <c r="DW173" s="93"/>
      <c r="DX173" s="93"/>
      <c r="DY173" s="87" t="s">
        <v>174</v>
      </c>
      <c r="DZ173" s="83">
        <v>78</v>
      </c>
      <c r="EA173" s="83">
        <v>80</v>
      </c>
      <c r="EB173" s="83">
        <v>72</v>
      </c>
      <c r="EC173" s="83">
        <v>72</v>
      </c>
      <c r="ED173" s="83">
        <v>6</v>
      </c>
      <c r="EE173" s="83">
        <v>6</v>
      </c>
      <c r="EF173" s="87" t="s">
        <v>176</v>
      </c>
      <c r="EG173" s="83"/>
      <c r="EH173" s="84"/>
      <c r="EI173" s="84"/>
      <c r="EJ173" s="84"/>
      <c r="EK173" s="87" t="s">
        <v>174</v>
      </c>
      <c r="EL173" s="90">
        <v>100</v>
      </c>
      <c r="EM173" s="90"/>
      <c r="EN173" s="90"/>
      <c r="EO173" s="87" t="s">
        <v>177</v>
      </c>
      <c r="EP173" s="83">
        <v>30</v>
      </c>
      <c r="EQ173" s="91"/>
      <c r="ER173" s="91">
        <v>120</v>
      </c>
      <c r="ES173" s="91">
        <v>120</v>
      </c>
      <c r="ET173" s="91">
        <v>12</v>
      </c>
      <c r="EU173" s="87" t="s">
        <v>174</v>
      </c>
      <c r="EV173" s="87"/>
      <c r="EW173" s="91">
        <v>1</v>
      </c>
      <c r="EX173" s="87" t="s">
        <v>174</v>
      </c>
      <c r="EY173" s="90"/>
      <c r="EZ173" s="90"/>
      <c r="FA173" s="90">
        <v>41.9</v>
      </c>
      <c r="FB173" s="91"/>
      <c r="FC173" s="91"/>
      <c r="FD173" s="91"/>
      <c r="FE173" s="87"/>
      <c r="FF173" s="83"/>
      <c r="FG173" s="83"/>
      <c r="FH173" s="83"/>
      <c r="FI173" s="87"/>
      <c r="FJ173" s="83"/>
      <c r="FK173" s="83"/>
      <c r="FL173" s="83"/>
      <c r="FM173" s="87"/>
      <c r="FN173" s="87" t="s">
        <v>174</v>
      </c>
      <c r="FO173" s="84">
        <f t="shared" si="17"/>
        <v>50</v>
      </c>
      <c r="FP173" s="84"/>
      <c r="FQ173" s="84"/>
      <c r="FR173" s="85">
        <f t="shared" si="18"/>
        <v>200</v>
      </c>
      <c r="FS173" s="90"/>
      <c r="FT173" s="90">
        <v>799</v>
      </c>
      <c r="FU173" s="90"/>
      <c r="FV173" s="90">
        <v>2400</v>
      </c>
      <c r="FW173" s="86">
        <f t="shared" si="19"/>
        <v>1406.52</v>
      </c>
      <c r="FX173" s="86">
        <f t="shared" si="20"/>
        <v>0</v>
      </c>
      <c r="FY173" s="86">
        <f t="shared" si="20"/>
        <v>7609.36</v>
      </c>
    </row>
    <row r="174" spans="1:181" ht="30" customHeight="1" x14ac:dyDescent="0.25">
      <c r="A174" s="83" t="s">
        <v>413</v>
      </c>
      <c r="B174" s="97" t="s">
        <v>201</v>
      </c>
      <c r="C174" s="45">
        <v>44446</v>
      </c>
      <c r="D174" s="15">
        <v>44466</v>
      </c>
      <c r="E174" s="97" t="s">
        <v>202</v>
      </c>
      <c r="F174" s="97" t="s">
        <v>177</v>
      </c>
      <c r="G174" s="97" t="s">
        <v>203</v>
      </c>
      <c r="J174" s="98">
        <v>100</v>
      </c>
      <c r="L174" s="97" t="s">
        <v>176</v>
      </c>
      <c r="O174" s="98"/>
      <c r="P174" s="98"/>
      <c r="T174" s="98">
        <v>1</v>
      </c>
      <c r="U174" s="98">
        <v>8</v>
      </c>
      <c r="V174" s="98">
        <v>11648</v>
      </c>
      <c r="W174" s="98">
        <v>1456</v>
      </c>
      <c r="X174" s="97" t="s">
        <v>175</v>
      </c>
      <c r="Y174" s="98">
        <v>1635</v>
      </c>
      <c r="Z174" s="98"/>
      <c r="AA174" s="98"/>
      <c r="AB174" s="98">
        <v>853</v>
      </c>
      <c r="AC174" s="98">
        <v>1</v>
      </c>
      <c r="AD174" s="97" t="s">
        <v>176</v>
      </c>
      <c r="AG174" s="99"/>
      <c r="AH174" s="97" t="s">
        <v>176</v>
      </c>
      <c r="AL174" s="97" t="s">
        <v>176</v>
      </c>
      <c r="AM174" s="97" t="s">
        <v>176</v>
      </c>
      <c r="AQ174" s="97" t="s">
        <v>174</v>
      </c>
      <c r="AS174" s="18">
        <v>697.93</v>
      </c>
      <c r="AT174" s="99"/>
      <c r="AU174" s="97" t="s">
        <v>176</v>
      </c>
      <c r="AX174" s="99"/>
      <c r="AY174" s="97" t="s">
        <v>174</v>
      </c>
      <c r="AZ174" s="98">
        <v>782</v>
      </c>
      <c r="BA174" s="99"/>
      <c r="BB174" s="18">
        <v>821.26</v>
      </c>
      <c r="BC174" s="99"/>
      <c r="BD174" s="97" t="s">
        <v>176</v>
      </c>
      <c r="BE174" s="100"/>
      <c r="BF174" s="99"/>
      <c r="BH174" s="99"/>
      <c r="BI174" s="97" t="s">
        <v>174</v>
      </c>
      <c r="BJ174" s="12">
        <v>1456</v>
      </c>
      <c r="BK174" s="18">
        <v>1261.1300000000001</v>
      </c>
      <c r="BL174" s="18">
        <v>815.96</v>
      </c>
      <c r="BN174" s="12">
        <v>2</v>
      </c>
      <c r="BO174" s="12">
        <v>38</v>
      </c>
      <c r="BV174" s="97" t="s">
        <v>176</v>
      </c>
      <c r="CF174" s="97" t="s">
        <v>174</v>
      </c>
      <c r="CG174" s="99">
        <v>1065.1500000000001</v>
      </c>
      <c r="CH174" s="18">
        <v>2194.83</v>
      </c>
      <c r="CI174" s="99"/>
      <c r="CJ174" s="100">
        <v>1456</v>
      </c>
      <c r="CK174" s="100">
        <v>1</v>
      </c>
      <c r="CL174" s="100">
        <v>19</v>
      </c>
      <c r="CP174" s="62" t="s">
        <v>176</v>
      </c>
      <c r="CV174" s="62" t="s">
        <v>176</v>
      </c>
      <c r="DB174" s="97" t="s">
        <v>176</v>
      </c>
      <c r="DR174" s="97" t="s">
        <v>174</v>
      </c>
      <c r="DS174" s="18">
        <v>2600</v>
      </c>
      <c r="DT174" s="18">
        <v>1864.94</v>
      </c>
      <c r="DV174" s="29">
        <v>2.5</v>
      </c>
      <c r="DW174" s="29">
        <v>14</v>
      </c>
      <c r="DX174" s="29">
        <v>8.1999999999999993</v>
      </c>
      <c r="DY174" s="97" t="s">
        <v>174</v>
      </c>
      <c r="DZ174" s="98">
        <v>75</v>
      </c>
      <c r="EA174" s="98">
        <v>75</v>
      </c>
      <c r="EB174" s="98">
        <v>72</v>
      </c>
      <c r="EC174" s="98">
        <v>72</v>
      </c>
      <c r="ED174" s="98">
        <v>12</v>
      </c>
      <c r="EE174" s="98">
        <v>12</v>
      </c>
      <c r="EF174" s="97" t="s">
        <v>176</v>
      </c>
      <c r="EK174" s="97" t="s">
        <v>174</v>
      </c>
      <c r="EL174" s="99"/>
      <c r="EM174" s="18">
        <v>66.260000000000005</v>
      </c>
      <c r="EO174" s="97" t="s">
        <v>177</v>
      </c>
      <c r="EP174" s="98">
        <v>40</v>
      </c>
      <c r="EQ174" s="12">
        <v>10</v>
      </c>
      <c r="ER174" s="100">
        <v>140</v>
      </c>
      <c r="ES174" s="100">
        <v>120</v>
      </c>
      <c r="ET174" s="100">
        <v>6</v>
      </c>
      <c r="EU174" s="97" t="s">
        <v>174</v>
      </c>
      <c r="EW174" s="100"/>
      <c r="EX174" s="97" t="s">
        <v>174</v>
      </c>
      <c r="EY174" s="99"/>
      <c r="EZ174" s="18">
        <v>109.94</v>
      </c>
      <c r="FB174" s="100">
        <v>9</v>
      </c>
      <c r="FC174" s="100">
        <v>100</v>
      </c>
      <c r="FD174" s="100">
        <v>12</v>
      </c>
      <c r="FE174" s="97" t="s">
        <v>180</v>
      </c>
      <c r="FF174" s="98">
        <v>9</v>
      </c>
      <c r="FG174" s="98">
        <v>100</v>
      </c>
      <c r="FH174" s="98">
        <v>10</v>
      </c>
      <c r="FI174" s="97" t="s">
        <v>205</v>
      </c>
      <c r="FJ174" s="98">
        <v>13</v>
      </c>
      <c r="FK174" s="98">
        <v>100</v>
      </c>
      <c r="FL174" s="98">
        <v>10</v>
      </c>
      <c r="FM174" t="s">
        <v>232</v>
      </c>
      <c r="FN174" s="97" t="s">
        <v>174</v>
      </c>
      <c r="FO174" s="84">
        <f t="shared" si="17"/>
        <v>50</v>
      </c>
      <c r="FR174" s="85">
        <f t="shared" si="18"/>
        <v>200</v>
      </c>
      <c r="FU174" s="18">
        <v>747.27</v>
      </c>
      <c r="FW174" s="86">
        <f t="shared" si="19"/>
        <v>5176.2800000000007</v>
      </c>
      <c r="FX174" s="86">
        <f t="shared" si="20"/>
        <v>7318.3899999999994</v>
      </c>
      <c r="FY174" s="86">
        <f t="shared" si="20"/>
        <v>0</v>
      </c>
    </row>
    <row r="175" spans="1:181" ht="30" customHeight="1" x14ac:dyDescent="0.25">
      <c r="A175" s="83" t="s">
        <v>414</v>
      </c>
      <c r="B175" s="97" t="s">
        <v>201</v>
      </c>
      <c r="C175" s="45">
        <v>44433</v>
      </c>
      <c r="D175" s="15">
        <v>44466</v>
      </c>
      <c r="E175" s="97" t="s">
        <v>202</v>
      </c>
      <c r="F175" s="97" t="s">
        <v>177</v>
      </c>
      <c r="G175" s="97" t="s">
        <v>203</v>
      </c>
      <c r="J175" s="98">
        <v>100</v>
      </c>
      <c r="L175" s="97" t="s">
        <v>176</v>
      </c>
      <c r="O175" s="98"/>
      <c r="P175" s="98"/>
      <c r="T175" s="98">
        <v>1</v>
      </c>
      <c r="U175" s="98">
        <v>9</v>
      </c>
      <c r="V175" s="98">
        <v>13440</v>
      </c>
      <c r="W175" s="98">
        <v>1680</v>
      </c>
      <c r="X175" s="97" t="s">
        <v>204</v>
      </c>
      <c r="Y175" s="98">
        <v>2588</v>
      </c>
      <c r="Z175" s="98"/>
      <c r="AA175" s="98"/>
      <c r="AB175" s="98">
        <v>1590</v>
      </c>
      <c r="AC175" s="98">
        <v>1</v>
      </c>
      <c r="AD175" s="97" t="s">
        <v>176</v>
      </c>
      <c r="AH175" s="97" t="s">
        <v>176</v>
      </c>
      <c r="AL175" s="97" t="s">
        <v>176</v>
      </c>
      <c r="AM175" s="97" t="s">
        <v>176</v>
      </c>
      <c r="AQ175" s="97" t="s">
        <v>174</v>
      </c>
      <c r="AS175" s="18">
        <v>681.34</v>
      </c>
      <c r="AT175" s="99"/>
      <c r="AU175" s="97" t="s">
        <v>176</v>
      </c>
      <c r="AY175" s="97" t="s">
        <v>174</v>
      </c>
      <c r="AZ175" s="98">
        <v>998</v>
      </c>
      <c r="BA175" s="99"/>
      <c r="BB175" s="18">
        <v>874.14</v>
      </c>
      <c r="BC175" s="99"/>
      <c r="BD175" s="97" t="s">
        <v>176</v>
      </c>
      <c r="BE175" s="100"/>
      <c r="BI175" s="97" t="s">
        <v>174</v>
      </c>
      <c r="BJ175" s="101">
        <v>1680</v>
      </c>
      <c r="BK175" s="102">
        <v>1358.25</v>
      </c>
      <c r="BL175" s="18">
        <v>1051.1300000000001</v>
      </c>
      <c r="BM175" s="102"/>
      <c r="BN175" s="12">
        <v>4.2</v>
      </c>
      <c r="BO175" s="12">
        <v>38</v>
      </c>
      <c r="BV175" s="97" t="s">
        <v>176</v>
      </c>
      <c r="CF175" s="97" t="s">
        <v>174</v>
      </c>
      <c r="CG175" s="99">
        <v>1445.24</v>
      </c>
      <c r="CH175" s="18">
        <v>1110.6300000000001</v>
      </c>
      <c r="CI175" s="99"/>
      <c r="CJ175" s="100">
        <v>1680</v>
      </c>
      <c r="CK175" s="100">
        <v>2</v>
      </c>
      <c r="CL175" s="100">
        <v>19</v>
      </c>
      <c r="CP175" s="62" t="s">
        <v>176</v>
      </c>
      <c r="CV175" s="62" t="s">
        <v>176</v>
      </c>
      <c r="DB175" s="97" t="s">
        <v>176</v>
      </c>
      <c r="DR175" s="97" t="s">
        <v>174</v>
      </c>
      <c r="DS175" s="18">
        <v>2600</v>
      </c>
      <c r="DT175" s="18">
        <v>1770.25</v>
      </c>
      <c r="DV175" s="29">
        <v>2.5</v>
      </c>
      <c r="DW175" s="29">
        <v>14</v>
      </c>
      <c r="DX175" s="29">
        <v>8.1999999999999993</v>
      </c>
      <c r="DY175" s="97" t="s">
        <v>174</v>
      </c>
      <c r="DZ175" s="98">
        <v>75</v>
      </c>
      <c r="EA175" s="98">
        <v>75</v>
      </c>
      <c r="EB175" s="98">
        <v>72</v>
      </c>
      <c r="EC175" s="98">
        <v>72</v>
      </c>
      <c r="ED175" s="98">
        <v>12</v>
      </c>
      <c r="EE175" s="98">
        <v>12</v>
      </c>
      <c r="EF175" s="97" t="s">
        <v>176</v>
      </c>
      <c r="EK175" s="97" t="s">
        <v>174</v>
      </c>
      <c r="EL175" s="99"/>
      <c r="EM175" s="18">
        <v>20.5</v>
      </c>
      <c r="EO175" s="97" t="s">
        <v>177</v>
      </c>
      <c r="EP175" s="98">
        <v>40</v>
      </c>
      <c r="EQ175" s="12">
        <v>10</v>
      </c>
      <c r="ER175" s="100">
        <v>140</v>
      </c>
      <c r="ES175" s="100">
        <v>120</v>
      </c>
      <c r="ET175" s="100">
        <v>6</v>
      </c>
      <c r="EU175" s="97" t="s">
        <v>176</v>
      </c>
      <c r="EV175" s="54" t="s">
        <v>209</v>
      </c>
      <c r="EW175" s="100"/>
      <c r="EX175" s="97" t="s">
        <v>174</v>
      </c>
      <c r="EZ175" s="18">
        <v>136.74</v>
      </c>
      <c r="FB175" s="100">
        <v>9</v>
      </c>
      <c r="FC175" s="100">
        <v>100</v>
      </c>
      <c r="FD175" s="100">
        <v>12</v>
      </c>
      <c r="FE175" s="97" t="s">
        <v>180</v>
      </c>
      <c r="FF175" s="98">
        <v>9</v>
      </c>
      <c r="FG175" s="98">
        <v>100</v>
      </c>
      <c r="FH175" s="98">
        <v>10</v>
      </c>
      <c r="FI175" s="97" t="s">
        <v>205</v>
      </c>
      <c r="FJ175" s="98">
        <v>13</v>
      </c>
      <c r="FK175" s="98">
        <v>100</v>
      </c>
      <c r="FL175" s="98">
        <v>12</v>
      </c>
      <c r="FM175" t="s">
        <v>232</v>
      </c>
      <c r="FN175" s="97" t="s">
        <v>174</v>
      </c>
      <c r="FO175" s="84">
        <f t="shared" si="17"/>
        <v>50</v>
      </c>
      <c r="FR175" s="85">
        <f t="shared" si="18"/>
        <v>200</v>
      </c>
      <c r="FU175" s="18">
        <v>747.27</v>
      </c>
      <c r="FW175" s="86">
        <f t="shared" si="19"/>
        <v>5653.49</v>
      </c>
      <c r="FX175" s="86">
        <f t="shared" si="20"/>
        <v>6392</v>
      </c>
      <c r="FY175" s="86">
        <f t="shared" si="20"/>
        <v>0</v>
      </c>
    </row>
    <row r="176" spans="1:181" x14ac:dyDescent="0.25">
      <c r="A176" s="83" t="s">
        <v>415</v>
      </c>
      <c r="B176" s="97" t="s">
        <v>201</v>
      </c>
      <c r="C176" s="45">
        <v>44462</v>
      </c>
      <c r="D176" s="15">
        <v>44469</v>
      </c>
      <c r="E176" s="97" t="s">
        <v>202</v>
      </c>
      <c r="F176" s="97" t="s">
        <v>177</v>
      </c>
      <c r="G176" s="97" t="s">
        <v>203</v>
      </c>
      <c r="J176" s="98">
        <v>100</v>
      </c>
      <c r="L176" s="97" t="s">
        <v>176</v>
      </c>
      <c r="O176" s="98"/>
      <c r="P176" s="98"/>
      <c r="Q176" s="104"/>
      <c r="T176" s="98">
        <v>2</v>
      </c>
      <c r="U176" s="98"/>
      <c r="V176" s="98">
        <v>7040</v>
      </c>
      <c r="W176" s="98">
        <v>880</v>
      </c>
      <c r="X176" s="97" t="s">
        <v>175</v>
      </c>
      <c r="Y176" s="98">
        <v>1169</v>
      </c>
      <c r="Z176" s="98"/>
      <c r="AA176" s="104"/>
      <c r="AB176" s="105">
        <v>804</v>
      </c>
      <c r="AC176" s="98">
        <v>1</v>
      </c>
      <c r="AD176" s="97" t="s">
        <v>176</v>
      </c>
      <c r="AF176" s="102"/>
      <c r="AH176" s="97" t="s">
        <v>176</v>
      </c>
      <c r="AL176" s="97" t="s">
        <v>176</v>
      </c>
      <c r="AM176" s="97" t="s">
        <v>176</v>
      </c>
      <c r="AQ176" s="97" t="s">
        <v>174</v>
      </c>
      <c r="AS176" s="106">
        <v>2126.4299999999998</v>
      </c>
      <c r="AU176" s="97" t="s">
        <v>176</v>
      </c>
      <c r="AY176" s="97" t="s">
        <v>174</v>
      </c>
      <c r="AZ176" s="98">
        <v>365</v>
      </c>
      <c r="BA176" s="99"/>
      <c r="BB176" s="99">
        <v>534.80999999999995</v>
      </c>
      <c r="BD176" s="97" t="s">
        <v>176</v>
      </c>
      <c r="BI176" s="97" t="s">
        <v>174</v>
      </c>
      <c r="BJ176" s="101">
        <v>880</v>
      </c>
      <c r="BK176" s="102">
        <v>1025.29</v>
      </c>
      <c r="BL176" s="102">
        <v>128.31</v>
      </c>
      <c r="BN176" s="107">
        <v>6</v>
      </c>
      <c r="BO176" s="107">
        <v>38</v>
      </c>
      <c r="BV176" s="97" t="s">
        <v>176</v>
      </c>
      <c r="CF176" s="97" t="s">
        <v>174</v>
      </c>
      <c r="CG176" s="18">
        <v>1230.99</v>
      </c>
      <c r="CH176" s="18">
        <v>545.51</v>
      </c>
      <c r="CJ176" s="12">
        <v>880</v>
      </c>
      <c r="CK176" s="12">
        <v>6</v>
      </c>
      <c r="CL176" s="12">
        <v>19</v>
      </c>
      <c r="CP176" s="62" t="s">
        <v>176</v>
      </c>
      <c r="CV176" s="62" t="s">
        <v>176</v>
      </c>
      <c r="DB176" s="97" t="s">
        <v>176</v>
      </c>
      <c r="DC176" s="108"/>
      <c r="DD176" s="102"/>
      <c r="DF176" s="94"/>
      <c r="DG176" s="107"/>
      <c r="DH176" s="107"/>
      <c r="DJ176" s="94"/>
      <c r="DK176" s="94"/>
      <c r="DL176" s="94"/>
      <c r="DR176" s="97" t="s">
        <v>174</v>
      </c>
      <c r="DS176" s="18">
        <v>2600</v>
      </c>
      <c r="DT176" s="18">
        <v>1850.18</v>
      </c>
      <c r="DV176" s="29">
        <v>2</v>
      </c>
      <c r="DW176" s="29">
        <v>14</v>
      </c>
      <c r="DX176" s="29">
        <v>8.1999999999999993</v>
      </c>
      <c r="DY176" s="97" t="s">
        <v>174</v>
      </c>
      <c r="DZ176" s="98">
        <v>75</v>
      </c>
      <c r="EA176" s="98">
        <v>75</v>
      </c>
      <c r="EB176" s="98">
        <v>72</v>
      </c>
      <c r="EC176" s="98">
        <v>72</v>
      </c>
      <c r="ED176" s="98">
        <v>12</v>
      </c>
      <c r="EE176" s="98">
        <v>12</v>
      </c>
      <c r="EF176" s="97" t="s">
        <v>176</v>
      </c>
      <c r="EK176" s="97" t="s">
        <v>174</v>
      </c>
      <c r="EL176" s="99"/>
      <c r="EM176" s="108"/>
      <c r="EO176" s="97" t="s">
        <v>177</v>
      </c>
      <c r="EP176" s="98">
        <v>40</v>
      </c>
      <c r="EQ176" s="100">
        <v>10</v>
      </c>
      <c r="ER176" s="100">
        <v>140</v>
      </c>
      <c r="ES176" s="100">
        <v>120</v>
      </c>
      <c r="ET176" s="100"/>
      <c r="EU176" s="97" t="s">
        <v>174</v>
      </c>
      <c r="EW176" s="100"/>
      <c r="EX176" s="97" t="s">
        <v>174</v>
      </c>
      <c r="EY176" s="108"/>
      <c r="EZ176" s="102">
        <v>109.94</v>
      </c>
      <c r="FB176" s="100">
        <v>9</v>
      </c>
      <c r="FC176" s="100">
        <v>100</v>
      </c>
      <c r="FD176" s="100">
        <v>12</v>
      </c>
      <c r="FE176" s="97" t="s">
        <v>180</v>
      </c>
      <c r="FF176" s="98">
        <v>9</v>
      </c>
      <c r="FG176" s="98">
        <v>100</v>
      </c>
      <c r="FH176" s="98">
        <v>10</v>
      </c>
      <c r="FI176" s="97" t="s">
        <v>205</v>
      </c>
      <c r="FJ176" s="98">
        <v>13</v>
      </c>
      <c r="FK176" s="98">
        <v>100</v>
      </c>
      <c r="FL176" s="98">
        <v>12</v>
      </c>
      <c r="FM176" t="s">
        <v>232</v>
      </c>
      <c r="FN176" s="97" t="s">
        <v>174</v>
      </c>
      <c r="FO176" s="84">
        <f t="shared" si="17"/>
        <v>50</v>
      </c>
      <c r="FR176" s="85">
        <f t="shared" si="18"/>
        <v>200</v>
      </c>
      <c r="FU176" s="106">
        <v>993.26</v>
      </c>
      <c r="FV176" s="106"/>
      <c r="FW176" s="86">
        <f>SUM(AE176,AI176,AN176,AR176,AV176,BA176,BF176,BK176,BW176,CG176,CS176,CY176,DC176,DS176,EH176,EL176,EY176,FO176,FR176)</f>
        <v>5106.28</v>
      </c>
      <c r="FX176" s="86">
        <f t="shared" si="20"/>
        <v>6288.44</v>
      </c>
      <c r="FY176" s="86">
        <f t="shared" si="20"/>
        <v>0</v>
      </c>
    </row>
    <row r="177" spans="1:181" ht="30" customHeight="1" x14ac:dyDescent="0.25">
      <c r="A177" s="83" t="s">
        <v>416</v>
      </c>
      <c r="B177" s="97" t="s">
        <v>352</v>
      </c>
      <c r="C177" s="45">
        <v>44439</v>
      </c>
      <c r="D177" s="15">
        <v>44459</v>
      </c>
      <c r="E177" s="97" t="s">
        <v>199</v>
      </c>
      <c r="F177" s="97" t="s">
        <v>177</v>
      </c>
      <c r="G177" s="97" t="s">
        <v>203</v>
      </c>
      <c r="J177" s="98">
        <v>100</v>
      </c>
      <c r="L177" s="97" t="s">
        <v>174</v>
      </c>
      <c r="N177">
        <v>1</v>
      </c>
      <c r="P177" s="98">
        <v>30000</v>
      </c>
      <c r="T177" s="98">
        <v>2</v>
      </c>
      <c r="U177" s="98">
        <v>7</v>
      </c>
      <c r="V177" s="98">
        <v>9216</v>
      </c>
      <c r="W177" s="98">
        <v>1344</v>
      </c>
      <c r="X177" s="97" t="s">
        <v>175</v>
      </c>
      <c r="Y177" s="98">
        <v>2894</v>
      </c>
      <c r="Z177" s="98">
        <v>2894</v>
      </c>
      <c r="AA177" s="98">
        <v>1914</v>
      </c>
      <c r="AB177" s="98">
        <v>1333</v>
      </c>
      <c r="AC177" s="98">
        <v>1</v>
      </c>
      <c r="AD177" s="97" t="s">
        <v>176</v>
      </c>
      <c r="AH177" s="97" t="s">
        <v>176</v>
      </c>
      <c r="AL177" s="97" t="s">
        <v>176</v>
      </c>
      <c r="AM177" s="97" t="s">
        <v>176</v>
      </c>
      <c r="AQ177" s="97" t="s">
        <v>174</v>
      </c>
      <c r="AS177" s="106">
        <v>909.02</v>
      </c>
      <c r="AU177" s="97" t="s">
        <v>176</v>
      </c>
      <c r="AY177" s="97" t="s">
        <v>174</v>
      </c>
      <c r="AZ177" s="98">
        <v>581</v>
      </c>
      <c r="BA177" s="99">
        <v>222.05</v>
      </c>
      <c r="BB177" s="99">
        <v>523.17999999999995</v>
      </c>
      <c r="BD177" s="97" t="s">
        <v>174</v>
      </c>
      <c r="BE177" s="12">
        <v>980</v>
      </c>
      <c r="BF177" s="18">
        <v>961.05</v>
      </c>
      <c r="BG177" s="18">
        <v>1602.73</v>
      </c>
      <c r="BI177" s="97" t="s">
        <v>174</v>
      </c>
      <c r="BJ177" s="12">
        <v>1344</v>
      </c>
      <c r="BK177" s="18">
        <v>26</v>
      </c>
      <c r="BL177" s="18">
        <v>1112.6600000000001</v>
      </c>
      <c r="BN177" s="12">
        <v>19</v>
      </c>
      <c r="BO177" s="12">
        <v>38</v>
      </c>
      <c r="BV177" s="97" t="s">
        <v>176</v>
      </c>
      <c r="CF177" s="97" t="s">
        <v>174</v>
      </c>
      <c r="CG177" s="108">
        <v>302.22000000000003</v>
      </c>
      <c r="CH177" s="18">
        <v>1723.47</v>
      </c>
      <c r="CJ177" s="12">
        <v>1344</v>
      </c>
      <c r="CK177" s="12">
        <v>0</v>
      </c>
      <c r="CL177" s="12">
        <v>19</v>
      </c>
      <c r="CP177" s="62" t="s">
        <v>176</v>
      </c>
      <c r="CV177" s="62" t="s">
        <v>176</v>
      </c>
      <c r="DB177" s="97" t="s">
        <v>176</v>
      </c>
      <c r="DF177" s="82"/>
      <c r="DR177" s="97" t="s">
        <v>174</v>
      </c>
      <c r="DS177" s="18">
        <v>2600</v>
      </c>
      <c r="DT177" s="18">
        <v>1173.1400000000001</v>
      </c>
      <c r="DV177" s="29">
        <v>3</v>
      </c>
      <c r="DW177" s="29">
        <v>14</v>
      </c>
      <c r="DX177" s="29">
        <v>8.4</v>
      </c>
      <c r="DY177" s="97" t="s">
        <v>174</v>
      </c>
      <c r="DZ177" s="98">
        <v>68</v>
      </c>
      <c r="EA177" s="98">
        <v>69</v>
      </c>
      <c r="EB177" s="98">
        <v>67</v>
      </c>
      <c r="EC177" s="98">
        <v>68</v>
      </c>
      <c r="ED177" s="98">
        <v>12</v>
      </c>
      <c r="EE177" s="98">
        <v>12</v>
      </c>
      <c r="EF177" s="97" t="s">
        <v>176</v>
      </c>
      <c r="EK177" s="97" t="s">
        <v>174</v>
      </c>
      <c r="EL177" s="99"/>
      <c r="EM177" s="108">
        <v>681.07</v>
      </c>
      <c r="EO177" s="97" t="s">
        <v>177</v>
      </c>
      <c r="EP177" s="98">
        <v>50</v>
      </c>
      <c r="EQ177" s="12">
        <v>1</v>
      </c>
      <c r="ER177" s="100">
        <v>120</v>
      </c>
      <c r="ES177" s="100">
        <v>120</v>
      </c>
      <c r="ET177" s="100">
        <v>6</v>
      </c>
      <c r="EU177" s="97" t="s">
        <v>176</v>
      </c>
      <c r="EV177" s="54" t="s">
        <v>207</v>
      </c>
      <c r="EW177" s="100">
        <v>1</v>
      </c>
      <c r="EX177" s="97" t="s">
        <v>174</v>
      </c>
      <c r="EY177" s="108"/>
      <c r="EZ177" s="102">
        <v>20.91</v>
      </c>
      <c r="FB177" s="100">
        <v>18</v>
      </c>
      <c r="FC177" s="100">
        <v>60</v>
      </c>
      <c r="FD177" s="100">
        <v>12</v>
      </c>
      <c r="FE177" s="97" t="s">
        <v>180</v>
      </c>
      <c r="FF177" s="98">
        <v>18</v>
      </c>
      <c r="FG177" s="98">
        <v>60</v>
      </c>
      <c r="FH177" s="98">
        <v>12</v>
      </c>
      <c r="FI177" s="97" t="s">
        <v>180</v>
      </c>
      <c r="FJ177" s="98"/>
      <c r="FK177" s="98"/>
      <c r="FL177" s="98"/>
      <c r="FN177" s="97" t="s">
        <v>174</v>
      </c>
      <c r="FO177" s="84">
        <f t="shared" si="17"/>
        <v>50</v>
      </c>
      <c r="FR177" s="85">
        <f t="shared" si="18"/>
        <v>200</v>
      </c>
      <c r="FU177" s="106">
        <v>611.38</v>
      </c>
      <c r="FV177" s="106"/>
      <c r="FW177" s="86">
        <f t="shared" si="19"/>
        <v>4361.32</v>
      </c>
      <c r="FX177" s="86">
        <f t="shared" si="20"/>
        <v>8357.56</v>
      </c>
      <c r="FY177" s="86">
        <f t="shared" si="20"/>
        <v>0</v>
      </c>
    </row>
    <row r="178" spans="1:181" ht="30" customHeight="1" x14ac:dyDescent="0.25">
      <c r="A178" s="83" t="s">
        <v>417</v>
      </c>
      <c r="B178" s="97" t="s">
        <v>337</v>
      </c>
      <c r="C178" s="45">
        <v>44272</v>
      </c>
      <c r="D178" s="15">
        <v>44475</v>
      </c>
      <c r="E178" s="97" t="s">
        <v>202</v>
      </c>
      <c r="F178" s="97" t="s">
        <v>177</v>
      </c>
      <c r="G178" s="97" t="s">
        <v>203</v>
      </c>
      <c r="J178" s="98">
        <v>100</v>
      </c>
      <c r="L178" s="97" t="s">
        <v>174</v>
      </c>
      <c r="N178">
        <v>1</v>
      </c>
      <c r="P178" s="98">
        <v>34000</v>
      </c>
      <c r="Q178">
        <v>10</v>
      </c>
      <c r="T178" s="98">
        <v>2</v>
      </c>
      <c r="U178" s="98">
        <v>7</v>
      </c>
      <c r="V178" s="98">
        <v>10752</v>
      </c>
      <c r="W178" s="98">
        <v>1344</v>
      </c>
      <c r="X178" s="97" t="s">
        <v>175</v>
      </c>
      <c r="Y178" s="98">
        <v>3938</v>
      </c>
      <c r="Z178" s="98">
        <v>427</v>
      </c>
      <c r="AA178" s="104">
        <v>155</v>
      </c>
      <c r="AB178" s="105">
        <v>1165</v>
      </c>
      <c r="AC178" s="98">
        <v>1</v>
      </c>
      <c r="AD178" s="97" t="s">
        <v>176</v>
      </c>
      <c r="AH178" s="97" t="s">
        <v>176</v>
      </c>
      <c r="AL178" s="97" t="s">
        <v>176</v>
      </c>
      <c r="AM178" s="97" t="s">
        <v>176</v>
      </c>
      <c r="AQ178" s="97" t="s">
        <v>174</v>
      </c>
      <c r="AS178" s="106">
        <v>510.48</v>
      </c>
      <c r="AT178" s="18">
        <v>489.68</v>
      </c>
      <c r="AU178" s="97" t="s">
        <v>176</v>
      </c>
      <c r="AY178" s="97" t="s">
        <v>174</v>
      </c>
      <c r="AZ178" s="98">
        <v>2773</v>
      </c>
      <c r="BA178" s="99"/>
      <c r="BB178" s="99">
        <v>912.89</v>
      </c>
      <c r="BD178" s="97" t="s">
        <v>174</v>
      </c>
      <c r="BE178" s="109">
        <v>272</v>
      </c>
      <c r="BH178" s="18">
        <v>880.16</v>
      </c>
      <c r="BI178" s="97" t="s">
        <v>174</v>
      </c>
      <c r="BJ178" s="12">
        <v>1344</v>
      </c>
      <c r="BL178" s="18">
        <v>1452.99</v>
      </c>
      <c r="BN178" s="12">
        <v>10</v>
      </c>
      <c r="BO178" s="12">
        <v>38</v>
      </c>
      <c r="BV178" s="97" t="s">
        <v>176</v>
      </c>
      <c r="CF178" s="97" t="s">
        <v>174</v>
      </c>
      <c r="CG178" s="108"/>
      <c r="CI178" s="18">
        <v>2004.43</v>
      </c>
      <c r="CJ178" s="12">
        <v>1344</v>
      </c>
      <c r="CK178" s="12">
        <v>10</v>
      </c>
      <c r="CL178" s="12">
        <v>19</v>
      </c>
      <c r="CM178" s="12"/>
      <c r="CN178" s="12"/>
      <c r="CO178" s="12"/>
      <c r="CP178" s="62" t="s">
        <v>176</v>
      </c>
      <c r="CV178" s="62" t="s">
        <v>176</v>
      </c>
      <c r="DB178" s="97" t="s">
        <v>176</v>
      </c>
      <c r="DH178" s="109"/>
      <c r="DR178" s="97" t="s">
        <v>174</v>
      </c>
      <c r="DS178" s="18">
        <v>1961.13</v>
      </c>
      <c r="DU178" s="18">
        <v>1949.36</v>
      </c>
      <c r="DV178" s="29">
        <v>2</v>
      </c>
      <c r="DW178" s="29">
        <v>14</v>
      </c>
      <c r="DX178" s="29">
        <v>8.1999999999999993</v>
      </c>
      <c r="DY178" s="97" t="s">
        <v>174</v>
      </c>
      <c r="DZ178" s="98">
        <v>78</v>
      </c>
      <c r="EA178" s="98">
        <v>80</v>
      </c>
      <c r="EB178" s="98">
        <v>72</v>
      </c>
      <c r="EC178" s="98">
        <v>72</v>
      </c>
      <c r="ED178" s="98">
        <v>8</v>
      </c>
      <c r="EE178" s="98">
        <v>6</v>
      </c>
      <c r="EF178" s="97" t="s">
        <v>176</v>
      </c>
      <c r="EK178" s="97" t="s">
        <v>174</v>
      </c>
      <c r="EL178" s="99">
        <v>122</v>
      </c>
      <c r="EM178" s="108"/>
      <c r="EO178" s="97" t="s">
        <v>177</v>
      </c>
      <c r="EP178" s="98">
        <v>40</v>
      </c>
      <c r="ER178" s="100">
        <v>125</v>
      </c>
      <c r="ES178" s="100">
        <v>120</v>
      </c>
      <c r="ET178" s="100">
        <v>12</v>
      </c>
      <c r="EU178" s="97" t="s">
        <v>174</v>
      </c>
      <c r="EW178" s="100">
        <v>2</v>
      </c>
      <c r="EX178" s="97" t="s">
        <v>174</v>
      </c>
      <c r="EY178" s="108"/>
      <c r="EZ178" s="102">
        <v>36.08</v>
      </c>
      <c r="FB178" s="100"/>
      <c r="FC178" s="100"/>
      <c r="FD178" s="100"/>
      <c r="FE178" s="97"/>
      <c r="FF178" s="98"/>
      <c r="FG178" s="98"/>
      <c r="FH178" s="98"/>
      <c r="FI178" s="97"/>
      <c r="FJ178" s="98"/>
      <c r="FK178" s="98"/>
      <c r="FL178" s="98"/>
      <c r="FN178" s="97" t="s">
        <v>174</v>
      </c>
      <c r="FO178" s="84">
        <f t="shared" si="17"/>
        <v>50</v>
      </c>
      <c r="FR178" s="85">
        <f t="shared" si="18"/>
        <v>200</v>
      </c>
      <c r="FU178" s="106">
        <v>1600</v>
      </c>
      <c r="FV178" s="106">
        <v>800</v>
      </c>
      <c r="FW178" s="86">
        <f t="shared" si="19"/>
        <v>2333.13</v>
      </c>
      <c r="FX178" s="86">
        <f t="shared" si="20"/>
        <v>4512.4399999999996</v>
      </c>
      <c r="FY178" s="86">
        <f t="shared" si="20"/>
        <v>6123.63</v>
      </c>
    </row>
    <row r="179" spans="1:181" ht="30" customHeight="1" x14ac:dyDescent="0.25">
      <c r="A179" s="83" t="s">
        <v>418</v>
      </c>
      <c r="B179" s="97" t="s">
        <v>201</v>
      </c>
      <c r="C179" s="45">
        <v>44473</v>
      </c>
      <c r="D179" s="15">
        <v>44476</v>
      </c>
      <c r="E179" s="97" t="s">
        <v>202</v>
      </c>
      <c r="F179" s="97" t="s">
        <v>177</v>
      </c>
      <c r="G179" s="97" t="s">
        <v>203</v>
      </c>
      <c r="H179" s="110"/>
      <c r="J179" s="98">
        <v>100</v>
      </c>
      <c r="L179" s="97" t="s">
        <v>176</v>
      </c>
      <c r="P179" s="98"/>
      <c r="T179" s="98"/>
      <c r="U179" s="98">
        <v>9</v>
      </c>
      <c r="V179" s="98">
        <v>11648</v>
      </c>
      <c r="W179" s="98">
        <v>1456</v>
      </c>
      <c r="X179" s="97" t="s">
        <v>204</v>
      </c>
      <c r="Y179" s="98">
        <v>1562</v>
      </c>
      <c r="Z179" s="98"/>
      <c r="AA179" s="104"/>
      <c r="AB179" s="105">
        <v>1201</v>
      </c>
      <c r="AC179" s="98">
        <v>1</v>
      </c>
      <c r="AD179" s="97" t="s">
        <v>176</v>
      </c>
      <c r="AH179" s="97" t="s">
        <v>176</v>
      </c>
      <c r="AL179" s="97" t="s">
        <v>176</v>
      </c>
      <c r="AM179" s="97" t="s">
        <v>176</v>
      </c>
      <c r="AQ179" s="97" t="s">
        <v>174</v>
      </c>
      <c r="AS179" s="106">
        <v>638.82000000000005</v>
      </c>
      <c r="AU179" s="97" t="s">
        <v>176</v>
      </c>
      <c r="AY179" s="97" t="s">
        <v>174</v>
      </c>
      <c r="AZ179">
        <v>361</v>
      </c>
      <c r="BA179" s="99"/>
      <c r="BB179" s="99">
        <v>1245.22</v>
      </c>
      <c r="BD179" s="97"/>
      <c r="BE179" s="109"/>
      <c r="BI179" s="97" t="s">
        <v>174</v>
      </c>
      <c r="BJ179" s="12">
        <v>1456</v>
      </c>
      <c r="BK179" s="18">
        <v>856.81</v>
      </c>
      <c r="BL179" s="18">
        <v>617.86</v>
      </c>
      <c r="BN179" s="12">
        <v>4.2</v>
      </c>
      <c r="BO179" s="12">
        <v>38</v>
      </c>
      <c r="BV179" s="97" t="s">
        <v>176</v>
      </c>
      <c r="CF179" s="97" t="s">
        <v>174</v>
      </c>
      <c r="CG179" s="108">
        <v>1018.81</v>
      </c>
      <c r="CH179" s="18">
        <v>1144.73</v>
      </c>
      <c r="CJ179" s="12">
        <v>1456</v>
      </c>
      <c r="CK179" s="12">
        <v>4.2</v>
      </c>
      <c r="CL179" s="12">
        <v>19</v>
      </c>
      <c r="CP179" s="62" t="s">
        <v>176</v>
      </c>
      <c r="CV179" s="62" t="s">
        <v>176</v>
      </c>
      <c r="DB179" s="97" t="s">
        <v>176</v>
      </c>
      <c r="DR179" s="97" t="s">
        <v>174</v>
      </c>
      <c r="DS179" s="18">
        <v>2600</v>
      </c>
      <c r="DT179" s="18">
        <v>1762.22</v>
      </c>
      <c r="DV179" s="29">
        <v>2.5</v>
      </c>
      <c r="DW179" s="111">
        <v>14</v>
      </c>
      <c r="DX179" s="111">
        <v>8.1999999999999993</v>
      </c>
      <c r="DY179" s="97" t="s">
        <v>176</v>
      </c>
      <c r="DZ179" s="98"/>
      <c r="EA179" s="98"/>
      <c r="EB179" s="98"/>
      <c r="EC179" s="98"/>
      <c r="ED179" s="98"/>
      <c r="EE179" s="98"/>
      <c r="EF179" s="97" t="s">
        <v>176</v>
      </c>
      <c r="EK179" s="97" t="s">
        <v>174</v>
      </c>
      <c r="EL179" s="99"/>
      <c r="EM179" s="108">
        <v>74.48</v>
      </c>
      <c r="EO179" s="97" t="s">
        <v>177</v>
      </c>
      <c r="EP179" s="98">
        <v>40</v>
      </c>
      <c r="EQ179" s="12">
        <v>10</v>
      </c>
      <c r="ER179" s="100">
        <v>140</v>
      </c>
      <c r="ES179" s="100">
        <v>120</v>
      </c>
      <c r="ET179" s="100">
        <v>3</v>
      </c>
      <c r="EU179" s="97" t="s">
        <v>174</v>
      </c>
      <c r="EW179" s="100">
        <v>0</v>
      </c>
      <c r="EX179" s="97" t="s">
        <v>174</v>
      </c>
      <c r="EY179" s="108"/>
      <c r="EZ179" s="102">
        <v>110.4</v>
      </c>
      <c r="FB179" s="100">
        <v>9</v>
      </c>
      <c r="FC179" s="100">
        <v>100</v>
      </c>
      <c r="FD179" s="100">
        <v>12</v>
      </c>
      <c r="FE179" s="97" t="s">
        <v>180</v>
      </c>
      <c r="FF179" s="98">
        <v>9</v>
      </c>
      <c r="FG179" s="98">
        <v>100</v>
      </c>
      <c r="FH179" s="98">
        <v>10</v>
      </c>
      <c r="FI179" s="97" t="s">
        <v>205</v>
      </c>
      <c r="FJ179" s="98"/>
      <c r="FK179" s="98"/>
      <c r="FL179" s="98"/>
      <c r="FN179" s="97" t="s">
        <v>174</v>
      </c>
      <c r="FO179" s="84">
        <f t="shared" si="17"/>
        <v>50</v>
      </c>
      <c r="FR179" s="85">
        <f t="shared" si="18"/>
        <v>200</v>
      </c>
      <c r="FU179" s="106">
        <v>747.27</v>
      </c>
      <c r="FV179" s="106"/>
      <c r="FW179" s="86">
        <f t="shared" si="19"/>
        <v>4725.62</v>
      </c>
      <c r="FX179" s="86">
        <f t="shared" si="20"/>
        <v>6341</v>
      </c>
      <c r="FY179" s="86">
        <f t="shared" si="20"/>
        <v>0</v>
      </c>
    </row>
    <row r="180" spans="1:181" ht="29.25" customHeight="1" x14ac:dyDescent="0.25">
      <c r="A180" s="83" t="s">
        <v>419</v>
      </c>
      <c r="B180" s="97" t="s">
        <v>201</v>
      </c>
      <c r="C180" s="45">
        <v>44480</v>
      </c>
      <c r="D180" s="15">
        <v>44488</v>
      </c>
      <c r="E180" s="97" t="s">
        <v>199</v>
      </c>
      <c r="F180" s="97" t="s">
        <v>177</v>
      </c>
      <c r="G180" s="97" t="s">
        <v>203</v>
      </c>
      <c r="J180" s="98">
        <v>100</v>
      </c>
      <c r="L180" s="97" t="s">
        <v>176</v>
      </c>
      <c r="P180" s="98"/>
      <c r="T180" s="98">
        <v>4</v>
      </c>
      <c r="U180" s="98">
        <v>7</v>
      </c>
      <c r="V180" s="98">
        <v>9216</v>
      </c>
      <c r="W180" s="98">
        <v>1152</v>
      </c>
      <c r="X180" s="97" t="s">
        <v>204</v>
      </c>
      <c r="Y180" s="98">
        <v>1117</v>
      </c>
      <c r="Z180" s="98"/>
      <c r="AA180" s="104"/>
      <c r="AB180" s="105">
        <v>1000</v>
      </c>
      <c r="AC180" s="98">
        <v>1</v>
      </c>
      <c r="AD180" s="97" t="s">
        <v>176</v>
      </c>
      <c r="AH180" s="97" t="s">
        <v>176</v>
      </c>
      <c r="AL180" s="97" t="s">
        <v>176</v>
      </c>
      <c r="AM180" s="97" t="s">
        <v>176</v>
      </c>
      <c r="AQ180" s="97" t="s">
        <v>174</v>
      </c>
      <c r="AS180" s="106">
        <v>641.13</v>
      </c>
      <c r="AU180" s="97" t="s">
        <v>176</v>
      </c>
      <c r="AY180" s="97" t="s">
        <v>174</v>
      </c>
      <c r="AZ180">
        <v>117</v>
      </c>
      <c r="BA180" s="99"/>
      <c r="BB180" s="99">
        <v>403.15</v>
      </c>
      <c r="BD180" s="97"/>
      <c r="BE180" s="109"/>
      <c r="BI180" s="97" t="s">
        <v>176</v>
      </c>
      <c r="BN180" s="109"/>
      <c r="BO180" s="109"/>
      <c r="BV180" s="97" t="s">
        <v>176</v>
      </c>
      <c r="CF180" s="97" t="s">
        <v>176</v>
      </c>
      <c r="CG180" s="108"/>
      <c r="CP180" s="62" t="s">
        <v>176</v>
      </c>
      <c r="CV180" s="62" t="s">
        <v>176</v>
      </c>
      <c r="DB180" s="97" t="s">
        <v>174</v>
      </c>
      <c r="DD180" s="18">
        <v>781.43</v>
      </c>
      <c r="DF180">
        <v>12</v>
      </c>
      <c r="DG180" s="12">
        <v>45</v>
      </c>
      <c r="DH180" s="12">
        <v>8</v>
      </c>
      <c r="DI180" t="s">
        <v>181</v>
      </c>
      <c r="DR180" s="97" t="s">
        <v>174</v>
      </c>
      <c r="DS180" s="18">
        <v>2591.7800000000002</v>
      </c>
      <c r="DT180" s="18">
        <v>869.6</v>
      </c>
      <c r="DV180" s="29">
        <v>2.5</v>
      </c>
      <c r="DW180" s="29">
        <v>14</v>
      </c>
      <c r="DX180" s="29">
        <v>8.1999999999999993</v>
      </c>
      <c r="DY180" s="97" t="s">
        <v>174</v>
      </c>
      <c r="DZ180" s="98">
        <v>75</v>
      </c>
      <c r="EA180" s="98">
        <v>75</v>
      </c>
      <c r="EB180" s="98">
        <v>72</v>
      </c>
      <c r="EC180" s="98">
        <v>72</v>
      </c>
      <c r="ED180" s="98">
        <v>12</v>
      </c>
      <c r="EE180" s="98">
        <v>12</v>
      </c>
      <c r="EF180" s="97" t="s">
        <v>176</v>
      </c>
      <c r="EK180" s="97" t="s">
        <v>174</v>
      </c>
      <c r="EL180" s="99"/>
      <c r="EM180" s="108">
        <v>20.72</v>
      </c>
      <c r="EO180" s="97" t="s">
        <v>177</v>
      </c>
      <c r="EP180" s="98">
        <v>40</v>
      </c>
      <c r="EQ180" s="12">
        <v>10</v>
      </c>
      <c r="ER180" s="100">
        <v>140</v>
      </c>
      <c r="ES180" s="100">
        <v>120</v>
      </c>
      <c r="ET180" s="100">
        <v>3</v>
      </c>
      <c r="EU180" s="97" t="s">
        <v>176</v>
      </c>
      <c r="EV180" s="54" t="s">
        <v>420</v>
      </c>
      <c r="EW180" s="100">
        <v>0</v>
      </c>
      <c r="EX180" s="97" t="s">
        <v>174</v>
      </c>
      <c r="EY180" s="108"/>
      <c r="EZ180" s="102">
        <v>97.37</v>
      </c>
      <c r="FB180" s="100">
        <v>9</v>
      </c>
      <c r="FC180" s="100">
        <v>100</v>
      </c>
      <c r="FD180" s="100">
        <v>10</v>
      </c>
      <c r="FE180" s="97" t="s">
        <v>180</v>
      </c>
      <c r="FF180" s="98">
        <v>9</v>
      </c>
      <c r="FG180" s="98">
        <v>100</v>
      </c>
      <c r="FH180" s="98">
        <v>8</v>
      </c>
      <c r="FI180" s="97" t="s">
        <v>205</v>
      </c>
      <c r="FJ180" s="98"/>
      <c r="FK180" s="98"/>
      <c r="FL180" s="98"/>
      <c r="FN180" s="97" t="s">
        <v>174</v>
      </c>
      <c r="FO180" s="84">
        <f t="shared" si="17"/>
        <v>50</v>
      </c>
      <c r="FR180" s="85">
        <f t="shared" si="18"/>
        <v>200</v>
      </c>
      <c r="FU180" s="106">
        <v>707.94</v>
      </c>
      <c r="FV180" s="106"/>
      <c r="FW180" s="86">
        <f t="shared" si="19"/>
        <v>2841.78</v>
      </c>
      <c r="FX180" s="86">
        <f t="shared" si="20"/>
        <v>3521.3399999999997</v>
      </c>
      <c r="FY180" s="86">
        <f t="shared" si="20"/>
        <v>0</v>
      </c>
    </row>
    <row r="181" spans="1:181" ht="30" customHeight="1" x14ac:dyDescent="0.25">
      <c r="A181" s="83" t="s">
        <v>421</v>
      </c>
      <c r="B181" s="97" t="s">
        <v>352</v>
      </c>
      <c r="C181" s="45">
        <v>44482</v>
      </c>
      <c r="D181" s="15">
        <v>44490</v>
      </c>
      <c r="E181" s="97" t="s">
        <v>202</v>
      </c>
      <c r="F181" s="97" t="s">
        <v>177</v>
      </c>
      <c r="G181" s="97" t="s">
        <v>203</v>
      </c>
      <c r="J181" s="98">
        <v>100</v>
      </c>
      <c r="L181" s="97" t="s">
        <v>174</v>
      </c>
      <c r="N181">
        <v>1</v>
      </c>
      <c r="P181" s="98">
        <v>8000</v>
      </c>
      <c r="T181" s="98">
        <v>2</v>
      </c>
      <c r="U181" s="98">
        <v>7</v>
      </c>
      <c r="V181" s="98">
        <v>7616</v>
      </c>
      <c r="W181" s="98">
        <v>952</v>
      </c>
      <c r="X181" s="97" t="s">
        <v>175</v>
      </c>
      <c r="Y181" s="98">
        <v>2178</v>
      </c>
      <c r="Z181" s="98">
        <v>2178</v>
      </c>
      <c r="AA181" s="104">
        <v>1628</v>
      </c>
      <c r="AB181" s="105">
        <v>821</v>
      </c>
      <c r="AC181" s="98">
        <v>1</v>
      </c>
      <c r="AD181" s="97" t="s">
        <v>176</v>
      </c>
      <c r="AH181" s="97" t="s">
        <v>176</v>
      </c>
      <c r="AL181" s="97" t="s">
        <v>176</v>
      </c>
      <c r="AM181" s="97" t="s">
        <v>176</v>
      </c>
      <c r="AQ181" s="97" t="s">
        <v>174</v>
      </c>
      <c r="AS181" s="106">
        <v>1149.7</v>
      </c>
      <c r="AU181" s="97" t="s">
        <v>176</v>
      </c>
      <c r="AY181" s="97" t="s">
        <v>174</v>
      </c>
      <c r="AZ181">
        <v>807</v>
      </c>
      <c r="BA181" s="99">
        <v>238.5</v>
      </c>
      <c r="BB181" s="99">
        <v>394.55</v>
      </c>
      <c r="BD181" s="97" t="s">
        <v>174</v>
      </c>
      <c r="BE181" s="12">
        <v>550</v>
      </c>
      <c r="BF181" s="18">
        <v>177.77</v>
      </c>
      <c r="BG181" s="18">
        <v>373.65</v>
      </c>
      <c r="BI181" s="97" t="s">
        <v>174</v>
      </c>
      <c r="BJ181" s="12">
        <v>952</v>
      </c>
      <c r="BK181" s="18">
        <v>208</v>
      </c>
      <c r="BL181" s="18">
        <v>1126.79</v>
      </c>
      <c r="BN181" s="12">
        <v>11</v>
      </c>
      <c r="BO181" s="12">
        <v>38</v>
      </c>
      <c r="BV181" s="97" t="s">
        <v>176</v>
      </c>
      <c r="CF181" s="97" t="s">
        <v>174</v>
      </c>
      <c r="CG181" s="108">
        <v>821</v>
      </c>
      <c r="CH181" s="18">
        <v>1353.91</v>
      </c>
      <c r="CJ181" s="12">
        <v>952</v>
      </c>
      <c r="CK181" s="12">
        <v>4</v>
      </c>
      <c r="CL181" s="12">
        <v>19</v>
      </c>
      <c r="CP181" s="62" t="s">
        <v>176</v>
      </c>
      <c r="CV181" s="62" t="s">
        <v>176</v>
      </c>
      <c r="DB181" s="97" t="s">
        <v>176</v>
      </c>
      <c r="DR181" s="97" t="s">
        <v>174</v>
      </c>
      <c r="DS181" s="18">
        <v>2600</v>
      </c>
      <c r="DT181" s="18">
        <v>195.38</v>
      </c>
      <c r="DV181" s="29">
        <v>2</v>
      </c>
      <c r="DW181" s="29">
        <v>14</v>
      </c>
      <c r="DX181" s="29">
        <v>8.4</v>
      </c>
      <c r="DY181" s="97" t="s">
        <v>174</v>
      </c>
      <c r="DZ181" s="98">
        <v>68</v>
      </c>
      <c r="EA181" s="98">
        <v>69</v>
      </c>
      <c r="EB181" s="98">
        <v>67</v>
      </c>
      <c r="EC181" s="98">
        <v>68</v>
      </c>
      <c r="ED181" s="98">
        <v>12</v>
      </c>
      <c r="EE181" s="98">
        <v>12</v>
      </c>
      <c r="EF181" s="97" t="s">
        <v>176</v>
      </c>
      <c r="EK181" s="97" t="s">
        <v>174</v>
      </c>
      <c r="EL181" s="99"/>
      <c r="EM181" s="108">
        <v>329.89</v>
      </c>
      <c r="EO181" s="97" t="s">
        <v>177</v>
      </c>
      <c r="EP181" s="98">
        <v>30</v>
      </c>
      <c r="EQ181" s="12">
        <v>14</v>
      </c>
      <c r="ER181" s="100">
        <v>120</v>
      </c>
      <c r="ES181" s="100">
        <v>120</v>
      </c>
      <c r="ET181" s="100">
        <v>6</v>
      </c>
      <c r="EU181" s="97" t="s">
        <v>174</v>
      </c>
      <c r="EW181" s="100">
        <v>0</v>
      </c>
      <c r="EX181" s="97" t="s">
        <v>174</v>
      </c>
      <c r="EY181" s="108"/>
      <c r="EZ181" s="102">
        <v>110.84</v>
      </c>
      <c r="FB181" s="100">
        <v>18</v>
      </c>
      <c r="FC181" s="100">
        <v>60</v>
      </c>
      <c r="FD181" s="100">
        <v>12</v>
      </c>
      <c r="FE181" s="97" t="s">
        <v>180</v>
      </c>
      <c r="FF181" s="98">
        <v>18</v>
      </c>
      <c r="FG181" s="98">
        <v>60</v>
      </c>
      <c r="FH181" s="98">
        <v>12</v>
      </c>
      <c r="FI181" s="97" t="s">
        <v>205</v>
      </c>
      <c r="FJ181" s="104"/>
      <c r="FK181" s="94"/>
      <c r="FL181" s="94"/>
      <c r="FN181" s="97" t="s">
        <v>174</v>
      </c>
      <c r="FO181" s="84">
        <f t="shared" si="17"/>
        <v>50</v>
      </c>
      <c r="FR181" s="85">
        <f t="shared" si="18"/>
        <v>200</v>
      </c>
      <c r="FU181" s="106">
        <v>809.94</v>
      </c>
      <c r="FV181" s="106"/>
      <c r="FW181" s="86">
        <f t="shared" si="19"/>
        <v>4295.2700000000004</v>
      </c>
      <c r="FX181" s="86">
        <f t="shared" si="20"/>
        <v>5844.6500000000015</v>
      </c>
      <c r="FY181" s="86">
        <f t="shared" si="20"/>
        <v>0</v>
      </c>
    </row>
    <row r="182" spans="1:181" ht="30" customHeight="1" x14ac:dyDescent="0.25">
      <c r="A182" s="83" t="s">
        <v>422</v>
      </c>
      <c r="B182" s="97" t="s">
        <v>352</v>
      </c>
      <c r="C182" s="45">
        <v>44475</v>
      </c>
      <c r="D182" s="15">
        <v>44501</v>
      </c>
      <c r="E182" s="97" t="s">
        <v>199</v>
      </c>
      <c r="F182" s="97" t="s">
        <v>177</v>
      </c>
      <c r="G182" s="97" t="s">
        <v>203</v>
      </c>
      <c r="J182" s="98">
        <v>100</v>
      </c>
      <c r="L182" s="97" t="s">
        <v>174</v>
      </c>
      <c r="M182">
        <v>1</v>
      </c>
      <c r="P182" s="98">
        <v>5000</v>
      </c>
      <c r="T182" s="98">
        <v>1</v>
      </c>
      <c r="U182" s="98">
        <v>8</v>
      </c>
      <c r="V182" s="98">
        <v>8552</v>
      </c>
      <c r="W182" s="98">
        <v>1069</v>
      </c>
      <c r="X182" s="97" t="s">
        <v>175</v>
      </c>
      <c r="Y182" s="98">
        <v>1728</v>
      </c>
      <c r="Z182" s="98">
        <v>1728</v>
      </c>
      <c r="AA182" s="104">
        <v>1213</v>
      </c>
      <c r="AB182" s="105">
        <v>934</v>
      </c>
      <c r="AC182" s="98">
        <v>1</v>
      </c>
      <c r="AD182" s="97" t="s">
        <v>176</v>
      </c>
      <c r="AH182" s="97" t="s">
        <v>176</v>
      </c>
      <c r="AL182" s="97" t="s">
        <v>176</v>
      </c>
      <c r="AM182" s="97" t="s">
        <v>176</v>
      </c>
      <c r="AQ182" s="97" t="s">
        <v>174</v>
      </c>
      <c r="AS182" s="18">
        <v>1034.2</v>
      </c>
      <c r="AU182" s="97" t="s">
        <v>176</v>
      </c>
      <c r="AY182" s="97" t="s">
        <v>174</v>
      </c>
      <c r="AZ182">
        <v>279</v>
      </c>
      <c r="BA182" s="99">
        <v>82</v>
      </c>
      <c r="BB182" s="18">
        <v>229.88</v>
      </c>
      <c r="BD182" s="97" t="s">
        <v>174</v>
      </c>
      <c r="BE182" s="12">
        <v>515</v>
      </c>
      <c r="BF182" s="18">
        <v>282.23</v>
      </c>
      <c r="BG182" s="18">
        <v>440.55</v>
      </c>
      <c r="BI182" s="97" t="s">
        <v>176</v>
      </c>
      <c r="BV182" s="97" t="s">
        <v>176</v>
      </c>
      <c r="CF182" s="97" t="s">
        <v>174</v>
      </c>
      <c r="CG182" s="108">
        <v>644.95000000000005</v>
      </c>
      <c r="CH182" s="18">
        <v>711.78</v>
      </c>
      <c r="CJ182" s="12">
        <v>1069</v>
      </c>
      <c r="CK182" s="12" t="s">
        <v>404</v>
      </c>
      <c r="CL182" s="12" t="s">
        <v>235</v>
      </c>
      <c r="CP182" s="62" t="s">
        <v>176</v>
      </c>
      <c r="CV182" s="62" t="s">
        <v>176</v>
      </c>
      <c r="DB182" s="97" t="s">
        <v>176</v>
      </c>
      <c r="DR182" s="97" t="s">
        <v>174</v>
      </c>
      <c r="DS182" s="18">
        <v>2600</v>
      </c>
      <c r="DT182" s="18">
        <v>649.47</v>
      </c>
      <c r="DV182" s="29">
        <v>2</v>
      </c>
      <c r="DW182" s="29">
        <v>14</v>
      </c>
      <c r="DX182" s="29">
        <v>8.5</v>
      </c>
      <c r="DY182" s="97" t="s">
        <v>174</v>
      </c>
      <c r="DZ182" s="98">
        <v>69</v>
      </c>
      <c r="EA182" s="98">
        <v>68</v>
      </c>
      <c r="EB182" s="98">
        <v>68</v>
      </c>
      <c r="EC182" s="98">
        <v>66</v>
      </c>
      <c r="ED182" s="98">
        <v>12</v>
      </c>
      <c r="EE182" s="98">
        <v>12</v>
      </c>
      <c r="EF182" s="97" t="s">
        <v>176</v>
      </c>
      <c r="EK182" s="97" t="s">
        <v>174</v>
      </c>
      <c r="EL182" s="99"/>
      <c r="EM182" s="18">
        <v>122.42</v>
      </c>
      <c r="EO182" s="97" t="s">
        <v>177</v>
      </c>
      <c r="EP182" s="98">
        <v>30</v>
      </c>
      <c r="EQ182" s="12">
        <v>9</v>
      </c>
      <c r="ER182" s="100">
        <v>120</v>
      </c>
      <c r="ES182" s="100">
        <v>120</v>
      </c>
      <c r="ET182" s="100">
        <v>6</v>
      </c>
      <c r="EU182" s="97" t="s">
        <v>174</v>
      </c>
      <c r="EW182" s="100">
        <v>1</v>
      </c>
      <c r="EX182" s="97" t="s">
        <v>174</v>
      </c>
      <c r="EY182" s="108"/>
      <c r="EZ182" s="18">
        <v>41.64</v>
      </c>
      <c r="FB182" s="100">
        <v>18</v>
      </c>
      <c r="FC182" s="100">
        <v>60</v>
      </c>
      <c r="FD182" s="100">
        <v>12</v>
      </c>
      <c r="FE182" s="97" t="s">
        <v>180</v>
      </c>
      <c r="FF182" s="98">
        <v>18</v>
      </c>
      <c r="FG182" s="98">
        <v>60</v>
      </c>
      <c r="FH182" s="98">
        <v>12</v>
      </c>
      <c r="FI182" s="97" t="s">
        <v>205</v>
      </c>
      <c r="FJ182" s="104"/>
      <c r="FK182" s="94"/>
      <c r="FL182" s="94"/>
      <c r="FN182" s="97" t="s">
        <v>174</v>
      </c>
      <c r="FO182" s="84">
        <f t="shared" si="17"/>
        <v>50</v>
      </c>
      <c r="FR182" s="85">
        <f t="shared" si="18"/>
        <v>200</v>
      </c>
      <c r="FU182" s="18">
        <v>722.6</v>
      </c>
      <c r="FW182" s="86">
        <f t="shared" si="19"/>
        <v>3859.1800000000003</v>
      </c>
      <c r="FX182" s="86">
        <f t="shared" si="20"/>
        <v>3952.54</v>
      </c>
      <c r="FY182" s="86">
        <f t="shared" si="20"/>
        <v>0</v>
      </c>
    </row>
    <row r="183" spans="1:181" ht="30" customHeight="1" x14ac:dyDescent="0.25">
      <c r="A183" s="83" t="s">
        <v>423</v>
      </c>
      <c r="B183" s="97" t="s">
        <v>337</v>
      </c>
      <c r="C183" s="45">
        <v>44397</v>
      </c>
      <c r="D183" s="15">
        <v>44498</v>
      </c>
      <c r="E183" s="97" t="s">
        <v>202</v>
      </c>
      <c r="F183" s="97" t="s">
        <v>177</v>
      </c>
      <c r="G183" s="97" t="s">
        <v>203</v>
      </c>
      <c r="J183" s="98">
        <v>100</v>
      </c>
      <c r="L183" s="97" t="s">
        <v>176</v>
      </c>
      <c r="P183" s="98"/>
      <c r="T183" s="98">
        <v>1</v>
      </c>
      <c r="U183" s="98">
        <v>7</v>
      </c>
      <c r="V183" s="98">
        <v>10752</v>
      </c>
      <c r="W183" s="98">
        <v>1344</v>
      </c>
      <c r="X183" s="97" t="s">
        <v>175</v>
      </c>
      <c r="Y183" s="98">
        <v>4679</v>
      </c>
      <c r="Z183" s="98">
        <v>796</v>
      </c>
      <c r="AA183" s="104">
        <v>119</v>
      </c>
      <c r="AB183" s="105">
        <v>1264</v>
      </c>
      <c r="AC183" s="98">
        <v>1</v>
      </c>
      <c r="AD183" s="97" t="s">
        <v>176</v>
      </c>
      <c r="AH183" s="97" t="s">
        <v>176</v>
      </c>
      <c r="AL183" s="97" t="s">
        <v>176</v>
      </c>
      <c r="AM183" s="97" t="s">
        <v>176</v>
      </c>
      <c r="AQ183" s="97" t="s">
        <v>174</v>
      </c>
      <c r="AS183" s="18">
        <v>1269.44</v>
      </c>
      <c r="AT183" s="18">
        <v>922.5</v>
      </c>
      <c r="AU183" s="97" t="s">
        <v>176</v>
      </c>
      <c r="AY183" s="97" t="s">
        <v>174</v>
      </c>
      <c r="AZ183">
        <v>3415</v>
      </c>
      <c r="BA183" s="99"/>
      <c r="BB183" s="18">
        <v>752.3</v>
      </c>
      <c r="BD183" s="97" t="s">
        <v>174</v>
      </c>
      <c r="BE183" s="12">
        <v>677</v>
      </c>
      <c r="BH183" s="18">
        <v>895.21</v>
      </c>
      <c r="BI183" s="97" t="s">
        <v>174</v>
      </c>
      <c r="BJ183" s="12">
        <v>1344</v>
      </c>
      <c r="BK183" s="18">
        <v>78</v>
      </c>
      <c r="BM183" s="18">
        <v>1584.74</v>
      </c>
      <c r="BN183" s="12">
        <v>13</v>
      </c>
      <c r="BO183" s="12">
        <v>38</v>
      </c>
      <c r="BV183" s="97" t="s">
        <v>176</v>
      </c>
      <c r="CF183" s="97" t="s">
        <v>174</v>
      </c>
      <c r="CG183" s="108">
        <v>242.5</v>
      </c>
      <c r="CH183" s="18">
        <v>1532.29</v>
      </c>
      <c r="CJ183" s="12">
        <v>1344</v>
      </c>
      <c r="CK183" s="12">
        <v>4</v>
      </c>
      <c r="CL183" s="12">
        <v>19</v>
      </c>
      <c r="CP183" s="62" t="s">
        <v>176</v>
      </c>
      <c r="CV183" s="62" t="s">
        <v>176</v>
      </c>
      <c r="DB183" s="97" t="s">
        <v>176</v>
      </c>
      <c r="DR183" s="97" t="s">
        <v>174</v>
      </c>
      <c r="DS183" s="18">
        <v>2454.96</v>
      </c>
      <c r="DU183" s="18">
        <v>1556.41</v>
      </c>
      <c r="DV183" s="29">
        <v>2</v>
      </c>
      <c r="DW183" s="29">
        <v>14</v>
      </c>
      <c r="DX183" s="29">
        <v>8.1999999999999993</v>
      </c>
      <c r="DY183" s="97" t="s">
        <v>174</v>
      </c>
      <c r="DZ183" s="98">
        <v>78</v>
      </c>
      <c r="EA183" s="98">
        <v>80</v>
      </c>
      <c r="EB183" s="98">
        <v>72</v>
      </c>
      <c r="EC183" s="98">
        <v>72</v>
      </c>
      <c r="ED183" s="98">
        <v>8</v>
      </c>
      <c r="EE183" s="98">
        <v>6</v>
      </c>
      <c r="EF183" s="97" t="s">
        <v>176</v>
      </c>
      <c r="EK183" s="97" t="s">
        <v>174</v>
      </c>
      <c r="EL183" s="18">
        <v>34.93</v>
      </c>
      <c r="EN183" s="18">
        <v>98.76</v>
      </c>
      <c r="EO183" s="97" t="s">
        <v>177</v>
      </c>
      <c r="EP183" s="98">
        <v>40</v>
      </c>
      <c r="ER183" s="100">
        <v>120</v>
      </c>
      <c r="ES183" s="100">
        <v>120</v>
      </c>
      <c r="ET183" s="100">
        <v>12</v>
      </c>
      <c r="EU183" s="97" t="s">
        <v>174</v>
      </c>
      <c r="EW183" s="100">
        <v>2</v>
      </c>
      <c r="EX183" t="s">
        <v>174</v>
      </c>
      <c r="FA183" s="18">
        <v>111.83</v>
      </c>
      <c r="FF183" s="12"/>
      <c r="FG183" s="12"/>
      <c r="FH183" s="12"/>
      <c r="FJ183" s="12"/>
      <c r="FK183" s="12"/>
      <c r="FL183" s="12"/>
      <c r="FN183" t="s">
        <v>174</v>
      </c>
      <c r="FO183" s="84">
        <f t="shared" si="17"/>
        <v>50</v>
      </c>
      <c r="FR183" s="85">
        <f t="shared" si="18"/>
        <v>200</v>
      </c>
      <c r="FU183" s="18">
        <v>1800</v>
      </c>
      <c r="FV183" s="18">
        <v>600</v>
      </c>
      <c r="FW183" s="86">
        <f t="shared" si="19"/>
        <v>3060.39</v>
      </c>
      <c r="FX183" s="86">
        <f t="shared" si="20"/>
        <v>5354.03</v>
      </c>
      <c r="FY183" s="86">
        <f t="shared" si="20"/>
        <v>5769.45</v>
      </c>
    </row>
    <row r="184" spans="1:181" ht="30" customHeight="1" x14ac:dyDescent="0.25">
      <c r="A184" s="83" t="s">
        <v>424</v>
      </c>
      <c r="B184" s="97" t="s">
        <v>352</v>
      </c>
      <c r="C184" s="45">
        <v>44495</v>
      </c>
      <c r="D184" s="15">
        <v>44504</v>
      </c>
      <c r="E184" s="97" t="s">
        <v>199</v>
      </c>
      <c r="F184" s="97" t="s">
        <v>177</v>
      </c>
      <c r="G184" s="97" t="s">
        <v>203</v>
      </c>
      <c r="J184" s="98">
        <v>100</v>
      </c>
      <c r="L184" s="97" t="s">
        <v>176</v>
      </c>
      <c r="P184" s="98"/>
      <c r="T184" s="98">
        <v>2</v>
      </c>
      <c r="U184" s="98">
        <v>8</v>
      </c>
      <c r="V184" s="98">
        <v>9872</v>
      </c>
      <c r="W184" s="98">
        <v>1234</v>
      </c>
      <c r="X184" s="97" t="s">
        <v>175</v>
      </c>
      <c r="Y184" s="98">
        <v>1342</v>
      </c>
      <c r="Z184" s="98">
        <v>1342</v>
      </c>
      <c r="AA184" s="104">
        <v>1258</v>
      </c>
      <c r="AB184" s="105">
        <v>1189</v>
      </c>
      <c r="AC184" s="98">
        <v>1</v>
      </c>
      <c r="AD184" s="97" t="s">
        <v>176</v>
      </c>
      <c r="AH184" s="97" t="s">
        <v>176</v>
      </c>
      <c r="AL184" s="97" t="s">
        <v>176</v>
      </c>
      <c r="AM184" s="97" t="s">
        <v>176</v>
      </c>
      <c r="AQ184" s="97" t="s">
        <v>174</v>
      </c>
      <c r="AS184" s="18">
        <v>897.82</v>
      </c>
      <c r="AU184" s="97" t="s">
        <v>176</v>
      </c>
      <c r="AY184" s="97" t="s">
        <v>174</v>
      </c>
      <c r="AZ184">
        <v>69</v>
      </c>
      <c r="BA184" s="99">
        <v>44.65</v>
      </c>
      <c r="BB184" s="18">
        <v>54.08</v>
      </c>
      <c r="BD184" s="97" t="s">
        <v>174</v>
      </c>
      <c r="BE184" s="12">
        <v>84</v>
      </c>
      <c r="BF184" s="18">
        <v>113</v>
      </c>
      <c r="BG184" s="18">
        <v>57.42</v>
      </c>
      <c r="BI184" s="97" t="s">
        <v>176</v>
      </c>
      <c r="BV184" s="97" t="s">
        <v>176</v>
      </c>
      <c r="CF184" s="97" t="s">
        <v>174</v>
      </c>
      <c r="CG184" s="108">
        <v>111.1</v>
      </c>
      <c r="CH184" s="18">
        <v>676.58</v>
      </c>
      <c r="CJ184" s="12">
        <v>1234</v>
      </c>
      <c r="CK184" s="12" t="s">
        <v>425</v>
      </c>
      <c r="CL184" s="12" t="s">
        <v>235</v>
      </c>
      <c r="CP184" s="62" t="s">
        <v>176</v>
      </c>
      <c r="CV184" s="62" t="s">
        <v>176</v>
      </c>
      <c r="DB184" s="97" t="s">
        <v>176</v>
      </c>
      <c r="DR184" s="97" t="s">
        <v>174</v>
      </c>
      <c r="DS184" s="18">
        <v>2600</v>
      </c>
      <c r="DT184" s="18">
        <v>813.02</v>
      </c>
      <c r="DV184" s="29">
        <v>2.5</v>
      </c>
      <c r="DW184" s="29">
        <v>14</v>
      </c>
      <c r="DX184" s="29">
        <v>8.4</v>
      </c>
      <c r="DY184" s="97" t="s">
        <v>174</v>
      </c>
      <c r="DZ184" s="98">
        <v>68</v>
      </c>
      <c r="EA184" s="98">
        <v>68</v>
      </c>
      <c r="EB184" s="98">
        <v>67</v>
      </c>
      <c r="EC184" s="98">
        <v>68</v>
      </c>
      <c r="ED184" s="98">
        <v>12</v>
      </c>
      <c r="EE184" s="98">
        <v>12</v>
      </c>
      <c r="EF184" s="97" t="s">
        <v>176</v>
      </c>
      <c r="EK184" s="97" t="s">
        <v>174</v>
      </c>
      <c r="EM184" s="18">
        <v>111.4</v>
      </c>
      <c r="EO184" s="97" t="s">
        <v>177</v>
      </c>
      <c r="EP184" s="98">
        <v>50</v>
      </c>
      <c r="EQ184" s="12">
        <v>6</v>
      </c>
      <c r="ER184" s="100">
        <v>120</v>
      </c>
      <c r="ES184" s="100">
        <v>120</v>
      </c>
      <c r="ET184" s="100">
        <v>6</v>
      </c>
      <c r="EU184" s="97" t="s">
        <v>176</v>
      </c>
      <c r="EV184" s="54" t="s">
        <v>210</v>
      </c>
      <c r="EW184" s="100">
        <v>1</v>
      </c>
      <c r="EX184" s="103" t="s">
        <v>174</v>
      </c>
      <c r="EY184" s="102"/>
      <c r="EZ184" s="18">
        <v>67.37</v>
      </c>
      <c r="FB184" s="107">
        <v>18</v>
      </c>
      <c r="FC184" s="107">
        <v>60</v>
      </c>
      <c r="FD184" s="107">
        <v>12</v>
      </c>
      <c r="FE184" s="110" t="s">
        <v>180</v>
      </c>
      <c r="FF184" s="94">
        <v>18</v>
      </c>
      <c r="FG184" s="94">
        <v>60</v>
      </c>
      <c r="FH184" s="94">
        <v>12</v>
      </c>
      <c r="FI184" s="110" t="s">
        <v>180</v>
      </c>
      <c r="FJ184" s="94"/>
      <c r="FK184" s="94"/>
      <c r="FL184" s="94"/>
      <c r="FN184" s="112" t="s">
        <v>174</v>
      </c>
      <c r="FO184" s="84">
        <f t="shared" si="17"/>
        <v>50</v>
      </c>
      <c r="FR184" s="85">
        <f t="shared" si="18"/>
        <v>200</v>
      </c>
      <c r="FU184" s="18">
        <v>696.14</v>
      </c>
      <c r="FW184" s="86">
        <f t="shared" si="19"/>
        <v>3118.75</v>
      </c>
      <c r="FX184" s="86">
        <f t="shared" si="20"/>
        <v>3373.83</v>
      </c>
      <c r="FY184" s="86">
        <f t="shared" si="20"/>
        <v>0</v>
      </c>
    </row>
    <row r="185" spans="1:181" ht="30" customHeight="1" x14ac:dyDescent="0.25">
      <c r="A185" s="83" t="s">
        <v>426</v>
      </c>
      <c r="B185" s="97" t="s">
        <v>201</v>
      </c>
      <c r="C185" s="45">
        <v>44502</v>
      </c>
      <c r="D185" s="15">
        <v>44518</v>
      </c>
      <c r="E185" s="97" t="s">
        <v>199</v>
      </c>
      <c r="F185" s="97" t="s">
        <v>177</v>
      </c>
      <c r="G185" s="97" t="s">
        <v>203</v>
      </c>
      <c r="J185" s="98">
        <v>100</v>
      </c>
      <c r="L185" s="97" t="s">
        <v>174</v>
      </c>
      <c r="M185">
        <v>1</v>
      </c>
      <c r="P185" s="98">
        <v>10000</v>
      </c>
      <c r="T185" s="98">
        <v>5</v>
      </c>
      <c r="U185" s="98">
        <v>9</v>
      </c>
      <c r="V185" s="98">
        <v>18440</v>
      </c>
      <c r="W185" s="98">
        <v>1680</v>
      </c>
      <c r="X185" s="97" t="s">
        <v>175</v>
      </c>
      <c r="Y185" s="98">
        <v>4539</v>
      </c>
      <c r="Z185" s="98"/>
      <c r="AA185" s="104"/>
      <c r="AB185" s="105">
        <v>2707</v>
      </c>
      <c r="AC185" s="98">
        <v>2</v>
      </c>
      <c r="AD185" s="97" t="s">
        <v>176</v>
      </c>
      <c r="AH185" s="97" t="s">
        <v>176</v>
      </c>
      <c r="AL185" s="97" t="s">
        <v>176</v>
      </c>
      <c r="AM185" s="97" t="s">
        <v>176</v>
      </c>
      <c r="AQ185" s="97" t="s">
        <v>174</v>
      </c>
      <c r="AS185" s="18">
        <v>1040.5899999999999</v>
      </c>
      <c r="AU185" s="97" t="s">
        <v>176</v>
      </c>
      <c r="AY185" s="97" t="s">
        <v>174</v>
      </c>
      <c r="AZ185">
        <v>1832</v>
      </c>
      <c r="BA185" s="99"/>
      <c r="BB185" s="18">
        <v>1681.55</v>
      </c>
      <c r="BD185" s="97" t="s">
        <v>176</v>
      </c>
      <c r="BI185" s="97" t="s">
        <v>176</v>
      </c>
      <c r="BV185" s="97" t="s">
        <v>176</v>
      </c>
      <c r="CF185" s="97" t="s">
        <v>174</v>
      </c>
      <c r="CG185" s="108">
        <v>1100.6099999999999</v>
      </c>
      <c r="CH185" s="18">
        <v>1144.72</v>
      </c>
      <c r="CJ185" s="12">
        <v>1680</v>
      </c>
      <c r="CK185" s="12">
        <v>0</v>
      </c>
      <c r="CL185" s="12">
        <v>19</v>
      </c>
      <c r="CP185" s="62" t="s">
        <v>176</v>
      </c>
      <c r="CV185" s="62" t="s">
        <v>176</v>
      </c>
      <c r="DB185" s="97" t="s">
        <v>174</v>
      </c>
      <c r="DD185" s="18">
        <v>1242.94</v>
      </c>
      <c r="DF185">
        <v>18</v>
      </c>
      <c r="DG185" s="12">
        <v>225</v>
      </c>
      <c r="DH185" s="12">
        <v>8</v>
      </c>
      <c r="DI185" t="s">
        <v>181</v>
      </c>
      <c r="DR185" s="97" t="s">
        <v>174</v>
      </c>
      <c r="DS185" s="18">
        <v>2600</v>
      </c>
      <c r="DT185" s="18">
        <v>2756.48</v>
      </c>
      <c r="DV185" s="29">
        <v>2.5</v>
      </c>
      <c r="DW185" s="29">
        <v>14</v>
      </c>
      <c r="DX185" s="29">
        <v>8.1999999999999993</v>
      </c>
      <c r="DY185" s="97" t="s">
        <v>174</v>
      </c>
      <c r="DZ185" s="98">
        <v>77</v>
      </c>
      <c r="EA185" s="98">
        <v>77</v>
      </c>
      <c r="EB185" s="98">
        <v>75</v>
      </c>
      <c r="EC185" s="98">
        <v>75</v>
      </c>
      <c r="ED185" s="98">
        <v>12</v>
      </c>
      <c r="EE185" s="98">
        <v>12</v>
      </c>
      <c r="EF185" s="97" t="s">
        <v>176</v>
      </c>
      <c r="EK185" s="97" t="s">
        <v>174</v>
      </c>
      <c r="EM185" s="18">
        <v>22.28</v>
      </c>
      <c r="EO185" s="97" t="s">
        <v>427</v>
      </c>
      <c r="EP185" s="98">
        <v>40</v>
      </c>
      <c r="EQ185" s="12">
        <v>10</v>
      </c>
      <c r="ER185" s="100">
        <v>140</v>
      </c>
      <c r="ES185" s="100">
        <v>120</v>
      </c>
      <c r="ET185" s="100">
        <v>6</v>
      </c>
      <c r="EU185" s="97" t="s">
        <v>174</v>
      </c>
      <c r="EW185" s="100">
        <v>0</v>
      </c>
      <c r="EX185" s="103" t="s">
        <v>174</v>
      </c>
      <c r="EZ185" s="18">
        <v>99.7</v>
      </c>
      <c r="FB185" s="107">
        <v>9</v>
      </c>
      <c r="FC185" s="107">
        <v>100</v>
      </c>
      <c r="FD185" s="107">
        <v>12</v>
      </c>
      <c r="FE185" s="110" t="s">
        <v>180</v>
      </c>
      <c r="FF185" s="94">
        <v>9</v>
      </c>
      <c r="FG185" s="94">
        <v>100</v>
      </c>
      <c r="FH185" s="94">
        <v>10</v>
      </c>
      <c r="FI185" s="110" t="s">
        <v>205</v>
      </c>
      <c r="FJ185" s="94"/>
      <c r="FK185" s="94"/>
      <c r="FL185" s="94"/>
      <c r="FN185" s="112" t="s">
        <v>174</v>
      </c>
      <c r="FO185" s="84">
        <f t="shared" si="17"/>
        <v>50</v>
      </c>
      <c r="FR185" s="85">
        <f t="shared" si="18"/>
        <v>200</v>
      </c>
      <c r="FU185" s="18">
        <v>491.53</v>
      </c>
      <c r="FW185" s="86">
        <f t="shared" si="19"/>
        <v>3950.6099999999997</v>
      </c>
      <c r="FX185" s="86">
        <f t="shared" si="20"/>
        <v>8479.7899999999991</v>
      </c>
      <c r="FY185" s="86">
        <f t="shared" si="20"/>
        <v>0</v>
      </c>
    </row>
    <row r="186" spans="1:181" ht="30" x14ac:dyDescent="0.25">
      <c r="A186" s="83" t="s">
        <v>428</v>
      </c>
      <c r="B186" s="97" t="s">
        <v>201</v>
      </c>
      <c r="C186" s="45">
        <v>44494</v>
      </c>
      <c r="D186" s="15">
        <v>44523</v>
      </c>
      <c r="E186" s="97" t="s">
        <v>202</v>
      </c>
      <c r="F186" s="110" t="s">
        <v>177</v>
      </c>
      <c r="G186" s="54" t="s">
        <v>203</v>
      </c>
      <c r="J186" s="94">
        <v>100</v>
      </c>
      <c r="L186" s="110" t="s">
        <v>176</v>
      </c>
      <c r="P186" s="94"/>
      <c r="T186" s="94">
        <v>2</v>
      </c>
      <c r="U186" s="94">
        <v>9</v>
      </c>
      <c r="V186" s="94">
        <v>10848</v>
      </c>
      <c r="W186" s="94">
        <v>1356</v>
      </c>
      <c r="X186" s="110" t="s">
        <v>175</v>
      </c>
      <c r="Y186" s="94">
        <v>5631</v>
      </c>
      <c r="Z186" s="94"/>
      <c r="AA186" s="94"/>
      <c r="AB186" s="94">
        <v>1545</v>
      </c>
      <c r="AC186" s="94">
        <v>1</v>
      </c>
      <c r="AD186" s="110" t="s">
        <v>176</v>
      </c>
      <c r="AH186" s="110" t="s">
        <v>176</v>
      </c>
      <c r="AL186" s="110" t="s">
        <v>176</v>
      </c>
      <c r="AM186" s="110" t="s">
        <v>176</v>
      </c>
      <c r="AQ186" s="110" t="s">
        <v>174</v>
      </c>
      <c r="AS186" s="18">
        <v>1383.22</v>
      </c>
      <c r="AU186" s="110" t="s">
        <v>176</v>
      </c>
      <c r="AY186" s="110" t="s">
        <v>174</v>
      </c>
      <c r="AZ186">
        <v>4086</v>
      </c>
      <c r="BB186" s="18">
        <v>595.36</v>
      </c>
      <c r="BD186" s="110" t="s">
        <v>176</v>
      </c>
      <c r="BI186" s="110" t="s">
        <v>174</v>
      </c>
      <c r="BJ186" s="12">
        <v>1356</v>
      </c>
      <c r="BK186" s="18">
        <v>959.9</v>
      </c>
      <c r="BL186" s="18">
        <v>238.05</v>
      </c>
      <c r="BN186" s="109">
        <v>4.2</v>
      </c>
      <c r="BO186" s="109">
        <v>38</v>
      </c>
      <c r="BV186" s="110" t="s">
        <v>176</v>
      </c>
      <c r="CF186" s="110" t="s">
        <v>174</v>
      </c>
      <c r="CG186" s="18">
        <v>1194.48</v>
      </c>
      <c r="CH186" s="18">
        <v>603.29999999999995</v>
      </c>
      <c r="CJ186" s="12">
        <v>1356</v>
      </c>
      <c r="CK186" s="109">
        <v>4.2</v>
      </c>
      <c r="CL186" s="109">
        <v>19</v>
      </c>
      <c r="CP186" s="62" t="s">
        <v>176</v>
      </c>
      <c r="CV186" s="62" t="s">
        <v>176</v>
      </c>
      <c r="DB186" s="110" t="s">
        <v>176</v>
      </c>
      <c r="DR186" s="110" t="s">
        <v>174</v>
      </c>
      <c r="DS186" s="18">
        <v>2600</v>
      </c>
      <c r="DT186" s="18">
        <v>2090.79</v>
      </c>
      <c r="DV186" s="29">
        <v>2.5</v>
      </c>
      <c r="DW186" s="29">
        <v>14</v>
      </c>
      <c r="DX186" s="29">
        <v>8.1999999999999993</v>
      </c>
      <c r="DY186" s="110" t="s">
        <v>174</v>
      </c>
      <c r="DZ186" s="29">
        <v>77</v>
      </c>
      <c r="EA186" s="29">
        <v>77</v>
      </c>
      <c r="EB186" s="29">
        <v>72</v>
      </c>
      <c r="EC186" s="29">
        <v>72</v>
      </c>
      <c r="ED186" s="29">
        <v>12</v>
      </c>
      <c r="EE186" s="29">
        <v>12</v>
      </c>
      <c r="EF186" s="110" t="s">
        <v>176</v>
      </c>
      <c r="EK186" s="110" t="s">
        <v>174</v>
      </c>
      <c r="EM186" s="18">
        <v>20.72</v>
      </c>
      <c r="EO186" s="110" t="s">
        <v>177</v>
      </c>
      <c r="EP186" s="94">
        <v>40</v>
      </c>
      <c r="EQ186" s="12">
        <v>10</v>
      </c>
      <c r="ER186" s="12">
        <v>140</v>
      </c>
      <c r="ES186" s="12">
        <v>120</v>
      </c>
      <c r="ET186" s="12">
        <v>3</v>
      </c>
      <c r="EU186" s="110" t="s">
        <v>176</v>
      </c>
      <c r="EV186" s="54" t="s">
        <v>353</v>
      </c>
      <c r="EW186" s="12">
        <v>0</v>
      </c>
      <c r="EX186" t="s">
        <v>174</v>
      </c>
      <c r="EZ186" s="18">
        <v>79.33</v>
      </c>
      <c r="FB186" s="12">
        <v>9</v>
      </c>
      <c r="FC186" s="12">
        <v>75</v>
      </c>
      <c r="FD186" s="12">
        <v>12</v>
      </c>
      <c r="FE186" t="s">
        <v>180</v>
      </c>
      <c r="FF186" s="12">
        <v>9</v>
      </c>
      <c r="FG186" s="12">
        <v>75</v>
      </c>
      <c r="FH186" s="12">
        <v>10</v>
      </c>
      <c r="FI186" t="s">
        <v>205</v>
      </c>
      <c r="FJ186" s="12"/>
      <c r="FK186" s="12"/>
      <c r="FL186" s="12"/>
      <c r="FN186" t="s">
        <v>174</v>
      </c>
      <c r="FO186" s="84">
        <f t="shared" ref="FO186:FO190" si="21">IF(FN186="Yes",50,0)</f>
        <v>50</v>
      </c>
      <c r="FR186" s="85">
        <f t="shared" ref="FR186:FR190" si="22">IF(F186="electric",200,0)</f>
        <v>200</v>
      </c>
      <c r="FU186" s="18">
        <v>491.53</v>
      </c>
      <c r="FW186" s="86">
        <f t="shared" si="19"/>
        <v>5004.38</v>
      </c>
      <c r="FX186" s="86">
        <f t="shared" si="20"/>
        <v>5502.3</v>
      </c>
      <c r="FY186" s="86">
        <f t="shared" si="20"/>
        <v>0</v>
      </c>
    </row>
    <row r="187" spans="1:181" x14ac:dyDescent="0.25">
      <c r="A187" s="83" t="s">
        <v>429</v>
      </c>
      <c r="B187" t="s">
        <v>352</v>
      </c>
      <c r="C187" s="45">
        <v>44501</v>
      </c>
      <c r="D187" s="15">
        <v>44538</v>
      </c>
      <c r="E187" t="s">
        <v>199</v>
      </c>
      <c r="F187" t="s">
        <v>177</v>
      </c>
      <c r="G187" s="54" t="s">
        <v>182</v>
      </c>
      <c r="J187">
        <v>100</v>
      </c>
      <c r="K187">
        <v>8.4</v>
      </c>
      <c r="L187" t="s">
        <v>174</v>
      </c>
      <c r="O187">
        <v>1</v>
      </c>
      <c r="P187" s="94">
        <v>2.5</v>
      </c>
      <c r="Q187">
        <v>14</v>
      </c>
      <c r="T187">
        <v>1</v>
      </c>
      <c r="U187">
        <v>7</v>
      </c>
      <c r="V187">
        <v>11424</v>
      </c>
      <c r="W187">
        <v>1428</v>
      </c>
      <c r="X187" t="s">
        <v>175</v>
      </c>
      <c r="Y187">
        <v>2611</v>
      </c>
      <c r="Z187">
        <v>2611</v>
      </c>
      <c r="AA187">
        <v>2003</v>
      </c>
      <c r="AB187">
        <v>1722</v>
      </c>
      <c r="AC187">
        <v>1</v>
      </c>
      <c r="AD187" t="s">
        <v>176</v>
      </c>
      <c r="AH187" t="s">
        <v>176</v>
      </c>
      <c r="AL187" t="s">
        <v>176</v>
      </c>
      <c r="AM187" t="s">
        <v>176</v>
      </c>
      <c r="AQ187" t="s">
        <v>174</v>
      </c>
      <c r="AS187" s="18">
        <v>1125.67</v>
      </c>
      <c r="AU187" t="s">
        <v>176</v>
      </c>
      <c r="AY187" t="s">
        <v>174</v>
      </c>
      <c r="AZ187">
        <v>281</v>
      </c>
      <c r="BA187" s="18">
        <v>220</v>
      </c>
      <c r="BB187" s="18">
        <v>619.78</v>
      </c>
      <c r="BD187" t="s">
        <v>174</v>
      </c>
      <c r="BE187" s="12">
        <v>608</v>
      </c>
      <c r="BF187" s="18">
        <v>412.05</v>
      </c>
      <c r="BG187" s="18">
        <v>2520.42</v>
      </c>
      <c r="BI187" t="s">
        <v>174</v>
      </c>
      <c r="BJ187" s="12">
        <v>1428</v>
      </c>
      <c r="BK187" s="18">
        <v>26</v>
      </c>
      <c r="BL187" s="18">
        <v>857.28</v>
      </c>
      <c r="BN187" s="12">
        <v>19</v>
      </c>
      <c r="BO187" s="12">
        <v>38</v>
      </c>
      <c r="BV187" t="s">
        <v>174</v>
      </c>
      <c r="BW187" s="18">
        <v>55.34</v>
      </c>
      <c r="BX187" s="18">
        <v>325.97000000000003</v>
      </c>
      <c r="BZ187">
        <v>52</v>
      </c>
      <c r="CA187" s="12">
        <v>0</v>
      </c>
      <c r="CB187" s="12">
        <v>19</v>
      </c>
      <c r="CF187" t="s">
        <v>174</v>
      </c>
      <c r="CG187" s="18">
        <v>1009.76</v>
      </c>
      <c r="CH187" s="18">
        <v>1739.09</v>
      </c>
      <c r="CJ187" s="12">
        <v>1428</v>
      </c>
      <c r="CK187" s="12">
        <v>0</v>
      </c>
      <c r="CL187" s="12">
        <v>19</v>
      </c>
      <c r="CP187" s="62" t="s">
        <v>176</v>
      </c>
      <c r="CV187" s="62" t="s">
        <v>176</v>
      </c>
      <c r="DB187" t="s">
        <v>176</v>
      </c>
      <c r="DR187" t="s">
        <v>176</v>
      </c>
      <c r="DY187" t="s">
        <v>174</v>
      </c>
      <c r="DZ187" s="29">
        <v>70</v>
      </c>
      <c r="EA187" s="29">
        <v>69</v>
      </c>
      <c r="EB187" s="29">
        <v>71</v>
      </c>
      <c r="EC187" s="29">
        <v>67</v>
      </c>
      <c r="ED187" s="29">
        <v>12</v>
      </c>
      <c r="EE187" s="29">
        <v>12</v>
      </c>
      <c r="EF187" t="s">
        <v>176</v>
      </c>
      <c r="EK187" t="s">
        <v>174</v>
      </c>
      <c r="EM187" s="18">
        <v>226.75</v>
      </c>
      <c r="EO187" t="s">
        <v>427</v>
      </c>
      <c r="EP187">
        <v>40</v>
      </c>
      <c r="EQ187" s="12">
        <v>8</v>
      </c>
      <c r="ER187" s="12">
        <v>120</v>
      </c>
      <c r="ES187" s="12">
        <v>120</v>
      </c>
      <c r="ET187" s="12">
        <v>6</v>
      </c>
      <c r="EU187" t="s">
        <v>174</v>
      </c>
      <c r="EW187" s="12">
        <v>1</v>
      </c>
      <c r="EX187" t="s">
        <v>174</v>
      </c>
      <c r="EZ187" s="18">
        <v>98.65</v>
      </c>
      <c r="FB187" s="12">
        <v>18</v>
      </c>
      <c r="FC187" s="12">
        <v>60</v>
      </c>
      <c r="FD187" s="12">
        <v>12</v>
      </c>
      <c r="FE187" t="s">
        <v>180</v>
      </c>
      <c r="FF187" s="12">
        <v>18</v>
      </c>
      <c r="FG187" s="12">
        <v>60</v>
      </c>
      <c r="FH187" s="12">
        <v>12</v>
      </c>
      <c r="FI187" t="s">
        <v>180</v>
      </c>
      <c r="FJ187" s="12"/>
      <c r="FK187" s="12"/>
      <c r="FL187" s="12"/>
      <c r="FN187" t="s">
        <v>174</v>
      </c>
      <c r="FO187" s="84">
        <f t="shared" si="21"/>
        <v>50</v>
      </c>
      <c r="FR187" s="85">
        <f t="shared" si="22"/>
        <v>200</v>
      </c>
      <c r="FU187" s="18">
        <v>992.95</v>
      </c>
      <c r="FW187" s="86">
        <f t="shared" si="19"/>
        <v>1973.15</v>
      </c>
      <c r="FX187" s="86">
        <f t="shared" si="20"/>
        <v>8506.56</v>
      </c>
      <c r="FY187" s="86">
        <f t="shared" si="20"/>
        <v>0</v>
      </c>
    </row>
    <row r="188" spans="1:181" ht="30" x14ac:dyDescent="0.25">
      <c r="A188" s="83" t="s">
        <v>430</v>
      </c>
      <c r="B188" s="110" t="s">
        <v>201</v>
      </c>
      <c r="C188" s="45">
        <v>44509</v>
      </c>
      <c r="D188" s="15">
        <v>44539</v>
      </c>
      <c r="E188" s="110" t="s">
        <v>202</v>
      </c>
      <c r="F188" s="110" t="s">
        <v>177</v>
      </c>
      <c r="G188" s="54" t="s">
        <v>203</v>
      </c>
      <c r="J188" s="94">
        <v>100</v>
      </c>
      <c r="L188" s="110" t="s">
        <v>174</v>
      </c>
      <c r="P188" s="94"/>
      <c r="T188">
        <v>2</v>
      </c>
      <c r="V188">
        <v>7848</v>
      </c>
      <c r="W188">
        <v>964</v>
      </c>
      <c r="X188" t="s">
        <v>204</v>
      </c>
      <c r="Y188">
        <v>2135</v>
      </c>
      <c r="AB188">
        <v>1166</v>
      </c>
      <c r="AC188">
        <v>1</v>
      </c>
      <c r="AD188" t="s">
        <v>176</v>
      </c>
      <c r="AH188" t="s">
        <v>176</v>
      </c>
      <c r="AL188" t="s">
        <v>176</v>
      </c>
      <c r="AM188" t="s">
        <v>176</v>
      </c>
      <c r="AQ188" t="s">
        <v>174</v>
      </c>
      <c r="AS188" s="18">
        <v>2335.96</v>
      </c>
      <c r="AU188" t="s">
        <v>176</v>
      </c>
      <c r="AY188" t="s">
        <v>174</v>
      </c>
      <c r="AZ188">
        <v>969</v>
      </c>
      <c r="BB188" s="18">
        <v>625.98</v>
      </c>
      <c r="BD188" t="s">
        <v>176</v>
      </c>
      <c r="BI188" t="s">
        <v>174</v>
      </c>
      <c r="BJ188" s="12">
        <v>964</v>
      </c>
      <c r="BK188" s="18">
        <v>411.49</v>
      </c>
      <c r="BL188" s="18">
        <v>934.6</v>
      </c>
      <c r="BN188" s="12">
        <v>4.2</v>
      </c>
      <c r="BO188" s="12">
        <v>38</v>
      </c>
      <c r="BV188" t="s">
        <v>176</v>
      </c>
      <c r="CF188" t="s">
        <v>174</v>
      </c>
      <c r="CG188" s="18">
        <v>891.37</v>
      </c>
      <c r="CH188" s="18">
        <v>749.16</v>
      </c>
      <c r="CJ188" s="12">
        <v>964</v>
      </c>
      <c r="CK188" s="12">
        <v>3</v>
      </c>
      <c r="CL188" s="12">
        <v>19</v>
      </c>
      <c r="CM188" s="12"/>
      <c r="CN188" s="12"/>
      <c r="CO188" s="12"/>
      <c r="CP188" s="62" t="s">
        <v>176</v>
      </c>
      <c r="CV188" s="62" t="s">
        <v>176</v>
      </c>
      <c r="DB188" t="s">
        <v>176</v>
      </c>
      <c r="DR188" t="s">
        <v>174</v>
      </c>
      <c r="DS188" s="18">
        <v>2600</v>
      </c>
      <c r="DT188" s="18">
        <v>2077.83</v>
      </c>
      <c r="DV188" s="29">
        <v>2</v>
      </c>
      <c r="DW188" s="29">
        <v>14</v>
      </c>
      <c r="DX188" s="29">
        <v>8</v>
      </c>
      <c r="DY188" t="s">
        <v>174</v>
      </c>
      <c r="DZ188" s="29">
        <v>77</v>
      </c>
      <c r="EA188" s="29">
        <v>77</v>
      </c>
      <c r="EB188" s="29">
        <v>72</v>
      </c>
      <c r="EC188" s="29">
        <v>72</v>
      </c>
      <c r="ED188" s="29">
        <v>12</v>
      </c>
      <c r="EE188" s="29">
        <v>12</v>
      </c>
      <c r="EF188" t="s">
        <v>176</v>
      </c>
      <c r="EK188" t="s">
        <v>174</v>
      </c>
      <c r="EL188" s="18">
        <v>38.24</v>
      </c>
      <c r="EM188" s="18">
        <v>20.92</v>
      </c>
      <c r="EO188" t="s">
        <v>177</v>
      </c>
      <c r="EP188">
        <v>40</v>
      </c>
      <c r="EQ188" s="12">
        <v>10</v>
      </c>
      <c r="ER188" s="12">
        <v>140</v>
      </c>
      <c r="ES188" s="12">
        <v>120</v>
      </c>
      <c r="ET188" s="12">
        <v>3</v>
      </c>
      <c r="EU188" t="s">
        <v>176</v>
      </c>
      <c r="EV188" s="54" t="s">
        <v>210</v>
      </c>
      <c r="EW188" s="12">
        <v>1</v>
      </c>
      <c r="EX188" t="s">
        <v>174</v>
      </c>
      <c r="EZ188" s="18">
        <v>78.930000000000007</v>
      </c>
      <c r="FB188" s="12">
        <v>9</v>
      </c>
      <c r="FC188" s="12">
        <v>100</v>
      </c>
      <c r="FD188" s="12">
        <v>12</v>
      </c>
      <c r="FE188" t="s">
        <v>180</v>
      </c>
      <c r="FF188" s="12">
        <v>9</v>
      </c>
      <c r="FG188" s="12">
        <v>100</v>
      </c>
      <c r="FH188" s="12">
        <v>10</v>
      </c>
      <c r="FI188" t="s">
        <v>205</v>
      </c>
      <c r="FJ188" s="12"/>
      <c r="FK188" s="12"/>
      <c r="FL188" s="12"/>
      <c r="FN188" t="s">
        <v>174</v>
      </c>
      <c r="FO188" s="84">
        <f t="shared" si="21"/>
        <v>50</v>
      </c>
      <c r="FR188" s="85">
        <f t="shared" si="22"/>
        <v>200</v>
      </c>
      <c r="FU188" s="18">
        <v>480.37</v>
      </c>
      <c r="FW188" s="86">
        <f t="shared" si="19"/>
        <v>4191.1000000000004</v>
      </c>
      <c r="FX188" s="86">
        <f t="shared" si="20"/>
        <v>7303.75</v>
      </c>
      <c r="FY188" s="86">
        <f t="shared" si="20"/>
        <v>0</v>
      </c>
    </row>
    <row r="189" spans="1:181" ht="30" x14ac:dyDescent="0.25">
      <c r="A189" s="83" t="s">
        <v>431</v>
      </c>
      <c r="B189" t="s">
        <v>201</v>
      </c>
      <c r="C189" s="45">
        <v>44519</v>
      </c>
      <c r="D189" s="15">
        <v>44545</v>
      </c>
      <c r="E189" t="s">
        <v>202</v>
      </c>
      <c r="F189" t="s">
        <v>177</v>
      </c>
      <c r="G189" s="54" t="s">
        <v>203</v>
      </c>
      <c r="J189">
        <v>100</v>
      </c>
      <c r="L189" t="s">
        <v>174</v>
      </c>
      <c r="M189">
        <v>2</v>
      </c>
      <c r="P189" s="94">
        <v>15000</v>
      </c>
      <c r="R189">
        <v>15000</v>
      </c>
      <c r="T189">
        <v>3</v>
      </c>
      <c r="U189">
        <v>5</v>
      </c>
      <c r="V189">
        <v>5824</v>
      </c>
      <c r="W189">
        <v>728</v>
      </c>
      <c r="X189" t="s">
        <v>204</v>
      </c>
      <c r="Y189">
        <v>1521</v>
      </c>
      <c r="AB189">
        <v>740</v>
      </c>
      <c r="AC189">
        <v>1</v>
      </c>
      <c r="AD189" t="s">
        <v>176</v>
      </c>
      <c r="AH189" t="s">
        <v>176</v>
      </c>
      <c r="AL189" t="s">
        <v>176</v>
      </c>
      <c r="AM189" t="s">
        <v>176</v>
      </c>
      <c r="AQ189" t="s">
        <v>174</v>
      </c>
      <c r="AS189" s="18">
        <v>2115.3200000000002</v>
      </c>
      <c r="AU189" t="s">
        <v>176</v>
      </c>
      <c r="AY189" t="s">
        <v>174</v>
      </c>
      <c r="AZ189">
        <v>781</v>
      </c>
      <c r="BB189" s="18">
        <v>573.14</v>
      </c>
      <c r="BD189" t="s">
        <v>176</v>
      </c>
      <c r="BI189" t="s">
        <v>174</v>
      </c>
      <c r="BJ189" s="12">
        <v>728</v>
      </c>
      <c r="BK189" s="18">
        <v>365.16</v>
      </c>
      <c r="BL189" s="18">
        <v>415.18</v>
      </c>
      <c r="BN189" s="12">
        <v>5</v>
      </c>
      <c r="BO189" s="12">
        <v>38</v>
      </c>
      <c r="BV189" t="s">
        <v>176</v>
      </c>
      <c r="CF189" t="s">
        <v>174</v>
      </c>
      <c r="CG189" s="18">
        <v>795.35</v>
      </c>
      <c r="CH189" s="18">
        <v>429.12</v>
      </c>
      <c r="CJ189" s="12">
        <v>728</v>
      </c>
      <c r="CK189" s="12">
        <v>4.2</v>
      </c>
      <c r="CL189" s="12">
        <v>19</v>
      </c>
      <c r="CP189" s="62" t="s">
        <v>176</v>
      </c>
      <c r="CV189" s="62" t="s">
        <v>176</v>
      </c>
      <c r="DB189" t="s">
        <v>176</v>
      </c>
      <c r="DR189" t="s">
        <v>174</v>
      </c>
      <c r="DS189" s="18">
        <v>2600</v>
      </c>
      <c r="DT189" s="18">
        <v>1996.63</v>
      </c>
      <c r="DV189" s="29">
        <v>2</v>
      </c>
      <c r="DW189" s="29">
        <v>14</v>
      </c>
      <c r="DX189" s="29">
        <v>8.1999999999999993</v>
      </c>
      <c r="DY189" t="s">
        <v>174</v>
      </c>
      <c r="DZ189" s="29">
        <v>77</v>
      </c>
      <c r="EA189" s="29">
        <v>77</v>
      </c>
      <c r="EB189" s="29">
        <v>72</v>
      </c>
      <c r="EC189" s="29">
        <v>72</v>
      </c>
      <c r="ED189" s="29">
        <v>12</v>
      </c>
      <c r="EE189" s="29">
        <v>12</v>
      </c>
      <c r="EF189" t="s">
        <v>176</v>
      </c>
      <c r="EK189" t="s">
        <v>174</v>
      </c>
      <c r="EM189" s="18">
        <v>59.52</v>
      </c>
      <c r="EO189" t="s">
        <v>177</v>
      </c>
      <c r="EP189">
        <v>40</v>
      </c>
      <c r="EQ189" s="12">
        <v>10</v>
      </c>
      <c r="ER189" s="12">
        <v>140</v>
      </c>
      <c r="ES189" s="12">
        <v>120</v>
      </c>
      <c r="ET189" s="12">
        <v>6</v>
      </c>
      <c r="EU189" t="s">
        <v>176</v>
      </c>
      <c r="EV189" s="54" t="s">
        <v>209</v>
      </c>
      <c r="EW189" s="12">
        <v>1</v>
      </c>
      <c r="EX189" t="s">
        <v>174</v>
      </c>
      <c r="EZ189" s="18">
        <v>69.55</v>
      </c>
      <c r="FB189" s="12">
        <v>9</v>
      </c>
      <c r="FC189" s="12">
        <v>100</v>
      </c>
      <c r="FD189" s="12">
        <v>12</v>
      </c>
      <c r="FE189" t="s">
        <v>180</v>
      </c>
      <c r="FF189" s="12">
        <v>9</v>
      </c>
      <c r="FG189" s="12">
        <v>100</v>
      </c>
      <c r="FH189" s="12">
        <v>10</v>
      </c>
      <c r="FI189" t="s">
        <v>205</v>
      </c>
      <c r="FJ189" s="12"/>
      <c r="FK189" s="12"/>
      <c r="FL189" s="12"/>
      <c r="FN189" t="s">
        <v>174</v>
      </c>
      <c r="FO189" s="84">
        <f t="shared" si="21"/>
        <v>50</v>
      </c>
      <c r="FR189" s="85">
        <f t="shared" si="22"/>
        <v>200</v>
      </c>
      <c r="FU189" s="18">
        <v>480.37</v>
      </c>
      <c r="FW189" s="86">
        <f t="shared" si="19"/>
        <v>4010.51</v>
      </c>
      <c r="FX189" s="86">
        <f t="shared" si="20"/>
        <v>6138.83</v>
      </c>
      <c r="FY189" s="86">
        <f t="shared" si="20"/>
        <v>0</v>
      </c>
    </row>
    <row r="190" spans="1:181" x14ac:dyDescent="0.25">
      <c r="A190" s="83" t="s">
        <v>432</v>
      </c>
      <c r="B190" t="s">
        <v>201</v>
      </c>
      <c r="C190" s="45">
        <v>44523</v>
      </c>
      <c r="D190" s="15">
        <v>44546</v>
      </c>
      <c r="E190" t="s">
        <v>202</v>
      </c>
      <c r="F190" t="s">
        <v>177</v>
      </c>
      <c r="G190" s="54" t="s">
        <v>203</v>
      </c>
      <c r="J190">
        <v>100</v>
      </c>
      <c r="L190" t="s">
        <v>176</v>
      </c>
      <c r="T190">
        <v>2</v>
      </c>
      <c r="U190">
        <v>9</v>
      </c>
      <c r="V190">
        <v>13440</v>
      </c>
      <c r="W190">
        <v>1680</v>
      </c>
      <c r="X190" t="s">
        <v>175</v>
      </c>
      <c r="Y190">
        <v>2092</v>
      </c>
      <c r="AB190">
        <v>1355</v>
      </c>
      <c r="AC190">
        <v>1</v>
      </c>
      <c r="AD190" t="s">
        <v>176</v>
      </c>
      <c r="AH190" t="s">
        <v>176</v>
      </c>
      <c r="AL190" t="s">
        <v>176</v>
      </c>
      <c r="AM190" t="s">
        <v>176</v>
      </c>
      <c r="AQ190" t="s">
        <v>174</v>
      </c>
      <c r="AS190" s="18">
        <v>2245.73</v>
      </c>
      <c r="AU190" t="s">
        <v>176</v>
      </c>
      <c r="AY190" t="s">
        <v>174</v>
      </c>
      <c r="AZ190">
        <v>737</v>
      </c>
      <c r="BB190" s="18">
        <v>812.87</v>
      </c>
      <c r="BD190" t="s">
        <v>176</v>
      </c>
      <c r="BI190" t="s">
        <v>174</v>
      </c>
      <c r="BJ190" s="12">
        <v>1680</v>
      </c>
      <c r="BK190" s="18">
        <v>1427.85</v>
      </c>
      <c r="BL190" s="18">
        <v>505.63</v>
      </c>
      <c r="BN190" s="12">
        <v>4.5999999999999996</v>
      </c>
      <c r="BO190" s="12">
        <v>38</v>
      </c>
      <c r="BV190" t="s">
        <v>176</v>
      </c>
      <c r="CF190" t="s">
        <v>174</v>
      </c>
      <c r="CG190" s="18">
        <v>1484.69</v>
      </c>
      <c r="CH190" s="18">
        <v>1164.1500000000001</v>
      </c>
      <c r="CJ190" s="12">
        <v>1680</v>
      </c>
      <c r="CK190" s="12">
        <v>5</v>
      </c>
      <c r="CL190" s="12">
        <v>19</v>
      </c>
      <c r="CP190" s="62" t="s">
        <v>176</v>
      </c>
      <c r="CV190" s="62" t="s">
        <v>176</v>
      </c>
      <c r="DB190" t="s">
        <v>176</v>
      </c>
      <c r="DR190" t="s">
        <v>174</v>
      </c>
      <c r="DS190" s="18">
        <v>2600</v>
      </c>
      <c r="DT190" s="18">
        <v>3136.96</v>
      </c>
      <c r="DV190" s="29">
        <v>2.5</v>
      </c>
      <c r="DW190" s="29">
        <v>14</v>
      </c>
      <c r="DX190" s="29">
        <v>8.1999999999999993</v>
      </c>
      <c r="DY190" t="s">
        <v>174</v>
      </c>
      <c r="DZ190" s="29">
        <v>77</v>
      </c>
      <c r="EA190" s="29">
        <v>77</v>
      </c>
      <c r="EB190" s="29">
        <v>72</v>
      </c>
      <c r="EC190" s="29">
        <v>72</v>
      </c>
      <c r="ED190" s="29">
        <v>12</v>
      </c>
      <c r="EE190" s="29">
        <v>12</v>
      </c>
      <c r="EF190" t="s">
        <v>176</v>
      </c>
      <c r="EK190" t="s">
        <v>174</v>
      </c>
      <c r="EM190" s="18">
        <v>70.489999999999995</v>
      </c>
      <c r="EO190" t="s">
        <v>177</v>
      </c>
      <c r="EP190">
        <v>40</v>
      </c>
      <c r="EQ190" s="12">
        <v>10</v>
      </c>
      <c r="ER190" s="12">
        <v>140</v>
      </c>
      <c r="ES190" s="12">
        <v>120</v>
      </c>
      <c r="EU190" t="s">
        <v>174</v>
      </c>
      <c r="EW190" s="12">
        <v>2</v>
      </c>
      <c r="EX190" t="s">
        <v>174</v>
      </c>
      <c r="EZ190" s="18">
        <v>119.8</v>
      </c>
      <c r="FB190" s="12">
        <v>9</v>
      </c>
      <c r="FC190" s="12">
        <v>100</v>
      </c>
      <c r="FD190" s="12">
        <v>12</v>
      </c>
      <c r="FE190" t="s">
        <v>180</v>
      </c>
      <c r="FF190" s="12">
        <v>9</v>
      </c>
      <c r="FG190" s="12">
        <v>100</v>
      </c>
      <c r="FH190" s="12">
        <v>10</v>
      </c>
      <c r="FI190" t="s">
        <v>205</v>
      </c>
      <c r="FJ190" s="12"/>
      <c r="FK190" s="12"/>
      <c r="FL190" s="12"/>
      <c r="FN190" t="s">
        <v>174</v>
      </c>
      <c r="FO190" s="84">
        <f t="shared" si="21"/>
        <v>50</v>
      </c>
      <c r="FR190" s="85">
        <f t="shared" si="22"/>
        <v>200</v>
      </c>
      <c r="FU190" s="18">
        <v>480.37</v>
      </c>
      <c r="FW190" s="86">
        <f t="shared" si="19"/>
        <v>5762.54</v>
      </c>
      <c r="FX190" s="86">
        <f t="shared" si="20"/>
        <v>8536</v>
      </c>
      <c r="FY190" s="86">
        <f t="shared" si="20"/>
        <v>0</v>
      </c>
    </row>
    <row r="191" spans="1:181" ht="15" customHeight="1" x14ac:dyDescent="0.25">
      <c r="A191" s="83" t="s">
        <v>433</v>
      </c>
      <c r="B191" t="s">
        <v>337</v>
      </c>
      <c r="C191" s="45">
        <v>44369</v>
      </c>
      <c r="D191" s="15">
        <v>44543</v>
      </c>
      <c r="E191" t="s">
        <v>202</v>
      </c>
      <c r="F191" t="s">
        <v>177</v>
      </c>
      <c r="G191" s="54" t="s">
        <v>203</v>
      </c>
      <c r="J191">
        <v>100</v>
      </c>
      <c r="L191" t="s">
        <v>174</v>
      </c>
      <c r="M191">
        <v>1</v>
      </c>
      <c r="P191">
        <v>10000</v>
      </c>
      <c r="Q191">
        <v>10.7</v>
      </c>
      <c r="T191">
        <v>2</v>
      </c>
      <c r="U191">
        <v>7</v>
      </c>
      <c r="V191">
        <v>7840</v>
      </c>
      <c r="W191">
        <v>980</v>
      </c>
      <c r="X191" t="s">
        <v>204</v>
      </c>
      <c r="Y191">
        <v>1174</v>
      </c>
      <c r="Z191">
        <v>445</v>
      </c>
      <c r="AA191">
        <v>162</v>
      </c>
      <c r="AB191">
        <v>852</v>
      </c>
      <c r="AC191">
        <v>1</v>
      </c>
      <c r="AD191" t="s">
        <v>176</v>
      </c>
      <c r="AH191" t="s">
        <v>176</v>
      </c>
      <c r="AL191" t="s">
        <v>176</v>
      </c>
      <c r="AM191" t="s">
        <v>176</v>
      </c>
      <c r="AQ191" t="s">
        <v>174</v>
      </c>
      <c r="AS191" s="18">
        <v>261.19</v>
      </c>
      <c r="AT191" s="18">
        <v>2915.82</v>
      </c>
      <c r="AU191" t="s">
        <v>176</v>
      </c>
      <c r="AY191" t="s">
        <v>174</v>
      </c>
      <c r="AZ191" s="12">
        <v>322</v>
      </c>
      <c r="BC191" s="18">
        <v>272.73</v>
      </c>
      <c r="BD191" t="s">
        <v>174</v>
      </c>
      <c r="BE191" s="12">
        <v>283</v>
      </c>
      <c r="BG191" s="18">
        <v>622.25</v>
      </c>
      <c r="BI191" t="s">
        <v>174</v>
      </c>
      <c r="BJ191" s="12">
        <v>980</v>
      </c>
      <c r="BM191" s="18">
        <v>626.73</v>
      </c>
      <c r="BN191" s="12">
        <v>13</v>
      </c>
      <c r="BO191" s="12">
        <v>30</v>
      </c>
      <c r="BV191" t="s">
        <v>176</v>
      </c>
      <c r="CF191" t="s">
        <v>174</v>
      </c>
      <c r="CH191" s="18">
        <v>1609.85</v>
      </c>
      <c r="CJ191" s="12">
        <v>980</v>
      </c>
      <c r="CK191" s="65">
        <v>7</v>
      </c>
      <c r="CL191" s="12">
        <v>22</v>
      </c>
      <c r="CP191" s="62" t="s">
        <v>176</v>
      </c>
      <c r="CV191" s="62" t="s">
        <v>176</v>
      </c>
      <c r="DB191" t="s">
        <v>176</v>
      </c>
      <c r="DF191" s="12"/>
      <c r="DR191" t="s">
        <v>174</v>
      </c>
      <c r="DS191" s="18">
        <v>2227.4899999999998</v>
      </c>
      <c r="DT191" s="18">
        <v>1109.9000000000001</v>
      </c>
      <c r="DV191" s="29">
        <v>2</v>
      </c>
      <c r="DW191" s="29">
        <v>14</v>
      </c>
      <c r="DX191" s="29">
        <v>8.1999999999999993</v>
      </c>
      <c r="DY191" t="s">
        <v>174</v>
      </c>
      <c r="DZ191" s="29">
        <v>78</v>
      </c>
      <c r="EA191" s="29">
        <v>80</v>
      </c>
      <c r="EB191" s="29">
        <v>72</v>
      </c>
      <c r="EC191" s="29">
        <v>72</v>
      </c>
      <c r="ED191" s="29">
        <v>8</v>
      </c>
      <c r="EE191" s="29">
        <v>6</v>
      </c>
      <c r="EF191" t="s">
        <v>176</v>
      </c>
      <c r="EK191" t="s">
        <v>174</v>
      </c>
      <c r="EL191" s="18">
        <v>33.61</v>
      </c>
      <c r="EN191" s="18">
        <v>66.39</v>
      </c>
      <c r="EO191" t="s">
        <v>177</v>
      </c>
      <c r="EP191">
        <v>30</v>
      </c>
      <c r="ER191" s="12">
        <v>120</v>
      </c>
      <c r="ES191" s="12">
        <v>120</v>
      </c>
      <c r="ET191" s="12">
        <v>12</v>
      </c>
      <c r="EU191" t="s">
        <v>174</v>
      </c>
      <c r="EW191" s="12">
        <v>1</v>
      </c>
      <c r="EX191" t="s">
        <v>174</v>
      </c>
      <c r="EZ191" s="18">
        <v>93.53</v>
      </c>
      <c r="FF191" s="12"/>
      <c r="FG191" s="12"/>
      <c r="FH191" s="12"/>
      <c r="FN191" s="66" t="s">
        <v>174</v>
      </c>
      <c r="FO191" s="84">
        <f>IF(FN191="Yes",50,0)</f>
        <v>50</v>
      </c>
      <c r="FR191" s="85">
        <f>IF(F191="electric",200,0)</f>
        <v>200</v>
      </c>
      <c r="FU191" s="18">
        <v>400</v>
      </c>
      <c r="FV191" s="18">
        <v>1400</v>
      </c>
      <c r="FW191" s="86">
        <f t="shared" si="19"/>
        <v>2511.1</v>
      </c>
      <c r="FX191" s="86">
        <f t="shared" ref="FX191:FY206" si="23">SUM(AF191,AJ191,AO191,AS191,AW191,BB191,BG191,BL191,BX191,CH191,CT191,CZ191,DD191,DT191,EI191,EM191,EZ191,FP191,FS191,FU191)</f>
        <v>4096.72</v>
      </c>
      <c r="FY191" s="86">
        <f>SUM(AG191,AK191,AP191,AT191,AX191,BC191,BH191,BM191,BY191,CI191,CU191,DA191,DE191,DU191,EJ191,EN191,FA191,FQ191,FT191,FV191)</f>
        <v>5281.67</v>
      </c>
    </row>
    <row r="192" spans="1:181" x14ac:dyDescent="0.25">
      <c r="A192" s="83" t="s">
        <v>434</v>
      </c>
      <c r="B192" t="s">
        <v>337</v>
      </c>
      <c r="C192" s="45">
        <v>44362</v>
      </c>
      <c r="D192" s="15">
        <v>44558</v>
      </c>
      <c r="E192" t="s">
        <v>202</v>
      </c>
      <c r="F192" t="s">
        <v>177</v>
      </c>
      <c r="G192" s="54" t="s">
        <v>203</v>
      </c>
      <c r="J192">
        <v>100</v>
      </c>
      <c r="L192" t="s">
        <v>174</v>
      </c>
      <c r="N192">
        <v>1</v>
      </c>
      <c r="P192">
        <v>36000</v>
      </c>
      <c r="Q192">
        <v>13</v>
      </c>
      <c r="T192">
        <v>1</v>
      </c>
      <c r="U192">
        <v>7</v>
      </c>
      <c r="V192">
        <v>9728</v>
      </c>
      <c r="W192">
        <v>1216</v>
      </c>
      <c r="X192" t="s">
        <v>175</v>
      </c>
      <c r="Y192">
        <v>1915</v>
      </c>
      <c r="Z192">
        <v>416</v>
      </c>
      <c r="AA192">
        <v>109</v>
      </c>
      <c r="AB192">
        <v>878</v>
      </c>
      <c r="AC192">
        <v>1</v>
      </c>
      <c r="AD192" t="s">
        <v>176</v>
      </c>
      <c r="AH192" t="s">
        <v>176</v>
      </c>
      <c r="AL192" t="s">
        <v>176</v>
      </c>
      <c r="AM192" t="s">
        <v>176</v>
      </c>
      <c r="AQ192" t="s">
        <v>174</v>
      </c>
      <c r="AS192" s="18">
        <v>897.66</v>
      </c>
      <c r="AT192" s="18">
        <v>284.17</v>
      </c>
      <c r="AU192" t="s">
        <v>176</v>
      </c>
      <c r="AY192" t="s">
        <v>174</v>
      </c>
      <c r="AZ192" s="12">
        <v>1037</v>
      </c>
      <c r="BB192" s="18">
        <v>527.80999999999995</v>
      </c>
      <c r="BD192" t="s">
        <v>174</v>
      </c>
      <c r="BE192" s="12">
        <v>307</v>
      </c>
      <c r="BG192" s="18">
        <v>576.21</v>
      </c>
      <c r="BI192" t="s">
        <v>174</v>
      </c>
      <c r="BJ192" s="12">
        <v>1216</v>
      </c>
      <c r="BL192" s="18">
        <v>937.61</v>
      </c>
      <c r="BN192" s="12">
        <v>13</v>
      </c>
      <c r="BO192" s="12">
        <v>30</v>
      </c>
      <c r="BV192" t="s">
        <v>176</v>
      </c>
      <c r="CF192" t="s">
        <v>174</v>
      </c>
      <c r="CI192" s="18">
        <v>2152.17</v>
      </c>
      <c r="CJ192" s="12">
        <v>1216</v>
      </c>
      <c r="CK192" s="12">
        <v>11</v>
      </c>
      <c r="CL192" s="12">
        <v>19</v>
      </c>
      <c r="CP192" s="62" t="s">
        <v>176</v>
      </c>
      <c r="CV192" s="62" t="s">
        <v>176</v>
      </c>
      <c r="DB192" t="s">
        <v>176</v>
      </c>
      <c r="DF192" s="12"/>
      <c r="DR192" t="s">
        <v>174</v>
      </c>
      <c r="DS192" s="18">
        <v>2309.39</v>
      </c>
      <c r="DT192" s="18">
        <v>1518.84</v>
      </c>
      <c r="DV192" s="29">
        <v>2</v>
      </c>
      <c r="DW192" s="29">
        <v>14</v>
      </c>
      <c r="DX192" s="29">
        <v>8.1999999999999993</v>
      </c>
      <c r="DY192" t="s">
        <v>174</v>
      </c>
      <c r="DZ192" s="29">
        <v>78</v>
      </c>
      <c r="EA192" s="29">
        <v>80</v>
      </c>
      <c r="EB192" s="29">
        <v>72</v>
      </c>
      <c r="EC192" s="29">
        <v>72</v>
      </c>
      <c r="ED192" s="29">
        <v>8</v>
      </c>
      <c r="EE192" s="29">
        <v>6</v>
      </c>
      <c r="EF192" t="s">
        <v>176</v>
      </c>
      <c r="EK192" t="s">
        <v>174</v>
      </c>
      <c r="EL192" s="18">
        <v>102.34</v>
      </c>
      <c r="EO192" t="s">
        <v>177</v>
      </c>
      <c r="EP192">
        <v>30</v>
      </c>
      <c r="ER192" s="12">
        <v>125</v>
      </c>
      <c r="ES192" s="12">
        <v>120</v>
      </c>
      <c r="ET192" s="12">
        <v>12</v>
      </c>
      <c r="EU192" t="s">
        <v>174</v>
      </c>
      <c r="EW192" s="12">
        <v>2</v>
      </c>
      <c r="EX192" t="s">
        <v>174</v>
      </c>
      <c r="FA192" s="18">
        <v>47.35</v>
      </c>
      <c r="FF192" s="12"/>
      <c r="FG192" s="12"/>
      <c r="FH192" s="12"/>
      <c r="FN192" s="66" t="s">
        <v>174</v>
      </c>
      <c r="FO192" s="84">
        <f t="shared" ref="FO192:FO255" si="24">IF(FN192="Yes",50,0)</f>
        <v>50</v>
      </c>
      <c r="FR192" s="85">
        <f t="shared" ref="FR192:FR255" si="25">IF(F192="electric",200,0)</f>
        <v>200</v>
      </c>
      <c r="FV192" s="18">
        <v>2400</v>
      </c>
      <c r="FW192" s="86">
        <f t="shared" si="19"/>
        <v>2661.73</v>
      </c>
      <c r="FX192" s="86">
        <f t="shared" si="23"/>
        <v>4458.13</v>
      </c>
      <c r="FY192" s="86">
        <f t="shared" si="23"/>
        <v>4883.6900000000005</v>
      </c>
    </row>
    <row r="193" spans="1:181" ht="30" customHeight="1" x14ac:dyDescent="0.25">
      <c r="A193" s="83" t="s">
        <v>435</v>
      </c>
      <c r="B193" s="87" t="s">
        <v>436</v>
      </c>
      <c r="C193" s="88">
        <v>44509</v>
      </c>
      <c r="D193" s="89">
        <v>44545</v>
      </c>
      <c r="E193" s="87" t="s">
        <v>202</v>
      </c>
      <c r="F193" s="87" t="s">
        <v>177</v>
      </c>
      <c r="G193" s="87" t="s">
        <v>203</v>
      </c>
      <c r="H193" s="87"/>
      <c r="I193" s="87"/>
      <c r="J193" s="83">
        <v>100</v>
      </c>
      <c r="K193" s="87"/>
      <c r="L193" s="87" t="s">
        <v>174</v>
      </c>
      <c r="M193" s="83"/>
      <c r="N193" s="83">
        <v>1</v>
      </c>
      <c r="O193" s="83"/>
      <c r="P193" s="83">
        <v>6000</v>
      </c>
      <c r="Q193" s="83"/>
      <c r="R193" s="83"/>
      <c r="S193" s="83"/>
      <c r="T193" s="83">
        <v>3</v>
      </c>
      <c r="U193" s="83">
        <v>7</v>
      </c>
      <c r="V193" s="83">
        <v>7392</v>
      </c>
      <c r="W193" s="83">
        <v>924</v>
      </c>
      <c r="X193" s="87" t="s">
        <v>175</v>
      </c>
      <c r="Y193" s="83">
        <v>2360</v>
      </c>
      <c r="Z193" s="83">
        <v>2360</v>
      </c>
      <c r="AA193" s="83">
        <v>1482</v>
      </c>
      <c r="AB193" s="83">
        <v>959</v>
      </c>
      <c r="AC193" s="83">
        <v>1</v>
      </c>
      <c r="AD193" s="87" t="s">
        <v>176</v>
      </c>
      <c r="AE193" s="90"/>
      <c r="AF193" s="90"/>
      <c r="AG193" s="90"/>
      <c r="AH193" s="87" t="s">
        <v>176</v>
      </c>
      <c r="AI193" s="84"/>
      <c r="AJ193" s="84"/>
      <c r="AK193" s="84"/>
      <c r="AL193" s="87" t="s">
        <v>176</v>
      </c>
      <c r="AM193" s="87" t="s">
        <v>176</v>
      </c>
      <c r="AN193" s="90"/>
      <c r="AO193" s="90"/>
      <c r="AP193" s="90"/>
      <c r="AQ193" s="87" t="s">
        <v>174</v>
      </c>
      <c r="AR193" s="90"/>
      <c r="AS193" s="90">
        <v>938.62</v>
      </c>
      <c r="AT193" s="90"/>
      <c r="AU193" s="87" t="s">
        <v>176</v>
      </c>
      <c r="AV193" s="90"/>
      <c r="AW193" s="90"/>
      <c r="AX193" s="90"/>
      <c r="AY193" s="87" t="s">
        <v>174</v>
      </c>
      <c r="AZ193" s="91">
        <v>523</v>
      </c>
      <c r="BA193" s="90">
        <v>145.25</v>
      </c>
      <c r="BB193" s="90">
        <v>331.77</v>
      </c>
      <c r="BC193" s="90"/>
      <c r="BD193" s="87" t="s">
        <v>174</v>
      </c>
      <c r="BE193" s="91">
        <v>878</v>
      </c>
      <c r="BF193" s="90">
        <v>255.46</v>
      </c>
      <c r="BG193" s="90">
        <v>321.22000000000003</v>
      </c>
      <c r="BH193" s="90"/>
      <c r="BI193" s="87" t="s">
        <v>174</v>
      </c>
      <c r="BJ193" s="91">
        <v>924</v>
      </c>
      <c r="BK193" s="90">
        <v>43.5</v>
      </c>
      <c r="BL193" s="90">
        <v>867.17</v>
      </c>
      <c r="BM193" s="90"/>
      <c r="BN193" s="91">
        <v>4</v>
      </c>
      <c r="BO193" s="91">
        <v>38</v>
      </c>
      <c r="BP193" s="91"/>
      <c r="BQ193" s="91"/>
      <c r="BR193" s="91"/>
      <c r="BS193" s="83"/>
      <c r="BT193" s="83"/>
      <c r="BU193" s="83"/>
      <c r="BV193" s="87" t="s">
        <v>176</v>
      </c>
      <c r="BW193" s="90"/>
      <c r="BX193" s="90"/>
      <c r="BY193" s="90"/>
      <c r="BZ193" s="83"/>
      <c r="CA193" s="91"/>
      <c r="CB193" s="91"/>
      <c r="CC193" s="91"/>
      <c r="CD193" s="91"/>
      <c r="CE193" s="91"/>
      <c r="CF193" s="87" t="s">
        <v>174</v>
      </c>
      <c r="CG193" s="90">
        <v>732.28</v>
      </c>
      <c r="CH193" s="90">
        <v>1786.26</v>
      </c>
      <c r="CI193" s="90"/>
      <c r="CJ193" s="91">
        <v>924</v>
      </c>
      <c r="CK193" s="91">
        <v>13</v>
      </c>
      <c r="CL193" s="91">
        <v>19</v>
      </c>
      <c r="CM193" s="83"/>
      <c r="CN193" s="83"/>
      <c r="CO193" s="83"/>
      <c r="CP193" s="92" t="s">
        <v>176</v>
      </c>
      <c r="CQ193" s="83"/>
      <c r="CR193" s="83"/>
      <c r="CS193" s="90"/>
      <c r="CT193" s="90"/>
      <c r="CU193" s="90"/>
      <c r="CV193" s="92" t="s">
        <v>176</v>
      </c>
      <c r="CW193" s="83"/>
      <c r="CX193" s="83"/>
      <c r="CY193" s="90"/>
      <c r="CZ193" s="90"/>
      <c r="DA193" s="90"/>
      <c r="DB193" s="87" t="s">
        <v>176</v>
      </c>
      <c r="DC193" s="90"/>
      <c r="DD193" s="90"/>
      <c r="DE193" s="90"/>
      <c r="DF193" s="91"/>
      <c r="DG193" s="91"/>
      <c r="DH193" s="91"/>
      <c r="DI193" s="87"/>
      <c r="DJ193" s="83"/>
      <c r="DK193" s="83"/>
      <c r="DL193" s="83"/>
      <c r="DM193" s="87"/>
      <c r="DN193" s="83"/>
      <c r="DO193" s="83"/>
      <c r="DP193" s="83"/>
      <c r="DQ193" s="87"/>
      <c r="DR193" s="87" t="s">
        <v>174</v>
      </c>
      <c r="DS193" s="90">
        <v>2600</v>
      </c>
      <c r="DT193" s="90">
        <v>1198.82</v>
      </c>
      <c r="DU193" s="90"/>
      <c r="DV193" s="93">
        <v>2</v>
      </c>
      <c r="DW193" s="93">
        <v>14</v>
      </c>
      <c r="DX193" s="93">
        <v>8.4</v>
      </c>
      <c r="DY193" s="87" t="s">
        <v>174</v>
      </c>
      <c r="DZ193" s="83">
        <v>70</v>
      </c>
      <c r="EA193" s="83">
        <v>69</v>
      </c>
      <c r="EB193" s="83">
        <v>68</v>
      </c>
      <c r="EC193" s="83">
        <v>68</v>
      </c>
      <c r="ED193" s="83">
        <v>12</v>
      </c>
      <c r="EE193" s="83">
        <v>12</v>
      </c>
      <c r="EF193" s="87" t="s">
        <v>176</v>
      </c>
      <c r="EG193" s="83"/>
      <c r="EH193" s="84"/>
      <c r="EI193" s="84"/>
      <c r="EJ193" s="84"/>
      <c r="EK193" s="87" t="s">
        <v>174</v>
      </c>
      <c r="EL193" s="90"/>
      <c r="EM193" s="90">
        <v>75.36</v>
      </c>
      <c r="EN193" s="90"/>
      <c r="EO193" s="87" t="s">
        <v>177</v>
      </c>
      <c r="EP193" s="83">
        <v>40</v>
      </c>
      <c r="EQ193" s="91">
        <v>3</v>
      </c>
      <c r="ER193" s="91">
        <v>120</v>
      </c>
      <c r="ES193" s="91">
        <v>120</v>
      </c>
      <c r="ET193" s="91">
        <v>6</v>
      </c>
      <c r="EU193" s="87" t="s">
        <v>176</v>
      </c>
      <c r="EV193" s="87" t="s">
        <v>207</v>
      </c>
      <c r="EW193" s="91">
        <v>2</v>
      </c>
      <c r="EX193" s="87" t="s">
        <v>174</v>
      </c>
      <c r="EY193" s="90"/>
      <c r="EZ193" s="90">
        <v>34.92</v>
      </c>
      <c r="FA193" s="90"/>
      <c r="FB193" s="91">
        <v>18</v>
      </c>
      <c r="FC193" s="91">
        <v>60</v>
      </c>
      <c r="FD193" s="91">
        <v>12</v>
      </c>
      <c r="FE193" s="87" t="s">
        <v>180</v>
      </c>
      <c r="FF193" s="83">
        <v>18</v>
      </c>
      <c r="FG193" s="83">
        <v>60</v>
      </c>
      <c r="FH193" s="83">
        <v>12</v>
      </c>
      <c r="FI193" s="87" t="s">
        <v>180</v>
      </c>
      <c r="FJ193" s="83"/>
      <c r="FK193" s="83"/>
      <c r="FL193" s="83"/>
      <c r="FM193" s="87"/>
      <c r="FN193" s="113" t="s">
        <v>174</v>
      </c>
      <c r="FO193" s="84">
        <f t="shared" si="24"/>
        <v>50</v>
      </c>
      <c r="FP193" s="84"/>
      <c r="FQ193" s="84"/>
      <c r="FR193" s="85">
        <f t="shared" si="25"/>
        <v>200</v>
      </c>
      <c r="FS193" s="90"/>
      <c r="FT193" s="90"/>
      <c r="FU193" s="90">
        <v>665.17</v>
      </c>
      <c r="FV193" s="90"/>
      <c r="FW193" s="86">
        <f t="shared" si="19"/>
        <v>4026.49</v>
      </c>
      <c r="FX193" s="86">
        <f t="shared" si="23"/>
        <v>6219.3099999999995</v>
      </c>
      <c r="FY193" s="86">
        <f t="shared" si="23"/>
        <v>0</v>
      </c>
    </row>
    <row r="194" spans="1:181" ht="30" customHeight="1" x14ac:dyDescent="0.25">
      <c r="A194" s="83" t="s">
        <v>437</v>
      </c>
      <c r="B194" s="87" t="s">
        <v>436</v>
      </c>
      <c r="C194" s="88">
        <v>44524</v>
      </c>
      <c r="D194" s="89">
        <v>44582</v>
      </c>
      <c r="E194" s="87" t="s">
        <v>202</v>
      </c>
      <c r="F194" s="87" t="s">
        <v>177</v>
      </c>
      <c r="G194" s="87" t="s">
        <v>203</v>
      </c>
      <c r="H194" s="87"/>
      <c r="I194" s="87"/>
      <c r="J194" s="83">
        <v>100</v>
      </c>
      <c r="K194" s="87"/>
      <c r="L194" s="87" t="s">
        <v>176</v>
      </c>
      <c r="M194" s="83"/>
      <c r="N194" s="83"/>
      <c r="O194" s="83"/>
      <c r="P194" s="83"/>
      <c r="Q194" s="83"/>
      <c r="R194" s="83"/>
      <c r="S194" s="83"/>
      <c r="T194" s="83">
        <v>1</v>
      </c>
      <c r="U194" s="83">
        <v>8</v>
      </c>
      <c r="V194" s="83">
        <v>8832</v>
      </c>
      <c r="W194" s="83">
        <v>1104</v>
      </c>
      <c r="X194" s="87" t="s">
        <v>175</v>
      </c>
      <c r="Y194" s="83">
        <v>1627</v>
      </c>
      <c r="Z194" s="83">
        <v>1627</v>
      </c>
      <c r="AA194" s="83">
        <v>1427</v>
      </c>
      <c r="AB194" s="83">
        <v>1183</v>
      </c>
      <c r="AC194" s="83">
        <v>1</v>
      </c>
      <c r="AD194" s="87" t="s">
        <v>176</v>
      </c>
      <c r="AE194" s="90"/>
      <c r="AF194" s="90"/>
      <c r="AG194" s="90"/>
      <c r="AH194" s="87" t="s">
        <v>176</v>
      </c>
      <c r="AI194" s="84"/>
      <c r="AJ194" s="84"/>
      <c r="AK194" s="84"/>
      <c r="AL194" s="87" t="s">
        <v>176</v>
      </c>
      <c r="AM194" s="87" t="s">
        <v>176</v>
      </c>
      <c r="AN194" s="90"/>
      <c r="AO194" s="90"/>
      <c r="AP194" s="90"/>
      <c r="AQ194" s="87" t="s">
        <v>174</v>
      </c>
      <c r="AR194" s="90"/>
      <c r="AS194" s="90">
        <v>1585.11</v>
      </c>
      <c r="AT194" s="90"/>
      <c r="AU194" s="87" t="s">
        <v>176</v>
      </c>
      <c r="AV194" s="90"/>
      <c r="AW194" s="90"/>
      <c r="AX194" s="90"/>
      <c r="AY194" s="87" t="s">
        <v>174</v>
      </c>
      <c r="AZ194" s="91">
        <v>244</v>
      </c>
      <c r="BA194" s="90">
        <v>208.94</v>
      </c>
      <c r="BB194" s="90">
        <v>234.63</v>
      </c>
      <c r="BC194" s="90"/>
      <c r="BD194" s="87" t="s">
        <v>174</v>
      </c>
      <c r="BE194" s="91">
        <v>200</v>
      </c>
      <c r="BF194" s="90">
        <v>180.5</v>
      </c>
      <c r="BG194" s="90">
        <v>991.18</v>
      </c>
      <c r="BH194" s="90"/>
      <c r="BI194" s="87" t="s">
        <v>174</v>
      </c>
      <c r="BJ194" s="91">
        <v>1104</v>
      </c>
      <c r="BK194" s="90">
        <v>3</v>
      </c>
      <c r="BL194" s="90">
        <v>1087.42</v>
      </c>
      <c r="BM194" s="90"/>
      <c r="BN194" s="91">
        <v>4</v>
      </c>
      <c r="BO194" s="91">
        <v>38</v>
      </c>
      <c r="BP194" s="91"/>
      <c r="BQ194" s="91"/>
      <c r="BR194" s="91"/>
      <c r="BS194" s="83"/>
      <c r="BT194" s="83"/>
      <c r="BU194" s="83"/>
      <c r="BV194" s="87" t="s">
        <v>176</v>
      </c>
      <c r="BW194" s="90"/>
      <c r="BX194" s="90"/>
      <c r="BY194" s="90"/>
      <c r="BZ194" s="83"/>
      <c r="CA194" s="91"/>
      <c r="CB194" s="91"/>
      <c r="CC194" s="91"/>
      <c r="CD194" s="91"/>
      <c r="CE194" s="91"/>
      <c r="CF194" s="87" t="s">
        <v>174</v>
      </c>
      <c r="CG194" s="90">
        <v>852</v>
      </c>
      <c r="CH194" s="90">
        <v>1719.56</v>
      </c>
      <c r="CI194" s="90"/>
      <c r="CJ194" s="91">
        <v>1104</v>
      </c>
      <c r="CK194" s="91">
        <v>4</v>
      </c>
      <c r="CL194" s="91">
        <v>19</v>
      </c>
      <c r="CM194" s="83"/>
      <c r="CN194" s="83"/>
      <c r="CO194" s="83"/>
      <c r="CP194" s="92" t="s">
        <v>176</v>
      </c>
      <c r="CQ194" s="83"/>
      <c r="CR194" s="83"/>
      <c r="CS194" s="90"/>
      <c r="CT194" s="90"/>
      <c r="CU194" s="90"/>
      <c r="CV194" s="92" t="s">
        <v>176</v>
      </c>
      <c r="CW194" s="83"/>
      <c r="CX194" s="83"/>
      <c r="CY194" s="90"/>
      <c r="CZ194" s="90"/>
      <c r="DA194" s="90"/>
      <c r="DB194" s="87" t="s">
        <v>176</v>
      </c>
      <c r="DC194" s="90"/>
      <c r="DD194" s="90"/>
      <c r="DE194" s="90"/>
      <c r="DF194" s="91"/>
      <c r="DG194" s="91"/>
      <c r="DH194" s="91"/>
      <c r="DI194" s="87"/>
      <c r="DJ194" s="83"/>
      <c r="DK194" s="83"/>
      <c r="DL194" s="83"/>
      <c r="DM194" s="87"/>
      <c r="DN194" s="83"/>
      <c r="DO194" s="83"/>
      <c r="DP194" s="83"/>
      <c r="DQ194" s="87"/>
      <c r="DR194" s="87" t="s">
        <v>174</v>
      </c>
      <c r="DS194" s="90">
        <v>2600</v>
      </c>
      <c r="DT194" s="90">
        <v>1378.73</v>
      </c>
      <c r="DU194" s="90"/>
      <c r="DV194" s="93">
        <v>2.5</v>
      </c>
      <c r="DW194" s="93">
        <v>14</v>
      </c>
      <c r="DX194" s="93">
        <v>8.4</v>
      </c>
      <c r="DY194" s="87" t="s">
        <v>174</v>
      </c>
      <c r="DZ194" s="83">
        <v>68</v>
      </c>
      <c r="EA194" s="83">
        <v>69</v>
      </c>
      <c r="EB194" s="83">
        <v>67</v>
      </c>
      <c r="EC194" s="83">
        <v>69</v>
      </c>
      <c r="ED194" s="83">
        <v>12</v>
      </c>
      <c r="EE194" s="83">
        <v>12</v>
      </c>
      <c r="EF194" s="87" t="s">
        <v>176</v>
      </c>
      <c r="EG194" s="83"/>
      <c r="EH194" s="84"/>
      <c r="EI194" s="84"/>
      <c r="EJ194" s="84"/>
      <c r="EK194" s="87" t="s">
        <v>174</v>
      </c>
      <c r="EL194" s="90"/>
      <c r="EM194" s="90">
        <v>132.25</v>
      </c>
      <c r="EN194" s="90"/>
      <c r="EO194" s="87" t="s">
        <v>177</v>
      </c>
      <c r="EP194" s="83">
        <v>40</v>
      </c>
      <c r="EQ194" s="91">
        <v>28</v>
      </c>
      <c r="ER194" s="91">
        <v>120</v>
      </c>
      <c r="ES194" s="91">
        <v>120</v>
      </c>
      <c r="ET194" s="91">
        <v>6</v>
      </c>
      <c r="EU194" s="87" t="s">
        <v>174</v>
      </c>
      <c r="EV194" s="87"/>
      <c r="EW194" s="91">
        <v>0</v>
      </c>
      <c r="EX194" s="87" t="s">
        <v>174</v>
      </c>
      <c r="EY194" s="90"/>
      <c r="EZ194" s="90">
        <v>62.41</v>
      </c>
      <c r="FA194" s="90"/>
      <c r="FB194" s="91">
        <v>18</v>
      </c>
      <c r="FC194" s="91">
        <v>60</v>
      </c>
      <c r="FD194" s="91">
        <v>12</v>
      </c>
      <c r="FE194" s="87" t="s">
        <v>205</v>
      </c>
      <c r="FF194" s="83">
        <v>18</v>
      </c>
      <c r="FG194" s="83">
        <v>60</v>
      </c>
      <c r="FH194" s="83">
        <v>12</v>
      </c>
      <c r="FI194" s="87" t="s">
        <v>205</v>
      </c>
      <c r="FJ194" s="83"/>
      <c r="FK194" s="83"/>
      <c r="FL194" s="83"/>
      <c r="FM194" s="87"/>
      <c r="FN194" s="113" t="s">
        <v>174</v>
      </c>
      <c r="FO194" s="84">
        <f t="shared" si="24"/>
        <v>50</v>
      </c>
      <c r="FP194" s="84"/>
      <c r="FQ194" s="84"/>
      <c r="FR194" s="85">
        <f t="shared" si="25"/>
        <v>200</v>
      </c>
      <c r="FS194" s="90"/>
      <c r="FT194" s="90"/>
      <c r="FU194" s="90">
        <v>706.37</v>
      </c>
      <c r="FV194" s="90"/>
      <c r="FW194" s="86">
        <f t="shared" si="19"/>
        <v>4094.44</v>
      </c>
      <c r="FX194" s="86">
        <f t="shared" si="23"/>
        <v>7897.6599999999989</v>
      </c>
      <c r="FY194" s="86">
        <f t="shared" si="23"/>
        <v>0</v>
      </c>
    </row>
    <row r="195" spans="1:181" ht="45" customHeight="1" x14ac:dyDescent="0.25">
      <c r="A195" s="83" t="s">
        <v>438</v>
      </c>
      <c r="B195" s="87" t="s">
        <v>436</v>
      </c>
      <c r="C195" s="88">
        <v>44515</v>
      </c>
      <c r="D195" s="89">
        <v>44567</v>
      </c>
      <c r="E195" s="87" t="s">
        <v>202</v>
      </c>
      <c r="F195" s="87" t="s">
        <v>177</v>
      </c>
      <c r="G195" s="87" t="s">
        <v>203</v>
      </c>
      <c r="H195" s="87"/>
      <c r="I195" s="87"/>
      <c r="J195" s="83">
        <v>100</v>
      </c>
      <c r="K195" s="87"/>
      <c r="L195" s="87" t="s">
        <v>174</v>
      </c>
      <c r="M195" s="83"/>
      <c r="N195" s="83">
        <v>1</v>
      </c>
      <c r="O195" s="83"/>
      <c r="P195" s="83"/>
      <c r="Q195" s="83"/>
      <c r="R195" s="83"/>
      <c r="S195" s="83"/>
      <c r="T195" s="83">
        <v>4</v>
      </c>
      <c r="U195" s="83">
        <v>7</v>
      </c>
      <c r="V195" s="83">
        <v>10240</v>
      </c>
      <c r="W195" s="83">
        <v>1280</v>
      </c>
      <c r="X195" s="87" t="s">
        <v>175</v>
      </c>
      <c r="Y195" s="83">
        <v>1756</v>
      </c>
      <c r="Z195" s="83">
        <v>1756</v>
      </c>
      <c r="AA195" s="83">
        <v>1296</v>
      </c>
      <c r="AB195" s="83">
        <v>941</v>
      </c>
      <c r="AC195" s="83">
        <v>1</v>
      </c>
      <c r="AD195" s="87" t="s">
        <v>176</v>
      </c>
      <c r="AE195" s="90"/>
      <c r="AF195" s="90"/>
      <c r="AG195" s="90"/>
      <c r="AH195" s="87" t="s">
        <v>176</v>
      </c>
      <c r="AI195" s="84"/>
      <c r="AJ195" s="84"/>
      <c r="AK195" s="84"/>
      <c r="AL195" s="87" t="s">
        <v>176</v>
      </c>
      <c r="AM195" s="87" t="s">
        <v>176</v>
      </c>
      <c r="AN195" s="90"/>
      <c r="AO195" s="90"/>
      <c r="AP195" s="90"/>
      <c r="AQ195" s="87" t="s">
        <v>174</v>
      </c>
      <c r="AR195" s="90"/>
      <c r="AS195" s="90">
        <v>848.25</v>
      </c>
      <c r="AT195" s="90"/>
      <c r="AU195" s="87" t="s">
        <v>176</v>
      </c>
      <c r="AV195" s="90"/>
      <c r="AW195" s="90"/>
      <c r="AX195" s="90"/>
      <c r="AY195" s="87" t="s">
        <v>174</v>
      </c>
      <c r="AZ195" s="91">
        <v>355</v>
      </c>
      <c r="BA195" s="90">
        <v>69</v>
      </c>
      <c r="BB195" s="90">
        <v>238.36</v>
      </c>
      <c r="BC195" s="90"/>
      <c r="BD195" s="87" t="s">
        <v>174</v>
      </c>
      <c r="BE195" s="91">
        <v>460</v>
      </c>
      <c r="BF195" s="90">
        <v>293.5</v>
      </c>
      <c r="BG195" s="90">
        <v>168.89</v>
      </c>
      <c r="BH195" s="90"/>
      <c r="BI195" s="87" t="s">
        <v>174</v>
      </c>
      <c r="BJ195" s="91">
        <v>1280</v>
      </c>
      <c r="BK195" s="90">
        <v>64</v>
      </c>
      <c r="BL195" s="90">
        <v>1063.33</v>
      </c>
      <c r="BM195" s="90"/>
      <c r="BN195" s="91">
        <v>4</v>
      </c>
      <c r="BO195" s="91">
        <v>38</v>
      </c>
      <c r="BP195" s="91"/>
      <c r="BQ195" s="91"/>
      <c r="BR195" s="91"/>
      <c r="BS195" s="83"/>
      <c r="BT195" s="83"/>
      <c r="BU195" s="83"/>
      <c r="BV195" s="87" t="s">
        <v>176</v>
      </c>
      <c r="BW195" s="90"/>
      <c r="BX195" s="90"/>
      <c r="BY195" s="90"/>
      <c r="BZ195" s="83"/>
      <c r="CA195" s="91"/>
      <c r="CB195" s="91"/>
      <c r="CC195" s="91"/>
      <c r="CD195" s="91"/>
      <c r="CE195" s="91"/>
      <c r="CF195" s="87" t="s">
        <v>174</v>
      </c>
      <c r="CG195" s="90">
        <v>752.02</v>
      </c>
      <c r="CH195" s="90">
        <v>2181.61</v>
      </c>
      <c r="CI195" s="90"/>
      <c r="CJ195" s="91">
        <v>1280</v>
      </c>
      <c r="CK195" s="91">
        <v>3</v>
      </c>
      <c r="CL195" s="91">
        <v>19</v>
      </c>
      <c r="CM195" s="83"/>
      <c r="CN195" s="83"/>
      <c r="CO195" s="83"/>
      <c r="CP195" s="92" t="s">
        <v>176</v>
      </c>
      <c r="CQ195" s="83"/>
      <c r="CR195" s="83"/>
      <c r="CS195" s="90"/>
      <c r="CT195" s="90"/>
      <c r="CU195" s="90"/>
      <c r="CV195" s="92" t="s">
        <v>176</v>
      </c>
      <c r="CW195" s="83"/>
      <c r="CX195" s="83"/>
      <c r="CY195" s="90"/>
      <c r="CZ195" s="90"/>
      <c r="DA195" s="90"/>
      <c r="DB195" s="87" t="s">
        <v>176</v>
      </c>
      <c r="DC195" s="90"/>
      <c r="DD195" s="90"/>
      <c r="DE195" s="90"/>
      <c r="DF195" s="91"/>
      <c r="DG195" s="91"/>
      <c r="DH195" s="91"/>
      <c r="DI195" s="87"/>
      <c r="DJ195" s="83"/>
      <c r="DK195" s="83"/>
      <c r="DL195" s="83"/>
      <c r="DM195" s="87"/>
      <c r="DN195" s="83"/>
      <c r="DO195" s="83"/>
      <c r="DP195" s="83"/>
      <c r="DQ195" s="87"/>
      <c r="DR195" s="87" t="s">
        <v>174</v>
      </c>
      <c r="DS195" s="90">
        <v>2600</v>
      </c>
      <c r="DT195" s="90">
        <v>1501.97</v>
      </c>
      <c r="DU195" s="90"/>
      <c r="DV195" s="93">
        <v>2.5</v>
      </c>
      <c r="DW195" s="93">
        <v>14</v>
      </c>
      <c r="DX195" s="93">
        <v>8.4</v>
      </c>
      <c r="DY195" s="87" t="s">
        <v>174</v>
      </c>
      <c r="DZ195" s="83">
        <v>71</v>
      </c>
      <c r="EA195" s="83">
        <v>69</v>
      </c>
      <c r="EB195" s="83">
        <v>69</v>
      </c>
      <c r="EC195" s="83">
        <v>68</v>
      </c>
      <c r="ED195" s="83">
        <v>12</v>
      </c>
      <c r="EE195" s="83">
        <v>12</v>
      </c>
      <c r="EF195" s="87" t="s">
        <v>176</v>
      </c>
      <c r="EG195" s="83"/>
      <c r="EH195" s="84"/>
      <c r="EI195" s="84"/>
      <c r="EJ195" s="84"/>
      <c r="EK195" s="87" t="s">
        <v>174</v>
      </c>
      <c r="EL195" s="90"/>
      <c r="EM195" s="90">
        <v>258.02</v>
      </c>
      <c r="EN195" s="90"/>
      <c r="EO195" s="87" t="s">
        <v>177</v>
      </c>
      <c r="EP195" s="83">
        <v>40</v>
      </c>
      <c r="EQ195" s="91">
        <v>9</v>
      </c>
      <c r="ER195" s="91">
        <v>120</v>
      </c>
      <c r="ES195" s="91">
        <v>120</v>
      </c>
      <c r="ET195" s="91">
        <v>6</v>
      </c>
      <c r="EU195" s="87" t="s">
        <v>174</v>
      </c>
      <c r="EV195" s="87"/>
      <c r="EW195" s="91">
        <v>2</v>
      </c>
      <c r="EX195" s="87" t="s">
        <v>174</v>
      </c>
      <c r="EY195" s="90"/>
      <c r="EZ195" s="90">
        <v>60.97</v>
      </c>
      <c r="FA195" s="90"/>
      <c r="FB195" s="91">
        <v>18</v>
      </c>
      <c r="FC195" s="91">
        <v>60</v>
      </c>
      <c r="FD195" s="91">
        <v>12</v>
      </c>
      <c r="FE195" s="87" t="s">
        <v>180</v>
      </c>
      <c r="FF195" s="83">
        <v>18</v>
      </c>
      <c r="FG195" s="83">
        <v>60</v>
      </c>
      <c r="FH195" s="83">
        <v>12</v>
      </c>
      <c r="FI195" s="87" t="s">
        <v>180</v>
      </c>
      <c r="FJ195" s="83"/>
      <c r="FK195" s="83"/>
      <c r="FL195" s="83"/>
      <c r="FM195" s="87"/>
      <c r="FN195" s="113" t="s">
        <v>174</v>
      </c>
      <c r="FO195" s="84">
        <f t="shared" si="24"/>
        <v>50</v>
      </c>
      <c r="FP195" s="84"/>
      <c r="FQ195" s="84"/>
      <c r="FR195" s="85">
        <f t="shared" si="25"/>
        <v>200</v>
      </c>
      <c r="FS195" s="90"/>
      <c r="FT195" s="90"/>
      <c r="FU195" s="90">
        <v>776.54</v>
      </c>
      <c r="FV195" s="90"/>
      <c r="FW195" s="86">
        <f>SUM(AE195,AI195,AN195,AR195,AV195,BA195,BF195,BK195,BW195,CG195,CS195,CY195,DC195,DS195,EH195,EL195,EY195,FO195,FR195)</f>
        <v>4028.52</v>
      </c>
      <c r="FX195" s="86">
        <f t="shared" si="23"/>
        <v>7097.9400000000005</v>
      </c>
      <c r="FY195" s="86">
        <f t="shared" si="23"/>
        <v>0</v>
      </c>
    </row>
    <row r="196" spans="1:181" ht="30" customHeight="1" x14ac:dyDescent="0.25">
      <c r="A196" s="83" t="s">
        <v>439</v>
      </c>
      <c r="B196" s="87" t="s">
        <v>436</v>
      </c>
      <c r="C196" s="88">
        <v>44573</v>
      </c>
      <c r="D196" s="89">
        <v>44580</v>
      </c>
      <c r="E196" s="87" t="s">
        <v>202</v>
      </c>
      <c r="F196" s="87" t="s">
        <v>177</v>
      </c>
      <c r="G196" s="87" t="s">
        <v>203</v>
      </c>
      <c r="H196" s="87"/>
      <c r="I196" s="87"/>
      <c r="J196" s="83">
        <v>100</v>
      </c>
      <c r="K196" s="87"/>
      <c r="L196" s="87" t="s">
        <v>176</v>
      </c>
      <c r="M196" s="83"/>
      <c r="N196" s="83"/>
      <c r="O196" s="83"/>
      <c r="P196" s="83"/>
      <c r="Q196" s="83"/>
      <c r="R196" s="83"/>
      <c r="S196" s="83"/>
      <c r="T196" s="83">
        <v>1</v>
      </c>
      <c r="U196" s="83">
        <v>6</v>
      </c>
      <c r="V196" s="83">
        <v>5600</v>
      </c>
      <c r="W196" s="83">
        <v>700</v>
      </c>
      <c r="X196" s="87" t="s">
        <v>175</v>
      </c>
      <c r="Y196" s="83">
        <v>1050</v>
      </c>
      <c r="Z196" s="83">
        <v>1050</v>
      </c>
      <c r="AA196" s="83">
        <v>861</v>
      </c>
      <c r="AB196" s="83">
        <v>661</v>
      </c>
      <c r="AC196" s="83">
        <v>1</v>
      </c>
      <c r="AD196" s="87" t="s">
        <v>176</v>
      </c>
      <c r="AE196" s="90"/>
      <c r="AF196" s="90"/>
      <c r="AG196" s="90"/>
      <c r="AH196" s="87" t="s">
        <v>176</v>
      </c>
      <c r="AI196" s="84"/>
      <c r="AJ196" s="84"/>
      <c r="AK196" s="84"/>
      <c r="AL196" s="87" t="s">
        <v>176</v>
      </c>
      <c r="AM196" s="87" t="s">
        <v>176</v>
      </c>
      <c r="AN196" s="90"/>
      <c r="AO196" s="90"/>
      <c r="AP196" s="90"/>
      <c r="AQ196" s="87" t="s">
        <v>174</v>
      </c>
      <c r="AR196" s="90"/>
      <c r="AS196" s="90">
        <v>748.41</v>
      </c>
      <c r="AT196" s="90"/>
      <c r="AU196" s="87" t="s">
        <v>176</v>
      </c>
      <c r="AV196" s="90"/>
      <c r="AW196" s="90"/>
      <c r="AX196" s="90"/>
      <c r="AY196" s="87" t="s">
        <v>174</v>
      </c>
      <c r="AZ196" s="91">
        <v>189</v>
      </c>
      <c r="BA196" s="90">
        <v>260.5</v>
      </c>
      <c r="BB196" s="90">
        <v>73.56</v>
      </c>
      <c r="BC196" s="90"/>
      <c r="BD196" s="87" t="s">
        <v>174</v>
      </c>
      <c r="BE196" s="91">
        <v>200</v>
      </c>
      <c r="BF196" s="90">
        <v>21.26</v>
      </c>
      <c r="BG196" s="90">
        <v>102.33</v>
      </c>
      <c r="BH196" s="90"/>
      <c r="BI196" s="87" t="s">
        <v>176</v>
      </c>
      <c r="BJ196" s="91"/>
      <c r="BK196" s="90"/>
      <c r="BL196" s="90"/>
      <c r="BM196" s="90"/>
      <c r="BN196" s="91"/>
      <c r="BO196" s="91"/>
      <c r="BP196" s="91"/>
      <c r="BQ196" s="91"/>
      <c r="BR196" s="91"/>
      <c r="BS196" s="83"/>
      <c r="BT196" s="83"/>
      <c r="BU196" s="83"/>
      <c r="BV196" s="87" t="s">
        <v>176</v>
      </c>
      <c r="BW196" s="90"/>
      <c r="BX196" s="90"/>
      <c r="BY196" s="90"/>
      <c r="BZ196" s="83"/>
      <c r="CA196" s="91"/>
      <c r="CB196" s="91"/>
      <c r="CC196" s="91"/>
      <c r="CD196" s="91"/>
      <c r="CE196" s="91"/>
      <c r="CF196" s="87" t="s">
        <v>174</v>
      </c>
      <c r="CG196" s="90">
        <v>669.45</v>
      </c>
      <c r="CH196" s="90">
        <v>1182.97</v>
      </c>
      <c r="CI196" s="90"/>
      <c r="CJ196" s="91">
        <v>700</v>
      </c>
      <c r="CK196" s="91">
        <v>5</v>
      </c>
      <c r="CL196" s="91">
        <v>19</v>
      </c>
      <c r="CM196" s="83"/>
      <c r="CN196" s="83"/>
      <c r="CO196" s="83"/>
      <c r="CP196" s="92" t="s">
        <v>176</v>
      </c>
      <c r="CQ196" s="83"/>
      <c r="CR196" s="83"/>
      <c r="CS196" s="90"/>
      <c r="CT196" s="90"/>
      <c r="CU196" s="90"/>
      <c r="CV196" s="92" t="s">
        <v>176</v>
      </c>
      <c r="CW196" s="83"/>
      <c r="CX196" s="83"/>
      <c r="CY196" s="90"/>
      <c r="CZ196" s="90"/>
      <c r="DA196" s="90"/>
      <c r="DB196" s="87" t="s">
        <v>176</v>
      </c>
      <c r="DC196" s="90"/>
      <c r="DD196" s="90"/>
      <c r="DE196" s="90"/>
      <c r="DF196" s="91"/>
      <c r="DG196" s="91"/>
      <c r="DH196" s="91"/>
      <c r="DI196" s="87"/>
      <c r="DJ196" s="83"/>
      <c r="DK196" s="83"/>
      <c r="DL196" s="83"/>
      <c r="DM196" s="87"/>
      <c r="DN196" s="83"/>
      <c r="DO196" s="83"/>
      <c r="DP196" s="83"/>
      <c r="DQ196" s="87"/>
      <c r="DR196" s="87" t="s">
        <v>174</v>
      </c>
      <c r="DS196" s="90">
        <v>2600</v>
      </c>
      <c r="DT196" s="90">
        <v>1377.17</v>
      </c>
      <c r="DU196" s="90"/>
      <c r="DV196" s="93">
        <v>2</v>
      </c>
      <c r="DW196" s="93">
        <v>14</v>
      </c>
      <c r="DX196" s="93">
        <v>8.5</v>
      </c>
      <c r="DY196" s="87" t="s">
        <v>174</v>
      </c>
      <c r="DZ196" s="83">
        <v>69</v>
      </c>
      <c r="EA196" s="83">
        <v>68</v>
      </c>
      <c r="EB196" s="83">
        <v>68</v>
      </c>
      <c r="EC196" s="83">
        <v>68</v>
      </c>
      <c r="ED196" s="83">
        <v>12</v>
      </c>
      <c r="EE196" s="83">
        <v>12</v>
      </c>
      <c r="EF196" s="87" t="s">
        <v>176</v>
      </c>
      <c r="EG196" s="83"/>
      <c r="EH196" s="84"/>
      <c r="EI196" s="84"/>
      <c r="EJ196" s="84"/>
      <c r="EK196" s="87" t="s">
        <v>174</v>
      </c>
      <c r="EL196" s="90"/>
      <c r="EM196" s="90">
        <v>12.26</v>
      </c>
      <c r="EN196" s="90"/>
      <c r="EO196" s="87" t="s">
        <v>177</v>
      </c>
      <c r="EP196" s="83">
        <v>40</v>
      </c>
      <c r="EQ196" s="91">
        <v>10</v>
      </c>
      <c r="ER196" s="91">
        <v>120</v>
      </c>
      <c r="ES196" s="91">
        <v>120</v>
      </c>
      <c r="ET196" s="91">
        <v>6</v>
      </c>
      <c r="EU196" s="87" t="s">
        <v>176</v>
      </c>
      <c r="EV196" s="87" t="s">
        <v>207</v>
      </c>
      <c r="EW196" s="91">
        <v>0</v>
      </c>
      <c r="EX196" s="87" t="s">
        <v>174</v>
      </c>
      <c r="EY196" s="90"/>
      <c r="EZ196" s="90">
        <v>23.54</v>
      </c>
      <c r="FA196" s="90"/>
      <c r="FB196" s="91">
        <v>18</v>
      </c>
      <c r="FC196" s="91">
        <v>60</v>
      </c>
      <c r="FD196" s="91">
        <v>12</v>
      </c>
      <c r="FE196" s="87" t="s">
        <v>180</v>
      </c>
      <c r="FF196" s="83">
        <v>18</v>
      </c>
      <c r="FG196" s="83">
        <v>60</v>
      </c>
      <c r="FH196" s="83">
        <v>12</v>
      </c>
      <c r="FI196" s="87" t="s">
        <v>180</v>
      </c>
      <c r="FJ196" s="83"/>
      <c r="FK196" s="83"/>
      <c r="FL196" s="83"/>
      <c r="FM196" s="87"/>
      <c r="FN196" s="113" t="s">
        <v>174</v>
      </c>
      <c r="FO196" s="84">
        <f t="shared" si="24"/>
        <v>50</v>
      </c>
      <c r="FP196" s="84"/>
      <c r="FQ196" s="84"/>
      <c r="FR196" s="85">
        <f t="shared" si="25"/>
        <v>200</v>
      </c>
      <c r="FS196" s="90"/>
      <c r="FT196" s="90"/>
      <c r="FU196" s="90">
        <v>614.22</v>
      </c>
      <c r="FV196" s="90"/>
      <c r="FW196" s="86">
        <f t="shared" ref="FW196:FW259" si="26">SUM(AE196,AI196,AN196,AR196,AV196,BA196,BF196,BK196,BW196,CG196,CS196,CY196,DC196,DS196,EH196,EL196,EY196,FO196,FR196)</f>
        <v>3801.21</v>
      </c>
      <c r="FX196" s="86">
        <f>SUM(AF196,AJ196,AO196,AS196,AW196,BB196,BG196,BL196,BX196,CH196,CT196,CZ196,DD196,DT196,EI196,EM196,EZ196,FP196,FS196,FU196)</f>
        <v>4134.46</v>
      </c>
      <c r="FY196" s="86">
        <f t="shared" si="23"/>
        <v>0</v>
      </c>
    </row>
    <row r="197" spans="1:181" ht="30" customHeight="1" x14ac:dyDescent="0.25">
      <c r="A197" s="83" t="s">
        <v>440</v>
      </c>
      <c r="B197" s="87" t="s">
        <v>201</v>
      </c>
      <c r="C197" s="88">
        <v>44565</v>
      </c>
      <c r="D197" s="89">
        <v>44587</v>
      </c>
      <c r="E197" s="87" t="s">
        <v>202</v>
      </c>
      <c r="F197" s="87" t="s">
        <v>177</v>
      </c>
      <c r="G197" s="87" t="s">
        <v>203</v>
      </c>
      <c r="H197" s="87"/>
      <c r="I197" s="87"/>
      <c r="J197" s="83">
        <v>100</v>
      </c>
      <c r="K197" s="87"/>
      <c r="L197" s="87" t="s">
        <v>176</v>
      </c>
      <c r="M197" s="83"/>
      <c r="N197" s="83"/>
      <c r="P197" s="83"/>
      <c r="Q197" s="83"/>
      <c r="R197" s="83"/>
      <c r="S197" s="83"/>
      <c r="T197" s="83">
        <v>4</v>
      </c>
      <c r="U197" s="83">
        <v>7</v>
      </c>
      <c r="V197" s="83">
        <v>9600</v>
      </c>
      <c r="W197" s="83">
        <v>1200</v>
      </c>
      <c r="X197" s="87" t="s">
        <v>175</v>
      </c>
      <c r="Y197" s="83">
        <v>1430</v>
      </c>
      <c r="Z197" s="83"/>
      <c r="AA197" s="83"/>
      <c r="AB197" s="83">
        <v>1019</v>
      </c>
      <c r="AC197" s="83">
        <v>1</v>
      </c>
      <c r="AD197" s="87" t="s">
        <v>176</v>
      </c>
      <c r="AE197" s="90"/>
      <c r="AF197" s="90"/>
      <c r="AG197" s="90"/>
      <c r="AH197" s="87" t="s">
        <v>176</v>
      </c>
      <c r="AI197" s="84"/>
      <c r="AJ197" s="84"/>
      <c r="AK197" s="84"/>
      <c r="AL197" s="87" t="s">
        <v>176</v>
      </c>
      <c r="AM197" s="87" t="s">
        <v>176</v>
      </c>
      <c r="AN197" s="90"/>
      <c r="AO197" s="90"/>
      <c r="AP197" s="90"/>
      <c r="AQ197" s="87" t="s">
        <v>174</v>
      </c>
      <c r="AR197" s="90"/>
      <c r="AS197" s="90">
        <v>726.69</v>
      </c>
      <c r="AT197" s="90"/>
      <c r="AU197" s="87" t="s">
        <v>176</v>
      </c>
      <c r="AV197" s="90"/>
      <c r="AW197" s="90"/>
      <c r="AX197" s="90"/>
      <c r="AY197" s="87" t="s">
        <v>174</v>
      </c>
      <c r="AZ197" s="91">
        <v>419</v>
      </c>
      <c r="BA197" s="90"/>
      <c r="BB197" s="90">
        <v>880.75</v>
      </c>
      <c r="BC197" s="90"/>
      <c r="BD197" s="87" t="s">
        <v>176</v>
      </c>
      <c r="BE197" s="91"/>
      <c r="BF197" s="90"/>
      <c r="BG197" s="90"/>
      <c r="BH197" s="90"/>
      <c r="BI197" s="87" t="s">
        <v>174</v>
      </c>
      <c r="BJ197" s="91">
        <v>1200</v>
      </c>
      <c r="BK197" s="90">
        <v>1040.68</v>
      </c>
      <c r="BL197" s="90">
        <v>225.51</v>
      </c>
      <c r="BM197" s="90"/>
      <c r="BN197" s="91">
        <v>8</v>
      </c>
      <c r="BO197" s="91">
        <v>38</v>
      </c>
      <c r="BP197" s="91"/>
      <c r="BQ197" s="91"/>
      <c r="BR197" s="91"/>
      <c r="BS197" s="83"/>
      <c r="BT197" s="83"/>
      <c r="BU197" s="83"/>
      <c r="BV197" s="87" t="s">
        <v>176</v>
      </c>
      <c r="BW197" s="90"/>
      <c r="BX197" s="90"/>
      <c r="BY197" s="90"/>
      <c r="BZ197" s="83"/>
      <c r="CA197" s="91"/>
      <c r="CB197" s="91"/>
      <c r="CC197" s="91"/>
      <c r="CD197" s="91"/>
      <c r="CE197" s="91"/>
      <c r="CF197" s="87" t="s">
        <v>174</v>
      </c>
      <c r="CG197" s="90">
        <v>853.59</v>
      </c>
      <c r="CH197" s="90">
        <v>2037.7</v>
      </c>
      <c r="CI197" s="90"/>
      <c r="CJ197" s="91">
        <v>1200</v>
      </c>
      <c r="CK197" s="91">
        <v>4</v>
      </c>
      <c r="CL197" s="91">
        <v>19</v>
      </c>
      <c r="CM197" s="83"/>
      <c r="CN197" s="83"/>
      <c r="CO197" s="83"/>
      <c r="CP197" s="92" t="s">
        <v>176</v>
      </c>
      <c r="CQ197" s="83"/>
      <c r="CR197" s="83"/>
      <c r="CS197" s="90"/>
      <c r="CT197" s="90"/>
      <c r="CU197" s="90"/>
      <c r="CV197" s="92" t="s">
        <v>176</v>
      </c>
      <c r="CW197" s="83"/>
      <c r="CX197" s="83"/>
      <c r="CY197" s="90"/>
      <c r="CZ197" s="90"/>
      <c r="DA197" s="90"/>
      <c r="DB197" s="87" t="s">
        <v>176</v>
      </c>
      <c r="DC197" s="90"/>
      <c r="DD197" s="90"/>
      <c r="DE197" s="90"/>
      <c r="DF197" s="91"/>
      <c r="DG197" s="91"/>
      <c r="DH197" s="91"/>
      <c r="DI197" s="87"/>
      <c r="DJ197" s="83"/>
      <c r="DK197" s="83"/>
      <c r="DL197" s="83"/>
      <c r="DM197" s="87"/>
      <c r="DN197" s="83"/>
      <c r="DO197" s="83"/>
      <c r="DP197" s="83"/>
      <c r="DQ197" s="87"/>
      <c r="DR197" s="87" t="s">
        <v>174</v>
      </c>
      <c r="DS197" s="90">
        <v>2600</v>
      </c>
      <c r="DT197" s="90">
        <v>2619.29</v>
      </c>
      <c r="DU197" s="90"/>
      <c r="DV197" s="93">
        <v>2.5</v>
      </c>
      <c r="DW197" s="93">
        <v>14</v>
      </c>
      <c r="DX197" s="93">
        <v>8.1999999999999993</v>
      </c>
      <c r="DY197" s="87" t="s">
        <v>174</v>
      </c>
      <c r="DZ197" s="83">
        <v>77</v>
      </c>
      <c r="EA197" s="83">
        <v>77</v>
      </c>
      <c r="EB197" s="83">
        <v>72</v>
      </c>
      <c r="EC197" s="83">
        <v>72</v>
      </c>
      <c r="ED197" s="83">
        <v>12</v>
      </c>
      <c r="EE197" s="83">
        <v>12</v>
      </c>
      <c r="EF197" s="87" t="s">
        <v>176</v>
      </c>
      <c r="EG197" s="83"/>
      <c r="EH197" s="84"/>
      <c r="EI197" s="84"/>
      <c r="EJ197" s="84"/>
      <c r="EK197" s="87" t="s">
        <v>174</v>
      </c>
      <c r="EL197" s="90"/>
      <c r="EM197" s="90">
        <v>140.29</v>
      </c>
      <c r="EN197" s="90"/>
      <c r="EO197" s="87" t="s">
        <v>177</v>
      </c>
      <c r="EP197" s="83">
        <v>40</v>
      </c>
      <c r="EQ197" s="91">
        <v>10</v>
      </c>
      <c r="ER197" s="91">
        <v>140</v>
      </c>
      <c r="ES197" s="91">
        <v>120</v>
      </c>
      <c r="ET197" s="91">
        <v>6</v>
      </c>
      <c r="EU197" s="87" t="s">
        <v>174</v>
      </c>
      <c r="EV197" s="87"/>
      <c r="EW197" s="91">
        <v>2</v>
      </c>
      <c r="EX197" s="87" t="s">
        <v>174</v>
      </c>
      <c r="EY197" s="90"/>
      <c r="EZ197" s="90">
        <v>85.03</v>
      </c>
      <c r="FA197" s="90"/>
      <c r="FB197" s="91">
        <v>9</v>
      </c>
      <c r="FC197" s="91">
        <v>100</v>
      </c>
      <c r="FD197" s="91">
        <v>12</v>
      </c>
      <c r="FE197" s="87" t="s">
        <v>180</v>
      </c>
      <c r="FF197" s="83">
        <v>9</v>
      </c>
      <c r="FG197" s="83">
        <v>100</v>
      </c>
      <c r="FH197" s="83">
        <v>10</v>
      </c>
      <c r="FI197" s="87" t="s">
        <v>205</v>
      </c>
      <c r="FJ197" s="83"/>
      <c r="FK197" s="83"/>
      <c r="FL197" s="83"/>
      <c r="FM197" s="87"/>
      <c r="FN197" s="113" t="s">
        <v>174</v>
      </c>
      <c r="FO197" s="84">
        <f t="shared" si="24"/>
        <v>50</v>
      </c>
      <c r="FP197" s="84"/>
      <c r="FQ197" s="84"/>
      <c r="FR197" s="85">
        <f t="shared" si="25"/>
        <v>200</v>
      </c>
      <c r="FS197" s="90"/>
      <c r="FT197" s="90"/>
      <c r="FU197" s="90">
        <f>645.05+534.37</f>
        <v>1179.42</v>
      </c>
      <c r="FV197" s="90"/>
      <c r="FW197" s="86">
        <f t="shared" si="26"/>
        <v>4744.2700000000004</v>
      </c>
      <c r="FX197" s="86">
        <f t="shared" si="23"/>
        <v>7894.68</v>
      </c>
      <c r="FY197" s="86">
        <f t="shared" si="23"/>
        <v>0</v>
      </c>
    </row>
    <row r="198" spans="1:181" ht="30" customHeight="1" x14ac:dyDescent="0.25">
      <c r="A198" s="83" t="s">
        <v>441</v>
      </c>
      <c r="B198" s="87" t="s">
        <v>201</v>
      </c>
      <c r="C198" s="88">
        <v>44530</v>
      </c>
      <c r="D198" s="89">
        <v>44574</v>
      </c>
      <c r="E198" s="87" t="s">
        <v>199</v>
      </c>
      <c r="F198" s="87" t="s">
        <v>177</v>
      </c>
      <c r="G198" s="87" t="s">
        <v>442</v>
      </c>
      <c r="H198" s="87"/>
      <c r="I198" s="87"/>
      <c r="J198" s="83">
        <v>100</v>
      </c>
      <c r="K198" s="87"/>
      <c r="L198" s="87" t="s">
        <v>176</v>
      </c>
      <c r="M198" s="83"/>
      <c r="N198" s="83"/>
      <c r="O198" s="83"/>
      <c r="P198" s="83"/>
      <c r="Q198" s="83"/>
      <c r="R198" s="83"/>
      <c r="S198" s="83"/>
      <c r="T198" s="83">
        <v>3</v>
      </c>
      <c r="U198" s="83">
        <v>5</v>
      </c>
      <c r="V198" s="83">
        <v>4200</v>
      </c>
      <c r="W198" s="83">
        <v>600</v>
      </c>
      <c r="X198" s="87" t="s">
        <v>175</v>
      </c>
      <c r="Y198" s="83">
        <v>1165</v>
      </c>
      <c r="Z198" s="83"/>
      <c r="AA198" s="83"/>
      <c r="AB198" s="83">
        <v>765</v>
      </c>
      <c r="AC198" s="83">
        <v>1</v>
      </c>
      <c r="AD198" s="87" t="s">
        <v>176</v>
      </c>
      <c r="AE198" s="90"/>
      <c r="AF198" s="90"/>
      <c r="AG198" s="90"/>
      <c r="AH198" s="87" t="s">
        <v>176</v>
      </c>
      <c r="AI198" s="84"/>
      <c r="AJ198" s="84"/>
      <c r="AK198" s="84"/>
      <c r="AL198" s="87" t="s">
        <v>176</v>
      </c>
      <c r="AM198" s="87" t="s">
        <v>176</v>
      </c>
      <c r="AN198" s="90"/>
      <c r="AO198" s="90"/>
      <c r="AP198" s="90"/>
      <c r="AQ198" s="87" t="s">
        <v>174</v>
      </c>
      <c r="AR198" s="90"/>
      <c r="AS198" s="90">
        <v>917.75</v>
      </c>
      <c r="AT198" s="90"/>
      <c r="AU198" s="87" t="s">
        <v>176</v>
      </c>
      <c r="AV198" s="90"/>
      <c r="AW198" s="90"/>
      <c r="AX198" s="90"/>
      <c r="AY198" s="87" t="s">
        <v>174</v>
      </c>
      <c r="AZ198" s="91">
        <v>400</v>
      </c>
      <c r="BA198" s="90"/>
      <c r="BB198" s="90">
        <v>465.32</v>
      </c>
      <c r="BC198" s="90"/>
      <c r="BD198" s="87" t="s">
        <v>176</v>
      </c>
      <c r="BE198" s="91"/>
      <c r="BF198" s="90"/>
      <c r="BG198" s="90"/>
      <c r="BH198" s="90"/>
      <c r="BI198" s="87" t="s">
        <v>174</v>
      </c>
      <c r="BJ198" s="91">
        <v>600</v>
      </c>
      <c r="BK198" s="90">
        <v>585.17999999999995</v>
      </c>
      <c r="BL198" s="90">
        <v>201.12</v>
      </c>
      <c r="BM198" s="90"/>
      <c r="BN198" s="91">
        <v>19</v>
      </c>
      <c r="BO198" s="91">
        <v>38</v>
      </c>
      <c r="BP198" s="91"/>
      <c r="BQ198" s="91"/>
      <c r="BR198" s="91"/>
      <c r="BS198" s="83"/>
      <c r="BT198" s="83"/>
      <c r="BU198" s="83"/>
      <c r="BV198" s="87" t="s">
        <v>176</v>
      </c>
      <c r="BW198" s="90"/>
      <c r="BX198" s="90"/>
      <c r="BY198" s="90"/>
      <c r="BZ198" s="83"/>
      <c r="CA198" s="91"/>
      <c r="CB198" s="91"/>
      <c r="CC198" s="91"/>
      <c r="CD198" s="91"/>
      <c r="CE198" s="91"/>
      <c r="CF198" s="87" t="s">
        <v>174</v>
      </c>
      <c r="CG198" s="90">
        <v>525.54</v>
      </c>
      <c r="CH198" s="90">
        <v>403.35</v>
      </c>
      <c r="CI198" s="90"/>
      <c r="CJ198" s="91">
        <v>600</v>
      </c>
      <c r="CK198" s="91">
        <v>0</v>
      </c>
      <c r="CL198" s="91">
        <v>19</v>
      </c>
      <c r="CM198" s="83"/>
      <c r="CN198" s="83"/>
      <c r="CO198" s="83"/>
      <c r="CP198" s="92" t="s">
        <v>176</v>
      </c>
      <c r="CQ198" s="83"/>
      <c r="CR198" s="83"/>
      <c r="CS198" s="90"/>
      <c r="CT198" s="90"/>
      <c r="CU198" s="90"/>
      <c r="CV198" s="92" t="s">
        <v>176</v>
      </c>
      <c r="CW198" s="83"/>
      <c r="CX198" s="83"/>
      <c r="CY198" s="90"/>
      <c r="CZ198" s="90"/>
      <c r="DA198" s="90"/>
      <c r="DB198" s="87" t="s">
        <v>176</v>
      </c>
      <c r="DC198" s="90"/>
      <c r="DD198" s="90"/>
      <c r="DE198" s="90"/>
      <c r="DF198" s="91"/>
      <c r="DG198" s="91"/>
      <c r="DH198" s="91"/>
      <c r="DI198" s="87"/>
      <c r="DJ198" s="83"/>
      <c r="DK198" s="83"/>
      <c r="DL198" s="83"/>
      <c r="DM198" s="87"/>
      <c r="DN198" s="83"/>
      <c r="DO198" s="83"/>
      <c r="DP198" s="83"/>
      <c r="DQ198" s="87"/>
      <c r="DR198" s="87" t="s">
        <v>174</v>
      </c>
      <c r="DS198" s="90">
        <v>0</v>
      </c>
      <c r="DT198" s="90">
        <v>3772.97</v>
      </c>
      <c r="DU198" s="90"/>
      <c r="DV198" s="93">
        <v>2</v>
      </c>
      <c r="DW198" s="93">
        <v>20</v>
      </c>
      <c r="DX198" s="93">
        <v>10.6</v>
      </c>
      <c r="DY198" s="87" t="s">
        <v>174</v>
      </c>
      <c r="DZ198" s="83">
        <v>77</v>
      </c>
      <c r="EA198" s="83">
        <v>77</v>
      </c>
      <c r="EB198" s="83">
        <v>72</v>
      </c>
      <c r="EC198" s="83">
        <v>72</v>
      </c>
      <c r="ED198" s="83">
        <v>12</v>
      </c>
      <c r="EE198" s="83">
        <v>12</v>
      </c>
      <c r="EF198" s="87" t="s">
        <v>176</v>
      </c>
      <c r="EG198" s="83"/>
      <c r="EH198" s="84"/>
      <c r="EI198" s="84"/>
      <c r="EJ198" s="84"/>
      <c r="EK198" s="87" t="s">
        <v>174</v>
      </c>
      <c r="EL198" s="90"/>
      <c r="EM198" s="90">
        <v>67.48</v>
      </c>
      <c r="EN198" s="90"/>
      <c r="EO198" s="87" t="s">
        <v>177</v>
      </c>
      <c r="EP198" s="83">
        <v>40</v>
      </c>
      <c r="EQ198" s="91">
        <v>10</v>
      </c>
      <c r="ER198" s="91">
        <v>140</v>
      </c>
      <c r="ES198" s="91">
        <v>120</v>
      </c>
      <c r="ET198" s="91">
        <v>3</v>
      </c>
      <c r="EU198" s="87" t="s">
        <v>176</v>
      </c>
      <c r="EV198" s="87" t="s">
        <v>207</v>
      </c>
      <c r="EW198" s="91">
        <v>1</v>
      </c>
      <c r="EX198" s="87" t="s">
        <v>174</v>
      </c>
      <c r="EY198" s="90"/>
      <c r="EZ198" s="90">
        <v>52.88</v>
      </c>
      <c r="FA198" s="90"/>
      <c r="FB198" s="91">
        <v>9</v>
      </c>
      <c r="FC198" s="91">
        <v>100</v>
      </c>
      <c r="FD198" s="91">
        <v>12</v>
      </c>
      <c r="FE198" s="87" t="s">
        <v>180</v>
      </c>
      <c r="FF198" s="83">
        <v>9</v>
      </c>
      <c r="FG198" s="83">
        <v>100</v>
      </c>
      <c r="FH198" s="83">
        <v>10</v>
      </c>
      <c r="FI198" s="87" t="s">
        <v>205</v>
      </c>
      <c r="FJ198" s="83"/>
      <c r="FK198" s="83"/>
      <c r="FL198" s="83"/>
      <c r="FM198" s="87"/>
      <c r="FN198" s="113" t="s">
        <v>174</v>
      </c>
      <c r="FO198" s="84">
        <f t="shared" si="24"/>
        <v>50</v>
      </c>
      <c r="FP198" s="84"/>
      <c r="FQ198" s="84"/>
      <c r="FR198" s="85">
        <f t="shared" si="25"/>
        <v>200</v>
      </c>
      <c r="FS198" s="90"/>
      <c r="FT198" s="90"/>
      <c r="FU198" s="90">
        <f>645.05+651.7</f>
        <v>1296.75</v>
      </c>
      <c r="FV198" s="90"/>
      <c r="FW198" s="86">
        <f t="shared" si="26"/>
        <v>1360.7199999999998</v>
      </c>
      <c r="FX198" s="86">
        <f t="shared" si="23"/>
        <v>7177.62</v>
      </c>
      <c r="FY198" s="86">
        <f t="shared" si="23"/>
        <v>0</v>
      </c>
    </row>
    <row r="199" spans="1:181" ht="30" customHeight="1" x14ac:dyDescent="0.25">
      <c r="A199" s="83" t="s">
        <v>443</v>
      </c>
      <c r="B199" s="87" t="s">
        <v>201</v>
      </c>
      <c r="C199" s="88">
        <v>44538</v>
      </c>
      <c r="D199" s="89">
        <v>44575</v>
      </c>
      <c r="E199" s="87" t="s">
        <v>199</v>
      </c>
      <c r="F199" s="87" t="s">
        <v>177</v>
      </c>
      <c r="G199" s="87" t="s">
        <v>203</v>
      </c>
      <c r="H199" s="87"/>
      <c r="I199" s="87"/>
      <c r="J199" s="83">
        <v>100</v>
      </c>
      <c r="K199" s="87"/>
      <c r="L199" s="87" t="s">
        <v>176</v>
      </c>
      <c r="M199" s="83"/>
      <c r="N199" s="83"/>
      <c r="O199" s="83"/>
      <c r="P199" s="83"/>
      <c r="Q199" s="83"/>
      <c r="R199" s="83"/>
      <c r="S199" s="83"/>
      <c r="T199" s="83">
        <v>3</v>
      </c>
      <c r="U199" s="83">
        <v>7</v>
      </c>
      <c r="V199" s="83">
        <v>9792</v>
      </c>
      <c r="W199" s="83">
        <v>1224</v>
      </c>
      <c r="X199" s="87" t="s">
        <v>175</v>
      </c>
      <c r="Y199" s="83">
        <v>3228</v>
      </c>
      <c r="Z199" s="83"/>
      <c r="AA199" s="83"/>
      <c r="AB199" s="83">
        <v>2650</v>
      </c>
      <c r="AC199" s="83">
        <v>1</v>
      </c>
      <c r="AD199" s="87" t="s">
        <v>176</v>
      </c>
      <c r="AE199" s="90"/>
      <c r="AF199" s="90"/>
      <c r="AG199" s="90"/>
      <c r="AH199" s="87" t="s">
        <v>176</v>
      </c>
      <c r="AI199" s="84"/>
      <c r="AJ199" s="84"/>
      <c r="AK199" s="84"/>
      <c r="AL199" s="87" t="s">
        <v>176</v>
      </c>
      <c r="AM199" s="87" t="s">
        <v>176</v>
      </c>
      <c r="AN199" s="90"/>
      <c r="AO199" s="90"/>
      <c r="AP199" s="90"/>
      <c r="AQ199" s="87" t="s">
        <v>174</v>
      </c>
      <c r="AR199" s="90"/>
      <c r="AS199" s="90">
        <v>866.37</v>
      </c>
      <c r="AT199" s="90"/>
      <c r="AU199" s="87" t="s">
        <v>176</v>
      </c>
      <c r="AV199" s="90"/>
      <c r="AW199" s="90"/>
      <c r="AX199" s="90"/>
      <c r="AY199" s="87" t="s">
        <v>174</v>
      </c>
      <c r="AZ199" s="91">
        <v>578</v>
      </c>
      <c r="BA199" s="90"/>
      <c r="BB199" s="90">
        <v>1222.6500000000001</v>
      </c>
      <c r="BC199" s="90"/>
      <c r="BD199" s="87" t="s">
        <v>176</v>
      </c>
      <c r="BE199" s="91"/>
      <c r="BF199" s="90"/>
      <c r="BG199" s="90"/>
      <c r="BH199" s="90"/>
      <c r="BI199" s="87" t="s">
        <v>176</v>
      </c>
      <c r="BJ199" s="91"/>
      <c r="BK199" s="90"/>
      <c r="BL199" s="90"/>
      <c r="BM199" s="90"/>
      <c r="BN199" s="91"/>
      <c r="BO199" s="91"/>
      <c r="BP199" s="91"/>
      <c r="BQ199" s="91"/>
      <c r="BR199" s="91"/>
      <c r="BS199" s="83"/>
      <c r="BT199" s="83"/>
      <c r="BU199" s="83"/>
      <c r="BV199" s="87" t="s">
        <v>176</v>
      </c>
      <c r="BW199" s="90"/>
      <c r="BX199" s="90"/>
      <c r="BY199" s="90"/>
      <c r="BZ199" s="83"/>
      <c r="CA199" s="91"/>
      <c r="CB199" s="91"/>
      <c r="CC199" s="91"/>
      <c r="CD199" s="91"/>
      <c r="CE199" s="91"/>
      <c r="CF199" s="87" t="s">
        <v>174</v>
      </c>
      <c r="CG199" s="90">
        <v>1220.01</v>
      </c>
      <c r="CH199" s="90">
        <v>2234.7600000000002</v>
      </c>
      <c r="CI199" s="90"/>
      <c r="CJ199" s="91">
        <v>1224</v>
      </c>
      <c r="CK199" s="91">
        <v>0</v>
      </c>
      <c r="CL199" s="91">
        <v>19</v>
      </c>
      <c r="CM199" s="83"/>
      <c r="CN199" s="83"/>
      <c r="CO199" s="83"/>
      <c r="CP199" s="92" t="s">
        <v>176</v>
      </c>
      <c r="CQ199" s="83"/>
      <c r="CR199" s="83"/>
      <c r="CS199" s="90"/>
      <c r="CT199" s="90"/>
      <c r="CU199" s="90"/>
      <c r="CV199" s="92" t="s">
        <v>176</v>
      </c>
      <c r="CW199" s="83"/>
      <c r="CX199" s="83"/>
      <c r="CY199" s="90"/>
      <c r="CZ199" s="90"/>
      <c r="DA199" s="90"/>
      <c r="DB199" s="87" t="s">
        <v>176</v>
      </c>
      <c r="DC199" s="90"/>
      <c r="DD199" s="90"/>
      <c r="DE199" s="90"/>
      <c r="DF199" s="91"/>
      <c r="DG199" s="91"/>
      <c r="DH199" s="91"/>
      <c r="DI199" s="87"/>
      <c r="DJ199" s="83"/>
      <c r="DK199" s="83"/>
      <c r="DL199" s="83"/>
      <c r="DM199" s="87"/>
      <c r="DN199" s="83"/>
      <c r="DO199" s="83"/>
      <c r="DP199" s="83"/>
      <c r="DQ199" s="87"/>
      <c r="DR199" s="87" t="s">
        <v>174</v>
      </c>
      <c r="DS199" s="90">
        <v>2600</v>
      </c>
      <c r="DT199" s="90">
        <v>2110.09</v>
      </c>
      <c r="DU199" s="90"/>
      <c r="DV199" s="93">
        <v>2.5</v>
      </c>
      <c r="DW199" s="93">
        <v>14</v>
      </c>
      <c r="DX199" s="93">
        <v>8.1999999999999993</v>
      </c>
      <c r="DY199" s="87" t="s">
        <v>174</v>
      </c>
      <c r="DZ199" s="83">
        <v>77</v>
      </c>
      <c r="EA199" s="83">
        <v>77</v>
      </c>
      <c r="EB199" s="83">
        <v>72</v>
      </c>
      <c r="EC199" s="83">
        <v>72</v>
      </c>
      <c r="ED199" s="83">
        <v>12</v>
      </c>
      <c r="EE199" s="83">
        <v>12</v>
      </c>
      <c r="EF199" s="87" t="s">
        <v>176</v>
      </c>
      <c r="EG199" s="83"/>
      <c r="EH199" s="84"/>
      <c r="EI199" s="84"/>
      <c r="EJ199" s="84"/>
      <c r="EK199" s="87" t="s">
        <v>174</v>
      </c>
      <c r="EL199" s="90"/>
      <c r="EM199" s="90">
        <v>127.78</v>
      </c>
      <c r="EN199" s="90"/>
      <c r="EO199" s="87" t="s">
        <v>177</v>
      </c>
      <c r="EP199" s="83">
        <v>40</v>
      </c>
      <c r="EQ199" s="91">
        <v>10</v>
      </c>
      <c r="ER199" s="91">
        <v>140</v>
      </c>
      <c r="ES199" s="91">
        <v>120</v>
      </c>
      <c r="ET199" s="91">
        <v>6</v>
      </c>
      <c r="EU199" s="87" t="s">
        <v>174</v>
      </c>
      <c r="EV199" s="87"/>
      <c r="EW199" s="91">
        <v>1</v>
      </c>
      <c r="EX199" s="87" t="s">
        <v>174</v>
      </c>
      <c r="EY199" s="90"/>
      <c r="EZ199" s="90">
        <v>170.52</v>
      </c>
      <c r="FA199" s="90"/>
      <c r="FB199" s="91">
        <v>9</v>
      </c>
      <c r="FC199" s="91">
        <v>75</v>
      </c>
      <c r="FD199" s="91">
        <v>12</v>
      </c>
      <c r="FE199" s="87" t="s">
        <v>180</v>
      </c>
      <c r="FF199" s="83">
        <v>9</v>
      </c>
      <c r="FG199" s="83">
        <v>75</v>
      </c>
      <c r="FH199" s="83">
        <v>10</v>
      </c>
      <c r="FI199" s="87" t="s">
        <v>205</v>
      </c>
      <c r="FJ199" s="83"/>
      <c r="FK199" s="83"/>
      <c r="FL199" s="83"/>
      <c r="FM199" s="87"/>
      <c r="FN199" s="113" t="s">
        <v>174</v>
      </c>
      <c r="FO199" s="84">
        <f t="shared" si="24"/>
        <v>50</v>
      </c>
      <c r="FP199" s="84"/>
      <c r="FQ199" s="84"/>
      <c r="FR199" s="85">
        <f t="shared" si="25"/>
        <v>200</v>
      </c>
      <c r="FS199" s="90"/>
      <c r="FT199" s="90"/>
      <c r="FU199" s="90">
        <v>441.66</v>
      </c>
      <c r="FV199" s="90"/>
      <c r="FW199" s="86">
        <f t="shared" si="26"/>
        <v>4070.01</v>
      </c>
      <c r="FX199" s="86">
        <f t="shared" si="23"/>
        <v>7173.8300000000008</v>
      </c>
      <c r="FY199" s="86">
        <f t="shared" si="23"/>
        <v>0</v>
      </c>
    </row>
    <row r="200" spans="1:181" ht="30" customHeight="1" x14ac:dyDescent="0.25">
      <c r="A200" s="83" t="s">
        <v>444</v>
      </c>
      <c r="B200" s="87" t="s">
        <v>337</v>
      </c>
      <c r="C200" s="88">
        <v>44438</v>
      </c>
      <c r="D200" s="89">
        <v>44589</v>
      </c>
      <c r="E200" s="87" t="s">
        <v>202</v>
      </c>
      <c r="F200" s="87" t="s">
        <v>177</v>
      </c>
      <c r="G200" s="87" t="s">
        <v>203</v>
      </c>
      <c r="H200" s="87"/>
      <c r="I200" s="87"/>
      <c r="J200" s="83">
        <v>100</v>
      </c>
      <c r="K200" s="87"/>
      <c r="L200" s="87" t="s">
        <v>174</v>
      </c>
      <c r="M200" s="83">
        <v>1</v>
      </c>
      <c r="N200" s="83"/>
      <c r="O200" s="83"/>
      <c r="P200" s="83">
        <v>12000</v>
      </c>
      <c r="Q200" s="83">
        <v>8</v>
      </c>
      <c r="R200" s="83"/>
      <c r="S200" s="83"/>
      <c r="T200" s="83">
        <v>2</v>
      </c>
      <c r="U200" s="83">
        <v>5</v>
      </c>
      <c r="V200" s="83">
        <v>5600</v>
      </c>
      <c r="W200" s="83">
        <v>700</v>
      </c>
      <c r="X200" s="87" t="s">
        <v>175</v>
      </c>
      <c r="Y200" s="83">
        <v>1606</v>
      </c>
      <c r="Z200" s="83">
        <v>386</v>
      </c>
      <c r="AA200" s="83">
        <v>103</v>
      </c>
      <c r="AB200" s="83">
        <v>870</v>
      </c>
      <c r="AC200" s="83">
        <v>1</v>
      </c>
      <c r="AD200" s="87" t="s">
        <v>176</v>
      </c>
      <c r="AE200" s="90"/>
      <c r="AF200" s="90"/>
      <c r="AG200" s="90"/>
      <c r="AH200" s="87" t="s">
        <v>176</v>
      </c>
      <c r="AI200" s="84"/>
      <c r="AJ200" s="84"/>
      <c r="AK200" s="84"/>
      <c r="AL200" s="87" t="s">
        <v>176</v>
      </c>
      <c r="AM200" s="87" t="s">
        <v>176</v>
      </c>
      <c r="AN200" s="90"/>
      <c r="AO200" s="90"/>
      <c r="AP200" s="90"/>
      <c r="AQ200" s="87" t="s">
        <v>174</v>
      </c>
      <c r="AR200" s="90"/>
      <c r="AS200" s="90">
        <v>1670.73</v>
      </c>
      <c r="AT200" s="90">
        <v>1091.3800000000001</v>
      </c>
      <c r="AU200" s="87" t="s">
        <v>176</v>
      </c>
      <c r="AV200" s="90"/>
      <c r="AW200" s="90"/>
      <c r="AX200" s="90"/>
      <c r="AY200" s="87" t="s">
        <v>174</v>
      </c>
      <c r="AZ200" s="91">
        <v>736</v>
      </c>
      <c r="BA200" s="90"/>
      <c r="BB200" s="90">
        <v>639.95000000000005</v>
      </c>
      <c r="BC200" s="90"/>
      <c r="BD200" s="87" t="s">
        <v>174</v>
      </c>
      <c r="BE200" s="91">
        <v>283</v>
      </c>
      <c r="BF200" s="90"/>
      <c r="BG200" s="90">
        <v>712.17</v>
      </c>
      <c r="BH200" s="90"/>
      <c r="BI200" s="87" t="s">
        <v>174</v>
      </c>
      <c r="BJ200" s="91">
        <v>700</v>
      </c>
      <c r="BK200" s="90"/>
      <c r="BL200" s="90"/>
      <c r="BM200" s="90">
        <v>623.09</v>
      </c>
      <c r="BN200" s="91">
        <v>11</v>
      </c>
      <c r="BO200" s="91">
        <v>30</v>
      </c>
      <c r="BP200" s="91"/>
      <c r="BQ200" s="91"/>
      <c r="BR200" s="91"/>
      <c r="BS200" s="83"/>
      <c r="BT200" s="83"/>
      <c r="BU200" s="83"/>
      <c r="BV200" s="87" t="s">
        <v>176</v>
      </c>
      <c r="BW200" s="90"/>
      <c r="BX200" s="90"/>
      <c r="BY200" s="90"/>
      <c r="BZ200" s="83"/>
      <c r="CA200" s="91"/>
      <c r="CB200" s="91"/>
      <c r="CC200" s="91"/>
      <c r="CD200" s="91"/>
      <c r="CE200" s="91"/>
      <c r="CF200" s="87" t="s">
        <v>174</v>
      </c>
      <c r="CG200" s="90"/>
      <c r="CH200" s="90">
        <f>455.97+320</f>
        <v>775.97</v>
      </c>
      <c r="CI200" s="90"/>
      <c r="CJ200" s="91">
        <v>700</v>
      </c>
      <c r="CK200" s="91">
        <v>11</v>
      </c>
      <c r="CL200" s="91">
        <v>19</v>
      </c>
      <c r="CM200" s="83">
        <v>168</v>
      </c>
      <c r="CN200" s="83">
        <v>11</v>
      </c>
      <c r="CO200" s="83">
        <v>19</v>
      </c>
      <c r="CP200" s="92" t="s">
        <v>176</v>
      </c>
      <c r="CQ200" s="83"/>
      <c r="CR200" s="83"/>
      <c r="CS200" s="90"/>
      <c r="CT200" s="90"/>
      <c r="CU200" s="90"/>
      <c r="CV200" s="92" t="s">
        <v>176</v>
      </c>
      <c r="CW200" s="83"/>
      <c r="CX200" s="83"/>
      <c r="CY200" s="90"/>
      <c r="CZ200" s="90"/>
      <c r="DA200" s="90"/>
      <c r="DB200" s="87" t="s">
        <v>176</v>
      </c>
      <c r="DC200" s="90"/>
      <c r="DD200" s="90"/>
      <c r="DE200" s="90"/>
      <c r="DF200" s="91"/>
      <c r="DG200" s="91"/>
      <c r="DH200" s="91"/>
      <c r="DI200" s="87"/>
      <c r="DJ200" s="83"/>
      <c r="DK200" s="83"/>
      <c r="DL200" s="83"/>
      <c r="DM200" s="87"/>
      <c r="DN200" s="83"/>
      <c r="DO200" s="83"/>
      <c r="DP200" s="83"/>
      <c r="DQ200" s="87"/>
      <c r="DR200" s="87" t="s">
        <v>174</v>
      </c>
      <c r="DS200" s="90">
        <v>2553.87</v>
      </c>
      <c r="DT200" s="90"/>
      <c r="DU200" s="90">
        <v>849.75</v>
      </c>
      <c r="DV200" s="93">
        <v>1.5</v>
      </c>
      <c r="DW200" s="93">
        <v>14</v>
      </c>
      <c r="DX200" s="93">
        <v>8.5</v>
      </c>
      <c r="DY200" s="87" t="s">
        <v>174</v>
      </c>
      <c r="DZ200" s="83">
        <v>78</v>
      </c>
      <c r="EA200" s="83">
        <v>80</v>
      </c>
      <c r="EB200" s="83">
        <v>72</v>
      </c>
      <c r="EC200" s="83">
        <v>72</v>
      </c>
      <c r="ED200" s="83">
        <v>8</v>
      </c>
      <c r="EE200" s="83">
        <v>6</v>
      </c>
      <c r="EF200" s="87" t="s">
        <v>176</v>
      </c>
      <c r="EG200" s="83"/>
      <c r="EH200" s="84"/>
      <c r="EI200" s="84"/>
      <c r="EJ200" s="84"/>
      <c r="EK200" s="87" t="s">
        <v>174</v>
      </c>
      <c r="EL200" s="90">
        <v>52.36</v>
      </c>
      <c r="EM200" s="90"/>
      <c r="EN200" s="90"/>
      <c r="EO200" s="87" t="s">
        <v>177</v>
      </c>
      <c r="EP200" s="83">
        <v>20</v>
      </c>
      <c r="EQ200" s="91"/>
      <c r="ER200" s="91">
        <v>120</v>
      </c>
      <c r="ES200" s="91">
        <v>120</v>
      </c>
      <c r="ET200" s="91">
        <v>12</v>
      </c>
      <c r="EU200" s="87" t="s">
        <v>174</v>
      </c>
      <c r="EV200" s="87"/>
      <c r="EW200" s="91">
        <v>1</v>
      </c>
      <c r="EX200" s="87" t="s">
        <v>174</v>
      </c>
      <c r="EY200" s="90"/>
      <c r="EZ200" s="90"/>
      <c r="FA200" s="90">
        <v>37.01</v>
      </c>
      <c r="FB200" s="91"/>
      <c r="FC200" s="91"/>
      <c r="FD200" s="91"/>
      <c r="FE200" s="87"/>
      <c r="FF200" s="83"/>
      <c r="FG200" s="83"/>
      <c r="FH200" s="83"/>
      <c r="FI200" s="87"/>
      <c r="FJ200" s="83"/>
      <c r="FK200" s="83"/>
      <c r="FL200" s="83"/>
      <c r="FM200" s="87"/>
      <c r="FN200" s="113" t="s">
        <v>174</v>
      </c>
      <c r="FO200" s="84">
        <f t="shared" si="24"/>
        <v>50</v>
      </c>
      <c r="FP200" s="84"/>
      <c r="FQ200" s="84"/>
      <c r="FR200" s="85">
        <f t="shared" si="25"/>
        <v>200</v>
      </c>
      <c r="FS200" s="90"/>
      <c r="FT200" s="90"/>
      <c r="FU200" s="90">
        <v>849</v>
      </c>
      <c r="FV200" s="90">
        <v>2400</v>
      </c>
      <c r="FW200" s="86">
        <f t="shared" si="26"/>
        <v>2856.23</v>
      </c>
      <c r="FX200" s="86">
        <f t="shared" si="23"/>
        <v>4647.8200000000006</v>
      </c>
      <c r="FY200" s="86">
        <f t="shared" si="23"/>
        <v>5001.2300000000005</v>
      </c>
    </row>
    <row r="201" spans="1:181" ht="30" customHeight="1" x14ac:dyDescent="0.25">
      <c r="A201" s="83" t="s">
        <v>445</v>
      </c>
      <c r="B201" s="87" t="s">
        <v>436</v>
      </c>
      <c r="C201" s="88">
        <v>44571</v>
      </c>
      <c r="D201" s="89">
        <v>44593</v>
      </c>
      <c r="E201" s="87" t="s">
        <v>202</v>
      </c>
      <c r="F201" s="87" t="s">
        <v>177</v>
      </c>
      <c r="G201" s="87" t="s">
        <v>203</v>
      </c>
      <c r="H201" s="87"/>
      <c r="I201" s="87"/>
      <c r="J201" s="83">
        <v>100</v>
      </c>
      <c r="K201" s="87"/>
      <c r="L201" s="87" t="s">
        <v>176</v>
      </c>
      <c r="M201" s="83"/>
      <c r="N201" s="83"/>
      <c r="O201" s="83"/>
      <c r="P201" s="83"/>
      <c r="Q201" s="83"/>
      <c r="R201" s="83"/>
      <c r="S201" s="83"/>
      <c r="T201" s="83">
        <v>2</v>
      </c>
      <c r="U201" s="83">
        <v>10</v>
      </c>
      <c r="V201" s="83">
        <v>11520</v>
      </c>
      <c r="W201" s="83">
        <v>1440</v>
      </c>
      <c r="X201" s="87" t="s">
        <v>175</v>
      </c>
      <c r="Y201" s="83">
        <v>3366</v>
      </c>
      <c r="Z201" s="83">
        <v>3366</v>
      </c>
      <c r="AA201" s="83">
        <v>2341</v>
      </c>
      <c r="AB201" s="83">
        <v>1449</v>
      </c>
      <c r="AC201" s="83">
        <v>1</v>
      </c>
      <c r="AD201" s="87" t="s">
        <v>176</v>
      </c>
      <c r="AE201" s="90"/>
      <c r="AF201" s="90"/>
      <c r="AG201" s="90"/>
      <c r="AH201" s="87" t="s">
        <v>176</v>
      </c>
      <c r="AI201" s="84"/>
      <c r="AJ201" s="84"/>
      <c r="AK201" s="84"/>
      <c r="AL201" s="87" t="s">
        <v>176</v>
      </c>
      <c r="AM201" s="87" t="s">
        <v>176</v>
      </c>
      <c r="AN201" s="90"/>
      <c r="AO201" s="90"/>
      <c r="AP201" s="90"/>
      <c r="AQ201" s="87" t="s">
        <v>174</v>
      </c>
      <c r="AR201" s="90"/>
      <c r="AS201" s="90">
        <v>887.14</v>
      </c>
      <c r="AT201" s="90"/>
      <c r="AU201" s="87" t="s">
        <v>176</v>
      </c>
      <c r="AV201" s="90"/>
      <c r="AW201" s="90"/>
      <c r="AX201" s="90"/>
      <c r="AY201" s="87" t="s">
        <v>174</v>
      </c>
      <c r="AZ201" s="91">
        <v>892</v>
      </c>
      <c r="BA201" s="90">
        <v>93.25</v>
      </c>
      <c r="BB201" s="90">
        <v>327.44</v>
      </c>
      <c r="BC201" s="90"/>
      <c r="BD201" s="87" t="s">
        <v>174</v>
      </c>
      <c r="BE201" s="91">
        <v>1025</v>
      </c>
      <c r="BF201" s="90">
        <v>439.92</v>
      </c>
      <c r="BG201" s="90">
        <v>671.41</v>
      </c>
      <c r="BH201" s="90"/>
      <c r="BI201" s="87" t="s">
        <v>174</v>
      </c>
      <c r="BJ201" s="91">
        <v>1440</v>
      </c>
      <c r="BK201" s="90">
        <v>40.75</v>
      </c>
      <c r="BL201" s="90">
        <v>1018.18</v>
      </c>
      <c r="BM201" s="90"/>
      <c r="BN201" s="91">
        <v>10</v>
      </c>
      <c r="BO201" s="91">
        <v>38</v>
      </c>
      <c r="BP201" s="91"/>
      <c r="BQ201" s="91"/>
      <c r="BR201" s="91"/>
      <c r="BS201" s="83"/>
      <c r="BT201" s="83"/>
      <c r="BU201" s="83"/>
      <c r="BV201" s="87" t="s">
        <v>176</v>
      </c>
      <c r="BW201" s="90"/>
      <c r="BX201" s="90"/>
      <c r="BY201" s="90"/>
      <c r="BZ201" s="83"/>
      <c r="CA201" s="91"/>
      <c r="CB201" s="91"/>
      <c r="CC201" s="91"/>
      <c r="CD201" s="91"/>
      <c r="CE201" s="91"/>
      <c r="CF201" s="87" t="s">
        <v>174</v>
      </c>
      <c r="CG201" s="90">
        <v>653.62</v>
      </c>
      <c r="CH201" s="90">
        <v>1658.43</v>
      </c>
      <c r="CI201" s="90"/>
      <c r="CJ201" s="91">
        <v>1440</v>
      </c>
      <c r="CK201" s="91">
        <v>13</v>
      </c>
      <c r="CL201" s="91">
        <v>19</v>
      </c>
      <c r="CM201" s="83"/>
      <c r="CN201" s="83"/>
      <c r="CO201" s="83"/>
      <c r="CP201" s="92" t="s">
        <v>176</v>
      </c>
      <c r="CQ201" s="83"/>
      <c r="CR201" s="83"/>
      <c r="CS201" s="90"/>
      <c r="CT201" s="90"/>
      <c r="CU201" s="90"/>
      <c r="CV201" s="92" t="s">
        <v>176</v>
      </c>
      <c r="CW201" s="83"/>
      <c r="CX201" s="83"/>
      <c r="CY201" s="90"/>
      <c r="CZ201" s="90"/>
      <c r="DA201" s="90"/>
      <c r="DB201" s="87" t="s">
        <v>176</v>
      </c>
      <c r="DC201" s="90"/>
      <c r="DD201" s="90"/>
      <c r="DE201" s="90"/>
      <c r="DF201" s="91"/>
      <c r="DG201" s="91"/>
      <c r="DH201" s="91"/>
      <c r="DI201" s="87"/>
      <c r="DJ201" s="83"/>
      <c r="DK201" s="83"/>
      <c r="DL201" s="83"/>
      <c r="DM201" s="87"/>
      <c r="DN201" s="83"/>
      <c r="DO201" s="83"/>
      <c r="DP201" s="83"/>
      <c r="DQ201" s="87"/>
      <c r="DR201" s="87" t="s">
        <v>174</v>
      </c>
      <c r="DS201" s="90">
        <v>2600</v>
      </c>
      <c r="DT201" s="90">
        <v>1312.63</v>
      </c>
      <c r="DU201" s="90"/>
      <c r="DV201" s="93">
        <v>2.5</v>
      </c>
      <c r="DW201" s="93">
        <v>14</v>
      </c>
      <c r="DX201" s="93">
        <v>8.5</v>
      </c>
      <c r="DY201" s="87" t="s">
        <v>174</v>
      </c>
      <c r="DZ201" s="83">
        <v>70</v>
      </c>
      <c r="EA201" s="83">
        <v>69</v>
      </c>
      <c r="EB201" s="83">
        <v>68</v>
      </c>
      <c r="EC201" s="83">
        <v>67</v>
      </c>
      <c r="ED201" s="83">
        <v>12</v>
      </c>
      <c r="EE201" s="83">
        <v>12</v>
      </c>
      <c r="EF201" s="87" t="s">
        <v>176</v>
      </c>
      <c r="EG201" s="83"/>
      <c r="EH201" s="84"/>
      <c r="EI201" s="84"/>
      <c r="EJ201" s="84"/>
      <c r="EK201" s="87" t="s">
        <v>174</v>
      </c>
      <c r="EL201" s="90"/>
      <c r="EM201" s="90">
        <v>193.43</v>
      </c>
      <c r="EN201" s="90"/>
      <c r="EO201" s="87" t="s">
        <v>177</v>
      </c>
      <c r="EP201" s="83">
        <v>30</v>
      </c>
      <c r="EQ201" s="91">
        <v>11</v>
      </c>
      <c r="ER201" s="91">
        <v>130</v>
      </c>
      <c r="ES201" s="91">
        <v>130</v>
      </c>
      <c r="ET201" s="91">
        <v>6</v>
      </c>
      <c r="EU201" s="87" t="s">
        <v>174</v>
      </c>
      <c r="EV201" s="87"/>
      <c r="EW201" s="91">
        <v>2</v>
      </c>
      <c r="EX201" s="87" t="s">
        <v>174</v>
      </c>
      <c r="EY201" s="90"/>
      <c r="EZ201" s="90">
        <v>57.71</v>
      </c>
      <c r="FA201" s="90"/>
      <c r="FB201" s="91">
        <v>18</v>
      </c>
      <c r="FC201" s="91">
        <v>60</v>
      </c>
      <c r="FD201" s="91">
        <v>12</v>
      </c>
      <c r="FE201" s="87" t="s">
        <v>180</v>
      </c>
      <c r="FF201" s="83">
        <v>18</v>
      </c>
      <c r="FG201" s="83">
        <v>60</v>
      </c>
      <c r="FH201" s="83">
        <v>12</v>
      </c>
      <c r="FI201" s="87" t="s">
        <v>205</v>
      </c>
      <c r="FJ201" s="83"/>
      <c r="FK201" s="83"/>
      <c r="FL201" s="83"/>
      <c r="FM201" s="87"/>
      <c r="FN201" s="113" t="s">
        <v>174</v>
      </c>
      <c r="FO201" s="84">
        <f t="shared" si="24"/>
        <v>50</v>
      </c>
      <c r="FP201" s="84"/>
      <c r="FQ201" s="84"/>
      <c r="FR201" s="85">
        <f t="shared" si="25"/>
        <v>200</v>
      </c>
      <c r="FS201" s="90"/>
      <c r="FT201" s="90"/>
      <c r="FU201" s="90">
        <v>655.26</v>
      </c>
      <c r="FV201" s="90"/>
      <c r="FW201" s="86">
        <f t="shared" si="26"/>
        <v>4077.54</v>
      </c>
      <c r="FX201" s="86">
        <f t="shared" si="23"/>
        <v>6781.63</v>
      </c>
      <c r="FY201" s="86">
        <f t="shared" si="23"/>
        <v>0</v>
      </c>
    </row>
    <row r="202" spans="1:181" ht="30" customHeight="1" x14ac:dyDescent="0.25">
      <c r="A202" s="83" t="s">
        <v>446</v>
      </c>
      <c r="B202" s="87" t="s">
        <v>436</v>
      </c>
      <c r="C202" s="88">
        <v>44564</v>
      </c>
      <c r="D202" s="89">
        <v>44608</v>
      </c>
      <c r="E202" s="87" t="s">
        <v>202</v>
      </c>
      <c r="F202" s="87" t="s">
        <v>177</v>
      </c>
      <c r="G202" s="87" t="s">
        <v>203</v>
      </c>
      <c r="H202" s="87"/>
      <c r="I202" s="87"/>
      <c r="J202" s="83">
        <v>100</v>
      </c>
      <c r="K202" s="87"/>
      <c r="L202" s="87" t="s">
        <v>174</v>
      </c>
      <c r="M202" s="83"/>
      <c r="N202" s="83">
        <v>1</v>
      </c>
      <c r="O202" s="83"/>
      <c r="P202" s="83"/>
      <c r="Q202" s="83"/>
      <c r="R202" s="83"/>
      <c r="S202" s="83"/>
      <c r="T202" s="83">
        <v>4</v>
      </c>
      <c r="U202" s="83">
        <v>6</v>
      </c>
      <c r="V202" s="83">
        <v>5376</v>
      </c>
      <c r="W202" s="83">
        <v>672</v>
      </c>
      <c r="X202" s="87" t="s">
        <v>175</v>
      </c>
      <c r="Y202" s="83">
        <v>3666</v>
      </c>
      <c r="Z202" s="83">
        <v>3666</v>
      </c>
      <c r="AA202" s="83">
        <v>2266</v>
      </c>
      <c r="AB202" s="83">
        <v>950</v>
      </c>
      <c r="AC202" s="83">
        <v>1</v>
      </c>
      <c r="AD202" s="87" t="s">
        <v>176</v>
      </c>
      <c r="AE202" s="90"/>
      <c r="AF202" s="90"/>
      <c r="AG202" s="90"/>
      <c r="AH202" s="87" t="s">
        <v>176</v>
      </c>
      <c r="AI202" s="84"/>
      <c r="AJ202" s="84"/>
      <c r="AK202" s="84"/>
      <c r="AL202" s="87" t="s">
        <v>176</v>
      </c>
      <c r="AM202" s="87" t="s">
        <v>176</v>
      </c>
      <c r="AN202" s="90"/>
      <c r="AO202" s="90"/>
      <c r="AP202" s="90"/>
      <c r="AQ202" s="87" t="s">
        <v>174</v>
      </c>
      <c r="AR202" s="90"/>
      <c r="AS202" s="90">
        <v>1242</v>
      </c>
      <c r="AT202" s="90"/>
      <c r="AU202" s="87" t="s">
        <v>176</v>
      </c>
      <c r="AV202" s="90"/>
      <c r="AW202" s="90"/>
      <c r="AX202" s="90"/>
      <c r="AY202" s="87" t="s">
        <v>174</v>
      </c>
      <c r="AZ202" s="91">
        <v>1400</v>
      </c>
      <c r="BA202" s="90">
        <v>456</v>
      </c>
      <c r="BB202" s="90">
        <v>686.37</v>
      </c>
      <c r="BC202" s="90"/>
      <c r="BD202" s="87" t="s">
        <v>174</v>
      </c>
      <c r="BE202" s="91">
        <v>1308</v>
      </c>
      <c r="BF202" s="90">
        <v>125.25</v>
      </c>
      <c r="BG202" s="90">
        <v>330.71</v>
      </c>
      <c r="BH202" s="90"/>
      <c r="BI202" s="87" t="s">
        <v>174</v>
      </c>
      <c r="BJ202" s="91">
        <v>672</v>
      </c>
      <c r="BK202" s="90"/>
      <c r="BL202" s="90">
        <v>1047.6600000000001</v>
      </c>
      <c r="BM202" s="90"/>
      <c r="BN202" s="91">
        <v>0</v>
      </c>
      <c r="BO202" s="91">
        <v>38</v>
      </c>
      <c r="BP202" s="91"/>
      <c r="BQ202" s="91"/>
      <c r="BR202" s="91"/>
      <c r="BS202" s="83"/>
      <c r="BT202" s="83"/>
      <c r="BU202" s="83"/>
      <c r="BV202" s="87" t="s">
        <v>176</v>
      </c>
      <c r="BW202" s="90"/>
      <c r="BX202" s="90"/>
      <c r="BY202" s="90"/>
      <c r="BZ202" s="83"/>
      <c r="CA202" s="91"/>
      <c r="CB202" s="91"/>
      <c r="CC202" s="91"/>
      <c r="CD202" s="91"/>
      <c r="CE202" s="91"/>
      <c r="CF202" s="87" t="s">
        <v>174</v>
      </c>
      <c r="CG202" s="90">
        <v>587.44000000000005</v>
      </c>
      <c r="CH202" s="90">
        <v>1326.47</v>
      </c>
      <c r="CI202" s="90"/>
      <c r="CJ202" s="91">
        <v>672</v>
      </c>
      <c r="CK202" s="91">
        <v>0</v>
      </c>
      <c r="CL202" s="91">
        <v>19</v>
      </c>
      <c r="CM202" s="83"/>
      <c r="CN202" s="83"/>
      <c r="CO202" s="83"/>
      <c r="CP202" s="92" t="s">
        <v>176</v>
      </c>
      <c r="CQ202" s="83"/>
      <c r="CR202" s="83"/>
      <c r="CS202" s="90"/>
      <c r="CT202" s="90"/>
      <c r="CU202" s="90"/>
      <c r="CV202" s="92" t="s">
        <v>176</v>
      </c>
      <c r="CW202" s="83"/>
      <c r="CX202" s="83"/>
      <c r="CY202" s="90"/>
      <c r="CZ202" s="90"/>
      <c r="DA202" s="90"/>
      <c r="DB202" s="87" t="s">
        <v>176</v>
      </c>
      <c r="DC202" s="90"/>
      <c r="DD202" s="90"/>
      <c r="DE202" s="90"/>
      <c r="DF202" s="91"/>
      <c r="DG202" s="91"/>
      <c r="DH202" s="91"/>
      <c r="DI202" s="87"/>
      <c r="DJ202" s="83"/>
      <c r="DK202" s="83"/>
      <c r="DL202" s="83"/>
      <c r="DM202" s="87"/>
      <c r="DN202" s="83"/>
      <c r="DO202" s="83"/>
      <c r="DP202" s="83"/>
      <c r="DQ202" s="87"/>
      <c r="DR202" s="87" t="s">
        <v>174</v>
      </c>
      <c r="DS202" s="90">
        <v>2600</v>
      </c>
      <c r="DT202" s="90">
        <v>1079.53</v>
      </c>
      <c r="DU202" s="90"/>
      <c r="DV202" s="93">
        <v>2</v>
      </c>
      <c r="DW202" s="93">
        <v>14</v>
      </c>
      <c r="DX202" s="93">
        <v>8.4</v>
      </c>
      <c r="DY202" s="87" t="s">
        <v>174</v>
      </c>
      <c r="DZ202" s="83">
        <v>68</v>
      </c>
      <c r="EA202" s="83">
        <v>68</v>
      </c>
      <c r="EB202" s="83">
        <v>68</v>
      </c>
      <c r="EC202" s="83">
        <v>67</v>
      </c>
      <c r="ED202" s="83">
        <v>12</v>
      </c>
      <c r="EE202" s="83">
        <v>12</v>
      </c>
      <c r="EF202" s="87" t="s">
        <v>176</v>
      </c>
      <c r="EG202" s="83"/>
      <c r="EH202" s="84"/>
      <c r="EI202" s="84"/>
      <c r="EJ202" s="84"/>
      <c r="EK202" s="87" t="s">
        <v>174</v>
      </c>
      <c r="EL202" s="90"/>
      <c r="EM202" s="90"/>
      <c r="EN202" s="90"/>
      <c r="EO202" s="87" t="s">
        <v>177</v>
      </c>
      <c r="EP202" s="83">
        <v>28</v>
      </c>
      <c r="EQ202" s="91">
        <v>5</v>
      </c>
      <c r="ER202" s="91">
        <v>120</v>
      </c>
      <c r="ES202" s="91">
        <v>120</v>
      </c>
      <c r="ET202" s="91">
        <v>6</v>
      </c>
      <c r="EU202" s="87" t="s">
        <v>176</v>
      </c>
      <c r="EV202" s="87"/>
      <c r="EW202" s="91">
        <v>0</v>
      </c>
      <c r="EX202" s="87" t="s">
        <v>174</v>
      </c>
      <c r="EY202" s="90"/>
      <c r="EZ202" s="90">
        <v>32.159999999999997</v>
      </c>
      <c r="FA202" s="90"/>
      <c r="FB202" s="91">
        <v>18</v>
      </c>
      <c r="FC202" s="91">
        <v>60</v>
      </c>
      <c r="FD202" s="91">
        <v>12</v>
      </c>
      <c r="FE202" s="87" t="s">
        <v>180</v>
      </c>
      <c r="FF202" s="83">
        <v>18</v>
      </c>
      <c r="FG202" s="83">
        <v>60</v>
      </c>
      <c r="FH202" s="83">
        <v>12</v>
      </c>
      <c r="FI202" s="87" t="s">
        <v>180</v>
      </c>
      <c r="FJ202" s="83"/>
      <c r="FK202" s="83"/>
      <c r="FL202" s="83"/>
      <c r="FM202" s="87"/>
      <c r="FN202" s="113" t="s">
        <v>174</v>
      </c>
      <c r="FO202" s="84">
        <f t="shared" si="24"/>
        <v>50</v>
      </c>
      <c r="FP202" s="84"/>
      <c r="FQ202" s="84"/>
      <c r="FR202" s="85">
        <f t="shared" si="25"/>
        <v>200</v>
      </c>
      <c r="FS202" s="90"/>
      <c r="FT202" s="90"/>
      <c r="FU202" s="90">
        <v>337.25</v>
      </c>
      <c r="FV202" s="90"/>
      <c r="FW202" s="86">
        <f t="shared" si="26"/>
        <v>4018.69</v>
      </c>
      <c r="FX202" s="86">
        <f t="shared" si="23"/>
        <v>6082.15</v>
      </c>
      <c r="FY202" s="86">
        <f t="shared" si="23"/>
        <v>0</v>
      </c>
    </row>
    <row r="203" spans="1:181" ht="30" customHeight="1" x14ac:dyDescent="0.25">
      <c r="A203" s="83" t="s">
        <v>447</v>
      </c>
      <c r="B203" s="87" t="s">
        <v>436</v>
      </c>
      <c r="C203" s="88">
        <v>44594</v>
      </c>
      <c r="D203" s="89">
        <v>44609</v>
      </c>
      <c r="E203" s="87" t="s">
        <v>199</v>
      </c>
      <c r="F203" s="87" t="s">
        <v>288</v>
      </c>
      <c r="G203" s="87"/>
      <c r="H203" s="87"/>
      <c r="I203" s="87"/>
      <c r="J203" s="83"/>
      <c r="K203" s="87"/>
      <c r="L203" s="87"/>
      <c r="M203" s="83"/>
      <c r="N203" s="83"/>
      <c r="O203" s="83"/>
      <c r="P203" s="83"/>
      <c r="Q203" s="83"/>
      <c r="R203" s="83"/>
      <c r="S203" s="83"/>
      <c r="T203" s="83">
        <v>3</v>
      </c>
      <c r="U203" s="83"/>
      <c r="V203" s="83"/>
      <c r="W203" s="83"/>
      <c r="X203" s="87"/>
      <c r="Y203" s="83"/>
      <c r="Z203" s="83"/>
      <c r="AA203" s="83"/>
      <c r="AB203" s="83"/>
      <c r="AC203" s="83"/>
      <c r="AD203" s="87"/>
      <c r="AE203" s="90"/>
      <c r="AF203" s="90"/>
      <c r="AG203" s="90"/>
      <c r="AH203" s="87"/>
      <c r="AI203" s="84"/>
      <c r="AJ203" s="84"/>
      <c r="AK203" s="84"/>
      <c r="AL203" s="87"/>
      <c r="AM203" s="87"/>
      <c r="AN203" s="90"/>
      <c r="AO203" s="90"/>
      <c r="AP203" s="90"/>
      <c r="AQ203" s="87"/>
      <c r="AR203" s="90"/>
      <c r="AS203" s="90"/>
      <c r="AT203" s="90"/>
      <c r="AU203" s="87"/>
      <c r="AV203" s="90"/>
      <c r="AW203" s="90"/>
      <c r="AX203" s="90"/>
      <c r="AY203" s="87"/>
      <c r="AZ203" s="91"/>
      <c r="BA203" s="90"/>
      <c r="BB203" s="90"/>
      <c r="BC203" s="90"/>
      <c r="BD203" s="87"/>
      <c r="BE203" s="91"/>
      <c r="BF203" s="90"/>
      <c r="BG203" s="90"/>
      <c r="BH203" s="90"/>
      <c r="BI203" s="87"/>
      <c r="BJ203" s="91"/>
      <c r="BK203" s="90"/>
      <c r="BL203" s="90"/>
      <c r="BM203" s="90"/>
      <c r="BN203" s="91"/>
      <c r="BO203" s="91"/>
      <c r="BP203" s="91"/>
      <c r="BQ203" s="91"/>
      <c r="BR203" s="91"/>
      <c r="BS203" s="83"/>
      <c r="BT203" s="83"/>
      <c r="BU203" s="83"/>
      <c r="BV203" s="87"/>
      <c r="BW203" s="90"/>
      <c r="BX203" s="90"/>
      <c r="BY203" s="90"/>
      <c r="BZ203" s="83"/>
      <c r="CA203" s="91"/>
      <c r="CB203" s="91"/>
      <c r="CC203" s="91"/>
      <c r="CD203" s="91"/>
      <c r="CE203" s="91"/>
      <c r="CF203" s="87"/>
      <c r="CG203" s="90"/>
      <c r="CH203" s="90"/>
      <c r="CI203" s="90"/>
      <c r="CJ203" s="91"/>
      <c r="CK203" s="91"/>
      <c r="CL203" s="91"/>
      <c r="CM203" s="83"/>
      <c r="CN203" s="83"/>
      <c r="CO203" s="83"/>
      <c r="CP203" s="92"/>
      <c r="CQ203" s="83"/>
      <c r="CR203" s="83"/>
      <c r="CS203" s="90"/>
      <c r="CT203" s="90"/>
      <c r="CU203" s="90"/>
      <c r="CV203" s="92"/>
      <c r="CW203" s="83"/>
      <c r="CX203" s="83"/>
      <c r="CY203" s="90"/>
      <c r="CZ203" s="90"/>
      <c r="DA203" s="90"/>
      <c r="DB203" s="87"/>
      <c r="DC203" s="90"/>
      <c r="DD203" s="90"/>
      <c r="DE203" s="90"/>
      <c r="DF203" s="91"/>
      <c r="DG203" s="91"/>
      <c r="DH203" s="91"/>
      <c r="DI203" s="87"/>
      <c r="DJ203" s="83"/>
      <c r="DK203" s="83"/>
      <c r="DL203" s="83"/>
      <c r="DM203" s="87"/>
      <c r="DN203" s="83"/>
      <c r="DO203" s="83"/>
      <c r="DP203" s="83"/>
      <c r="DQ203" s="87"/>
      <c r="DR203" s="87"/>
      <c r="DS203" s="90"/>
      <c r="DT203" s="90"/>
      <c r="DU203" s="90"/>
      <c r="DV203" s="93"/>
      <c r="DW203" s="93"/>
      <c r="DX203" s="93"/>
      <c r="DY203" s="87"/>
      <c r="DZ203" s="83"/>
      <c r="EA203" s="83"/>
      <c r="EB203" s="83"/>
      <c r="EC203" s="83"/>
      <c r="ED203" s="83"/>
      <c r="EE203" s="83"/>
      <c r="EF203" s="87" t="s">
        <v>176</v>
      </c>
      <c r="EG203" s="83"/>
      <c r="EH203" s="84"/>
      <c r="EI203" s="84"/>
      <c r="EJ203" s="84"/>
      <c r="EK203" s="87" t="s">
        <v>174</v>
      </c>
      <c r="EL203" s="90">
        <v>75</v>
      </c>
      <c r="EM203" s="90">
        <v>72.97</v>
      </c>
      <c r="EN203" s="90"/>
      <c r="EO203" s="87" t="s">
        <v>177</v>
      </c>
      <c r="EP203" s="83">
        <v>50</v>
      </c>
      <c r="EQ203" s="91">
        <v>8</v>
      </c>
      <c r="ER203" s="91">
        <v>120</v>
      </c>
      <c r="ES203" s="91">
        <v>120</v>
      </c>
      <c r="ET203" s="91">
        <v>6</v>
      </c>
      <c r="EU203" s="87" t="s">
        <v>174</v>
      </c>
      <c r="EV203" s="87"/>
      <c r="EW203" s="91">
        <v>0</v>
      </c>
      <c r="EX203" s="87" t="s">
        <v>174</v>
      </c>
      <c r="EY203" s="90"/>
      <c r="EZ203" s="90">
        <v>50.17</v>
      </c>
      <c r="FA203" s="90"/>
      <c r="FB203" s="91">
        <v>18</v>
      </c>
      <c r="FC203" s="91">
        <v>60</v>
      </c>
      <c r="FD203" s="91">
        <v>12</v>
      </c>
      <c r="FE203" s="87" t="s">
        <v>205</v>
      </c>
      <c r="FF203" s="83">
        <v>18</v>
      </c>
      <c r="FG203" s="83">
        <v>60</v>
      </c>
      <c r="FH203" s="83">
        <v>12</v>
      </c>
      <c r="FI203" s="87" t="s">
        <v>205</v>
      </c>
      <c r="FJ203" s="83"/>
      <c r="FK203" s="83"/>
      <c r="FL203" s="83"/>
      <c r="FM203" s="87"/>
      <c r="FN203" s="113" t="s">
        <v>174</v>
      </c>
      <c r="FO203" s="84">
        <f t="shared" si="24"/>
        <v>50</v>
      </c>
      <c r="FP203" s="84"/>
      <c r="FQ203" s="84"/>
      <c r="FR203" s="85">
        <f t="shared" si="25"/>
        <v>0</v>
      </c>
      <c r="FS203" s="90"/>
      <c r="FT203" s="90"/>
      <c r="FU203" s="90"/>
      <c r="FV203" s="90"/>
      <c r="FW203" s="86">
        <f t="shared" si="26"/>
        <v>125</v>
      </c>
      <c r="FX203" s="86">
        <f t="shared" si="23"/>
        <v>123.14</v>
      </c>
      <c r="FY203" s="86">
        <f t="shared" si="23"/>
        <v>0</v>
      </c>
    </row>
    <row r="204" spans="1:181" ht="30" customHeight="1" x14ac:dyDescent="0.25">
      <c r="A204" s="83" t="s">
        <v>448</v>
      </c>
      <c r="B204" s="87" t="s">
        <v>201</v>
      </c>
      <c r="C204" s="88">
        <v>44531</v>
      </c>
      <c r="D204" s="89">
        <v>44602</v>
      </c>
      <c r="E204" s="87" t="s">
        <v>199</v>
      </c>
      <c r="F204" s="87" t="s">
        <v>177</v>
      </c>
      <c r="G204" s="87" t="s">
        <v>203</v>
      </c>
      <c r="H204" s="87"/>
      <c r="I204" s="87"/>
      <c r="J204" s="83">
        <v>100</v>
      </c>
      <c r="K204" s="87"/>
      <c r="L204" s="87" t="s">
        <v>174</v>
      </c>
      <c r="M204" s="83">
        <v>2</v>
      </c>
      <c r="N204" s="83"/>
      <c r="O204" s="83"/>
      <c r="P204" s="83">
        <v>15000</v>
      </c>
      <c r="Q204" s="83"/>
      <c r="R204" s="83">
        <v>15000</v>
      </c>
      <c r="S204" s="83"/>
      <c r="T204" s="83">
        <v>3</v>
      </c>
      <c r="U204" s="83">
        <v>9</v>
      </c>
      <c r="V204" s="83">
        <v>15680</v>
      </c>
      <c r="W204" s="83">
        <v>1960</v>
      </c>
      <c r="X204" s="87" t="s">
        <v>175</v>
      </c>
      <c r="Y204" s="83">
        <v>3420</v>
      </c>
      <c r="Z204" s="83"/>
      <c r="AA204" s="83"/>
      <c r="AB204" s="83">
        <v>2005</v>
      </c>
      <c r="AC204" s="83">
        <v>1</v>
      </c>
      <c r="AD204" s="87" t="s">
        <v>176</v>
      </c>
      <c r="AE204" s="90"/>
      <c r="AF204" s="90"/>
      <c r="AG204" s="90"/>
      <c r="AH204" s="87" t="s">
        <v>176</v>
      </c>
      <c r="AI204" s="84"/>
      <c r="AJ204" s="84"/>
      <c r="AK204" s="84"/>
      <c r="AL204" s="87" t="s">
        <v>176</v>
      </c>
      <c r="AM204" s="87" t="s">
        <v>176</v>
      </c>
      <c r="AN204" s="90"/>
      <c r="AO204" s="90"/>
      <c r="AP204" s="90"/>
      <c r="AQ204" s="87" t="s">
        <v>174</v>
      </c>
      <c r="AR204" s="90"/>
      <c r="AS204" s="90">
        <v>803.29</v>
      </c>
      <c r="AT204" s="90"/>
      <c r="AU204" s="87" t="s">
        <v>176</v>
      </c>
      <c r="AV204" s="90"/>
      <c r="AW204" s="90"/>
      <c r="AX204" s="90"/>
      <c r="AY204" s="87" t="s">
        <v>174</v>
      </c>
      <c r="AZ204" s="91">
        <v>1415</v>
      </c>
      <c r="BA204" s="90"/>
      <c r="BB204" s="90">
        <v>912.78</v>
      </c>
      <c r="BC204" s="90"/>
      <c r="BD204" s="87" t="s">
        <v>176</v>
      </c>
      <c r="BE204" s="91"/>
      <c r="BF204" s="90"/>
      <c r="BG204" s="90"/>
      <c r="BH204" s="90"/>
      <c r="BI204" s="87" t="s">
        <v>174</v>
      </c>
      <c r="BJ204" s="91">
        <v>1960</v>
      </c>
      <c r="BK204" s="90">
        <v>1295.42</v>
      </c>
      <c r="BL204" s="90">
        <v>623.9</v>
      </c>
      <c r="BM204" s="90"/>
      <c r="BN204" s="91">
        <v>5</v>
      </c>
      <c r="BO204" s="91">
        <v>38</v>
      </c>
      <c r="BP204" s="91"/>
      <c r="BQ204" s="91"/>
      <c r="BR204" s="91"/>
      <c r="BS204" s="83"/>
      <c r="BT204" s="83"/>
      <c r="BU204" s="83"/>
      <c r="BV204" s="87" t="s">
        <v>176</v>
      </c>
      <c r="BW204" s="90"/>
      <c r="BX204" s="90"/>
      <c r="BY204" s="90"/>
      <c r="BZ204" s="83"/>
      <c r="CA204" s="91"/>
      <c r="CB204" s="91"/>
      <c r="CC204" s="91"/>
      <c r="CD204" s="91"/>
      <c r="CE204" s="91"/>
      <c r="CF204" s="87" t="s">
        <v>174</v>
      </c>
      <c r="CG204" s="90">
        <v>1478.04</v>
      </c>
      <c r="CH204" s="90">
        <v>1670.59</v>
      </c>
      <c r="CI204" s="90"/>
      <c r="CJ204" s="91">
        <v>1960</v>
      </c>
      <c r="CK204" s="91">
        <v>4</v>
      </c>
      <c r="CL204" s="91">
        <v>19</v>
      </c>
      <c r="CM204" s="83"/>
      <c r="CN204" s="83"/>
      <c r="CO204" s="83"/>
      <c r="CP204" s="92" t="s">
        <v>176</v>
      </c>
      <c r="CQ204" s="83"/>
      <c r="CR204" s="83"/>
      <c r="CS204" s="90"/>
      <c r="CT204" s="90"/>
      <c r="CU204" s="90"/>
      <c r="CV204" s="92" t="s">
        <v>176</v>
      </c>
      <c r="CW204" s="83"/>
      <c r="CX204" s="83"/>
      <c r="CY204" s="90"/>
      <c r="CZ204" s="90"/>
      <c r="DA204" s="90"/>
      <c r="DB204" s="87" t="s">
        <v>176</v>
      </c>
      <c r="DC204" s="90"/>
      <c r="DD204" s="90"/>
      <c r="DE204" s="90"/>
      <c r="DF204" s="91"/>
      <c r="DG204" s="91"/>
      <c r="DH204" s="91"/>
      <c r="DI204" s="87"/>
      <c r="DJ204" s="83"/>
      <c r="DK204" s="83"/>
      <c r="DL204" s="83"/>
      <c r="DM204" s="87"/>
      <c r="DN204" s="83"/>
      <c r="DO204" s="83"/>
      <c r="DP204" s="83"/>
      <c r="DQ204" s="87"/>
      <c r="DR204" s="87" t="s">
        <v>174</v>
      </c>
      <c r="DS204" s="90">
        <v>2600</v>
      </c>
      <c r="DT204" s="90">
        <v>2640.29</v>
      </c>
      <c r="DU204" s="90"/>
      <c r="DV204" s="93">
        <v>3</v>
      </c>
      <c r="DW204" s="93">
        <v>14</v>
      </c>
      <c r="DX204" s="93">
        <v>8.4</v>
      </c>
      <c r="DY204" s="87" t="s">
        <v>174</v>
      </c>
      <c r="DZ204" s="83">
        <v>75</v>
      </c>
      <c r="EA204" s="83">
        <v>75</v>
      </c>
      <c r="EB204" s="83">
        <v>72</v>
      </c>
      <c r="EC204" s="83">
        <v>72</v>
      </c>
      <c r="ED204" s="83">
        <v>12</v>
      </c>
      <c r="EE204" s="83">
        <v>12</v>
      </c>
      <c r="EF204" s="87" t="s">
        <v>176</v>
      </c>
      <c r="EG204" s="83"/>
      <c r="EH204" s="84"/>
      <c r="EI204" s="84"/>
      <c r="EJ204" s="84"/>
      <c r="EK204" s="87" t="s">
        <v>174</v>
      </c>
      <c r="EL204" s="90"/>
      <c r="EM204" s="90">
        <v>147.71</v>
      </c>
      <c r="EN204" s="90"/>
      <c r="EO204" s="87" t="s">
        <v>177</v>
      </c>
      <c r="EP204" s="83">
        <v>40</v>
      </c>
      <c r="EQ204" s="91">
        <v>40</v>
      </c>
      <c r="ER204" s="91">
        <v>140</v>
      </c>
      <c r="ES204" s="91">
        <v>120</v>
      </c>
      <c r="ET204" s="91">
        <v>6</v>
      </c>
      <c r="EU204" s="87" t="s">
        <v>174</v>
      </c>
      <c r="EV204" s="87"/>
      <c r="EW204" s="91">
        <v>2</v>
      </c>
      <c r="EX204" s="87" t="s">
        <v>174</v>
      </c>
      <c r="EY204" s="90"/>
      <c r="EZ204" s="90">
        <v>164.77</v>
      </c>
      <c r="FA204" s="90"/>
      <c r="FB204" s="91">
        <v>9</v>
      </c>
      <c r="FC204" s="91">
        <v>100</v>
      </c>
      <c r="FD204" s="91">
        <v>12</v>
      </c>
      <c r="FE204" s="87" t="s">
        <v>180</v>
      </c>
      <c r="FF204" s="83">
        <v>9</v>
      </c>
      <c r="FG204" s="83">
        <v>100</v>
      </c>
      <c r="FH204" s="83">
        <v>10</v>
      </c>
      <c r="FI204" s="87" t="s">
        <v>205</v>
      </c>
      <c r="FJ204" s="83"/>
      <c r="FK204" s="83"/>
      <c r="FL204" s="83"/>
      <c r="FM204" s="87"/>
      <c r="FN204" s="113" t="s">
        <v>174</v>
      </c>
      <c r="FO204" s="84">
        <f t="shared" si="24"/>
        <v>50</v>
      </c>
      <c r="FP204" s="84"/>
      <c r="FQ204" s="84"/>
      <c r="FR204" s="85">
        <f t="shared" si="25"/>
        <v>200</v>
      </c>
      <c r="FS204" s="90"/>
      <c r="FT204" s="90"/>
      <c r="FU204" s="90">
        <v>493.62</v>
      </c>
      <c r="FV204" s="90"/>
      <c r="FW204" s="86">
        <f t="shared" si="26"/>
        <v>5623.46</v>
      </c>
      <c r="FX204" s="86">
        <f t="shared" si="23"/>
        <v>7456.95</v>
      </c>
      <c r="FY204" s="86">
        <f t="shared" si="23"/>
        <v>0</v>
      </c>
    </row>
    <row r="205" spans="1:181" ht="30" x14ac:dyDescent="0.25">
      <c r="A205" s="83" t="s">
        <v>449</v>
      </c>
      <c r="B205" s="87" t="s">
        <v>201</v>
      </c>
      <c r="C205" s="88">
        <v>44585</v>
      </c>
      <c r="D205" s="89">
        <v>44600</v>
      </c>
      <c r="E205" s="87" t="s">
        <v>199</v>
      </c>
      <c r="F205" s="87" t="s">
        <v>177</v>
      </c>
      <c r="G205" s="87" t="s">
        <v>203</v>
      </c>
      <c r="H205" s="87"/>
      <c r="I205" s="87"/>
      <c r="J205" s="83">
        <v>100</v>
      </c>
      <c r="K205" s="87"/>
      <c r="L205" s="87" t="s">
        <v>176</v>
      </c>
      <c r="M205" s="83"/>
      <c r="N205" s="83"/>
      <c r="O205" s="83"/>
      <c r="P205" s="83"/>
      <c r="Q205" s="83"/>
      <c r="R205" s="83"/>
      <c r="S205" s="83"/>
      <c r="T205" s="83"/>
      <c r="U205" s="83">
        <v>7</v>
      </c>
      <c r="V205" s="83">
        <v>7840</v>
      </c>
      <c r="W205" s="83">
        <v>980</v>
      </c>
      <c r="X205" s="87" t="s">
        <v>175</v>
      </c>
      <c r="Y205" s="83">
        <v>1351</v>
      </c>
      <c r="Z205" s="83"/>
      <c r="AA205" s="83"/>
      <c r="AB205" s="83">
        <v>951</v>
      </c>
      <c r="AC205" s="83">
        <v>1</v>
      </c>
      <c r="AD205" s="87" t="s">
        <v>176</v>
      </c>
      <c r="AE205" s="90"/>
      <c r="AF205" s="90"/>
      <c r="AG205" s="90"/>
      <c r="AH205" s="87" t="s">
        <v>176</v>
      </c>
      <c r="AI205" s="84"/>
      <c r="AJ205" s="84"/>
      <c r="AK205" s="84"/>
      <c r="AL205" s="87" t="s">
        <v>176</v>
      </c>
      <c r="AM205" s="87" t="s">
        <v>176</v>
      </c>
      <c r="AN205" s="90"/>
      <c r="AO205" s="90"/>
      <c r="AP205" s="90"/>
      <c r="AQ205" s="87" t="s">
        <v>174</v>
      </c>
      <c r="AR205" s="90"/>
      <c r="AS205" s="90">
        <v>949.88</v>
      </c>
      <c r="AT205" s="90"/>
      <c r="AU205" s="87" t="s">
        <v>176</v>
      </c>
      <c r="AV205" s="90"/>
      <c r="AW205" s="90"/>
      <c r="AX205" s="90"/>
      <c r="AY205" s="87" t="s">
        <v>174</v>
      </c>
      <c r="AZ205" s="91">
        <v>400</v>
      </c>
      <c r="BA205" s="90"/>
      <c r="BB205" s="90">
        <v>626.15</v>
      </c>
      <c r="BC205" s="90"/>
      <c r="BD205" s="87" t="s">
        <v>176</v>
      </c>
      <c r="BE205" s="91"/>
      <c r="BF205" s="90"/>
      <c r="BG205" s="90"/>
      <c r="BH205" s="90"/>
      <c r="BI205" s="87" t="s">
        <v>174</v>
      </c>
      <c r="BJ205" s="91">
        <v>980</v>
      </c>
      <c r="BK205" s="90">
        <v>622.14</v>
      </c>
      <c r="BL205" s="90">
        <v>153.57</v>
      </c>
      <c r="BM205" s="90"/>
      <c r="BN205" s="91">
        <v>9</v>
      </c>
      <c r="BO205" s="91">
        <v>38</v>
      </c>
      <c r="BP205" s="91"/>
      <c r="BQ205" s="91"/>
      <c r="BR205" s="91"/>
      <c r="BS205" s="83"/>
      <c r="BT205" s="83"/>
      <c r="BU205" s="83"/>
      <c r="BV205" s="87" t="s">
        <v>176</v>
      </c>
      <c r="BW205" s="90"/>
      <c r="BX205" s="90"/>
      <c r="BY205" s="90"/>
      <c r="BZ205" s="83"/>
      <c r="CA205" s="91"/>
      <c r="CB205" s="91"/>
      <c r="CC205" s="91"/>
      <c r="CD205" s="91"/>
      <c r="CE205" s="91"/>
      <c r="CF205" s="87" t="s">
        <v>174</v>
      </c>
      <c r="CG205" s="90">
        <v>956.26</v>
      </c>
      <c r="CH205" s="90">
        <v>288.72000000000003</v>
      </c>
      <c r="CI205" s="90"/>
      <c r="CJ205" s="91">
        <v>980</v>
      </c>
      <c r="CK205" s="91">
        <v>2</v>
      </c>
      <c r="CL205" s="91">
        <v>19</v>
      </c>
      <c r="CM205" s="83"/>
      <c r="CN205" s="83"/>
      <c r="CO205" s="83"/>
      <c r="CP205" s="92" t="s">
        <v>176</v>
      </c>
      <c r="CQ205" s="83"/>
      <c r="CR205" s="83"/>
      <c r="CS205" s="90"/>
      <c r="CT205" s="90"/>
      <c r="CU205" s="90"/>
      <c r="CV205" s="92" t="s">
        <v>176</v>
      </c>
      <c r="CW205" s="83"/>
      <c r="CX205" s="83"/>
      <c r="CY205" s="90"/>
      <c r="CZ205" s="90"/>
      <c r="DA205" s="90"/>
      <c r="DB205" s="87" t="s">
        <v>176</v>
      </c>
      <c r="DC205" s="90"/>
      <c r="DD205" s="90"/>
      <c r="DE205" s="90"/>
      <c r="DF205" s="91"/>
      <c r="DG205" s="91"/>
      <c r="DH205" s="91"/>
      <c r="DI205" s="87"/>
      <c r="DJ205" s="83"/>
      <c r="DK205" s="83"/>
      <c r="DL205" s="83"/>
      <c r="DM205" s="87"/>
      <c r="DN205" s="83"/>
      <c r="DO205" s="83"/>
      <c r="DP205" s="83"/>
      <c r="DQ205" s="87"/>
      <c r="DR205" s="87" t="s">
        <v>174</v>
      </c>
      <c r="DS205" s="90">
        <v>2600</v>
      </c>
      <c r="DT205" s="90">
        <v>2303.5300000000002</v>
      </c>
      <c r="DU205" s="90"/>
      <c r="DV205" s="93">
        <v>2.5</v>
      </c>
      <c r="DW205" s="93">
        <v>14</v>
      </c>
      <c r="DX205" s="93">
        <v>8.4</v>
      </c>
      <c r="DY205" s="87" t="s">
        <v>174</v>
      </c>
      <c r="DZ205" s="83">
        <v>77</v>
      </c>
      <c r="EA205" s="83">
        <v>77</v>
      </c>
      <c r="EB205" s="83">
        <v>72</v>
      </c>
      <c r="EC205" s="83">
        <v>72</v>
      </c>
      <c r="ED205" s="83">
        <v>12</v>
      </c>
      <c r="EE205" s="83">
        <v>12</v>
      </c>
      <c r="EF205" s="87" t="s">
        <v>176</v>
      </c>
      <c r="EG205" s="83"/>
      <c r="EH205" s="84"/>
      <c r="EI205" s="84"/>
      <c r="EJ205" s="84"/>
      <c r="EK205" s="87" t="s">
        <v>174</v>
      </c>
      <c r="EL205" s="90"/>
      <c r="EM205" s="90">
        <v>91.4</v>
      </c>
      <c r="EN205" s="90"/>
      <c r="EO205" s="87" t="s">
        <v>177</v>
      </c>
      <c r="EP205" s="83">
        <v>40</v>
      </c>
      <c r="EQ205" s="91">
        <v>10</v>
      </c>
      <c r="ER205" s="91">
        <v>140</v>
      </c>
      <c r="ES205" s="91">
        <v>120</v>
      </c>
      <c r="ET205" s="91">
        <v>6</v>
      </c>
      <c r="EU205" s="87" t="s">
        <v>176</v>
      </c>
      <c r="EV205" s="87" t="s">
        <v>210</v>
      </c>
      <c r="EW205" s="91">
        <v>2</v>
      </c>
      <c r="EX205" s="87" t="s">
        <v>174</v>
      </c>
      <c r="EY205" s="90"/>
      <c r="EZ205" s="90">
        <v>99.11</v>
      </c>
      <c r="FA205" s="90"/>
      <c r="FB205" s="91">
        <v>9</v>
      </c>
      <c r="FC205" s="91">
        <v>100</v>
      </c>
      <c r="FD205" s="91">
        <v>12</v>
      </c>
      <c r="FE205" s="87" t="s">
        <v>180</v>
      </c>
      <c r="FF205" s="83">
        <v>9</v>
      </c>
      <c r="FG205" s="83">
        <v>100</v>
      </c>
      <c r="FH205" s="83">
        <v>10</v>
      </c>
      <c r="FI205" s="87" t="s">
        <v>205</v>
      </c>
      <c r="FJ205" s="83"/>
      <c r="FK205" s="83"/>
      <c r="FL205" s="83"/>
      <c r="FM205" s="87"/>
      <c r="FN205" s="113" t="s">
        <v>174</v>
      </c>
      <c r="FO205" s="84">
        <f t="shared" si="24"/>
        <v>50</v>
      </c>
      <c r="FP205" s="84"/>
      <c r="FQ205" s="84"/>
      <c r="FR205" s="85">
        <f t="shared" si="25"/>
        <v>200</v>
      </c>
      <c r="FS205" s="90"/>
      <c r="FT205" s="90"/>
      <c r="FU205" s="90">
        <v>499.9</v>
      </c>
      <c r="FV205" s="90"/>
      <c r="FW205" s="86">
        <f t="shared" si="26"/>
        <v>4428.3999999999996</v>
      </c>
      <c r="FX205" s="86">
        <f t="shared" si="23"/>
        <v>5012.2599999999993</v>
      </c>
      <c r="FY205" s="86">
        <f t="shared" si="23"/>
        <v>0</v>
      </c>
    </row>
    <row r="206" spans="1:181" ht="30" customHeight="1" x14ac:dyDescent="0.25">
      <c r="A206" s="83" t="s">
        <v>450</v>
      </c>
      <c r="B206" s="87" t="s">
        <v>201</v>
      </c>
      <c r="C206" s="88">
        <v>44587</v>
      </c>
      <c r="D206" s="89">
        <v>44615</v>
      </c>
      <c r="E206" s="87" t="s">
        <v>199</v>
      </c>
      <c r="F206" s="87" t="s">
        <v>177</v>
      </c>
      <c r="G206" s="87" t="s">
        <v>203</v>
      </c>
      <c r="H206" s="87"/>
      <c r="I206" s="87"/>
      <c r="J206" s="83">
        <v>100</v>
      </c>
      <c r="K206" s="87"/>
      <c r="L206" s="87" t="s">
        <v>176</v>
      </c>
      <c r="M206" s="83"/>
      <c r="N206" s="83"/>
      <c r="O206" s="83"/>
      <c r="P206" s="83"/>
      <c r="Q206" s="83"/>
      <c r="R206" s="83"/>
      <c r="S206" s="83"/>
      <c r="T206" s="83"/>
      <c r="U206" s="83">
        <v>9</v>
      </c>
      <c r="V206" s="83">
        <v>17224</v>
      </c>
      <c r="W206" s="83">
        <v>2128</v>
      </c>
      <c r="X206" s="87" t="s">
        <v>175</v>
      </c>
      <c r="Y206" s="83">
        <v>2677</v>
      </c>
      <c r="Z206" s="83"/>
      <c r="AA206" s="83"/>
      <c r="AB206" s="83">
        <v>1746</v>
      </c>
      <c r="AC206" s="83">
        <v>1</v>
      </c>
      <c r="AD206" s="87" t="s">
        <v>176</v>
      </c>
      <c r="AE206" s="90"/>
      <c r="AF206" s="90"/>
      <c r="AG206" s="90"/>
      <c r="AH206" s="87" t="s">
        <v>176</v>
      </c>
      <c r="AI206" s="84"/>
      <c r="AJ206" s="84"/>
      <c r="AK206" s="84"/>
      <c r="AL206" s="87" t="s">
        <v>176</v>
      </c>
      <c r="AM206" s="87" t="s">
        <v>176</v>
      </c>
      <c r="AN206" s="90"/>
      <c r="AO206" s="90"/>
      <c r="AP206" s="90"/>
      <c r="AQ206" s="87" t="s">
        <v>174</v>
      </c>
      <c r="AR206" s="90"/>
      <c r="AS206" s="90">
        <v>625.22</v>
      </c>
      <c r="AT206" s="90"/>
      <c r="AU206" s="87" t="s">
        <v>176</v>
      </c>
      <c r="AV206" s="90"/>
      <c r="AW206" s="90"/>
      <c r="AX206" s="90"/>
      <c r="AY206" s="87" t="s">
        <v>174</v>
      </c>
      <c r="AZ206" s="91">
        <v>931</v>
      </c>
      <c r="BA206" s="90"/>
      <c r="BB206" s="90">
        <v>884.97</v>
      </c>
      <c r="BC206" s="90"/>
      <c r="BD206" s="87" t="s">
        <v>176</v>
      </c>
      <c r="BE206" s="91"/>
      <c r="BF206" s="90"/>
      <c r="BG206" s="90"/>
      <c r="BH206" s="90"/>
      <c r="BI206" s="87" t="s">
        <v>174</v>
      </c>
      <c r="BJ206" s="91">
        <v>1746</v>
      </c>
      <c r="BK206" s="90">
        <v>1027.73</v>
      </c>
      <c r="BL206" s="90">
        <v>996.39</v>
      </c>
      <c r="BM206" s="90"/>
      <c r="BN206" s="91">
        <v>4.2</v>
      </c>
      <c r="BO206" s="91">
        <v>38</v>
      </c>
      <c r="BP206" s="91"/>
      <c r="BQ206" s="91"/>
      <c r="BR206" s="91"/>
      <c r="BS206" s="83"/>
      <c r="BT206" s="83"/>
      <c r="BU206" s="83"/>
      <c r="BV206" s="87" t="s">
        <v>176</v>
      </c>
      <c r="BW206" s="90"/>
      <c r="BX206" s="90"/>
      <c r="BY206" s="90"/>
      <c r="BZ206" s="83"/>
      <c r="CA206" s="91"/>
      <c r="CB206" s="91"/>
      <c r="CC206" s="91"/>
      <c r="CD206" s="91"/>
      <c r="CE206" s="91"/>
      <c r="CF206" s="87" t="s">
        <v>174</v>
      </c>
      <c r="CG206" s="90">
        <v>1117.8699999999999</v>
      </c>
      <c r="CH206" s="90">
        <v>2288.1999999999998</v>
      </c>
      <c r="CI206" s="90"/>
      <c r="CJ206" s="91">
        <v>1746</v>
      </c>
      <c r="CK206" s="91">
        <v>4.2</v>
      </c>
      <c r="CL206" s="91">
        <v>19</v>
      </c>
      <c r="CM206" s="83"/>
      <c r="CN206" s="83"/>
      <c r="CO206" s="83"/>
      <c r="CP206" s="92" t="s">
        <v>176</v>
      </c>
      <c r="CQ206" s="83"/>
      <c r="CR206" s="83"/>
      <c r="CS206" s="90"/>
      <c r="CT206" s="90"/>
      <c r="CU206" s="90"/>
      <c r="CV206" s="92" t="s">
        <v>176</v>
      </c>
      <c r="CW206" s="83"/>
      <c r="CX206" s="83"/>
      <c r="CY206" s="90"/>
      <c r="CZ206" s="90"/>
      <c r="DA206" s="90"/>
      <c r="DB206" s="87" t="s">
        <v>176</v>
      </c>
      <c r="DC206" s="90"/>
      <c r="DD206" s="90"/>
      <c r="DE206" s="90"/>
      <c r="DF206" s="91"/>
      <c r="DG206" s="91"/>
      <c r="DH206" s="91"/>
      <c r="DI206" s="87"/>
      <c r="DJ206" s="83"/>
      <c r="DK206" s="83"/>
      <c r="DL206" s="83"/>
      <c r="DM206" s="87"/>
      <c r="DN206" s="83"/>
      <c r="DO206" s="83"/>
      <c r="DP206" s="83"/>
      <c r="DQ206" s="87"/>
      <c r="DR206" s="87" t="s">
        <v>174</v>
      </c>
      <c r="DS206" s="90">
        <v>2600</v>
      </c>
      <c r="DT206" s="90">
        <v>3293.8</v>
      </c>
      <c r="DU206" s="90"/>
      <c r="DV206" s="93">
        <v>3</v>
      </c>
      <c r="DW206" s="93">
        <v>14</v>
      </c>
      <c r="DX206" s="93">
        <v>8.4</v>
      </c>
      <c r="DY206" s="87" t="s">
        <v>174</v>
      </c>
      <c r="DZ206" s="83">
        <v>75</v>
      </c>
      <c r="EA206" s="83">
        <v>75</v>
      </c>
      <c r="EB206" s="83">
        <v>72</v>
      </c>
      <c r="EC206" s="83">
        <v>72</v>
      </c>
      <c r="ED206" s="83">
        <v>12</v>
      </c>
      <c r="EE206" s="83">
        <v>12</v>
      </c>
      <c r="EF206" s="87" t="s">
        <v>176</v>
      </c>
      <c r="EG206" s="83"/>
      <c r="EH206" s="84"/>
      <c r="EI206" s="84"/>
      <c r="EJ206" s="84"/>
      <c r="EK206" s="87" t="s">
        <v>174</v>
      </c>
      <c r="EL206" s="90"/>
      <c r="EM206" s="90">
        <v>24.76</v>
      </c>
      <c r="EN206" s="90"/>
      <c r="EO206" s="87" t="s">
        <v>177</v>
      </c>
      <c r="EP206" s="83">
        <v>40</v>
      </c>
      <c r="EQ206" s="91">
        <v>10</v>
      </c>
      <c r="ER206" s="91">
        <v>140</v>
      </c>
      <c r="ES206" s="91">
        <v>120</v>
      </c>
      <c r="ET206" s="91">
        <v>6</v>
      </c>
      <c r="EU206" s="87" t="s">
        <v>176</v>
      </c>
      <c r="EV206" s="87" t="s">
        <v>210</v>
      </c>
      <c r="EW206" s="91">
        <v>0</v>
      </c>
      <c r="EX206" s="87" t="s">
        <v>174</v>
      </c>
      <c r="EY206" s="90"/>
      <c r="EZ206" s="90">
        <v>145.81</v>
      </c>
      <c r="FA206" s="90"/>
      <c r="FB206" s="91">
        <v>9</v>
      </c>
      <c r="FC206" s="91">
        <v>100</v>
      </c>
      <c r="FD206" s="91">
        <v>12</v>
      </c>
      <c r="FE206" s="87" t="s">
        <v>180</v>
      </c>
      <c r="FF206" s="83">
        <v>9</v>
      </c>
      <c r="FG206" s="83">
        <v>100</v>
      </c>
      <c r="FH206" s="83">
        <v>10</v>
      </c>
      <c r="FI206" s="87" t="s">
        <v>205</v>
      </c>
      <c r="FJ206" s="83"/>
      <c r="FK206" s="83"/>
      <c r="FL206" s="83"/>
      <c r="FM206" s="87"/>
      <c r="FN206" s="113" t="s">
        <v>174</v>
      </c>
      <c r="FO206" s="84">
        <f t="shared" si="24"/>
        <v>50</v>
      </c>
      <c r="FP206" s="84"/>
      <c r="FQ206" s="84"/>
      <c r="FR206" s="85">
        <f t="shared" si="25"/>
        <v>200</v>
      </c>
      <c r="FS206" s="90"/>
      <c r="FT206" s="90"/>
      <c r="FU206" s="90">
        <v>483.73</v>
      </c>
      <c r="FV206" s="90"/>
      <c r="FW206" s="86">
        <f t="shared" si="26"/>
        <v>4995.6000000000004</v>
      </c>
      <c r="FX206" s="86">
        <f t="shared" si="23"/>
        <v>8742.8799999999992</v>
      </c>
      <c r="FY206" s="86">
        <f t="shared" si="23"/>
        <v>0</v>
      </c>
    </row>
    <row r="207" spans="1:181" ht="30" customHeight="1" x14ac:dyDescent="0.25">
      <c r="A207" s="83" t="s">
        <v>451</v>
      </c>
      <c r="B207" s="87" t="s">
        <v>201</v>
      </c>
      <c r="C207" s="88">
        <v>44586</v>
      </c>
      <c r="D207" s="89">
        <v>44601</v>
      </c>
      <c r="E207" s="87" t="s">
        <v>202</v>
      </c>
      <c r="F207" s="87" t="s">
        <v>177</v>
      </c>
      <c r="G207" s="87" t="s">
        <v>203</v>
      </c>
      <c r="H207" s="87"/>
      <c r="I207" s="87"/>
      <c r="J207" s="83">
        <v>100</v>
      </c>
      <c r="K207" s="87"/>
      <c r="L207" s="87" t="s">
        <v>176</v>
      </c>
      <c r="M207" s="83"/>
      <c r="N207" s="83"/>
      <c r="O207" s="83"/>
      <c r="P207" s="83"/>
      <c r="Q207" s="83"/>
      <c r="R207" s="83"/>
      <c r="S207" s="83"/>
      <c r="T207" s="83">
        <v>1</v>
      </c>
      <c r="U207" s="83">
        <v>7</v>
      </c>
      <c r="V207" s="83">
        <v>8960</v>
      </c>
      <c r="W207" s="83">
        <v>1120</v>
      </c>
      <c r="X207" s="87" t="s">
        <v>175</v>
      </c>
      <c r="Y207" s="83">
        <v>2878</v>
      </c>
      <c r="Z207" s="83"/>
      <c r="AA207" s="83"/>
      <c r="AB207" s="83">
        <v>1378</v>
      </c>
      <c r="AC207" s="83">
        <v>1</v>
      </c>
      <c r="AD207" s="87" t="s">
        <v>176</v>
      </c>
      <c r="AE207" s="90"/>
      <c r="AF207" s="90"/>
      <c r="AG207" s="90"/>
      <c r="AH207" s="87" t="s">
        <v>176</v>
      </c>
      <c r="AI207" s="84"/>
      <c r="AJ207" s="84"/>
      <c r="AK207" s="84"/>
      <c r="AL207" s="87" t="s">
        <v>176</v>
      </c>
      <c r="AM207" s="87" t="s">
        <v>176</v>
      </c>
      <c r="AN207" s="90"/>
      <c r="AO207" s="90"/>
      <c r="AP207" s="90"/>
      <c r="AQ207" s="87" t="s">
        <v>174</v>
      </c>
      <c r="AR207" s="90"/>
      <c r="AS207" s="90">
        <v>1313.81</v>
      </c>
      <c r="AT207" s="90"/>
      <c r="AU207" s="87" t="s">
        <v>176</v>
      </c>
      <c r="AV207" s="90"/>
      <c r="AW207" s="90"/>
      <c r="AX207" s="90"/>
      <c r="AY207" s="87" t="s">
        <v>174</v>
      </c>
      <c r="AZ207" s="91">
        <v>1500</v>
      </c>
      <c r="BA207" s="90"/>
      <c r="BB207" s="90">
        <v>851.33</v>
      </c>
      <c r="BC207" s="90"/>
      <c r="BD207" s="87" t="s">
        <v>176</v>
      </c>
      <c r="BE207" s="91"/>
      <c r="BF207" s="90"/>
      <c r="BG207" s="90"/>
      <c r="BH207" s="90"/>
      <c r="BI207" s="87" t="s">
        <v>174</v>
      </c>
      <c r="BJ207" s="91">
        <v>1120</v>
      </c>
      <c r="BK207" s="90">
        <v>1011.66</v>
      </c>
      <c r="BL207" s="90">
        <v>170.73</v>
      </c>
      <c r="BM207" s="90"/>
      <c r="BN207" s="91">
        <v>4.2</v>
      </c>
      <c r="BO207" s="91">
        <v>38</v>
      </c>
      <c r="BP207" s="91"/>
      <c r="BQ207" s="91"/>
      <c r="BR207" s="91"/>
      <c r="BS207" s="83"/>
      <c r="BT207" s="83"/>
      <c r="BU207" s="83"/>
      <c r="BV207" s="87" t="s">
        <v>176</v>
      </c>
      <c r="BW207" s="90"/>
      <c r="BX207" s="90"/>
      <c r="BY207" s="90"/>
      <c r="BZ207" s="83"/>
      <c r="CA207" s="91"/>
      <c r="CB207" s="91"/>
      <c r="CC207" s="91"/>
      <c r="CD207" s="91"/>
      <c r="CE207" s="91"/>
      <c r="CF207" s="87" t="s">
        <v>174</v>
      </c>
      <c r="CG207" s="90">
        <v>1210.43</v>
      </c>
      <c r="CH207" s="90">
        <v>901.82</v>
      </c>
      <c r="CI207" s="90"/>
      <c r="CJ207" s="91">
        <v>1120</v>
      </c>
      <c r="CK207" s="91">
        <v>4</v>
      </c>
      <c r="CL207" s="91">
        <v>19</v>
      </c>
      <c r="CM207" s="83"/>
      <c r="CN207" s="83"/>
      <c r="CO207" s="83"/>
      <c r="CP207" s="92" t="s">
        <v>176</v>
      </c>
      <c r="CQ207" s="83"/>
      <c r="CR207" s="83"/>
      <c r="CS207" s="90"/>
      <c r="CT207" s="90"/>
      <c r="CU207" s="90"/>
      <c r="CV207" s="92" t="s">
        <v>176</v>
      </c>
      <c r="CW207" s="83"/>
      <c r="CX207" s="83"/>
      <c r="CY207" s="90"/>
      <c r="CZ207" s="90"/>
      <c r="DA207" s="90"/>
      <c r="DB207" s="87" t="s">
        <v>176</v>
      </c>
      <c r="DC207" s="90"/>
      <c r="DD207" s="90"/>
      <c r="DE207" s="90"/>
      <c r="DF207" s="91"/>
      <c r="DG207" s="91"/>
      <c r="DH207" s="91"/>
      <c r="DI207" s="87"/>
      <c r="DJ207" s="83"/>
      <c r="DK207" s="83"/>
      <c r="DL207" s="83"/>
      <c r="DM207" s="87"/>
      <c r="DN207" s="83"/>
      <c r="DO207" s="83"/>
      <c r="DP207" s="83"/>
      <c r="DQ207" s="87"/>
      <c r="DR207" s="87" t="s">
        <v>174</v>
      </c>
      <c r="DS207" s="90">
        <v>2564.2800000000002</v>
      </c>
      <c r="DT207" s="90">
        <v>1229.17</v>
      </c>
      <c r="DU207" s="90"/>
      <c r="DV207" s="93">
        <v>2.5</v>
      </c>
      <c r="DW207" s="93">
        <v>14</v>
      </c>
      <c r="DX207" s="93">
        <v>8.4</v>
      </c>
      <c r="DY207" s="87" t="s">
        <v>174</v>
      </c>
      <c r="DZ207" s="83">
        <v>75</v>
      </c>
      <c r="EA207" s="83">
        <v>75</v>
      </c>
      <c r="EB207" s="83">
        <v>72</v>
      </c>
      <c r="EC207" s="83">
        <v>72</v>
      </c>
      <c r="ED207" s="83">
        <v>12</v>
      </c>
      <c r="EE207" s="83">
        <v>12</v>
      </c>
      <c r="EF207" s="87" t="s">
        <v>176</v>
      </c>
      <c r="EG207" s="83"/>
      <c r="EH207" s="84"/>
      <c r="EI207" s="84"/>
      <c r="EJ207" s="84"/>
      <c r="EK207" s="87" t="s">
        <v>174</v>
      </c>
      <c r="EL207" s="90"/>
      <c r="EM207" s="90">
        <v>108.35</v>
      </c>
      <c r="EN207" s="90"/>
      <c r="EO207" s="87" t="s">
        <v>177</v>
      </c>
      <c r="EP207" s="83">
        <v>40</v>
      </c>
      <c r="EQ207" s="91">
        <v>10</v>
      </c>
      <c r="ER207" s="91">
        <v>140</v>
      </c>
      <c r="ES207" s="91">
        <v>120</v>
      </c>
      <c r="ET207" s="91">
        <v>9</v>
      </c>
      <c r="EU207" s="87" t="s">
        <v>176</v>
      </c>
      <c r="EV207" s="87" t="s">
        <v>209</v>
      </c>
      <c r="EW207" s="91">
        <v>2</v>
      </c>
      <c r="EX207" s="87" t="s">
        <v>174</v>
      </c>
      <c r="EY207" s="90"/>
      <c r="EZ207" s="90">
        <v>87.41</v>
      </c>
      <c r="FA207" s="90"/>
      <c r="FB207" s="91">
        <v>9</v>
      </c>
      <c r="FC207" s="91">
        <v>75</v>
      </c>
      <c r="FD207" s="91">
        <v>12</v>
      </c>
      <c r="FE207" s="87" t="s">
        <v>180</v>
      </c>
      <c r="FF207" s="83">
        <v>9</v>
      </c>
      <c r="FG207" s="83">
        <v>75</v>
      </c>
      <c r="FH207" s="83">
        <v>10</v>
      </c>
      <c r="FI207" s="87" t="s">
        <v>205</v>
      </c>
      <c r="FJ207" s="83"/>
      <c r="FK207" s="83"/>
      <c r="FL207" s="83"/>
      <c r="FM207" s="87"/>
      <c r="FN207" s="113" t="s">
        <v>174</v>
      </c>
      <c r="FO207" s="84">
        <f t="shared" si="24"/>
        <v>50</v>
      </c>
      <c r="FP207" s="84"/>
      <c r="FQ207" s="84"/>
      <c r="FR207" s="85">
        <f t="shared" si="25"/>
        <v>200</v>
      </c>
      <c r="FS207" s="90"/>
      <c r="FT207" s="90"/>
      <c r="FU207" s="90">
        <v>441.66</v>
      </c>
      <c r="FV207" s="90"/>
      <c r="FW207" s="86">
        <f t="shared" si="26"/>
        <v>5036.3700000000008</v>
      </c>
      <c r="FX207" s="86">
        <f t="shared" ref="FW207:FY268" si="27">SUM(AF207,AJ207,AO207,AS207,AW207,BB207,BG207,BL207,BX207,CH207,CT207,CZ207,DD207,DT207,EI207,EM207,EZ207,FP207,FS207,FU207)</f>
        <v>5104.2800000000007</v>
      </c>
      <c r="FY207" s="86">
        <f t="shared" si="27"/>
        <v>0</v>
      </c>
    </row>
    <row r="208" spans="1:181" ht="30" customHeight="1" x14ac:dyDescent="0.25">
      <c r="A208" s="83" t="s">
        <v>452</v>
      </c>
      <c r="B208" s="87" t="s">
        <v>436</v>
      </c>
      <c r="C208" s="88">
        <v>44610</v>
      </c>
      <c r="D208" s="89">
        <v>44622</v>
      </c>
      <c r="E208" s="87" t="s">
        <v>202</v>
      </c>
      <c r="F208" s="87" t="s">
        <v>177</v>
      </c>
      <c r="G208" s="87" t="s">
        <v>238</v>
      </c>
      <c r="H208" s="87"/>
      <c r="I208" s="87"/>
      <c r="J208" s="83">
        <v>100</v>
      </c>
      <c r="K208" s="87"/>
      <c r="L208" s="87" t="s">
        <v>174</v>
      </c>
      <c r="M208" s="83"/>
      <c r="N208" s="83">
        <v>1</v>
      </c>
      <c r="O208" s="83"/>
      <c r="P208" s="83"/>
      <c r="Q208" s="83"/>
      <c r="R208" s="83"/>
      <c r="S208" s="83"/>
      <c r="T208" s="83">
        <v>1</v>
      </c>
      <c r="U208" s="83">
        <v>6</v>
      </c>
      <c r="V208" s="83">
        <v>10560</v>
      </c>
      <c r="W208" s="83">
        <v>880</v>
      </c>
      <c r="X208" s="87" t="s">
        <v>175</v>
      </c>
      <c r="Y208" s="83">
        <v>4359</v>
      </c>
      <c r="Z208" s="83">
        <v>4359</v>
      </c>
      <c r="AA208" s="83">
        <v>2738</v>
      </c>
      <c r="AB208" s="83">
        <v>938</v>
      </c>
      <c r="AC208" s="83">
        <v>1</v>
      </c>
      <c r="AD208" s="87" t="s">
        <v>176</v>
      </c>
      <c r="AE208" s="90"/>
      <c r="AF208" s="90"/>
      <c r="AG208" s="90"/>
      <c r="AH208" s="87" t="s">
        <v>176</v>
      </c>
      <c r="AI208" s="84"/>
      <c r="AJ208" s="84"/>
      <c r="AK208" s="84"/>
      <c r="AL208" s="87" t="s">
        <v>176</v>
      </c>
      <c r="AM208" s="87" t="s">
        <v>176</v>
      </c>
      <c r="AN208" s="90"/>
      <c r="AO208" s="90"/>
      <c r="AP208" s="90"/>
      <c r="AQ208" s="87" t="s">
        <v>174</v>
      </c>
      <c r="AR208" s="90"/>
      <c r="AS208" s="90">
        <v>1939.52</v>
      </c>
      <c r="AT208" s="90"/>
      <c r="AU208" s="87" t="s">
        <v>176</v>
      </c>
      <c r="AV208" s="90"/>
      <c r="AW208" s="90"/>
      <c r="AX208" s="90"/>
      <c r="AY208" s="87" t="s">
        <v>174</v>
      </c>
      <c r="AZ208" s="91">
        <v>1800</v>
      </c>
      <c r="BA208" s="90">
        <v>287</v>
      </c>
      <c r="BB208" s="90">
        <v>782.04</v>
      </c>
      <c r="BC208" s="90"/>
      <c r="BD208" s="87" t="s">
        <v>174</v>
      </c>
      <c r="BE208" s="91">
        <v>1621</v>
      </c>
      <c r="BF208" s="90">
        <v>267.3</v>
      </c>
      <c r="BG208" s="90">
        <v>572.26</v>
      </c>
      <c r="BH208" s="90"/>
      <c r="BI208" s="87" t="s">
        <v>174</v>
      </c>
      <c r="BJ208" s="91">
        <v>880</v>
      </c>
      <c r="BK208" s="90">
        <v>11.5</v>
      </c>
      <c r="BL208" s="90">
        <v>906.41</v>
      </c>
      <c r="BM208" s="90"/>
      <c r="BN208" s="91">
        <v>4</v>
      </c>
      <c r="BO208" s="91">
        <v>38</v>
      </c>
      <c r="BP208" s="91"/>
      <c r="BQ208" s="91"/>
      <c r="BR208" s="91"/>
      <c r="BS208" s="83"/>
      <c r="BT208" s="83"/>
      <c r="BU208" s="83"/>
      <c r="BV208" s="87" t="s">
        <v>176</v>
      </c>
      <c r="BW208" s="90"/>
      <c r="BX208" s="90"/>
      <c r="BY208" s="90"/>
      <c r="BZ208" s="83"/>
      <c r="CA208" s="91"/>
      <c r="CB208" s="91"/>
      <c r="CC208" s="91"/>
      <c r="CD208" s="91"/>
      <c r="CE208" s="91"/>
      <c r="CF208" s="87" t="s">
        <v>174</v>
      </c>
      <c r="CG208" s="90">
        <v>963.28</v>
      </c>
      <c r="CH208" s="90">
        <v>1199.8</v>
      </c>
      <c r="CI208" s="90"/>
      <c r="CJ208" s="91">
        <v>880</v>
      </c>
      <c r="CK208" s="91" t="s">
        <v>237</v>
      </c>
      <c r="CL208" s="91" t="s">
        <v>235</v>
      </c>
      <c r="CM208" s="83"/>
      <c r="CN208" s="83"/>
      <c r="CO208" s="83"/>
      <c r="CP208" s="92" t="s">
        <v>176</v>
      </c>
      <c r="CQ208" s="83"/>
      <c r="CR208" s="83"/>
      <c r="CS208" s="90"/>
      <c r="CT208" s="90"/>
      <c r="CU208" s="90"/>
      <c r="CV208" s="92" t="s">
        <v>176</v>
      </c>
      <c r="CW208" s="83"/>
      <c r="CX208" s="83"/>
      <c r="CY208" s="90"/>
      <c r="CZ208" s="90"/>
      <c r="DA208" s="90"/>
      <c r="DB208" s="87" t="s">
        <v>176</v>
      </c>
      <c r="DC208" s="90"/>
      <c r="DD208" s="90"/>
      <c r="DE208" s="90"/>
      <c r="DF208" s="91"/>
      <c r="DG208" s="91"/>
      <c r="DH208" s="91"/>
      <c r="DI208" s="87"/>
      <c r="DJ208" s="83"/>
      <c r="DK208" s="83"/>
      <c r="DL208" s="83"/>
      <c r="DM208" s="87"/>
      <c r="DN208" s="83"/>
      <c r="DO208" s="83"/>
      <c r="DP208" s="83"/>
      <c r="DQ208" s="87"/>
      <c r="DR208" s="87" t="s">
        <v>174</v>
      </c>
      <c r="DS208" s="90">
        <v>2600</v>
      </c>
      <c r="DT208" s="90">
        <v>1377.6</v>
      </c>
      <c r="DU208" s="90"/>
      <c r="DV208" s="93">
        <v>2</v>
      </c>
      <c r="DW208" s="93">
        <v>14</v>
      </c>
      <c r="DX208" s="93">
        <v>8.4</v>
      </c>
      <c r="DY208" s="87" t="s">
        <v>174</v>
      </c>
      <c r="DZ208" s="83">
        <v>68</v>
      </c>
      <c r="EA208" s="83">
        <v>69</v>
      </c>
      <c r="EB208" s="83">
        <v>68</v>
      </c>
      <c r="EC208" s="83">
        <v>68</v>
      </c>
      <c r="ED208" s="83">
        <v>12</v>
      </c>
      <c r="EE208" s="83">
        <v>12</v>
      </c>
      <c r="EF208" s="87" t="s">
        <v>176</v>
      </c>
      <c r="EG208" s="83"/>
      <c r="EH208" s="84"/>
      <c r="EI208" s="84"/>
      <c r="EJ208" s="84"/>
      <c r="EK208" s="87" t="s">
        <v>174</v>
      </c>
      <c r="EL208" s="90">
        <v>28</v>
      </c>
      <c r="EM208" s="90">
        <v>4.22</v>
      </c>
      <c r="EN208" s="90"/>
      <c r="EO208" s="87" t="s">
        <v>177</v>
      </c>
      <c r="EP208" s="83">
        <v>40</v>
      </c>
      <c r="EQ208" s="91">
        <v>24</v>
      </c>
      <c r="ER208" s="91">
        <v>120</v>
      </c>
      <c r="ES208" s="91">
        <v>120</v>
      </c>
      <c r="ET208" s="91">
        <v>6</v>
      </c>
      <c r="EU208" s="87" t="s">
        <v>176</v>
      </c>
      <c r="EV208" s="87" t="s">
        <v>207</v>
      </c>
      <c r="EW208" s="91">
        <v>0</v>
      </c>
      <c r="EX208" s="87" t="s">
        <v>174</v>
      </c>
      <c r="EY208" s="90"/>
      <c r="EZ208" s="90">
        <v>41.5</v>
      </c>
      <c r="FA208" s="90"/>
      <c r="FB208" s="91">
        <v>18</v>
      </c>
      <c r="FC208" s="91">
        <v>60</v>
      </c>
      <c r="FD208" s="91">
        <v>12</v>
      </c>
      <c r="FE208" s="87"/>
      <c r="FF208" s="83">
        <v>18</v>
      </c>
      <c r="FG208" s="83">
        <v>60</v>
      </c>
      <c r="FH208" s="83">
        <v>12</v>
      </c>
      <c r="FI208" s="87"/>
      <c r="FJ208" s="83"/>
      <c r="FK208" s="83"/>
      <c r="FL208" s="83"/>
      <c r="FM208" s="87"/>
      <c r="FN208" s="113" t="s">
        <v>174</v>
      </c>
      <c r="FO208" s="84">
        <f t="shared" si="24"/>
        <v>50</v>
      </c>
      <c r="FP208" s="84"/>
      <c r="FQ208" s="84"/>
      <c r="FR208" s="85">
        <f t="shared" si="25"/>
        <v>200</v>
      </c>
      <c r="FS208" s="90"/>
      <c r="FT208" s="90"/>
      <c r="FU208" s="90">
        <v>653.79999999999995</v>
      </c>
      <c r="FV208" s="90"/>
      <c r="FW208" s="86">
        <f t="shared" si="26"/>
        <v>4407.08</v>
      </c>
      <c r="FX208" s="86">
        <f t="shared" si="27"/>
        <v>7477.15</v>
      </c>
      <c r="FY208" s="86">
        <f t="shared" si="27"/>
        <v>0</v>
      </c>
    </row>
    <row r="209" spans="1:181" ht="30" customHeight="1" x14ac:dyDescent="0.25">
      <c r="A209" s="83" t="s">
        <v>453</v>
      </c>
      <c r="B209" s="87" t="s">
        <v>436</v>
      </c>
      <c r="C209" s="88">
        <v>44610</v>
      </c>
      <c r="D209" s="89">
        <v>44634</v>
      </c>
      <c r="E209" s="87" t="s">
        <v>199</v>
      </c>
      <c r="F209" s="87" t="s">
        <v>177</v>
      </c>
      <c r="G209" s="87" t="s">
        <v>182</v>
      </c>
      <c r="H209" s="87"/>
      <c r="I209" s="87"/>
      <c r="J209" s="83">
        <v>100</v>
      </c>
      <c r="K209" s="87">
        <v>8.1999999999999993</v>
      </c>
      <c r="L209" s="87" t="s">
        <v>174</v>
      </c>
      <c r="M209" s="83"/>
      <c r="N209" s="83"/>
      <c r="O209" s="83">
        <v>1</v>
      </c>
      <c r="P209" s="83">
        <v>24000</v>
      </c>
      <c r="Q209" s="83"/>
      <c r="R209" s="83"/>
      <c r="S209" s="83"/>
      <c r="T209" s="83">
        <v>2</v>
      </c>
      <c r="U209" s="83">
        <v>7</v>
      </c>
      <c r="V209" s="83">
        <v>6720</v>
      </c>
      <c r="W209" s="83">
        <v>840</v>
      </c>
      <c r="X209" s="87" t="s">
        <v>175</v>
      </c>
      <c r="Y209" s="83">
        <v>1717</v>
      </c>
      <c r="Z209" s="83">
        <v>1717</v>
      </c>
      <c r="AA209" s="83">
        <v>1717</v>
      </c>
      <c r="AB209" s="83">
        <v>1128</v>
      </c>
      <c r="AC209" s="83">
        <v>1</v>
      </c>
      <c r="AD209" s="87" t="s">
        <v>176</v>
      </c>
      <c r="AE209" s="90"/>
      <c r="AF209" s="90"/>
      <c r="AG209" s="90"/>
      <c r="AH209" s="87" t="s">
        <v>176</v>
      </c>
      <c r="AI209" s="84"/>
      <c r="AJ209" s="84"/>
      <c r="AK209" s="84"/>
      <c r="AL209" s="87" t="s">
        <v>176</v>
      </c>
      <c r="AM209" s="87" t="s">
        <v>176</v>
      </c>
      <c r="AN209" s="90"/>
      <c r="AO209" s="90"/>
      <c r="AP209" s="90"/>
      <c r="AQ209" s="87" t="s">
        <v>174</v>
      </c>
      <c r="AR209" s="90"/>
      <c r="AS209" s="90">
        <v>1134.96</v>
      </c>
      <c r="AT209" s="90"/>
      <c r="AU209" s="87" t="s">
        <v>176</v>
      </c>
      <c r="AV209" s="90"/>
      <c r="AW209" s="90"/>
      <c r="AX209" s="90"/>
      <c r="AY209" s="87" t="s">
        <v>174</v>
      </c>
      <c r="AZ209" s="91">
        <v>589</v>
      </c>
      <c r="BA209" s="90">
        <v>735.06</v>
      </c>
      <c r="BB209" s="90">
        <v>245.62</v>
      </c>
      <c r="BC209" s="90"/>
      <c r="BD209" s="87" t="s">
        <v>176</v>
      </c>
      <c r="BE209" s="91"/>
      <c r="BF209" s="90"/>
      <c r="BG209" s="90"/>
      <c r="BH209" s="90"/>
      <c r="BI209" s="87" t="s">
        <v>174</v>
      </c>
      <c r="BJ209" s="91">
        <v>840</v>
      </c>
      <c r="BK209" s="90">
        <v>165.8</v>
      </c>
      <c r="BL209" s="90">
        <v>992.48</v>
      </c>
      <c r="BM209" s="90"/>
      <c r="BN209" s="91">
        <v>9</v>
      </c>
      <c r="BO209" s="91">
        <v>38</v>
      </c>
      <c r="BP209" s="91"/>
      <c r="BQ209" s="91"/>
      <c r="BR209" s="91"/>
      <c r="BS209" s="83"/>
      <c r="BT209" s="83"/>
      <c r="BU209" s="83"/>
      <c r="BV209" s="87" t="s">
        <v>174</v>
      </c>
      <c r="BW209" s="90">
        <v>269.36</v>
      </c>
      <c r="BX209" s="90">
        <v>1235.07</v>
      </c>
      <c r="BY209" s="90"/>
      <c r="BZ209" s="83">
        <v>928</v>
      </c>
      <c r="CA209" s="91">
        <v>0</v>
      </c>
      <c r="CB209" s="91">
        <v>19</v>
      </c>
      <c r="CC209" s="91"/>
      <c r="CD209" s="91"/>
      <c r="CE209" s="91"/>
      <c r="CF209" s="87" t="s">
        <v>176</v>
      </c>
      <c r="CG209" s="90"/>
      <c r="CH209" s="90"/>
      <c r="CI209" s="90"/>
      <c r="CJ209" s="91"/>
      <c r="CK209" s="91"/>
      <c r="CL209" s="91"/>
      <c r="CM209" s="83"/>
      <c r="CN209" s="83"/>
      <c r="CO209" s="83"/>
      <c r="CP209" s="92" t="s">
        <v>176</v>
      </c>
      <c r="CQ209" s="83"/>
      <c r="CR209" s="83"/>
      <c r="CS209" s="90"/>
      <c r="CT209" s="90"/>
      <c r="CU209" s="90"/>
      <c r="CV209" s="92" t="s">
        <v>176</v>
      </c>
      <c r="CW209" s="83"/>
      <c r="CX209" s="83"/>
      <c r="CY209" s="90"/>
      <c r="CZ209" s="90"/>
      <c r="DA209" s="90"/>
      <c r="DB209" s="87" t="s">
        <v>176</v>
      </c>
      <c r="DC209" s="90"/>
      <c r="DD209" s="90"/>
      <c r="DE209" s="90"/>
      <c r="DF209" s="91"/>
      <c r="DG209" s="91"/>
      <c r="DH209" s="91"/>
      <c r="DI209" s="87"/>
      <c r="DJ209" s="83"/>
      <c r="DK209" s="83"/>
      <c r="DL209" s="83"/>
      <c r="DM209" s="87"/>
      <c r="DN209" s="83"/>
      <c r="DO209" s="83"/>
      <c r="DP209" s="83"/>
      <c r="DQ209" s="87"/>
      <c r="DR209" s="87" t="s">
        <v>176</v>
      </c>
      <c r="DS209" s="90"/>
      <c r="DT209" s="90"/>
      <c r="DU209" s="90"/>
      <c r="DV209" s="93"/>
      <c r="DW209" s="93"/>
      <c r="DX209" s="93"/>
      <c r="DY209" s="87" t="s">
        <v>174</v>
      </c>
      <c r="DZ209" s="83">
        <v>70</v>
      </c>
      <c r="EA209" s="83">
        <v>69</v>
      </c>
      <c r="EB209" s="83">
        <v>68</v>
      </c>
      <c r="EC209" s="83">
        <v>68</v>
      </c>
      <c r="ED209" s="83">
        <v>12</v>
      </c>
      <c r="EE209" s="83">
        <v>12</v>
      </c>
      <c r="EF209" s="87" t="s">
        <v>176</v>
      </c>
      <c r="EG209" s="83"/>
      <c r="EH209" s="84"/>
      <c r="EI209" s="84"/>
      <c r="EJ209" s="84"/>
      <c r="EK209" s="87" t="s">
        <v>174</v>
      </c>
      <c r="EL209" s="90"/>
      <c r="EM209" s="90">
        <v>252.4</v>
      </c>
      <c r="EN209" s="90"/>
      <c r="EO209" s="87" t="s">
        <v>177</v>
      </c>
      <c r="EP209" s="83">
        <v>30</v>
      </c>
      <c r="EQ209" s="91">
        <v>8</v>
      </c>
      <c r="ER209" s="91">
        <v>120</v>
      </c>
      <c r="ES209" s="91">
        <v>120</v>
      </c>
      <c r="ET209" s="91">
        <v>6</v>
      </c>
      <c r="EU209" s="87" t="s">
        <v>174</v>
      </c>
      <c r="EV209" s="87"/>
      <c r="EW209" s="91">
        <v>6</v>
      </c>
      <c r="EX209" s="87" t="s">
        <v>174</v>
      </c>
      <c r="EY209" s="90"/>
      <c r="EZ209" s="90">
        <v>60.61</v>
      </c>
      <c r="FA209" s="90"/>
      <c r="FB209" s="91">
        <v>18</v>
      </c>
      <c r="FC209" s="91">
        <v>60</v>
      </c>
      <c r="FD209" s="91">
        <v>12</v>
      </c>
      <c r="FE209" s="87" t="s">
        <v>180</v>
      </c>
      <c r="FF209" s="83">
        <v>18</v>
      </c>
      <c r="FG209" s="83">
        <v>60</v>
      </c>
      <c r="FH209" s="83">
        <v>12</v>
      </c>
      <c r="FI209" s="87" t="s">
        <v>180</v>
      </c>
      <c r="FJ209" s="83"/>
      <c r="FK209" s="83"/>
      <c r="FL209" s="83"/>
      <c r="FM209" s="87"/>
      <c r="FN209" s="113" t="s">
        <v>174</v>
      </c>
      <c r="FO209" s="84">
        <f t="shared" si="24"/>
        <v>50</v>
      </c>
      <c r="FP209" s="84"/>
      <c r="FQ209" s="84"/>
      <c r="FR209" s="85">
        <f t="shared" si="25"/>
        <v>200</v>
      </c>
      <c r="FS209" s="90"/>
      <c r="FT209" s="90"/>
      <c r="FU209" s="90">
        <v>677.92</v>
      </c>
      <c r="FV209" s="90"/>
      <c r="FW209" s="86">
        <f t="shared" si="26"/>
        <v>1420.2199999999998</v>
      </c>
      <c r="FX209" s="86">
        <f t="shared" si="27"/>
        <v>4599.0600000000004</v>
      </c>
      <c r="FY209" s="86">
        <f t="shared" si="27"/>
        <v>0</v>
      </c>
    </row>
    <row r="210" spans="1:181" ht="30" customHeight="1" x14ac:dyDescent="0.25">
      <c r="A210" s="83" t="s">
        <v>454</v>
      </c>
      <c r="B210" s="87" t="s">
        <v>436</v>
      </c>
      <c r="C210" s="88">
        <v>44627</v>
      </c>
      <c r="D210" s="89">
        <v>44643</v>
      </c>
      <c r="E210" s="87" t="s">
        <v>199</v>
      </c>
      <c r="F210" s="87" t="s">
        <v>177</v>
      </c>
      <c r="G210" s="87" t="s">
        <v>238</v>
      </c>
      <c r="H210" s="87"/>
      <c r="I210" s="87"/>
      <c r="J210" s="83">
        <v>100</v>
      </c>
      <c r="K210" s="87"/>
      <c r="L210" s="87" t="s">
        <v>174</v>
      </c>
      <c r="M210" s="83"/>
      <c r="N210" s="83">
        <v>1</v>
      </c>
      <c r="O210" s="83"/>
      <c r="P210" s="83">
        <v>30000</v>
      </c>
      <c r="Q210" s="83"/>
      <c r="R210" s="83"/>
      <c r="S210" s="83"/>
      <c r="T210" s="83">
        <v>2</v>
      </c>
      <c r="U210" s="83">
        <v>7</v>
      </c>
      <c r="V210" s="83">
        <v>10800</v>
      </c>
      <c r="W210" s="83">
        <v>1350</v>
      </c>
      <c r="X210" s="87" t="s">
        <v>175</v>
      </c>
      <c r="Y210" s="83">
        <v>1652</v>
      </c>
      <c r="Z210" s="83">
        <v>1652</v>
      </c>
      <c r="AA210" s="83">
        <v>1353</v>
      </c>
      <c r="AB210" s="83">
        <v>1255</v>
      </c>
      <c r="AC210" s="83">
        <v>1</v>
      </c>
      <c r="AD210" s="87" t="s">
        <v>176</v>
      </c>
      <c r="AE210" s="90"/>
      <c r="AF210" s="90"/>
      <c r="AG210" s="90"/>
      <c r="AH210" s="87" t="s">
        <v>176</v>
      </c>
      <c r="AI210" s="84"/>
      <c r="AJ210" s="84"/>
      <c r="AK210" s="84"/>
      <c r="AL210" s="87" t="s">
        <v>176</v>
      </c>
      <c r="AM210" s="87" t="s">
        <v>176</v>
      </c>
      <c r="AN210" s="90"/>
      <c r="AO210" s="90"/>
      <c r="AP210" s="90"/>
      <c r="AQ210" s="87" t="s">
        <v>174</v>
      </c>
      <c r="AR210" s="90"/>
      <c r="AS210" s="90">
        <v>753.53</v>
      </c>
      <c r="AT210" s="90"/>
      <c r="AU210" s="87" t="s">
        <v>176</v>
      </c>
      <c r="AV210" s="90"/>
      <c r="AW210" s="90"/>
      <c r="AX210" s="90"/>
      <c r="AY210" s="87" t="s">
        <v>174</v>
      </c>
      <c r="AZ210" s="91">
        <v>98</v>
      </c>
      <c r="BA210" s="90"/>
      <c r="BB210" s="90">
        <v>563.26</v>
      </c>
      <c r="BC210" s="90"/>
      <c r="BD210" s="87" t="s">
        <v>174</v>
      </c>
      <c r="BE210" s="91">
        <v>299</v>
      </c>
      <c r="BF210" s="90">
        <v>415.19</v>
      </c>
      <c r="BG210" s="90">
        <v>1383.49</v>
      </c>
      <c r="BH210" s="90"/>
      <c r="BI210" s="87" t="s">
        <v>174</v>
      </c>
      <c r="BJ210" s="91">
        <v>1350</v>
      </c>
      <c r="BK210" s="90">
        <v>83</v>
      </c>
      <c r="BL210" s="90">
        <v>1267</v>
      </c>
      <c r="BM210" s="90"/>
      <c r="BN210" s="91">
        <v>3</v>
      </c>
      <c r="BO210" s="91">
        <v>38</v>
      </c>
      <c r="BP210" s="91"/>
      <c r="BQ210" s="91"/>
      <c r="BR210" s="91"/>
      <c r="BS210" s="83"/>
      <c r="BT210" s="83"/>
      <c r="BU210" s="83"/>
      <c r="BV210" s="87" t="s">
        <v>176</v>
      </c>
      <c r="BW210" s="90"/>
      <c r="BX210" s="90"/>
      <c r="BY210" s="90"/>
      <c r="BZ210" s="83"/>
      <c r="CA210" s="91"/>
      <c r="CB210" s="91"/>
      <c r="CC210" s="91"/>
      <c r="CD210" s="91"/>
      <c r="CE210" s="91"/>
      <c r="CF210" s="87" t="s">
        <v>174</v>
      </c>
      <c r="CG210" s="90">
        <v>991.29</v>
      </c>
      <c r="CH210" s="90">
        <v>2028.65</v>
      </c>
      <c r="CI210" s="90"/>
      <c r="CJ210" s="91">
        <v>1350</v>
      </c>
      <c r="CK210" s="91">
        <v>0</v>
      </c>
      <c r="CL210" s="91">
        <v>19</v>
      </c>
      <c r="CM210" s="83"/>
      <c r="CN210" s="83"/>
      <c r="CO210" s="83"/>
      <c r="CP210" s="92" t="s">
        <v>176</v>
      </c>
      <c r="CQ210" s="83"/>
      <c r="CR210" s="83"/>
      <c r="CS210" s="90"/>
      <c r="CT210" s="90"/>
      <c r="CU210" s="90"/>
      <c r="CV210" s="92" t="s">
        <v>176</v>
      </c>
      <c r="CW210" s="83"/>
      <c r="CX210" s="83"/>
      <c r="CY210" s="90"/>
      <c r="CZ210" s="90"/>
      <c r="DA210" s="90"/>
      <c r="DB210" s="87" t="s">
        <v>174</v>
      </c>
      <c r="DC210" s="90"/>
      <c r="DD210" s="90">
        <v>693.19</v>
      </c>
      <c r="DE210" s="90"/>
      <c r="DF210" s="91">
        <v>6</v>
      </c>
      <c r="DG210" s="91">
        <v>48</v>
      </c>
      <c r="DH210" s="91">
        <v>8</v>
      </c>
      <c r="DI210" s="87" t="s">
        <v>181</v>
      </c>
      <c r="DJ210" s="83"/>
      <c r="DK210" s="83"/>
      <c r="DL210" s="83"/>
      <c r="DM210" s="87"/>
      <c r="DN210" s="83"/>
      <c r="DO210" s="83"/>
      <c r="DP210" s="83"/>
      <c r="DQ210" s="87"/>
      <c r="DR210" s="87" t="s">
        <v>174</v>
      </c>
      <c r="DS210" s="90">
        <v>2600</v>
      </c>
      <c r="DT210" s="90">
        <v>1437.33</v>
      </c>
      <c r="DU210" s="90"/>
      <c r="DV210" s="93">
        <v>2.5</v>
      </c>
      <c r="DW210" s="93">
        <v>14</v>
      </c>
      <c r="DX210" s="93">
        <v>8.4</v>
      </c>
      <c r="DY210" s="87" t="s">
        <v>174</v>
      </c>
      <c r="DZ210" s="83">
        <v>70</v>
      </c>
      <c r="EA210" s="83">
        <v>69</v>
      </c>
      <c r="EB210" s="83">
        <v>68</v>
      </c>
      <c r="EC210" s="83">
        <v>67</v>
      </c>
      <c r="ED210" s="83">
        <v>12</v>
      </c>
      <c r="EE210" s="83">
        <v>12</v>
      </c>
      <c r="EF210" s="87" t="s">
        <v>176</v>
      </c>
      <c r="EG210" s="83"/>
      <c r="EH210" s="84"/>
      <c r="EI210" s="84"/>
      <c r="EJ210" s="84"/>
      <c r="EK210" s="87" t="s">
        <v>174</v>
      </c>
      <c r="EL210" s="90"/>
      <c r="EM210" s="90">
        <v>135.62</v>
      </c>
      <c r="EN210" s="90"/>
      <c r="EO210" s="87" t="s">
        <v>177</v>
      </c>
      <c r="EP210" s="83">
        <v>40</v>
      </c>
      <c r="EQ210" s="91">
        <v>18</v>
      </c>
      <c r="ER210" s="91">
        <v>120</v>
      </c>
      <c r="ES210" s="91">
        <v>120</v>
      </c>
      <c r="ET210" s="91">
        <v>6</v>
      </c>
      <c r="EU210" s="87" t="s">
        <v>174</v>
      </c>
      <c r="EV210" s="87"/>
      <c r="EW210" s="91">
        <v>0</v>
      </c>
      <c r="EX210" s="87" t="s">
        <v>174</v>
      </c>
      <c r="EY210" s="90"/>
      <c r="EZ210" s="90">
        <v>49.06</v>
      </c>
      <c r="FA210" s="90"/>
      <c r="FB210" s="91">
        <v>18</v>
      </c>
      <c r="FC210" s="91">
        <v>60</v>
      </c>
      <c r="FD210" s="91">
        <v>12</v>
      </c>
      <c r="FE210" s="87" t="s">
        <v>205</v>
      </c>
      <c r="FF210" s="83">
        <v>18</v>
      </c>
      <c r="FG210" s="83">
        <v>60</v>
      </c>
      <c r="FH210" s="83">
        <v>12</v>
      </c>
      <c r="FI210" s="87" t="s">
        <v>205</v>
      </c>
      <c r="FJ210" s="83"/>
      <c r="FK210" s="83"/>
      <c r="FL210" s="83"/>
      <c r="FM210" s="87"/>
      <c r="FN210" s="113" t="s">
        <v>174</v>
      </c>
      <c r="FO210" s="84">
        <f t="shared" si="24"/>
        <v>50</v>
      </c>
      <c r="FP210" s="84"/>
      <c r="FQ210" s="84"/>
      <c r="FR210" s="85">
        <f t="shared" si="25"/>
        <v>200</v>
      </c>
      <c r="FS210" s="90"/>
      <c r="FT210" s="90"/>
      <c r="FU210" s="90">
        <v>757.47</v>
      </c>
      <c r="FV210" s="90"/>
      <c r="FW210" s="86">
        <f t="shared" si="26"/>
        <v>4339.4799999999996</v>
      </c>
      <c r="FX210" s="86">
        <f t="shared" si="27"/>
        <v>9068.6</v>
      </c>
      <c r="FY210" s="86">
        <f t="shared" si="27"/>
        <v>0</v>
      </c>
    </row>
    <row r="211" spans="1:181" x14ac:dyDescent="0.25">
      <c r="A211" s="83" t="s">
        <v>455</v>
      </c>
      <c r="B211" s="87" t="s">
        <v>436</v>
      </c>
      <c r="C211" s="88">
        <v>44601</v>
      </c>
      <c r="D211" s="89">
        <v>44651</v>
      </c>
      <c r="E211" s="87" t="s">
        <v>199</v>
      </c>
      <c r="F211" s="87"/>
      <c r="G211" s="87"/>
      <c r="H211" s="87"/>
      <c r="I211" s="87"/>
      <c r="J211" s="83"/>
      <c r="K211" s="87"/>
      <c r="L211" s="87"/>
      <c r="M211" s="83"/>
      <c r="N211" s="83"/>
      <c r="O211" s="83"/>
      <c r="P211" s="83"/>
      <c r="Q211" s="83"/>
      <c r="R211" s="83"/>
      <c r="S211" s="83"/>
      <c r="T211" s="83">
        <v>1</v>
      </c>
      <c r="U211" s="83"/>
      <c r="V211" s="83"/>
      <c r="W211" s="83"/>
      <c r="X211" s="87"/>
      <c r="Y211" s="83"/>
      <c r="Z211" s="83"/>
      <c r="AA211" s="83"/>
      <c r="AB211" s="83"/>
      <c r="AC211" s="83"/>
      <c r="AD211" s="87"/>
      <c r="AE211" s="90"/>
      <c r="AF211" s="90"/>
      <c r="AG211" s="90"/>
      <c r="AH211" s="87"/>
      <c r="AI211" s="84"/>
      <c r="AJ211" s="84"/>
      <c r="AK211" s="84"/>
      <c r="AL211" s="87"/>
      <c r="AM211" s="87"/>
      <c r="AN211" s="90"/>
      <c r="AO211" s="90"/>
      <c r="AP211" s="90"/>
      <c r="AQ211" s="87"/>
      <c r="AR211" s="90"/>
      <c r="AS211" s="90"/>
      <c r="AT211" s="90"/>
      <c r="AU211" s="87"/>
      <c r="AV211" s="90"/>
      <c r="AW211" s="90"/>
      <c r="AX211" s="90"/>
      <c r="AY211" s="87"/>
      <c r="AZ211" s="91"/>
      <c r="BA211" s="90"/>
      <c r="BB211" s="90"/>
      <c r="BC211" s="90"/>
      <c r="BD211" s="87"/>
      <c r="BE211" s="91"/>
      <c r="BF211" s="90"/>
      <c r="BG211" s="90"/>
      <c r="BH211" s="90"/>
      <c r="BI211" s="87"/>
      <c r="BJ211" s="91"/>
      <c r="BK211" s="90"/>
      <c r="BL211" s="90"/>
      <c r="BM211" s="90"/>
      <c r="BN211" s="91"/>
      <c r="BO211" s="91"/>
      <c r="BP211" s="91"/>
      <c r="BQ211" s="91"/>
      <c r="BR211" s="91"/>
      <c r="BS211" s="83"/>
      <c r="BT211" s="83"/>
      <c r="BU211" s="83"/>
      <c r="BV211" s="87"/>
      <c r="BW211" s="90"/>
      <c r="BX211" s="90"/>
      <c r="BY211" s="90"/>
      <c r="BZ211" s="83"/>
      <c r="CA211" s="91"/>
      <c r="CB211" s="91"/>
      <c r="CC211" s="91"/>
      <c r="CD211" s="91"/>
      <c r="CE211" s="91"/>
      <c r="CF211" s="87"/>
      <c r="CG211" s="90"/>
      <c r="CH211" s="90"/>
      <c r="CI211" s="90"/>
      <c r="CJ211" s="91"/>
      <c r="CK211" s="91"/>
      <c r="CL211" s="91"/>
      <c r="CM211" s="83"/>
      <c r="CN211" s="83"/>
      <c r="CO211" s="83"/>
      <c r="CP211" s="92"/>
      <c r="CQ211" s="83"/>
      <c r="CR211" s="83"/>
      <c r="CS211" s="90"/>
      <c r="CT211" s="90"/>
      <c r="CU211" s="90"/>
      <c r="CV211" s="92"/>
      <c r="CW211" s="83"/>
      <c r="CX211" s="83"/>
      <c r="CY211" s="90"/>
      <c r="CZ211" s="90"/>
      <c r="DA211" s="90"/>
      <c r="DB211" s="87"/>
      <c r="DC211" s="90"/>
      <c r="DD211" s="90"/>
      <c r="DE211" s="90"/>
      <c r="DF211" s="91"/>
      <c r="DG211" s="91"/>
      <c r="DH211" s="91"/>
      <c r="DI211" s="87"/>
      <c r="DJ211" s="83"/>
      <c r="DK211" s="83"/>
      <c r="DL211" s="83"/>
      <c r="DM211" s="87"/>
      <c r="DN211" s="83"/>
      <c r="DO211" s="83"/>
      <c r="DP211" s="83"/>
      <c r="DQ211" s="87"/>
      <c r="DR211" s="87"/>
      <c r="DS211" s="90"/>
      <c r="DT211" s="90"/>
      <c r="DU211" s="90"/>
      <c r="DV211" s="93"/>
      <c r="DW211" s="93"/>
      <c r="DX211" s="93"/>
      <c r="DY211" s="87"/>
      <c r="DZ211" s="83"/>
      <c r="EA211" s="83"/>
      <c r="EB211" s="83"/>
      <c r="EC211" s="83"/>
      <c r="ED211" s="83"/>
      <c r="EE211" s="83"/>
      <c r="EF211" s="87" t="s">
        <v>176</v>
      </c>
      <c r="EG211" s="83"/>
      <c r="EH211" s="84"/>
      <c r="EI211" s="84"/>
      <c r="EJ211" s="84"/>
      <c r="EK211" s="87" t="s">
        <v>174</v>
      </c>
      <c r="EL211" s="90">
        <v>75</v>
      </c>
      <c r="EM211" s="90">
        <v>242.91</v>
      </c>
      <c r="EN211" s="90"/>
      <c r="EO211" s="87" t="s">
        <v>177</v>
      </c>
      <c r="EP211" s="83">
        <v>40</v>
      </c>
      <c r="EQ211" s="91">
        <v>5</v>
      </c>
      <c r="ER211" s="91">
        <v>120</v>
      </c>
      <c r="ES211" s="91">
        <v>120</v>
      </c>
      <c r="ET211" s="91">
        <v>6</v>
      </c>
      <c r="EU211" s="87" t="s">
        <v>174</v>
      </c>
      <c r="EV211" s="87"/>
      <c r="EW211" s="91">
        <v>1</v>
      </c>
      <c r="EX211" s="87" t="s">
        <v>174</v>
      </c>
      <c r="EY211" s="90"/>
      <c r="EZ211" s="90">
        <v>72.08</v>
      </c>
      <c r="FA211" s="90"/>
      <c r="FB211" s="91">
        <v>18</v>
      </c>
      <c r="FC211" s="91">
        <v>60</v>
      </c>
      <c r="FD211" s="91">
        <v>12</v>
      </c>
      <c r="FE211" s="87" t="s">
        <v>180</v>
      </c>
      <c r="FF211" s="83">
        <v>18</v>
      </c>
      <c r="FG211" s="83">
        <v>60</v>
      </c>
      <c r="FH211" s="83">
        <v>12</v>
      </c>
      <c r="FI211" s="87" t="s">
        <v>180</v>
      </c>
      <c r="FJ211" s="83"/>
      <c r="FK211" s="83"/>
      <c r="FL211" s="83"/>
      <c r="FM211" s="87"/>
      <c r="FN211" s="113" t="s">
        <v>174</v>
      </c>
      <c r="FO211" s="84">
        <f t="shared" si="24"/>
        <v>50</v>
      </c>
      <c r="FP211" s="84"/>
      <c r="FQ211" s="84"/>
      <c r="FR211" s="85">
        <f t="shared" si="25"/>
        <v>0</v>
      </c>
      <c r="FS211" s="90"/>
      <c r="FT211" s="90"/>
      <c r="FU211" s="90"/>
      <c r="FV211" s="90"/>
      <c r="FW211" s="86">
        <f t="shared" si="26"/>
        <v>125</v>
      </c>
      <c r="FX211" s="86">
        <f t="shared" si="27"/>
        <v>314.99</v>
      </c>
      <c r="FY211" s="86">
        <f t="shared" si="27"/>
        <v>0</v>
      </c>
    </row>
    <row r="212" spans="1:181" ht="30" customHeight="1" x14ac:dyDescent="0.25">
      <c r="A212" s="83" t="s">
        <v>456</v>
      </c>
      <c r="B212" s="87" t="s">
        <v>201</v>
      </c>
      <c r="C212" s="88">
        <v>44482</v>
      </c>
      <c r="D212" s="89">
        <v>44602</v>
      </c>
      <c r="E212" s="87" t="s">
        <v>199</v>
      </c>
      <c r="F212" s="87" t="s">
        <v>177</v>
      </c>
      <c r="G212" s="87" t="s">
        <v>203</v>
      </c>
      <c r="H212" s="87"/>
      <c r="I212" s="87"/>
      <c r="J212" s="83">
        <v>100</v>
      </c>
      <c r="K212" s="87"/>
      <c r="L212" s="87" t="s">
        <v>176</v>
      </c>
      <c r="M212" s="83"/>
      <c r="N212" s="83"/>
      <c r="O212" s="83"/>
      <c r="P212" s="83"/>
      <c r="Q212" s="83"/>
      <c r="R212" s="83"/>
      <c r="S212" s="83"/>
      <c r="T212" s="83">
        <v>1</v>
      </c>
      <c r="U212" s="83">
        <v>9</v>
      </c>
      <c r="V212" s="83">
        <v>18240</v>
      </c>
      <c r="W212" s="83">
        <v>2280</v>
      </c>
      <c r="X212" s="87" t="s">
        <v>175</v>
      </c>
      <c r="Y212" s="83">
        <v>3124</v>
      </c>
      <c r="Z212" s="83"/>
      <c r="AA212" s="83"/>
      <c r="AB212" s="83">
        <v>2120</v>
      </c>
      <c r="AC212" s="83">
        <v>1</v>
      </c>
      <c r="AD212" s="87" t="s">
        <v>176</v>
      </c>
      <c r="AE212" s="90"/>
      <c r="AF212" s="90"/>
      <c r="AG212" s="90"/>
      <c r="AH212" s="87" t="s">
        <v>176</v>
      </c>
      <c r="AI212" s="84"/>
      <c r="AJ212" s="84"/>
      <c r="AK212" s="84"/>
      <c r="AL212" s="87" t="s">
        <v>176</v>
      </c>
      <c r="AM212" s="87" t="s">
        <v>176</v>
      </c>
      <c r="AN212" s="90"/>
      <c r="AO212" s="90"/>
      <c r="AP212" s="90"/>
      <c r="AQ212" s="87" t="s">
        <v>174</v>
      </c>
      <c r="AR212" s="90"/>
      <c r="AS212" s="90">
        <v>887.25</v>
      </c>
      <c r="AT212" s="90"/>
      <c r="AU212" s="87" t="s">
        <v>176</v>
      </c>
      <c r="AV212" s="90"/>
      <c r="AW212" s="90"/>
      <c r="AX212" s="90"/>
      <c r="AY212" s="87" t="s">
        <v>174</v>
      </c>
      <c r="AZ212" s="91">
        <v>1004</v>
      </c>
      <c r="BA212" s="90"/>
      <c r="BB212" s="90">
        <v>771.31</v>
      </c>
      <c r="BC212" s="90"/>
      <c r="BD212" s="87" t="s">
        <v>176</v>
      </c>
      <c r="BE212" s="91"/>
      <c r="BF212" s="90"/>
      <c r="BG212" s="90"/>
      <c r="BH212" s="90"/>
      <c r="BI212" s="87" t="s">
        <v>174</v>
      </c>
      <c r="BJ212" s="91">
        <v>2280</v>
      </c>
      <c r="BK212" s="90"/>
      <c r="BL212" s="90">
        <v>1470.95</v>
      </c>
      <c r="BM212" s="90"/>
      <c r="BN212" s="91">
        <v>19</v>
      </c>
      <c r="BO212" s="91">
        <v>38</v>
      </c>
      <c r="BP212" s="91"/>
      <c r="BQ212" s="91"/>
      <c r="BR212" s="91"/>
      <c r="BS212" s="83"/>
      <c r="BT212" s="83"/>
      <c r="BU212" s="83"/>
      <c r="BV212" s="87" t="s">
        <v>176</v>
      </c>
      <c r="BW212" s="90"/>
      <c r="BX212" s="90"/>
      <c r="BY212" s="90"/>
      <c r="BZ212" s="83"/>
      <c r="CA212" s="91"/>
      <c r="CB212" s="91"/>
      <c r="CC212" s="91"/>
      <c r="CD212" s="91"/>
      <c r="CE212" s="91"/>
      <c r="CF212" s="87" t="s">
        <v>174</v>
      </c>
      <c r="CG212" s="90"/>
      <c r="CH212" s="90">
        <v>2943.5</v>
      </c>
      <c r="CI212" s="90"/>
      <c r="CJ212" s="91">
        <v>2280</v>
      </c>
      <c r="CK212" s="91">
        <v>0</v>
      </c>
      <c r="CL212" s="91">
        <v>19</v>
      </c>
      <c r="CM212" s="83"/>
      <c r="CN212" s="83"/>
      <c r="CO212" s="83"/>
      <c r="CP212" s="92" t="s">
        <v>176</v>
      </c>
      <c r="CQ212" s="83"/>
      <c r="CR212" s="83"/>
      <c r="CS212" s="90"/>
      <c r="CT212" s="90"/>
      <c r="CU212" s="90"/>
      <c r="CV212" s="92" t="s">
        <v>176</v>
      </c>
      <c r="CW212" s="83"/>
      <c r="CX212" s="83"/>
      <c r="CY212" s="90"/>
      <c r="CZ212" s="90"/>
      <c r="DA212" s="90"/>
      <c r="DB212" s="87" t="s">
        <v>174</v>
      </c>
      <c r="DC212" s="90"/>
      <c r="DD212" s="90">
        <v>1229.42</v>
      </c>
      <c r="DE212" s="90"/>
      <c r="DF212" s="91">
        <v>14</v>
      </c>
      <c r="DG212" s="91">
        <v>16</v>
      </c>
      <c r="DH212" s="91">
        <v>8</v>
      </c>
      <c r="DI212" s="87" t="s">
        <v>181</v>
      </c>
      <c r="DJ212" s="83"/>
      <c r="DK212" s="83"/>
      <c r="DL212" s="83"/>
      <c r="DM212" s="87"/>
      <c r="DN212" s="83"/>
      <c r="DO212" s="83"/>
      <c r="DP212" s="83"/>
      <c r="DQ212" s="87"/>
      <c r="DR212" s="87" t="s">
        <v>174</v>
      </c>
      <c r="DS212" s="90">
        <v>2600</v>
      </c>
      <c r="DT212" s="90">
        <v>2573.7800000000002</v>
      </c>
      <c r="DU212" s="90"/>
      <c r="DV212" s="93">
        <v>3</v>
      </c>
      <c r="DW212" s="93">
        <v>14</v>
      </c>
      <c r="DX212" s="93">
        <v>8.4</v>
      </c>
      <c r="DY212" s="87" t="s">
        <v>174</v>
      </c>
      <c r="DZ212" s="83">
        <v>77</v>
      </c>
      <c r="EA212" s="83">
        <v>77</v>
      </c>
      <c r="EB212" s="83">
        <v>72</v>
      </c>
      <c r="EC212" s="83">
        <v>72</v>
      </c>
      <c r="ED212" s="83">
        <v>12</v>
      </c>
      <c r="EE212" s="83">
        <v>12</v>
      </c>
      <c r="EF212" s="87" t="s">
        <v>176</v>
      </c>
      <c r="EG212" s="83"/>
      <c r="EH212" s="84"/>
      <c r="EI212" s="84"/>
      <c r="EJ212" s="84"/>
      <c r="EK212" s="87" t="s">
        <v>174</v>
      </c>
      <c r="EL212" s="90"/>
      <c r="EM212" s="90">
        <v>67.06</v>
      </c>
      <c r="EN212" s="90"/>
      <c r="EO212" s="87" t="s">
        <v>177</v>
      </c>
      <c r="EP212" s="83">
        <v>40</v>
      </c>
      <c r="EQ212" s="91">
        <v>10</v>
      </c>
      <c r="ER212" s="91">
        <v>140</v>
      </c>
      <c r="ES212" s="91">
        <v>120</v>
      </c>
      <c r="ET212" s="91">
        <v>6</v>
      </c>
      <c r="EU212" s="87" t="s">
        <v>176</v>
      </c>
      <c r="EV212" s="87"/>
      <c r="EW212" s="91">
        <v>1</v>
      </c>
      <c r="EX212" s="87" t="s">
        <v>174</v>
      </c>
      <c r="EY212" s="90"/>
      <c r="EZ212" s="90">
        <v>255.88</v>
      </c>
      <c r="FA212" s="90"/>
      <c r="FB212" s="91">
        <v>9</v>
      </c>
      <c r="FC212" s="91">
        <v>100</v>
      </c>
      <c r="FD212" s="91">
        <v>12</v>
      </c>
      <c r="FE212" s="87" t="s">
        <v>180</v>
      </c>
      <c r="FF212" s="83">
        <v>9</v>
      </c>
      <c r="FG212" s="83">
        <v>100</v>
      </c>
      <c r="FH212" s="83">
        <v>12</v>
      </c>
      <c r="FI212" s="87" t="s">
        <v>205</v>
      </c>
      <c r="FJ212" s="83"/>
      <c r="FK212" s="83"/>
      <c r="FL212" s="83"/>
      <c r="FM212" s="87"/>
      <c r="FN212" s="113" t="s">
        <v>174</v>
      </c>
      <c r="FO212" s="84">
        <f t="shared" si="24"/>
        <v>50</v>
      </c>
      <c r="FP212" s="84"/>
      <c r="FQ212" s="84"/>
      <c r="FR212" s="85">
        <f t="shared" si="25"/>
        <v>200</v>
      </c>
      <c r="FS212" s="90"/>
      <c r="FT212" s="90"/>
      <c r="FU212" s="90">
        <v>493.62</v>
      </c>
      <c r="FV212" s="90"/>
      <c r="FW212" s="86">
        <f t="shared" si="26"/>
        <v>2850</v>
      </c>
      <c r="FX212" s="86">
        <f t="shared" si="27"/>
        <v>10692.77</v>
      </c>
      <c r="FY212" s="86">
        <f t="shared" si="27"/>
        <v>0</v>
      </c>
    </row>
    <row r="213" spans="1:181" ht="30" customHeight="1" x14ac:dyDescent="0.25">
      <c r="A213" s="83" t="s">
        <v>457</v>
      </c>
      <c r="B213" s="87" t="s">
        <v>201</v>
      </c>
      <c r="C213" s="88">
        <v>44617</v>
      </c>
      <c r="D213" s="89">
        <v>44649</v>
      </c>
      <c r="E213" s="87" t="s">
        <v>202</v>
      </c>
      <c r="F213" s="87" t="s">
        <v>177</v>
      </c>
      <c r="G213" s="87" t="s">
        <v>203</v>
      </c>
      <c r="H213" s="87"/>
      <c r="I213" s="87"/>
      <c r="J213" s="83">
        <v>100</v>
      </c>
      <c r="K213" s="87"/>
      <c r="L213" s="87" t="s">
        <v>176</v>
      </c>
      <c r="M213" s="83"/>
      <c r="N213" s="83"/>
      <c r="O213" s="83"/>
      <c r="P213" s="83"/>
      <c r="Q213" s="83"/>
      <c r="R213" s="83"/>
      <c r="S213" s="83"/>
      <c r="T213" s="83">
        <v>1</v>
      </c>
      <c r="U213" s="83">
        <v>7</v>
      </c>
      <c r="V213" s="83">
        <v>12544</v>
      </c>
      <c r="W213" s="83">
        <v>1568</v>
      </c>
      <c r="X213" s="87" t="s">
        <v>175</v>
      </c>
      <c r="Y213" s="83">
        <v>1934</v>
      </c>
      <c r="Z213" s="83"/>
      <c r="AA213" s="83"/>
      <c r="AB213" s="83">
        <v>989</v>
      </c>
      <c r="AC213" s="83">
        <v>1</v>
      </c>
      <c r="AD213" s="87" t="s">
        <v>176</v>
      </c>
      <c r="AE213" s="90"/>
      <c r="AF213" s="90"/>
      <c r="AG213" s="90"/>
      <c r="AH213" s="87" t="s">
        <v>176</v>
      </c>
      <c r="AI213" s="84"/>
      <c r="AJ213" s="84"/>
      <c r="AK213" s="84"/>
      <c r="AL213" s="87" t="s">
        <v>176</v>
      </c>
      <c r="AM213" s="87" t="s">
        <v>176</v>
      </c>
      <c r="AN213" s="90"/>
      <c r="AO213" s="90"/>
      <c r="AP213" s="90"/>
      <c r="AQ213" s="87" t="s">
        <v>174</v>
      </c>
      <c r="AR213" s="90"/>
      <c r="AS213" s="90">
        <v>725.48</v>
      </c>
      <c r="AT213" s="90"/>
      <c r="AU213" s="87" t="s">
        <v>176</v>
      </c>
      <c r="AV213" s="90"/>
      <c r="AW213" s="90"/>
      <c r="AX213" s="90"/>
      <c r="AY213" s="87" t="s">
        <v>174</v>
      </c>
      <c r="AZ213" s="91">
        <v>945</v>
      </c>
      <c r="BA213" s="90"/>
      <c r="BB213" s="90">
        <v>1259.1300000000001</v>
      </c>
      <c r="BC213" s="90"/>
      <c r="BD213" s="87" t="s">
        <v>176</v>
      </c>
      <c r="BE213" s="91"/>
      <c r="BF213" s="90"/>
      <c r="BG213" s="90"/>
      <c r="BH213" s="90"/>
      <c r="BI213" s="87" t="s">
        <v>174</v>
      </c>
      <c r="BJ213" s="91">
        <v>1568</v>
      </c>
      <c r="BK213" s="90"/>
      <c r="BL213" s="90">
        <v>1639.96</v>
      </c>
      <c r="BM213" s="90"/>
      <c r="BN213" s="91">
        <v>8</v>
      </c>
      <c r="BO213" s="91">
        <v>38</v>
      </c>
      <c r="BP213" s="91"/>
      <c r="BQ213" s="91"/>
      <c r="BR213" s="91"/>
      <c r="BS213" s="83"/>
      <c r="BT213" s="83"/>
      <c r="BU213" s="83"/>
      <c r="BV213" s="87" t="s">
        <v>176</v>
      </c>
      <c r="BW213" s="90"/>
      <c r="BX213" s="90"/>
      <c r="BY213" s="90"/>
      <c r="BZ213" s="83"/>
      <c r="CA213" s="91"/>
      <c r="CB213" s="91"/>
      <c r="CC213" s="91"/>
      <c r="CD213" s="91"/>
      <c r="CE213" s="91"/>
      <c r="CF213" s="87" t="s">
        <v>174</v>
      </c>
      <c r="CG213" s="90"/>
      <c r="CH213" s="90">
        <v>2922.98</v>
      </c>
      <c r="CI213" s="90"/>
      <c r="CJ213" s="91">
        <v>1568</v>
      </c>
      <c r="CK213" s="91">
        <v>4</v>
      </c>
      <c r="CL213" s="91">
        <v>19</v>
      </c>
      <c r="CM213" s="83"/>
      <c r="CN213" s="83"/>
      <c r="CO213" s="83"/>
      <c r="CP213" s="92" t="s">
        <v>176</v>
      </c>
      <c r="CQ213" s="83"/>
      <c r="CR213" s="83"/>
      <c r="CS213" s="90"/>
      <c r="CT213" s="90"/>
      <c r="CU213" s="90"/>
      <c r="CV213" s="92" t="s">
        <v>176</v>
      </c>
      <c r="CW213" s="83"/>
      <c r="CX213" s="83"/>
      <c r="CY213" s="90"/>
      <c r="CZ213" s="90"/>
      <c r="DA213" s="90"/>
      <c r="DB213" s="87" t="s">
        <v>176</v>
      </c>
      <c r="DC213" s="90"/>
      <c r="DD213" s="90"/>
      <c r="DE213" s="90"/>
      <c r="DF213" s="91"/>
      <c r="DG213" s="91"/>
      <c r="DH213" s="91"/>
      <c r="DI213" s="87"/>
      <c r="DJ213" s="83"/>
      <c r="DK213" s="83"/>
      <c r="DL213" s="83"/>
      <c r="DM213" s="87"/>
      <c r="DN213" s="83"/>
      <c r="DO213" s="83"/>
      <c r="DP213" s="83"/>
      <c r="DQ213" s="87"/>
      <c r="DR213" s="87" t="s">
        <v>174</v>
      </c>
      <c r="DS213" s="90">
        <v>2600</v>
      </c>
      <c r="DT213" s="90">
        <v>2075.5500000000002</v>
      </c>
      <c r="DU213" s="90"/>
      <c r="DV213" s="93">
        <v>2.5</v>
      </c>
      <c r="DW213" s="93">
        <v>14</v>
      </c>
      <c r="DX213" s="93">
        <v>8.4</v>
      </c>
      <c r="DY213" s="87" t="s">
        <v>174</v>
      </c>
      <c r="DZ213" s="83">
        <v>77</v>
      </c>
      <c r="EA213" s="83">
        <v>77</v>
      </c>
      <c r="EB213" s="83">
        <v>72</v>
      </c>
      <c r="EC213" s="83">
        <v>72</v>
      </c>
      <c r="ED213" s="83">
        <v>12</v>
      </c>
      <c r="EE213" s="83">
        <v>12</v>
      </c>
      <c r="EF213" s="87" t="s">
        <v>176</v>
      </c>
      <c r="EG213" s="83"/>
      <c r="EH213" s="84"/>
      <c r="EI213" s="84"/>
      <c r="EJ213" s="84"/>
      <c r="EK213" s="87" t="s">
        <v>174</v>
      </c>
      <c r="EL213" s="90"/>
      <c r="EM213" s="90">
        <v>144.32</v>
      </c>
      <c r="EN213" s="90"/>
      <c r="EO213" s="87" t="s">
        <v>177</v>
      </c>
      <c r="EP213" s="83">
        <v>40</v>
      </c>
      <c r="EQ213" s="91">
        <v>10</v>
      </c>
      <c r="ER213" s="91">
        <v>140</v>
      </c>
      <c r="ES213" s="91">
        <v>120</v>
      </c>
      <c r="ET213" s="91">
        <v>6</v>
      </c>
      <c r="EU213" s="87" t="s">
        <v>174</v>
      </c>
      <c r="EV213" s="87"/>
      <c r="EW213" s="91">
        <v>2</v>
      </c>
      <c r="EX213" s="87" t="s">
        <v>174</v>
      </c>
      <c r="EY213" s="90"/>
      <c r="EZ213" s="90">
        <v>165.82</v>
      </c>
      <c r="FA213" s="90"/>
      <c r="FB213" s="91">
        <v>9</v>
      </c>
      <c r="FC213" s="91">
        <v>75</v>
      </c>
      <c r="FD213" s="91">
        <v>12</v>
      </c>
      <c r="FE213" s="87" t="s">
        <v>180</v>
      </c>
      <c r="FF213" s="83">
        <v>9</v>
      </c>
      <c r="FG213" s="83">
        <v>75</v>
      </c>
      <c r="FH213" s="83">
        <v>12</v>
      </c>
      <c r="FI213" s="87" t="s">
        <v>205</v>
      </c>
      <c r="FJ213" s="83"/>
      <c r="FK213" s="83"/>
      <c r="FL213" s="83"/>
      <c r="FM213" s="87"/>
      <c r="FN213" s="113" t="s">
        <v>174</v>
      </c>
      <c r="FO213" s="84">
        <f t="shared" si="24"/>
        <v>50</v>
      </c>
      <c r="FP213" s="84"/>
      <c r="FQ213" s="84"/>
      <c r="FR213" s="85">
        <f t="shared" si="25"/>
        <v>200</v>
      </c>
      <c r="FS213" s="90"/>
      <c r="FT213" s="90"/>
      <c r="FU213" s="90">
        <v>483.73</v>
      </c>
      <c r="FV213" s="90"/>
      <c r="FW213" s="86">
        <f t="shared" si="26"/>
        <v>2850</v>
      </c>
      <c r="FX213" s="86">
        <f t="shared" si="27"/>
        <v>9416.9699999999993</v>
      </c>
      <c r="FY213" s="86">
        <f t="shared" si="27"/>
        <v>0</v>
      </c>
    </row>
    <row r="214" spans="1:181" ht="45" customHeight="1" x14ac:dyDescent="0.25">
      <c r="A214" s="83" t="s">
        <v>458</v>
      </c>
      <c r="B214" s="87" t="s">
        <v>201</v>
      </c>
      <c r="C214" s="88">
        <v>44615</v>
      </c>
      <c r="D214" s="89">
        <v>44648</v>
      </c>
      <c r="E214" s="87" t="s">
        <v>202</v>
      </c>
      <c r="F214" s="87" t="s">
        <v>177</v>
      </c>
      <c r="G214" s="87" t="s">
        <v>203</v>
      </c>
      <c r="H214" s="87"/>
      <c r="I214" s="87"/>
      <c r="J214" s="83">
        <v>100</v>
      </c>
      <c r="K214" s="87"/>
      <c r="L214" s="87" t="s">
        <v>176</v>
      </c>
      <c r="M214" s="83"/>
      <c r="N214" s="83"/>
      <c r="O214" s="83"/>
      <c r="P214" s="83"/>
      <c r="Q214" s="83"/>
      <c r="R214" s="83"/>
      <c r="S214" s="83"/>
      <c r="T214" s="83">
        <v>6</v>
      </c>
      <c r="U214" s="83">
        <v>8</v>
      </c>
      <c r="V214" s="83">
        <v>13888</v>
      </c>
      <c r="W214" s="83">
        <v>1736</v>
      </c>
      <c r="X214" s="87" t="s">
        <v>175</v>
      </c>
      <c r="Y214" s="83">
        <v>4931</v>
      </c>
      <c r="Z214" s="83"/>
      <c r="AA214" s="83"/>
      <c r="AB214" s="83">
        <v>1593</v>
      </c>
      <c r="AC214" s="83">
        <v>1</v>
      </c>
      <c r="AD214" s="87" t="s">
        <v>176</v>
      </c>
      <c r="AE214" s="90"/>
      <c r="AF214" s="90"/>
      <c r="AG214" s="90"/>
      <c r="AH214" s="87" t="s">
        <v>176</v>
      </c>
      <c r="AI214" s="84"/>
      <c r="AJ214" s="84"/>
      <c r="AK214" s="84"/>
      <c r="AL214" s="87" t="s">
        <v>176</v>
      </c>
      <c r="AM214" s="87" t="s">
        <v>176</v>
      </c>
      <c r="AN214" s="90"/>
      <c r="AO214" s="90"/>
      <c r="AP214" s="90"/>
      <c r="AQ214" s="87" t="s">
        <v>174</v>
      </c>
      <c r="AR214" s="90"/>
      <c r="AS214" s="90">
        <v>899.59</v>
      </c>
      <c r="AT214" s="90"/>
      <c r="AU214" s="87" t="s">
        <v>176</v>
      </c>
      <c r="AV214" s="90"/>
      <c r="AW214" s="90"/>
      <c r="AX214" s="90"/>
      <c r="AY214" s="87" t="s">
        <v>174</v>
      </c>
      <c r="AZ214" s="91">
        <v>3338</v>
      </c>
      <c r="BA214" s="90"/>
      <c r="BB214" s="90">
        <v>1677.32</v>
      </c>
      <c r="BC214" s="90"/>
      <c r="BD214" s="87" t="s">
        <v>176</v>
      </c>
      <c r="BE214" s="91"/>
      <c r="BF214" s="90"/>
      <c r="BG214" s="90"/>
      <c r="BH214" s="90"/>
      <c r="BI214" s="87" t="s">
        <v>174</v>
      </c>
      <c r="BJ214" s="91">
        <v>1736</v>
      </c>
      <c r="BK214" s="90"/>
      <c r="BL214" s="90">
        <v>2028.83</v>
      </c>
      <c r="BM214" s="90"/>
      <c r="BN214" s="91">
        <v>4.2</v>
      </c>
      <c r="BO214" s="91">
        <v>38</v>
      </c>
      <c r="BP214" s="91"/>
      <c r="BQ214" s="91"/>
      <c r="BR214" s="91"/>
      <c r="BS214" s="83"/>
      <c r="BT214" s="83"/>
      <c r="BU214" s="83"/>
      <c r="BV214" s="87" t="s">
        <v>176</v>
      </c>
      <c r="BW214" s="90"/>
      <c r="BX214" s="90"/>
      <c r="BY214" s="90"/>
      <c r="BZ214" s="83"/>
      <c r="CA214" s="91"/>
      <c r="CB214" s="91"/>
      <c r="CC214" s="91"/>
      <c r="CD214" s="91"/>
      <c r="CE214" s="91"/>
      <c r="CF214" s="87" t="s">
        <v>174</v>
      </c>
      <c r="CG214" s="90"/>
      <c r="CH214" s="90">
        <v>3317.79</v>
      </c>
      <c r="CI214" s="90"/>
      <c r="CJ214" s="91">
        <v>1736</v>
      </c>
      <c r="CK214" s="91">
        <v>4.2</v>
      </c>
      <c r="CL214" s="91">
        <v>19</v>
      </c>
      <c r="CM214" s="83"/>
      <c r="CN214" s="83"/>
      <c r="CO214" s="83"/>
      <c r="CP214" s="92" t="s">
        <v>176</v>
      </c>
      <c r="CQ214" s="83"/>
      <c r="CR214" s="83"/>
      <c r="CS214" s="90"/>
      <c r="CT214" s="90"/>
      <c r="CU214" s="90"/>
      <c r="CV214" s="92" t="s">
        <v>176</v>
      </c>
      <c r="CW214" s="83"/>
      <c r="CX214" s="83"/>
      <c r="CY214" s="90"/>
      <c r="CZ214" s="90"/>
      <c r="DA214" s="90"/>
      <c r="DB214" s="87" t="s">
        <v>176</v>
      </c>
      <c r="DC214" s="90"/>
      <c r="DD214" s="90"/>
      <c r="DE214" s="90"/>
      <c r="DF214" s="91"/>
      <c r="DG214" s="91"/>
      <c r="DH214" s="91"/>
      <c r="DI214" s="87"/>
      <c r="DJ214" s="83"/>
      <c r="DK214" s="83"/>
      <c r="DL214" s="83"/>
      <c r="DM214" s="87"/>
      <c r="DN214" s="83"/>
      <c r="DO214" s="83"/>
      <c r="DP214" s="83"/>
      <c r="DQ214" s="87"/>
      <c r="DR214" s="87" t="s">
        <v>174</v>
      </c>
      <c r="DS214" s="90">
        <v>2600</v>
      </c>
      <c r="DT214" s="90">
        <v>2539.12</v>
      </c>
      <c r="DU214" s="90"/>
      <c r="DV214" s="93">
        <v>2.5</v>
      </c>
      <c r="DW214" s="93">
        <v>14</v>
      </c>
      <c r="DX214" s="93">
        <v>8.4</v>
      </c>
      <c r="DY214" s="87" t="s">
        <v>174</v>
      </c>
      <c r="DZ214" s="83">
        <v>77</v>
      </c>
      <c r="EA214" s="83">
        <v>77</v>
      </c>
      <c r="EB214" s="83">
        <v>72</v>
      </c>
      <c r="EC214" s="83">
        <v>72</v>
      </c>
      <c r="ED214" s="83">
        <v>12</v>
      </c>
      <c r="EE214" s="83">
        <v>12</v>
      </c>
      <c r="EF214" s="87" t="s">
        <v>176</v>
      </c>
      <c r="EG214" s="83"/>
      <c r="EH214" s="84"/>
      <c r="EI214" s="84"/>
      <c r="EJ214" s="84"/>
      <c r="EK214" s="87" t="s">
        <v>174</v>
      </c>
      <c r="EL214" s="90"/>
      <c r="EM214" s="90">
        <v>73.25</v>
      </c>
      <c r="EN214" s="90"/>
      <c r="EO214" s="87" t="s">
        <v>177</v>
      </c>
      <c r="EP214" s="83">
        <v>40</v>
      </c>
      <c r="EQ214" s="91">
        <v>10</v>
      </c>
      <c r="ER214" s="91">
        <v>140</v>
      </c>
      <c r="ES214" s="91">
        <v>120</v>
      </c>
      <c r="ET214" s="91">
        <v>6</v>
      </c>
      <c r="EU214" s="87" t="s">
        <v>176</v>
      </c>
      <c r="EV214" s="87" t="s">
        <v>459</v>
      </c>
      <c r="EW214" s="91">
        <v>2</v>
      </c>
      <c r="EX214" s="87" t="s">
        <v>174</v>
      </c>
      <c r="EY214" s="90"/>
      <c r="EZ214" s="90">
        <v>185.71</v>
      </c>
      <c r="FA214" s="90"/>
      <c r="FB214" s="91">
        <v>9</v>
      </c>
      <c r="FC214" s="91">
        <v>75</v>
      </c>
      <c r="FD214" s="91">
        <v>12</v>
      </c>
      <c r="FE214" s="87" t="s">
        <v>180</v>
      </c>
      <c r="FF214" s="83">
        <v>9</v>
      </c>
      <c r="FG214" s="83">
        <v>75</v>
      </c>
      <c r="FH214" s="83">
        <v>12</v>
      </c>
      <c r="FI214" s="87" t="s">
        <v>180</v>
      </c>
      <c r="FJ214" s="83"/>
      <c r="FK214" s="83"/>
      <c r="FL214" s="83"/>
      <c r="FM214" s="87"/>
      <c r="FN214" s="113" t="s">
        <v>174</v>
      </c>
      <c r="FO214" s="84">
        <f t="shared" si="24"/>
        <v>50</v>
      </c>
      <c r="FP214" s="84"/>
      <c r="FQ214" s="84"/>
      <c r="FR214" s="85">
        <f t="shared" si="25"/>
        <v>200</v>
      </c>
      <c r="FS214" s="90"/>
      <c r="FT214" s="90"/>
      <c r="FU214" s="90">
        <v>535.69000000000005</v>
      </c>
      <c r="FV214" s="90"/>
      <c r="FW214" s="86">
        <f t="shared" si="26"/>
        <v>2850</v>
      </c>
      <c r="FX214" s="86">
        <f t="shared" si="27"/>
        <v>11257.3</v>
      </c>
      <c r="FY214" s="86">
        <f t="shared" si="27"/>
        <v>0</v>
      </c>
    </row>
    <row r="215" spans="1:181" ht="30" customHeight="1" x14ac:dyDescent="0.25">
      <c r="A215" s="83" t="s">
        <v>460</v>
      </c>
      <c r="B215" s="87" t="s">
        <v>201</v>
      </c>
      <c r="C215" s="88">
        <v>44593</v>
      </c>
      <c r="D215" s="89">
        <v>44634</v>
      </c>
      <c r="E215" s="87" t="s">
        <v>199</v>
      </c>
      <c r="F215" s="87" t="s">
        <v>177</v>
      </c>
      <c r="G215" s="87" t="s">
        <v>203</v>
      </c>
      <c r="H215" s="87"/>
      <c r="I215" s="87"/>
      <c r="J215" s="83">
        <v>100</v>
      </c>
      <c r="K215" s="87"/>
      <c r="L215" s="87" t="s">
        <v>176</v>
      </c>
      <c r="M215" s="83"/>
      <c r="N215" s="83"/>
      <c r="O215" s="83"/>
      <c r="P215" s="83"/>
      <c r="Q215" s="83"/>
      <c r="R215" s="83"/>
      <c r="S215" s="83"/>
      <c r="T215" s="83">
        <v>2</v>
      </c>
      <c r="U215" s="83">
        <v>8</v>
      </c>
      <c r="V215" s="83">
        <v>14848</v>
      </c>
      <c r="W215" s="83">
        <v>1856</v>
      </c>
      <c r="X215" s="87" t="s">
        <v>175</v>
      </c>
      <c r="Y215" s="83">
        <v>2021</v>
      </c>
      <c r="Z215" s="83"/>
      <c r="AA215" s="83"/>
      <c r="AB215" s="83">
        <v>1560</v>
      </c>
      <c r="AC215" s="83">
        <v>1</v>
      </c>
      <c r="AD215" s="87" t="s">
        <v>176</v>
      </c>
      <c r="AE215" s="90"/>
      <c r="AF215" s="90"/>
      <c r="AG215" s="90"/>
      <c r="AH215" s="87" t="s">
        <v>176</v>
      </c>
      <c r="AI215" s="84"/>
      <c r="AJ215" s="84"/>
      <c r="AK215" s="84"/>
      <c r="AL215" s="87" t="s">
        <v>176</v>
      </c>
      <c r="AM215" s="87" t="s">
        <v>176</v>
      </c>
      <c r="AN215" s="90"/>
      <c r="AO215" s="90"/>
      <c r="AP215" s="90"/>
      <c r="AQ215" s="87" t="s">
        <v>174</v>
      </c>
      <c r="AR215" s="90"/>
      <c r="AS215" s="90">
        <v>1200.44</v>
      </c>
      <c r="AT215" s="90"/>
      <c r="AU215" s="87" t="s">
        <v>176</v>
      </c>
      <c r="AV215" s="90"/>
      <c r="AW215" s="90"/>
      <c r="AX215" s="90"/>
      <c r="AY215" s="87" t="s">
        <v>174</v>
      </c>
      <c r="AZ215" s="91">
        <v>461</v>
      </c>
      <c r="BA215" s="90"/>
      <c r="BB215" s="90">
        <v>924.62</v>
      </c>
      <c r="BC215" s="90"/>
      <c r="BD215" s="87" t="s">
        <v>176</v>
      </c>
      <c r="BE215" s="91"/>
      <c r="BF215" s="90"/>
      <c r="BG215" s="90"/>
      <c r="BH215" s="90"/>
      <c r="BI215" s="87" t="s">
        <v>174</v>
      </c>
      <c r="BJ215" s="91">
        <v>1856</v>
      </c>
      <c r="BK215" s="90"/>
      <c r="BL215" s="90">
        <v>1897.3</v>
      </c>
      <c r="BM215" s="90"/>
      <c r="BN215" s="91">
        <v>19</v>
      </c>
      <c r="BO215" s="91">
        <v>38</v>
      </c>
      <c r="BP215" s="91"/>
      <c r="BQ215" s="91"/>
      <c r="BR215" s="91"/>
      <c r="BS215" s="83"/>
      <c r="BT215" s="83"/>
      <c r="BU215" s="83"/>
      <c r="BV215" s="87" t="s">
        <v>176</v>
      </c>
      <c r="BW215" s="90"/>
      <c r="BX215" s="90"/>
      <c r="BY215" s="90"/>
      <c r="BZ215" s="83"/>
      <c r="CA215" s="91"/>
      <c r="CB215" s="91"/>
      <c r="CC215" s="91"/>
      <c r="CD215" s="91"/>
      <c r="CE215" s="91"/>
      <c r="CF215" s="87" t="s">
        <v>174</v>
      </c>
      <c r="CG215" s="90"/>
      <c r="CH215" s="90">
        <v>2250.63</v>
      </c>
      <c r="CI215" s="90"/>
      <c r="CJ215" s="91">
        <v>1856</v>
      </c>
      <c r="CK215" s="91">
        <v>0</v>
      </c>
      <c r="CL215" s="91">
        <v>19</v>
      </c>
      <c r="CM215" s="83"/>
      <c r="CN215" s="83"/>
      <c r="CO215" s="83"/>
      <c r="CP215" s="92" t="s">
        <v>176</v>
      </c>
      <c r="CQ215" s="83"/>
      <c r="CR215" s="83"/>
      <c r="CS215" s="90"/>
      <c r="CT215" s="90"/>
      <c r="CU215" s="90"/>
      <c r="CV215" s="92" t="s">
        <v>176</v>
      </c>
      <c r="CW215" s="83"/>
      <c r="CX215" s="83"/>
      <c r="CY215" s="90"/>
      <c r="CZ215" s="90"/>
      <c r="DA215" s="90"/>
      <c r="DB215" s="87" t="s">
        <v>174</v>
      </c>
      <c r="DC215" s="90"/>
      <c r="DD215" s="90">
        <v>1174.52</v>
      </c>
      <c r="DE215" s="90"/>
      <c r="DF215" s="91">
        <v>14</v>
      </c>
      <c r="DG215" s="91">
        <v>16</v>
      </c>
      <c r="DH215" s="91">
        <v>8</v>
      </c>
      <c r="DI215" s="87" t="s">
        <v>181</v>
      </c>
      <c r="DJ215" s="83"/>
      <c r="DK215" s="83"/>
      <c r="DL215" s="83"/>
      <c r="DM215" s="87"/>
      <c r="DN215" s="83"/>
      <c r="DO215" s="83"/>
      <c r="DP215" s="83"/>
      <c r="DQ215" s="87"/>
      <c r="DR215" s="87" t="s">
        <v>174</v>
      </c>
      <c r="DS215" s="90">
        <v>2600</v>
      </c>
      <c r="DT215" s="90">
        <v>2556.4699999999998</v>
      </c>
      <c r="DU215" s="90"/>
      <c r="DV215" s="93">
        <v>2.5</v>
      </c>
      <c r="DW215" s="93">
        <v>14</v>
      </c>
      <c r="DX215" s="93">
        <v>8.4</v>
      </c>
      <c r="DY215" s="87" t="s">
        <v>174</v>
      </c>
      <c r="DZ215" s="83">
        <v>75</v>
      </c>
      <c r="EA215" s="83">
        <v>75</v>
      </c>
      <c r="EB215" s="83">
        <v>72</v>
      </c>
      <c r="EC215" s="83">
        <v>72</v>
      </c>
      <c r="ED215" s="83">
        <v>12</v>
      </c>
      <c r="EE215" s="83">
        <v>12</v>
      </c>
      <c r="EF215" s="87" t="s">
        <v>176</v>
      </c>
      <c r="EG215" s="83"/>
      <c r="EH215" s="84"/>
      <c r="EI215" s="84"/>
      <c r="EJ215" s="84"/>
      <c r="EK215" s="87" t="s">
        <v>174</v>
      </c>
      <c r="EL215" s="90"/>
      <c r="EM215" s="90">
        <v>106.33</v>
      </c>
      <c r="EN215" s="90"/>
      <c r="EO215" s="87" t="s">
        <v>177</v>
      </c>
      <c r="EP215" s="83">
        <v>40</v>
      </c>
      <c r="EQ215" s="91">
        <v>10</v>
      </c>
      <c r="ER215" s="91">
        <v>140</v>
      </c>
      <c r="ES215" s="91">
        <v>120</v>
      </c>
      <c r="ET215" s="91">
        <v>6</v>
      </c>
      <c r="EU215" s="87" t="s">
        <v>174</v>
      </c>
      <c r="EV215" s="87"/>
      <c r="EW215" s="91">
        <v>1</v>
      </c>
      <c r="EX215" s="87" t="s">
        <v>174</v>
      </c>
      <c r="EY215" s="90"/>
      <c r="EZ215" s="90">
        <v>107.51</v>
      </c>
      <c r="FA215" s="90"/>
      <c r="FB215" s="91">
        <v>9</v>
      </c>
      <c r="FC215" s="91">
        <v>100</v>
      </c>
      <c r="FD215" s="91">
        <v>12</v>
      </c>
      <c r="FE215" s="87" t="s">
        <v>180</v>
      </c>
      <c r="FF215" s="83">
        <v>9</v>
      </c>
      <c r="FG215" s="83">
        <v>100</v>
      </c>
      <c r="FH215" s="83">
        <v>10</v>
      </c>
      <c r="FI215" s="87" t="s">
        <v>205</v>
      </c>
      <c r="FJ215" s="83"/>
      <c r="FK215" s="83"/>
      <c r="FL215" s="83"/>
      <c r="FM215" s="87"/>
      <c r="FN215" s="113" t="s">
        <v>174</v>
      </c>
      <c r="FO215" s="84">
        <f t="shared" si="24"/>
        <v>50</v>
      </c>
      <c r="FP215" s="84"/>
      <c r="FQ215" s="84"/>
      <c r="FR215" s="85">
        <f t="shared" si="25"/>
        <v>200</v>
      </c>
      <c r="FS215" s="90"/>
      <c r="FT215" s="90"/>
      <c r="FU215" s="90">
        <v>483.73</v>
      </c>
      <c r="FV215" s="90"/>
      <c r="FW215" s="86">
        <f t="shared" si="26"/>
        <v>2850</v>
      </c>
      <c r="FX215" s="86">
        <f t="shared" si="27"/>
        <v>10701.55</v>
      </c>
      <c r="FY215" s="86">
        <f t="shared" si="27"/>
        <v>0</v>
      </c>
    </row>
    <row r="216" spans="1:181" ht="30" x14ac:dyDescent="0.25">
      <c r="A216" s="83" t="s">
        <v>461</v>
      </c>
      <c r="B216" s="87" t="s">
        <v>337</v>
      </c>
      <c r="C216" s="88">
        <v>44488</v>
      </c>
      <c r="D216" s="89">
        <v>44601</v>
      </c>
      <c r="E216" s="87" t="s">
        <v>202</v>
      </c>
      <c r="F216" s="87" t="s">
        <v>177</v>
      </c>
      <c r="G216" s="87" t="s">
        <v>203</v>
      </c>
      <c r="H216" s="87"/>
      <c r="I216" s="87"/>
      <c r="J216" s="83">
        <v>100</v>
      </c>
      <c r="K216" s="87"/>
      <c r="L216" s="87" t="s">
        <v>174</v>
      </c>
      <c r="M216" s="83">
        <v>1</v>
      </c>
      <c r="N216" s="83"/>
      <c r="O216" s="83"/>
      <c r="P216" s="83">
        <v>10000</v>
      </c>
      <c r="Q216" s="83">
        <v>9.6999999999999993</v>
      </c>
      <c r="R216" s="83"/>
      <c r="S216" s="83"/>
      <c r="T216" s="83">
        <v>1</v>
      </c>
      <c r="U216" s="83">
        <v>6</v>
      </c>
      <c r="V216" s="83">
        <v>5600</v>
      </c>
      <c r="W216" s="83">
        <v>700</v>
      </c>
      <c r="X216" s="87" t="s">
        <v>204</v>
      </c>
      <c r="Y216" s="83">
        <v>2470</v>
      </c>
      <c r="Z216" s="83">
        <v>800</v>
      </c>
      <c r="AA216" s="83">
        <v>94</v>
      </c>
      <c r="AB216" s="83">
        <v>844</v>
      </c>
      <c r="AC216" s="83">
        <v>1</v>
      </c>
      <c r="AD216" s="87" t="s">
        <v>176</v>
      </c>
      <c r="AE216" s="90"/>
      <c r="AF216" s="90"/>
      <c r="AG216" s="90"/>
      <c r="AH216" s="87" t="s">
        <v>176</v>
      </c>
      <c r="AI216" s="84"/>
      <c r="AJ216" s="84"/>
      <c r="AK216" s="84"/>
      <c r="AL216" s="87" t="s">
        <v>176</v>
      </c>
      <c r="AM216" s="87" t="s">
        <v>176</v>
      </c>
      <c r="AN216" s="90"/>
      <c r="AO216" s="90"/>
      <c r="AP216" s="90"/>
      <c r="AQ216" s="87" t="s">
        <v>174</v>
      </c>
      <c r="AR216" s="90"/>
      <c r="AS216" s="90">
        <v>510.44</v>
      </c>
      <c r="AT216" s="90">
        <v>1317.61</v>
      </c>
      <c r="AU216" s="87" t="s">
        <v>176</v>
      </c>
      <c r="AV216" s="90"/>
      <c r="AW216" s="90"/>
      <c r="AX216" s="90"/>
      <c r="AY216" s="87" t="s">
        <v>174</v>
      </c>
      <c r="AZ216" s="91">
        <v>1037</v>
      </c>
      <c r="BA216" s="90"/>
      <c r="BB216" s="90">
        <v>909.82</v>
      </c>
      <c r="BC216" s="90"/>
      <c r="BD216" s="87" t="s">
        <v>174</v>
      </c>
      <c r="BE216" s="91">
        <v>307</v>
      </c>
      <c r="BF216" s="90"/>
      <c r="BG216" s="90">
        <v>1072.6199999999999</v>
      </c>
      <c r="BH216" s="90"/>
      <c r="BI216" s="87" t="s">
        <v>174</v>
      </c>
      <c r="BJ216" s="91">
        <v>700</v>
      </c>
      <c r="BK216" s="90"/>
      <c r="BL216" s="90">
        <v>871.25</v>
      </c>
      <c r="BM216" s="90"/>
      <c r="BN216" s="91">
        <v>11</v>
      </c>
      <c r="BO216" s="91">
        <v>30</v>
      </c>
      <c r="BP216" s="91"/>
      <c r="BQ216" s="91"/>
      <c r="BR216" s="91"/>
      <c r="BS216" s="83"/>
      <c r="BT216" s="83"/>
      <c r="BU216" s="83"/>
      <c r="BV216" s="87" t="s">
        <v>176</v>
      </c>
      <c r="BW216" s="90"/>
      <c r="BX216" s="90"/>
      <c r="BY216" s="90"/>
      <c r="BZ216" s="83"/>
      <c r="CA216" s="91"/>
      <c r="CB216" s="91"/>
      <c r="CC216" s="91"/>
      <c r="CD216" s="91"/>
      <c r="CE216" s="91"/>
      <c r="CF216" s="87" t="s">
        <v>174</v>
      </c>
      <c r="CG216" s="90"/>
      <c r="CH216" s="90"/>
      <c r="CI216" s="90">
        <v>1846.84</v>
      </c>
      <c r="CJ216" s="91">
        <v>700</v>
      </c>
      <c r="CK216" s="91">
        <v>0</v>
      </c>
      <c r="CL216" s="91">
        <v>22</v>
      </c>
      <c r="CM216" s="83"/>
      <c r="CN216" s="83"/>
      <c r="CO216" s="83"/>
      <c r="CP216" s="92" t="s">
        <v>176</v>
      </c>
      <c r="CQ216" s="83"/>
      <c r="CR216" s="83"/>
      <c r="CS216" s="90"/>
      <c r="CT216" s="90"/>
      <c r="CU216" s="90"/>
      <c r="CV216" s="92" t="s">
        <v>176</v>
      </c>
      <c r="CW216" s="83"/>
      <c r="CX216" s="83"/>
      <c r="CY216" s="90"/>
      <c r="CZ216" s="90"/>
      <c r="DA216" s="90"/>
      <c r="DB216" s="87" t="s">
        <v>176</v>
      </c>
      <c r="DC216" s="90"/>
      <c r="DD216" s="90"/>
      <c r="DE216" s="90"/>
      <c r="DF216" s="91"/>
      <c r="DG216" s="91"/>
      <c r="DH216" s="91"/>
      <c r="DI216" s="87"/>
      <c r="DJ216" s="83"/>
      <c r="DK216" s="83"/>
      <c r="DL216" s="83"/>
      <c r="DM216" s="87"/>
      <c r="DN216" s="83"/>
      <c r="DO216" s="83"/>
      <c r="DP216" s="83"/>
      <c r="DQ216" s="87"/>
      <c r="DR216" s="87" t="s">
        <v>174</v>
      </c>
      <c r="DS216" s="90">
        <v>2261.64</v>
      </c>
      <c r="DT216" s="90"/>
      <c r="DU216" s="90">
        <v>1980.79</v>
      </c>
      <c r="DV216" s="93">
        <v>2</v>
      </c>
      <c r="DW216" s="93">
        <v>14</v>
      </c>
      <c r="DX216" s="93">
        <v>8.1999999999999993</v>
      </c>
      <c r="DY216" s="87" t="s">
        <v>174</v>
      </c>
      <c r="DZ216" s="83">
        <v>78</v>
      </c>
      <c r="EA216" s="83">
        <v>80</v>
      </c>
      <c r="EB216" s="83">
        <v>72</v>
      </c>
      <c r="EC216" s="83">
        <v>72</v>
      </c>
      <c r="ED216" s="83">
        <v>8</v>
      </c>
      <c r="EE216" s="83">
        <v>6</v>
      </c>
      <c r="EF216" s="87" t="s">
        <v>176</v>
      </c>
      <c r="EG216" s="83"/>
      <c r="EH216" s="84"/>
      <c r="EI216" s="84"/>
      <c r="EJ216" s="84"/>
      <c r="EK216" s="87" t="s">
        <v>174</v>
      </c>
      <c r="EL216" s="90">
        <v>46.46</v>
      </c>
      <c r="EM216" s="90"/>
      <c r="EN216" s="90"/>
      <c r="EO216" s="87" t="s">
        <v>177</v>
      </c>
      <c r="EP216" s="83">
        <v>30</v>
      </c>
      <c r="EQ216" s="91"/>
      <c r="ER216" s="91">
        <v>120</v>
      </c>
      <c r="ES216" s="91">
        <v>120</v>
      </c>
      <c r="ET216" s="91">
        <v>12</v>
      </c>
      <c r="EU216" s="87" t="s">
        <v>176</v>
      </c>
      <c r="EV216" s="87" t="s">
        <v>209</v>
      </c>
      <c r="EW216" s="91">
        <v>2</v>
      </c>
      <c r="EX216" s="87" t="s">
        <v>174</v>
      </c>
      <c r="EY216" s="90"/>
      <c r="EZ216" s="90"/>
      <c r="FA216" s="90">
        <v>74.06</v>
      </c>
      <c r="FB216" s="91"/>
      <c r="FC216" s="91"/>
      <c r="FD216" s="91"/>
      <c r="FE216" s="87"/>
      <c r="FF216" s="83"/>
      <c r="FG216" s="83"/>
      <c r="FH216" s="83"/>
      <c r="FI216" s="87"/>
      <c r="FJ216" s="83"/>
      <c r="FK216" s="83"/>
      <c r="FL216" s="83"/>
      <c r="FM216" s="87"/>
      <c r="FN216" s="113" t="s">
        <v>174</v>
      </c>
      <c r="FO216" s="84">
        <f t="shared" si="24"/>
        <v>50</v>
      </c>
      <c r="FP216" s="84"/>
      <c r="FQ216" s="84"/>
      <c r="FR216" s="85">
        <f t="shared" si="25"/>
        <v>200</v>
      </c>
      <c r="FS216" s="90"/>
      <c r="FT216" s="90"/>
      <c r="FU216" s="90">
        <v>1800</v>
      </c>
      <c r="FV216" s="90"/>
      <c r="FW216" s="86">
        <f t="shared" si="26"/>
        <v>2558.1</v>
      </c>
      <c r="FX216" s="86">
        <f t="shared" si="27"/>
        <v>5164.13</v>
      </c>
      <c r="FY216" s="86">
        <f t="shared" si="27"/>
        <v>5219.3</v>
      </c>
    </row>
    <row r="217" spans="1:181" ht="30" customHeight="1" x14ac:dyDescent="0.25">
      <c r="A217" s="83" t="s">
        <v>462</v>
      </c>
      <c r="B217" s="87" t="s">
        <v>436</v>
      </c>
      <c r="C217" s="88">
        <v>44622</v>
      </c>
      <c r="D217" s="89">
        <v>44659</v>
      </c>
      <c r="E217" s="87" t="s">
        <v>199</v>
      </c>
      <c r="F217" s="87" t="s">
        <v>177</v>
      </c>
      <c r="G217" s="87" t="s">
        <v>203</v>
      </c>
      <c r="H217" s="87"/>
      <c r="I217" s="87"/>
      <c r="J217" s="83">
        <v>100</v>
      </c>
      <c r="K217" s="87"/>
      <c r="L217" s="87" t="s">
        <v>174</v>
      </c>
      <c r="M217" s="83"/>
      <c r="N217" s="83">
        <v>1</v>
      </c>
      <c r="O217" s="83"/>
      <c r="P217" s="83">
        <v>36000</v>
      </c>
      <c r="Q217" s="83"/>
      <c r="R217" s="83"/>
      <c r="S217" s="83"/>
      <c r="T217" s="83">
        <v>1</v>
      </c>
      <c r="U217" s="83">
        <v>9</v>
      </c>
      <c r="V217" s="83">
        <v>17808</v>
      </c>
      <c r="W217" s="83">
        <v>2226</v>
      </c>
      <c r="X217" s="87" t="s">
        <v>175</v>
      </c>
      <c r="Y217" s="83">
        <v>6283</v>
      </c>
      <c r="Z217" s="83">
        <v>6283</v>
      </c>
      <c r="AA217" s="83">
        <v>5075</v>
      </c>
      <c r="AB217" s="83">
        <v>4063</v>
      </c>
      <c r="AC217" s="83">
        <v>2</v>
      </c>
      <c r="AD217" s="87" t="s">
        <v>176</v>
      </c>
      <c r="AE217" s="90"/>
      <c r="AF217" s="90"/>
      <c r="AG217" s="90"/>
      <c r="AH217" s="87" t="s">
        <v>176</v>
      </c>
      <c r="AI217" s="84"/>
      <c r="AJ217" s="84"/>
      <c r="AK217" s="84"/>
      <c r="AL217" s="87" t="s">
        <v>176</v>
      </c>
      <c r="AM217" s="87" t="s">
        <v>176</v>
      </c>
      <c r="AN217" s="90"/>
      <c r="AO217" s="90"/>
      <c r="AP217" s="90"/>
      <c r="AQ217" s="87" t="s">
        <v>174</v>
      </c>
      <c r="AR217" s="90"/>
      <c r="AS217" s="90">
        <v>442.13</v>
      </c>
      <c r="AT217" s="90"/>
      <c r="AU217" s="87" t="s">
        <v>176</v>
      </c>
      <c r="AV217" s="90"/>
      <c r="AW217" s="90"/>
      <c r="AX217" s="90"/>
      <c r="AY217" s="87" t="s">
        <v>174</v>
      </c>
      <c r="AZ217" s="91">
        <v>1012</v>
      </c>
      <c r="BA217" s="90">
        <v>765.62</v>
      </c>
      <c r="BB217" s="90">
        <v>635.49</v>
      </c>
      <c r="BC217" s="90"/>
      <c r="BD217" s="87" t="s">
        <v>174</v>
      </c>
      <c r="BE217" s="91">
        <v>1208</v>
      </c>
      <c r="BF217" s="90">
        <v>236.14</v>
      </c>
      <c r="BG217" s="90">
        <v>747.49</v>
      </c>
      <c r="BH217" s="90"/>
      <c r="BI217" s="87" t="s">
        <v>174</v>
      </c>
      <c r="BJ217" s="91">
        <v>672</v>
      </c>
      <c r="BK217" s="90"/>
      <c r="BL217" s="90">
        <v>867.12</v>
      </c>
      <c r="BM217" s="90"/>
      <c r="BN217" s="91">
        <v>0</v>
      </c>
      <c r="BO217" s="91">
        <v>38</v>
      </c>
      <c r="BP217" s="91"/>
      <c r="BQ217" s="91"/>
      <c r="BR217" s="91"/>
      <c r="BS217" s="83"/>
      <c r="BT217" s="83"/>
      <c r="BU217" s="83"/>
      <c r="BV217" s="87" t="s">
        <v>176</v>
      </c>
      <c r="BW217" s="90"/>
      <c r="BX217" s="90"/>
      <c r="BY217" s="90"/>
      <c r="BZ217" s="83"/>
      <c r="CA217" s="91"/>
      <c r="CB217" s="91"/>
      <c r="CC217" s="91"/>
      <c r="CD217" s="91"/>
      <c r="CE217" s="91"/>
      <c r="CF217" s="87" t="s">
        <v>174</v>
      </c>
      <c r="CG217" s="90">
        <v>363.9</v>
      </c>
      <c r="CH217" s="90">
        <v>127.71</v>
      </c>
      <c r="CI217" s="90"/>
      <c r="CJ217" s="91">
        <v>672</v>
      </c>
      <c r="CK217" s="91">
        <v>13</v>
      </c>
      <c r="CL217" s="91">
        <v>19</v>
      </c>
      <c r="CM217" s="83"/>
      <c r="CN217" s="83"/>
      <c r="CO217" s="83"/>
      <c r="CP217" s="92" t="s">
        <v>176</v>
      </c>
      <c r="CQ217" s="83"/>
      <c r="CR217" s="83"/>
      <c r="CS217" s="90"/>
      <c r="CT217" s="90"/>
      <c r="CU217" s="90"/>
      <c r="CV217" s="92" t="s">
        <v>176</v>
      </c>
      <c r="CW217" s="83"/>
      <c r="CX217" s="83"/>
      <c r="CY217" s="90"/>
      <c r="CZ217" s="90"/>
      <c r="DA217" s="90"/>
      <c r="DB217" s="87" t="s">
        <v>176</v>
      </c>
      <c r="DC217" s="90"/>
      <c r="DD217" s="90"/>
      <c r="DE217" s="90"/>
      <c r="DF217" s="91"/>
      <c r="DG217" s="91"/>
      <c r="DH217" s="91"/>
      <c r="DI217" s="87"/>
      <c r="DJ217" s="83"/>
      <c r="DK217" s="83"/>
      <c r="DL217" s="83"/>
      <c r="DM217" s="87"/>
      <c r="DN217" s="83"/>
      <c r="DO217" s="83"/>
      <c r="DP217" s="83"/>
      <c r="DQ217" s="87"/>
      <c r="DR217" s="87" t="s">
        <v>174</v>
      </c>
      <c r="DS217" s="90">
        <v>2600</v>
      </c>
      <c r="DT217" s="90">
        <v>1488.1</v>
      </c>
      <c r="DU217" s="90"/>
      <c r="DV217" s="93">
        <v>3</v>
      </c>
      <c r="DW217" s="93">
        <v>14</v>
      </c>
      <c r="DX217" s="93">
        <v>8.4</v>
      </c>
      <c r="DY217" s="87" t="s">
        <v>174</v>
      </c>
      <c r="DZ217" s="83">
        <v>69</v>
      </c>
      <c r="EA217" s="83">
        <v>69</v>
      </c>
      <c r="EB217" s="83">
        <v>68</v>
      </c>
      <c r="EC217" s="83">
        <v>68</v>
      </c>
      <c r="ED217" s="83">
        <v>12</v>
      </c>
      <c r="EE217" s="83">
        <v>12</v>
      </c>
      <c r="EF217" s="87" t="s">
        <v>176</v>
      </c>
      <c r="EG217" s="83"/>
      <c r="EH217" s="84"/>
      <c r="EI217" s="84"/>
      <c r="EJ217" s="84"/>
      <c r="EK217" s="87" t="s">
        <v>174</v>
      </c>
      <c r="EL217" s="90"/>
      <c r="EM217" s="90">
        <v>237.72</v>
      </c>
      <c r="EN217" s="90"/>
      <c r="EO217" s="87" t="s">
        <v>177</v>
      </c>
      <c r="EP217" s="83">
        <v>40</v>
      </c>
      <c r="EQ217" s="91"/>
      <c r="ER217" s="91">
        <v>120</v>
      </c>
      <c r="ES217" s="91">
        <v>120</v>
      </c>
      <c r="ET217" s="91">
        <v>6</v>
      </c>
      <c r="EU217" s="87" t="s">
        <v>176</v>
      </c>
      <c r="EV217" s="87" t="s">
        <v>207</v>
      </c>
      <c r="EW217" s="91">
        <v>2</v>
      </c>
      <c r="EX217" s="87" t="s">
        <v>174</v>
      </c>
      <c r="EY217" s="90"/>
      <c r="EZ217" s="90">
        <v>90.91</v>
      </c>
      <c r="FA217" s="90"/>
      <c r="FB217" s="91">
        <v>18</v>
      </c>
      <c r="FC217" s="91">
        <v>60</v>
      </c>
      <c r="FD217" s="91">
        <v>12</v>
      </c>
      <c r="FE217" s="87" t="s">
        <v>180</v>
      </c>
      <c r="FF217" s="83">
        <v>18</v>
      </c>
      <c r="FG217" s="83">
        <v>60</v>
      </c>
      <c r="FH217" s="83">
        <v>12</v>
      </c>
      <c r="FI217" s="87" t="s">
        <v>180</v>
      </c>
      <c r="FJ217" s="83"/>
      <c r="FK217" s="83"/>
      <c r="FL217" s="83"/>
      <c r="FM217" s="87"/>
      <c r="FN217" s="113" t="s">
        <v>174</v>
      </c>
      <c r="FO217" s="84">
        <f t="shared" si="24"/>
        <v>50</v>
      </c>
      <c r="FP217" s="84"/>
      <c r="FQ217" s="84"/>
      <c r="FR217" s="85">
        <f t="shared" si="25"/>
        <v>200</v>
      </c>
      <c r="FS217" s="90"/>
      <c r="FT217" s="90"/>
      <c r="FU217" s="90">
        <v>854.57</v>
      </c>
      <c r="FV217" s="90"/>
      <c r="FW217" s="86">
        <f t="shared" si="26"/>
        <v>4215.66</v>
      </c>
      <c r="FX217" s="86">
        <f t="shared" si="27"/>
        <v>5491.24</v>
      </c>
      <c r="FY217" s="86">
        <f t="shared" si="27"/>
        <v>0</v>
      </c>
    </row>
    <row r="218" spans="1:181" x14ac:dyDescent="0.25">
      <c r="A218" s="83" t="s">
        <v>463</v>
      </c>
      <c r="B218" s="87" t="s">
        <v>436</v>
      </c>
      <c r="C218" s="88">
        <v>44635</v>
      </c>
      <c r="D218" s="89">
        <v>44659</v>
      </c>
      <c r="E218" s="87" t="s">
        <v>202</v>
      </c>
      <c r="F218" s="87" t="s">
        <v>177</v>
      </c>
      <c r="G218" s="87" t="s">
        <v>203</v>
      </c>
      <c r="H218" s="87"/>
      <c r="I218" s="87"/>
      <c r="J218" s="83">
        <v>100</v>
      </c>
      <c r="K218" s="87"/>
      <c r="L218" s="87" t="s">
        <v>174</v>
      </c>
      <c r="M218" s="83"/>
      <c r="N218" s="83">
        <v>1</v>
      </c>
      <c r="O218" s="83"/>
      <c r="P218" s="83">
        <v>30000</v>
      </c>
      <c r="Q218" s="83"/>
      <c r="R218" s="83"/>
      <c r="S218" s="83"/>
      <c r="T218" s="83">
        <v>1</v>
      </c>
      <c r="U218" s="83">
        <v>7</v>
      </c>
      <c r="V218" s="83">
        <v>14256</v>
      </c>
      <c r="W218" s="83">
        <v>1782</v>
      </c>
      <c r="X218" s="87" t="s">
        <v>175</v>
      </c>
      <c r="Y218" s="83">
        <v>4488</v>
      </c>
      <c r="Z218" s="83">
        <v>4488</v>
      </c>
      <c r="AA218" s="83">
        <v>2984</v>
      </c>
      <c r="AB218" s="83">
        <v>1597</v>
      </c>
      <c r="AC218" s="83">
        <v>1</v>
      </c>
      <c r="AD218" s="87" t="s">
        <v>176</v>
      </c>
      <c r="AE218" s="90"/>
      <c r="AF218" s="90"/>
      <c r="AG218" s="90"/>
      <c r="AH218" s="87" t="s">
        <v>176</v>
      </c>
      <c r="AI218" s="84"/>
      <c r="AJ218" s="84"/>
      <c r="AK218" s="84"/>
      <c r="AL218" s="87" t="s">
        <v>176</v>
      </c>
      <c r="AM218" s="87" t="s">
        <v>176</v>
      </c>
      <c r="AN218" s="90"/>
      <c r="AO218" s="90"/>
      <c r="AP218" s="90"/>
      <c r="AQ218" s="87" t="s">
        <v>174</v>
      </c>
      <c r="AR218" s="90"/>
      <c r="AS218" s="90">
        <v>880.05</v>
      </c>
      <c r="AT218" s="90"/>
      <c r="AU218" s="87" t="s">
        <v>176</v>
      </c>
      <c r="AV218" s="90"/>
      <c r="AW218" s="90"/>
      <c r="AX218" s="90"/>
      <c r="AY218" s="87" t="s">
        <v>174</v>
      </c>
      <c r="AZ218" s="91">
        <v>1504</v>
      </c>
      <c r="BA218" s="90">
        <v>604.9</v>
      </c>
      <c r="BB218" s="90">
        <v>274.56</v>
      </c>
      <c r="BC218" s="90"/>
      <c r="BD218" s="87" t="s">
        <v>174</v>
      </c>
      <c r="BE218" s="91">
        <v>1387</v>
      </c>
      <c r="BF218" s="90">
        <v>535</v>
      </c>
      <c r="BG218" s="90">
        <v>593.36</v>
      </c>
      <c r="BH218" s="90"/>
      <c r="BI218" s="87" t="s">
        <v>174</v>
      </c>
      <c r="BJ218" s="91">
        <v>1782</v>
      </c>
      <c r="BK218" s="90">
        <v>16.22</v>
      </c>
      <c r="BL218" s="90">
        <v>1421.94</v>
      </c>
      <c r="BM218" s="90"/>
      <c r="BN218" s="91">
        <v>11</v>
      </c>
      <c r="BO218" s="91">
        <v>38</v>
      </c>
      <c r="BP218" s="91"/>
      <c r="BQ218" s="91"/>
      <c r="BR218" s="91"/>
      <c r="BS218" s="83"/>
      <c r="BT218" s="83"/>
      <c r="BU218" s="83"/>
      <c r="BV218" s="87" t="s">
        <v>176</v>
      </c>
      <c r="BW218" s="90"/>
      <c r="BX218" s="90"/>
      <c r="BY218" s="90"/>
      <c r="BZ218" s="83"/>
      <c r="CA218" s="91"/>
      <c r="CB218" s="91"/>
      <c r="CC218" s="91"/>
      <c r="CD218" s="91"/>
      <c r="CE218" s="91"/>
      <c r="CF218" s="87" t="s">
        <v>176</v>
      </c>
      <c r="CG218" s="90"/>
      <c r="CH218" s="90"/>
      <c r="CI218" s="90"/>
      <c r="CJ218" s="91"/>
      <c r="CK218" s="91"/>
      <c r="CL218" s="91"/>
      <c r="CM218" s="83"/>
      <c r="CN218" s="83"/>
      <c r="CO218" s="83"/>
      <c r="CP218" s="92" t="s">
        <v>176</v>
      </c>
      <c r="CQ218" s="83"/>
      <c r="CR218" s="83"/>
      <c r="CS218" s="90"/>
      <c r="CT218" s="90"/>
      <c r="CU218" s="90"/>
      <c r="CV218" s="92" t="s">
        <v>176</v>
      </c>
      <c r="CW218" s="83"/>
      <c r="CX218" s="83"/>
      <c r="CY218" s="90"/>
      <c r="CZ218" s="90"/>
      <c r="DA218" s="90"/>
      <c r="DB218" s="87" t="s">
        <v>176</v>
      </c>
      <c r="DC218" s="90"/>
      <c r="DD218" s="90"/>
      <c r="DE218" s="90"/>
      <c r="DF218" s="91"/>
      <c r="DG218" s="91"/>
      <c r="DH218" s="91"/>
      <c r="DI218" s="87"/>
      <c r="DJ218" s="83"/>
      <c r="DK218" s="83"/>
      <c r="DL218" s="83"/>
      <c r="DM218" s="87"/>
      <c r="DN218" s="83"/>
      <c r="DO218" s="83"/>
      <c r="DP218" s="83"/>
      <c r="DQ218" s="87"/>
      <c r="DR218" s="87" t="s">
        <v>174</v>
      </c>
      <c r="DS218" s="90">
        <v>2600</v>
      </c>
      <c r="DT218" s="90">
        <v>1502.55</v>
      </c>
      <c r="DU218" s="90"/>
      <c r="DV218" s="93">
        <v>2.5</v>
      </c>
      <c r="DW218" s="93">
        <v>14</v>
      </c>
      <c r="DX218" s="93">
        <v>8.4</v>
      </c>
      <c r="DY218" s="87" t="s">
        <v>174</v>
      </c>
      <c r="DZ218" s="83">
        <v>68</v>
      </c>
      <c r="EA218" s="83">
        <v>69</v>
      </c>
      <c r="EB218" s="83">
        <v>68</v>
      </c>
      <c r="EC218" s="83">
        <v>68</v>
      </c>
      <c r="ED218" s="83">
        <v>12</v>
      </c>
      <c r="EE218" s="83">
        <v>12</v>
      </c>
      <c r="EF218" s="87" t="s">
        <v>176</v>
      </c>
      <c r="EG218" s="83"/>
      <c r="EH218" s="84"/>
      <c r="EI218" s="84"/>
      <c r="EJ218" s="84"/>
      <c r="EK218" s="87" t="s">
        <v>174</v>
      </c>
      <c r="EL218" s="90"/>
      <c r="EM218" s="90">
        <v>60.38</v>
      </c>
      <c r="EN218" s="90"/>
      <c r="EO218" s="87" t="s">
        <v>177</v>
      </c>
      <c r="EP218" s="83">
        <v>40</v>
      </c>
      <c r="EQ218" s="91">
        <v>8</v>
      </c>
      <c r="ER218" s="91">
        <v>120</v>
      </c>
      <c r="ES218" s="91">
        <v>120</v>
      </c>
      <c r="ET218" s="91">
        <v>6</v>
      </c>
      <c r="EU218" s="87" t="s">
        <v>176</v>
      </c>
      <c r="EV218" s="87" t="s">
        <v>207</v>
      </c>
      <c r="EW218" s="91">
        <v>1</v>
      </c>
      <c r="EX218" s="87" t="s">
        <v>174</v>
      </c>
      <c r="EY218" s="90"/>
      <c r="EZ218" s="90">
        <v>55.52</v>
      </c>
      <c r="FA218" s="90"/>
      <c r="FB218" s="91">
        <v>18</v>
      </c>
      <c r="FC218" s="91">
        <v>60</v>
      </c>
      <c r="FD218" s="91">
        <v>12</v>
      </c>
      <c r="FE218" s="87" t="s">
        <v>180</v>
      </c>
      <c r="FF218" s="83">
        <v>18</v>
      </c>
      <c r="FG218" s="83">
        <v>60</v>
      </c>
      <c r="FH218" s="83">
        <v>12</v>
      </c>
      <c r="FI218" s="87" t="s">
        <v>180</v>
      </c>
      <c r="FJ218" s="83"/>
      <c r="FK218" s="83"/>
      <c r="FL218" s="83"/>
      <c r="FM218" s="87"/>
      <c r="FN218" s="113" t="s">
        <v>174</v>
      </c>
      <c r="FO218" s="84">
        <f t="shared" si="24"/>
        <v>50</v>
      </c>
      <c r="FP218" s="84"/>
      <c r="FQ218" s="84"/>
      <c r="FR218" s="85">
        <f t="shared" si="25"/>
        <v>200</v>
      </c>
      <c r="FS218" s="90"/>
      <c r="FT218" s="90"/>
      <c r="FU218" s="90">
        <v>832.97</v>
      </c>
      <c r="FV218" s="90"/>
      <c r="FW218" s="86">
        <f t="shared" si="26"/>
        <v>4006.12</v>
      </c>
      <c r="FX218" s="86">
        <f t="shared" si="27"/>
        <v>5621.3300000000008</v>
      </c>
      <c r="FY218" s="86">
        <f t="shared" si="27"/>
        <v>0</v>
      </c>
    </row>
    <row r="219" spans="1:181" x14ac:dyDescent="0.25">
      <c r="A219" s="83" t="s">
        <v>464</v>
      </c>
      <c r="B219" s="87" t="s">
        <v>436</v>
      </c>
      <c r="C219" s="88">
        <v>44636</v>
      </c>
      <c r="D219" s="89">
        <v>44670</v>
      </c>
      <c r="E219" s="87" t="s">
        <v>202</v>
      </c>
      <c r="F219" s="87" t="s">
        <v>177</v>
      </c>
      <c r="G219" s="87" t="s">
        <v>203</v>
      </c>
      <c r="H219" s="87"/>
      <c r="I219" s="87"/>
      <c r="J219" s="83">
        <v>100</v>
      </c>
      <c r="K219" s="87"/>
      <c r="L219" s="87" t="s">
        <v>174</v>
      </c>
      <c r="M219" s="83"/>
      <c r="N219" s="83">
        <v>1</v>
      </c>
      <c r="O219" s="83"/>
      <c r="P219" s="83">
        <v>24000</v>
      </c>
      <c r="Q219" s="83"/>
      <c r="R219" s="83"/>
      <c r="S219" s="83"/>
      <c r="T219" s="83">
        <v>2</v>
      </c>
      <c r="U219" s="83">
        <v>8</v>
      </c>
      <c r="V219" s="83">
        <v>8512</v>
      </c>
      <c r="W219" s="83">
        <v>1064</v>
      </c>
      <c r="X219" s="87" t="s">
        <v>175</v>
      </c>
      <c r="Y219" s="83">
        <v>1506</v>
      </c>
      <c r="Z219" s="83">
        <v>1506</v>
      </c>
      <c r="AA219" s="83">
        <v>1256</v>
      </c>
      <c r="AB219" s="83">
        <v>1131</v>
      </c>
      <c r="AC219" s="83">
        <v>1</v>
      </c>
      <c r="AD219" s="87" t="s">
        <v>176</v>
      </c>
      <c r="AE219" s="90"/>
      <c r="AF219" s="90"/>
      <c r="AG219" s="90"/>
      <c r="AH219" s="87" t="s">
        <v>176</v>
      </c>
      <c r="AI219" s="84"/>
      <c r="AJ219" s="84"/>
      <c r="AK219" s="84"/>
      <c r="AL219" s="87" t="s">
        <v>176</v>
      </c>
      <c r="AM219" s="87" t="s">
        <v>176</v>
      </c>
      <c r="AN219" s="90"/>
      <c r="AO219" s="90"/>
      <c r="AP219" s="90"/>
      <c r="AQ219" s="87" t="s">
        <v>174</v>
      </c>
      <c r="AR219" s="90"/>
      <c r="AS219" s="90">
        <v>829.99</v>
      </c>
      <c r="AT219" s="90"/>
      <c r="AU219" s="87" t="s">
        <v>176</v>
      </c>
      <c r="AV219" s="90"/>
      <c r="AW219" s="90"/>
      <c r="AX219" s="90"/>
      <c r="AY219" s="87" t="s">
        <v>174</v>
      </c>
      <c r="AZ219" s="91">
        <v>125</v>
      </c>
      <c r="BA219" s="90">
        <v>62.5</v>
      </c>
      <c r="BB219" s="90">
        <v>116.26</v>
      </c>
      <c r="BC219" s="90"/>
      <c r="BD219" s="87" t="s">
        <v>174</v>
      </c>
      <c r="BE219" s="91">
        <v>250</v>
      </c>
      <c r="BF219" s="90">
        <v>452.25</v>
      </c>
      <c r="BG219" s="90">
        <v>189.37</v>
      </c>
      <c r="BH219" s="90"/>
      <c r="BI219" s="87" t="s">
        <v>176</v>
      </c>
      <c r="BJ219" s="91"/>
      <c r="BK219" s="90"/>
      <c r="BL219" s="90"/>
      <c r="BM219" s="90"/>
      <c r="BN219" s="91"/>
      <c r="BO219" s="91"/>
      <c r="BP219" s="91"/>
      <c r="BQ219" s="91"/>
      <c r="BR219" s="91"/>
      <c r="BS219" s="83"/>
      <c r="BT219" s="83"/>
      <c r="BU219" s="83"/>
      <c r="BV219" s="87" t="s">
        <v>176</v>
      </c>
      <c r="BW219" s="90"/>
      <c r="BX219" s="90"/>
      <c r="BY219" s="90"/>
      <c r="BZ219" s="83"/>
      <c r="CA219" s="91"/>
      <c r="CB219" s="91"/>
      <c r="CC219" s="91"/>
      <c r="CD219" s="91"/>
      <c r="CE219" s="91"/>
      <c r="CF219" s="87" t="s">
        <v>174</v>
      </c>
      <c r="CG219" s="90">
        <v>490.77</v>
      </c>
      <c r="CH219" s="90">
        <v>2498.9499999999998</v>
      </c>
      <c r="CI219" s="90"/>
      <c r="CJ219" s="91">
        <v>1064</v>
      </c>
      <c r="CK219" s="91">
        <v>13</v>
      </c>
      <c r="CL219" s="91">
        <v>19</v>
      </c>
      <c r="CM219" s="83"/>
      <c r="CN219" s="83"/>
      <c r="CO219" s="83"/>
      <c r="CP219" s="92" t="s">
        <v>176</v>
      </c>
      <c r="CQ219" s="83"/>
      <c r="CR219" s="83"/>
      <c r="CS219" s="90"/>
      <c r="CT219" s="90"/>
      <c r="CU219" s="90"/>
      <c r="CV219" s="92" t="s">
        <v>176</v>
      </c>
      <c r="CW219" s="83"/>
      <c r="CX219" s="83"/>
      <c r="CY219" s="90"/>
      <c r="CZ219" s="90"/>
      <c r="DA219" s="90"/>
      <c r="DB219" s="87" t="s">
        <v>176</v>
      </c>
      <c r="DC219" s="90"/>
      <c r="DD219" s="90"/>
      <c r="DE219" s="90"/>
      <c r="DF219" s="91"/>
      <c r="DG219" s="91"/>
      <c r="DH219" s="91"/>
      <c r="DI219" s="87"/>
      <c r="DJ219" s="83"/>
      <c r="DK219" s="83"/>
      <c r="DL219" s="83"/>
      <c r="DM219" s="87"/>
      <c r="DN219" s="83"/>
      <c r="DO219" s="83"/>
      <c r="DP219" s="83"/>
      <c r="DQ219" s="87"/>
      <c r="DR219" s="87" t="s">
        <v>174</v>
      </c>
      <c r="DS219" s="90">
        <v>2600</v>
      </c>
      <c r="DT219" s="90">
        <v>1248.8</v>
      </c>
      <c r="DU219" s="90"/>
      <c r="DV219" s="93">
        <v>2</v>
      </c>
      <c r="DW219" s="93">
        <v>14</v>
      </c>
      <c r="DX219" s="93">
        <v>8.4</v>
      </c>
      <c r="DY219" s="87" t="s">
        <v>174</v>
      </c>
      <c r="DZ219" s="83">
        <v>69</v>
      </c>
      <c r="EA219" s="83">
        <v>70</v>
      </c>
      <c r="EB219" s="83">
        <v>68</v>
      </c>
      <c r="EC219" s="83">
        <v>68</v>
      </c>
      <c r="ED219" s="83">
        <v>12</v>
      </c>
      <c r="EE219" s="83">
        <v>12</v>
      </c>
      <c r="EF219" s="87" t="s">
        <v>176</v>
      </c>
      <c r="EG219" s="83"/>
      <c r="EH219" s="84"/>
      <c r="EI219" s="84"/>
      <c r="EJ219" s="84"/>
      <c r="EK219" s="87" t="s">
        <v>174</v>
      </c>
      <c r="EL219" s="90"/>
      <c r="EM219" s="90">
        <v>157.01</v>
      </c>
      <c r="EN219" s="90"/>
      <c r="EO219" s="87" t="s">
        <v>177</v>
      </c>
      <c r="EP219" s="83">
        <v>40</v>
      </c>
      <c r="EQ219" s="91">
        <v>7</v>
      </c>
      <c r="ER219" s="91">
        <v>120</v>
      </c>
      <c r="ES219" s="91">
        <v>120</v>
      </c>
      <c r="ET219" s="91">
        <v>6</v>
      </c>
      <c r="EU219" s="87" t="s">
        <v>176</v>
      </c>
      <c r="EV219" s="87" t="s">
        <v>207</v>
      </c>
      <c r="EW219" s="91"/>
      <c r="EX219" s="87" t="s">
        <v>174</v>
      </c>
      <c r="EY219" s="90"/>
      <c r="EZ219" s="90">
        <v>63.23</v>
      </c>
      <c r="FA219" s="90"/>
      <c r="FB219" s="91">
        <v>18</v>
      </c>
      <c r="FC219" s="91">
        <v>60</v>
      </c>
      <c r="FD219" s="91">
        <v>12</v>
      </c>
      <c r="FE219" s="87" t="s">
        <v>180</v>
      </c>
      <c r="FF219" s="83">
        <v>18</v>
      </c>
      <c r="FG219" s="83">
        <v>60</v>
      </c>
      <c r="FH219" s="83">
        <v>12</v>
      </c>
      <c r="FI219" s="87" t="s">
        <v>180</v>
      </c>
      <c r="FJ219" s="83"/>
      <c r="FK219" s="83"/>
      <c r="FL219" s="83"/>
      <c r="FM219" s="87"/>
      <c r="FN219" s="113" t="s">
        <v>174</v>
      </c>
      <c r="FO219" s="84">
        <f t="shared" si="24"/>
        <v>50</v>
      </c>
      <c r="FP219" s="84"/>
      <c r="FQ219" s="84"/>
      <c r="FR219" s="85">
        <f t="shared" si="25"/>
        <v>200</v>
      </c>
      <c r="FS219" s="90"/>
      <c r="FT219" s="90"/>
      <c r="FU219" s="90">
        <v>731.53</v>
      </c>
      <c r="FV219" s="90"/>
      <c r="FW219" s="86">
        <f t="shared" si="26"/>
        <v>3855.52</v>
      </c>
      <c r="FX219" s="86">
        <f t="shared" si="27"/>
        <v>5835.1399999999994</v>
      </c>
      <c r="FY219" s="86">
        <f t="shared" si="27"/>
        <v>0</v>
      </c>
    </row>
    <row r="220" spans="1:181" ht="30" x14ac:dyDescent="0.25">
      <c r="A220" s="83" t="s">
        <v>465</v>
      </c>
      <c r="B220" s="87" t="s">
        <v>201</v>
      </c>
      <c r="C220" s="88">
        <v>44620</v>
      </c>
      <c r="D220" s="89">
        <v>44657</v>
      </c>
      <c r="E220" s="87" t="s">
        <v>202</v>
      </c>
      <c r="F220" s="87" t="s">
        <v>177</v>
      </c>
      <c r="G220" s="87" t="s">
        <v>203</v>
      </c>
      <c r="H220" s="87"/>
      <c r="I220" s="87"/>
      <c r="J220" s="83">
        <v>100</v>
      </c>
      <c r="K220" s="87"/>
      <c r="L220" s="87"/>
      <c r="M220" s="83"/>
      <c r="N220" s="83"/>
      <c r="O220" s="83"/>
      <c r="P220" s="83"/>
      <c r="Q220" s="83"/>
      <c r="R220" s="83"/>
      <c r="S220" s="83"/>
      <c r="T220" s="83">
        <v>2</v>
      </c>
      <c r="U220" s="83">
        <v>9</v>
      </c>
      <c r="V220" s="83">
        <v>11088</v>
      </c>
      <c r="W220" s="83">
        <v>1386</v>
      </c>
      <c r="X220" s="87" t="s">
        <v>175</v>
      </c>
      <c r="Y220" s="83">
        <v>3189</v>
      </c>
      <c r="Z220" s="83"/>
      <c r="AA220" s="83"/>
      <c r="AB220" s="83">
        <v>1650</v>
      </c>
      <c r="AC220" s="83">
        <v>1</v>
      </c>
      <c r="AD220" s="87" t="s">
        <v>176</v>
      </c>
      <c r="AE220" s="90"/>
      <c r="AF220" s="90"/>
      <c r="AG220" s="90"/>
      <c r="AH220" s="87" t="s">
        <v>176</v>
      </c>
      <c r="AI220" s="84"/>
      <c r="AJ220" s="84"/>
      <c r="AK220" s="84"/>
      <c r="AL220" s="87" t="s">
        <v>176</v>
      </c>
      <c r="AM220" s="87" t="s">
        <v>176</v>
      </c>
      <c r="AN220" s="90"/>
      <c r="AO220" s="90"/>
      <c r="AP220" s="90"/>
      <c r="AQ220" s="87" t="s">
        <v>174</v>
      </c>
      <c r="AR220" s="90"/>
      <c r="AS220" s="90">
        <v>965.02</v>
      </c>
      <c r="AT220" s="90"/>
      <c r="AU220" s="87" t="s">
        <v>176</v>
      </c>
      <c r="AV220" s="90"/>
      <c r="AW220" s="90"/>
      <c r="AX220" s="90"/>
      <c r="AY220" s="87" t="s">
        <v>174</v>
      </c>
      <c r="AZ220" s="91">
        <v>1539</v>
      </c>
      <c r="BA220" s="90"/>
      <c r="BB220" s="90">
        <v>1503.15</v>
      </c>
      <c r="BC220" s="90"/>
      <c r="BD220" s="87" t="s">
        <v>176</v>
      </c>
      <c r="BE220" s="91"/>
      <c r="BF220" s="90"/>
      <c r="BG220" s="90"/>
      <c r="BH220" s="90"/>
      <c r="BI220" s="87" t="s">
        <v>174</v>
      </c>
      <c r="BJ220" s="91">
        <v>1386</v>
      </c>
      <c r="BK220" s="90"/>
      <c r="BL220" s="90">
        <v>987.15</v>
      </c>
      <c r="BM220" s="90"/>
      <c r="BN220" s="91">
        <v>8.1999999999999993</v>
      </c>
      <c r="BO220" s="91">
        <v>38</v>
      </c>
      <c r="BP220" s="91"/>
      <c r="BQ220" s="91"/>
      <c r="BR220" s="91"/>
      <c r="BS220" s="83"/>
      <c r="BT220" s="83"/>
      <c r="BU220" s="83"/>
      <c r="BV220" s="87" t="s">
        <v>176</v>
      </c>
      <c r="BW220" s="90"/>
      <c r="BX220" s="90"/>
      <c r="BY220" s="90"/>
      <c r="BZ220" s="83"/>
      <c r="CA220" s="91"/>
      <c r="CB220" s="91"/>
      <c r="CC220" s="91"/>
      <c r="CD220" s="91"/>
      <c r="CE220" s="91"/>
      <c r="CF220" s="87" t="s">
        <v>174</v>
      </c>
      <c r="CG220" s="90"/>
      <c r="CH220" s="90">
        <v>2444.77</v>
      </c>
      <c r="CI220" s="90"/>
      <c r="CJ220" s="91">
        <v>1386</v>
      </c>
      <c r="CK220" s="91">
        <v>4.2</v>
      </c>
      <c r="CL220" s="91">
        <v>19</v>
      </c>
      <c r="CM220" s="83"/>
      <c r="CN220" s="83"/>
      <c r="CO220" s="83"/>
      <c r="CP220" s="92" t="s">
        <v>176</v>
      </c>
      <c r="CQ220" s="83"/>
      <c r="CR220" s="83"/>
      <c r="CS220" s="90"/>
      <c r="CT220" s="90"/>
      <c r="CU220" s="90"/>
      <c r="CV220" s="92" t="s">
        <v>176</v>
      </c>
      <c r="CW220" s="83"/>
      <c r="CX220" s="83"/>
      <c r="CY220" s="90"/>
      <c r="CZ220" s="90"/>
      <c r="DA220" s="90"/>
      <c r="DB220" s="87" t="s">
        <v>176</v>
      </c>
      <c r="DC220" s="90"/>
      <c r="DD220" s="90"/>
      <c r="DE220" s="90"/>
      <c r="DF220" s="91"/>
      <c r="DG220" s="91"/>
      <c r="DH220" s="91"/>
      <c r="DI220" s="87"/>
      <c r="DJ220" s="83"/>
      <c r="DK220" s="83"/>
      <c r="DL220" s="83"/>
      <c r="DM220" s="87"/>
      <c r="DN220" s="83"/>
      <c r="DO220" s="83"/>
      <c r="DP220" s="83"/>
      <c r="DQ220" s="87"/>
      <c r="DR220" s="87" t="s">
        <v>174</v>
      </c>
      <c r="DS220" s="90">
        <v>2600</v>
      </c>
      <c r="DT220" s="90">
        <v>2488.7199999999998</v>
      </c>
      <c r="DU220" s="90"/>
      <c r="DV220" s="93">
        <v>3</v>
      </c>
      <c r="DW220" s="93">
        <v>14</v>
      </c>
      <c r="DX220" s="93">
        <v>8.4</v>
      </c>
      <c r="DY220" s="87" t="s">
        <v>174</v>
      </c>
      <c r="DZ220" s="83">
        <v>77</v>
      </c>
      <c r="EA220" s="83">
        <v>77</v>
      </c>
      <c r="EB220" s="83">
        <v>72</v>
      </c>
      <c r="EC220" s="83">
        <v>72</v>
      </c>
      <c r="ED220" s="83">
        <v>12</v>
      </c>
      <c r="EE220" s="83">
        <v>12</v>
      </c>
      <c r="EF220" s="87" t="s">
        <v>176</v>
      </c>
      <c r="EG220" s="83"/>
      <c r="EH220" s="84"/>
      <c r="EI220" s="84"/>
      <c r="EJ220" s="84"/>
      <c r="EK220" s="87" t="s">
        <v>174</v>
      </c>
      <c r="EL220" s="90"/>
      <c r="EM220" s="90">
        <v>27.36</v>
      </c>
      <c r="EN220" s="90"/>
      <c r="EO220" s="87" t="s">
        <v>177</v>
      </c>
      <c r="EP220" s="94">
        <v>40</v>
      </c>
      <c r="EQ220" s="91">
        <v>10</v>
      </c>
      <c r="ER220" s="91">
        <v>140</v>
      </c>
      <c r="ES220" s="91">
        <v>120</v>
      </c>
      <c r="ET220" s="91">
        <v>6</v>
      </c>
      <c r="EU220" s="87" t="s">
        <v>176</v>
      </c>
      <c r="EV220" s="87" t="s">
        <v>466</v>
      </c>
      <c r="EW220" s="91">
        <v>0</v>
      </c>
      <c r="EX220" s="87" t="s">
        <v>174</v>
      </c>
      <c r="EY220" s="90"/>
      <c r="EZ220" s="90">
        <v>102.78</v>
      </c>
      <c r="FA220" s="90"/>
      <c r="FB220" s="91">
        <v>9</v>
      </c>
      <c r="FC220" s="91">
        <v>100</v>
      </c>
      <c r="FD220" s="91">
        <v>12</v>
      </c>
      <c r="FE220" s="87" t="s">
        <v>180</v>
      </c>
      <c r="FF220" s="83">
        <v>9</v>
      </c>
      <c r="FG220" s="83">
        <v>100</v>
      </c>
      <c r="FH220" s="83">
        <v>10</v>
      </c>
      <c r="FI220" s="87" t="s">
        <v>205</v>
      </c>
      <c r="FJ220" s="83"/>
      <c r="FK220" s="83"/>
      <c r="FL220" s="83"/>
      <c r="FM220" s="87"/>
      <c r="FN220" s="113" t="s">
        <v>174</v>
      </c>
      <c r="FO220" s="84">
        <f t="shared" si="24"/>
        <v>50</v>
      </c>
      <c r="FP220" s="84"/>
      <c r="FQ220" s="84"/>
      <c r="FR220" s="85">
        <f t="shared" si="25"/>
        <v>200</v>
      </c>
      <c r="FS220" s="90"/>
      <c r="FT220" s="90"/>
      <c r="FU220" s="90">
        <v>623.98</v>
      </c>
      <c r="FV220" s="90"/>
      <c r="FW220" s="86">
        <f t="shared" si="26"/>
        <v>2850</v>
      </c>
      <c r="FX220" s="86">
        <f t="shared" si="27"/>
        <v>9142.93</v>
      </c>
      <c r="FY220" s="86">
        <f t="shared" si="27"/>
        <v>0</v>
      </c>
    </row>
    <row r="221" spans="1:181" ht="30" customHeight="1" x14ac:dyDescent="0.25">
      <c r="A221" s="83" t="s">
        <v>467</v>
      </c>
      <c r="B221" s="87" t="s">
        <v>201</v>
      </c>
      <c r="C221" s="88">
        <v>44628</v>
      </c>
      <c r="D221" s="89">
        <v>44669</v>
      </c>
      <c r="E221" s="87" t="s">
        <v>199</v>
      </c>
      <c r="F221" s="87" t="s">
        <v>177</v>
      </c>
      <c r="G221" s="87" t="s">
        <v>203</v>
      </c>
      <c r="H221" s="87"/>
      <c r="I221" s="87"/>
      <c r="J221" s="83">
        <v>100</v>
      </c>
      <c r="K221" s="87"/>
      <c r="L221" s="87"/>
      <c r="M221" s="83"/>
      <c r="N221" s="83"/>
      <c r="O221" s="83"/>
      <c r="P221" s="83"/>
      <c r="Q221" s="83"/>
      <c r="R221" s="83"/>
      <c r="S221" s="83"/>
      <c r="T221" s="83">
        <v>2</v>
      </c>
      <c r="U221" s="83">
        <v>7</v>
      </c>
      <c r="V221" s="83">
        <v>8448</v>
      </c>
      <c r="W221" s="83">
        <v>1056</v>
      </c>
      <c r="X221" s="87" t="s">
        <v>175</v>
      </c>
      <c r="Y221" s="83">
        <v>1169</v>
      </c>
      <c r="Z221" s="83"/>
      <c r="AA221" s="83"/>
      <c r="AB221" s="83">
        <v>726</v>
      </c>
      <c r="AC221" s="83">
        <v>1</v>
      </c>
      <c r="AD221" s="87" t="s">
        <v>176</v>
      </c>
      <c r="AE221" s="90"/>
      <c r="AF221" s="90"/>
      <c r="AG221" s="90"/>
      <c r="AH221" s="87" t="s">
        <v>176</v>
      </c>
      <c r="AI221" s="84"/>
      <c r="AJ221" s="84"/>
      <c r="AK221" s="84"/>
      <c r="AL221" s="87" t="s">
        <v>176</v>
      </c>
      <c r="AM221" s="87" t="s">
        <v>176</v>
      </c>
      <c r="AN221" s="90"/>
      <c r="AO221" s="90"/>
      <c r="AP221" s="90"/>
      <c r="AQ221" s="87" t="s">
        <v>174</v>
      </c>
      <c r="AR221" s="90"/>
      <c r="AS221" s="90">
        <v>695.02</v>
      </c>
      <c r="AT221" s="90"/>
      <c r="AU221" s="87" t="s">
        <v>176</v>
      </c>
      <c r="AV221" s="90"/>
      <c r="AW221" s="90"/>
      <c r="AX221" s="90"/>
      <c r="AY221" s="87" t="s">
        <v>174</v>
      </c>
      <c r="AZ221" s="91">
        <v>443</v>
      </c>
      <c r="BA221" s="90"/>
      <c r="BB221" s="90">
        <v>604.25</v>
      </c>
      <c r="BC221" s="90"/>
      <c r="BD221" s="87" t="s">
        <v>176</v>
      </c>
      <c r="BE221" s="91"/>
      <c r="BF221" s="90"/>
      <c r="BG221" s="90"/>
      <c r="BH221" s="90"/>
      <c r="BI221" s="87" t="s">
        <v>174</v>
      </c>
      <c r="BJ221" s="91">
        <v>1056</v>
      </c>
      <c r="BK221" s="90"/>
      <c r="BL221" s="90">
        <v>1182.68</v>
      </c>
      <c r="BM221" s="90"/>
      <c r="BN221" s="91"/>
      <c r="BO221" s="91">
        <v>38</v>
      </c>
      <c r="BP221" s="91"/>
      <c r="BQ221" s="91"/>
      <c r="BR221" s="91"/>
      <c r="BS221" s="83"/>
      <c r="BT221" s="83"/>
      <c r="BU221" s="83"/>
      <c r="BV221" s="87" t="s">
        <v>176</v>
      </c>
      <c r="BW221" s="90"/>
      <c r="BX221" s="90"/>
      <c r="BY221" s="90"/>
      <c r="BZ221" s="83"/>
      <c r="CA221" s="91"/>
      <c r="CB221" s="91"/>
      <c r="CC221" s="91"/>
      <c r="CD221" s="91"/>
      <c r="CE221" s="91"/>
      <c r="CF221" s="87" t="s">
        <v>174</v>
      </c>
      <c r="CG221" s="90"/>
      <c r="CH221" s="90">
        <v>2228.54</v>
      </c>
      <c r="CI221" s="90"/>
      <c r="CJ221" s="91">
        <v>1056</v>
      </c>
      <c r="CK221" s="91"/>
      <c r="CL221" s="91">
        <v>19</v>
      </c>
      <c r="CM221" s="83"/>
      <c r="CN221" s="83"/>
      <c r="CO221" s="83"/>
      <c r="CP221" s="92" t="s">
        <v>176</v>
      </c>
      <c r="CQ221" s="83"/>
      <c r="CR221" s="83"/>
      <c r="CS221" s="90"/>
      <c r="CT221" s="90"/>
      <c r="CU221" s="90"/>
      <c r="CV221" s="92" t="s">
        <v>176</v>
      </c>
      <c r="CW221" s="83"/>
      <c r="CX221" s="83"/>
      <c r="CY221" s="90"/>
      <c r="CZ221" s="90"/>
      <c r="DA221" s="90"/>
      <c r="DB221" s="87" t="s">
        <v>174</v>
      </c>
      <c r="DC221" s="90"/>
      <c r="DD221" s="90">
        <v>526.36</v>
      </c>
      <c r="DE221" s="90"/>
      <c r="DF221" s="91">
        <v>150</v>
      </c>
      <c r="DG221" s="91">
        <v>40</v>
      </c>
      <c r="DH221" s="91">
        <v>8</v>
      </c>
      <c r="DI221" s="87" t="s">
        <v>181</v>
      </c>
      <c r="DJ221" s="83"/>
      <c r="DK221" s="83"/>
      <c r="DL221" s="83"/>
      <c r="DM221" s="87"/>
      <c r="DN221" s="83"/>
      <c r="DO221" s="83"/>
      <c r="DP221" s="83"/>
      <c r="DQ221" s="87"/>
      <c r="DR221" s="87" t="s">
        <v>174</v>
      </c>
      <c r="DS221" s="90">
        <v>2600</v>
      </c>
      <c r="DT221" s="90">
        <v>2111.25</v>
      </c>
      <c r="DU221" s="90"/>
      <c r="DV221" s="93">
        <v>2</v>
      </c>
      <c r="DW221" s="93">
        <v>14</v>
      </c>
      <c r="DX221" s="93">
        <v>8.1999999999999993</v>
      </c>
      <c r="DY221" s="87" t="s">
        <v>174</v>
      </c>
      <c r="DZ221" s="83">
        <v>77</v>
      </c>
      <c r="EA221" s="83">
        <v>77</v>
      </c>
      <c r="EB221" s="83">
        <v>72</v>
      </c>
      <c r="EC221" s="83">
        <v>72</v>
      </c>
      <c r="ED221" s="83">
        <v>12</v>
      </c>
      <c r="EE221" s="83">
        <v>12</v>
      </c>
      <c r="EF221" s="87" t="s">
        <v>176</v>
      </c>
      <c r="EG221" s="83"/>
      <c r="EH221" s="84"/>
      <c r="EI221" s="84"/>
      <c r="EJ221" s="84"/>
      <c r="EK221" s="87" t="s">
        <v>174</v>
      </c>
      <c r="EL221" s="90"/>
      <c r="EM221" s="90">
        <v>130.34</v>
      </c>
      <c r="EN221" s="90"/>
      <c r="EO221" s="87" t="s">
        <v>177</v>
      </c>
      <c r="EP221" s="83">
        <v>40</v>
      </c>
      <c r="EQ221" s="91">
        <v>10</v>
      </c>
      <c r="ER221" s="91">
        <v>140</v>
      </c>
      <c r="ES221" s="91">
        <v>120</v>
      </c>
      <c r="ET221" s="91">
        <v>6</v>
      </c>
      <c r="EU221" s="87" t="s">
        <v>174</v>
      </c>
      <c r="EV221" s="87"/>
      <c r="EW221" s="91">
        <v>1</v>
      </c>
      <c r="EX221" s="87" t="s">
        <v>174</v>
      </c>
      <c r="EY221" s="90"/>
      <c r="EZ221" s="90">
        <v>80.709999999999994</v>
      </c>
      <c r="FA221" s="90"/>
      <c r="FB221" s="91">
        <v>9</v>
      </c>
      <c r="FC221" s="91">
        <v>10</v>
      </c>
      <c r="FD221" s="91">
        <v>12</v>
      </c>
      <c r="FE221" s="87" t="s">
        <v>180</v>
      </c>
      <c r="FF221" s="83">
        <v>9</v>
      </c>
      <c r="FG221" s="83">
        <v>100</v>
      </c>
      <c r="FH221" s="83">
        <v>10</v>
      </c>
      <c r="FI221" s="87" t="s">
        <v>205</v>
      </c>
      <c r="FJ221" s="83"/>
      <c r="FK221" s="83"/>
      <c r="FL221" s="83"/>
      <c r="FM221" s="87"/>
      <c r="FN221" s="113" t="s">
        <v>174</v>
      </c>
      <c r="FO221" s="84">
        <f t="shared" si="24"/>
        <v>50</v>
      </c>
      <c r="FP221" s="84"/>
      <c r="FQ221" s="84"/>
      <c r="FR221" s="85">
        <f t="shared" si="25"/>
        <v>200</v>
      </c>
      <c r="FS221" s="90"/>
      <c r="FT221" s="90"/>
      <c r="FU221" s="90">
        <v>551.86</v>
      </c>
      <c r="FV221" s="90"/>
      <c r="FW221" s="86">
        <f t="shared" si="26"/>
        <v>2850</v>
      </c>
      <c r="FX221" s="86">
        <f t="shared" si="27"/>
        <v>8111.0099999999993</v>
      </c>
      <c r="FY221" s="86">
        <f t="shared" si="27"/>
        <v>0</v>
      </c>
    </row>
    <row r="222" spans="1:181" ht="30" customHeight="1" x14ac:dyDescent="0.25">
      <c r="A222" s="83" t="s">
        <v>468</v>
      </c>
      <c r="B222" s="87" t="s">
        <v>201</v>
      </c>
      <c r="C222" s="88">
        <v>44629</v>
      </c>
      <c r="D222" s="89">
        <v>44678</v>
      </c>
      <c r="E222" s="87" t="s">
        <v>199</v>
      </c>
      <c r="F222" s="87" t="s">
        <v>177</v>
      </c>
      <c r="G222" s="87" t="s">
        <v>203</v>
      </c>
      <c r="H222" s="87"/>
      <c r="I222" s="87"/>
      <c r="J222" s="83">
        <v>100</v>
      </c>
      <c r="K222" s="87"/>
      <c r="L222" s="87" t="s">
        <v>176</v>
      </c>
      <c r="M222" s="83"/>
      <c r="O222" s="83"/>
      <c r="P222" s="83"/>
      <c r="Q222" s="83"/>
      <c r="R222" s="83"/>
      <c r="S222" s="83"/>
      <c r="T222" s="83">
        <v>2</v>
      </c>
      <c r="U222" s="83">
        <v>9</v>
      </c>
      <c r="V222" s="83">
        <v>21120</v>
      </c>
      <c r="W222" s="83">
        <v>2640</v>
      </c>
      <c r="X222" s="87" t="s">
        <v>175</v>
      </c>
      <c r="Y222" s="83">
        <v>6719</v>
      </c>
      <c r="Z222" s="83"/>
      <c r="AA222" s="83"/>
      <c r="AB222" s="83">
        <v>5636</v>
      </c>
      <c r="AC222" s="83">
        <v>1</v>
      </c>
      <c r="AD222" s="87" t="s">
        <v>176</v>
      </c>
      <c r="AE222" s="90"/>
      <c r="AF222" s="90"/>
      <c r="AG222" s="90"/>
      <c r="AH222" s="87" t="s">
        <v>176</v>
      </c>
      <c r="AI222" s="84"/>
      <c r="AJ222" s="84"/>
      <c r="AK222" s="84"/>
      <c r="AL222" s="87" t="s">
        <v>176</v>
      </c>
      <c r="AM222" s="87" t="s">
        <v>176</v>
      </c>
      <c r="AN222" s="90"/>
      <c r="AO222" s="90"/>
      <c r="AP222" s="90"/>
      <c r="AQ222" s="87" t="s">
        <v>174</v>
      </c>
      <c r="AR222" s="90"/>
      <c r="AS222" s="90">
        <v>1240.07</v>
      </c>
      <c r="AT222" s="90"/>
      <c r="AU222" s="87" t="s">
        <v>176</v>
      </c>
      <c r="AV222" s="90"/>
      <c r="AW222" s="90"/>
      <c r="AX222" s="90"/>
      <c r="AY222" s="87" t="s">
        <v>174</v>
      </c>
      <c r="AZ222" s="91">
        <v>1083</v>
      </c>
      <c r="BA222" s="90"/>
      <c r="BB222" s="90">
        <v>1742.99</v>
      </c>
      <c r="BC222" s="90"/>
      <c r="BD222" s="87" t="s">
        <v>176</v>
      </c>
      <c r="BE222" s="91"/>
      <c r="BF222" s="90"/>
      <c r="BG222" s="90"/>
      <c r="BH222" s="90"/>
      <c r="BI222" s="87" t="s">
        <v>176</v>
      </c>
      <c r="BJ222" s="91"/>
      <c r="BK222" s="90"/>
      <c r="BL222" s="90"/>
      <c r="BM222" s="90"/>
      <c r="BN222" s="91"/>
      <c r="BO222" s="91"/>
      <c r="BP222" s="91"/>
      <c r="BQ222" s="91"/>
      <c r="BR222" s="91"/>
      <c r="BS222" s="83"/>
      <c r="BT222" s="83"/>
      <c r="BU222" s="83"/>
      <c r="BV222" s="87" t="s">
        <v>176</v>
      </c>
      <c r="BW222" s="90"/>
      <c r="BX222" s="90"/>
      <c r="BY222" s="90"/>
      <c r="BZ222" s="83"/>
      <c r="CA222" s="91"/>
      <c r="CB222" s="91"/>
      <c r="CC222" s="91"/>
      <c r="CD222" s="91"/>
      <c r="CE222" s="91"/>
      <c r="CF222" s="87" t="s">
        <v>174</v>
      </c>
      <c r="CG222" s="90"/>
      <c r="CH222" s="90">
        <v>3195.23</v>
      </c>
      <c r="CI222" s="90"/>
      <c r="CJ222" s="91">
        <v>2640</v>
      </c>
      <c r="CK222" s="91">
        <v>0</v>
      </c>
      <c r="CL222" s="91">
        <v>19</v>
      </c>
      <c r="CM222" s="83"/>
      <c r="CN222" s="83"/>
      <c r="CO222" s="83"/>
      <c r="CP222" s="92" t="s">
        <v>176</v>
      </c>
      <c r="CQ222" s="83"/>
      <c r="CR222" s="83"/>
      <c r="CS222" s="90"/>
      <c r="CT222" s="90"/>
      <c r="CU222" s="90"/>
      <c r="CV222" s="92" t="s">
        <v>176</v>
      </c>
      <c r="CW222" s="83"/>
      <c r="CX222" s="83"/>
      <c r="CY222" s="90"/>
      <c r="CZ222" s="90"/>
      <c r="DA222" s="90"/>
      <c r="DB222" s="87" t="s">
        <v>174</v>
      </c>
      <c r="DC222" s="90"/>
      <c r="DD222" s="90">
        <v>1080.79</v>
      </c>
      <c r="DE222" s="90"/>
      <c r="DF222" s="91">
        <v>14</v>
      </c>
      <c r="DG222" s="91">
        <v>60</v>
      </c>
      <c r="DH222" s="91">
        <v>8</v>
      </c>
      <c r="DI222" s="87" t="s">
        <v>181</v>
      </c>
      <c r="DJ222" s="83"/>
      <c r="DK222" s="83"/>
      <c r="DL222" s="83"/>
      <c r="DM222" s="87"/>
      <c r="DN222" s="83"/>
      <c r="DO222" s="83"/>
      <c r="DP222" s="83"/>
      <c r="DQ222" s="87"/>
      <c r="DR222" s="87" t="s">
        <v>174</v>
      </c>
      <c r="DS222" s="90">
        <v>2600</v>
      </c>
      <c r="DT222" s="90">
        <v>3280.29</v>
      </c>
      <c r="DU222" s="90"/>
      <c r="DV222" s="93">
        <v>3</v>
      </c>
      <c r="DW222" s="93">
        <v>14</v>
      </c>
      <c r="DX222" s="93">
        <v>8.4</v>
      </c>
      <c r="DY222" s="87" t="s">
        <v>174</v>
      </c>
      <c r="DZ222" s="83">
        <v>77</v>
      </c>
      <c r="EA222" s="83">
        <v>77</v>
      </c>
      <c r="EB222" s="83">
        <v>72</v>
      </c>
      <c r="EC222" s="83">
        <v>72</v>
      </c>
      <c r="ED222" s="83">
        <v>12</v>
      </c>
      <c r="EE222" s="83">
        <v>12</v>
      </c>
      <c r="EF222" s="87" t="s">
        <v>176</v>
      </c>
      <c r="EG222" s="83"/>
      <c r="EH222" s="84"/>
      <c r="EI222" s="84"/>
      <c r="EJ222" s="84"/>
      <c r="EK222" s="87" t="s">
        <v>174</v>
      </c>
      <c r="EL222" s="90"/>
      <c r="EM222" s="90">
        <v>41.6</v>
      </c>
      <c r="EN222" s="90"/>
      <c r="EO222" s="87" t="s">
        <v>177</v>
      </c>
      <c r="EP222" s="83">
        <v>40</v>
      </c>
      <c r="EQ222" s="91">
        <v>10</v>
      </c>
      <c r="ER222" s="91">
        <v>140</v>
      </c>
      <c r="ES222" s="91">
        <v>120</v>
      </c>
      <c r="ET222" s="91" t="s">
        <v>469</v>
      </c>
      <c r="EU222" s="87" t="s">
        <v>176</v>
      </c>
      <c r="EV222" s="87" t="s">
        <v>210</v>
      </c>
      <c r="EW222" s="91">
        <v>1</v>
      </c>
      <c r="EX222" s="87" t="s">
        <v>174</v>
      </c>
      <c r="EY222" s="90"/>
      <c r="EZ222" s="90">
        <v>189.88</v>
      </c>
      <c r="FA222" s="90"/>
      <c r="FB222" s="91">
        <v>9</v>
      </c>
      <c r="FC222" s="91">
        <v>100</v>
      </c>
      <c r="FD222" s="91">
        <v>12</v>
      </c>
      <c r="FE222" s="87" t="s">
        <v>180</v>
      </c>
      <c r="FF222" s="83">
        <v>9</v>
      </c>
      <c r="FG222" s="83">
        <v>100</v>
      </c>
      <c r="FH222" s="83">
        <v>10</v>
      </c>
      <c r="FI222" s="87" t="s">
        <v>205</v>
      </c>
      <c r="FJ222" s="83"/>
      <c r="FK222" s="83"/>
      <c r="FL222" s="83"/>
      <c r="FM222" s="87"/>
      <c r="FN222" s="113" t="s">
        <v>174</v>
      </c>
      <c r="FO222" s="84">
        <f t="shared" si="24"/>
        <v>50</v>
      </c>
      <c r="FP222" s="84"/>
      <c r="FQ222" s="84"/>
      <c r="FR222" s="85">
        <f t="shared" si="25"/>
        <v>200</v>
      </c>
      <c r="FS222" s="90"/>
      <c r="FT222" s="90"/>
      <c r="FU222" s="90">
        <v>535.69000000000005</v>
      </c>
      <c r="FV222" s="90"/>
      <c r="FW222" s="86">
        <f t="shared" si="26"/>
        <v>2850</v>
      </c>
      <c r="FX222" s="86">
        <f t="shared" si="27"/>
        <v>11306.539999999999</v>
      </c>
      <c r="FY222" s="86">
        <f t="shared" si="27"/>
        <v>0</v>
      </c>
    </row>
    <row r="223" spans="1:181" ht="30" customHeight="1" x14ac:dyDescent="0.25">
      <c r="A223" s="83" t="s">
        <v>470</v>
      </c>
      <c r="B223" s="87" t="s">
        <v>337</v>
      </c>
      <c r="C223" s="88">
        <v>44565</v>
      </c>
      <c r="D223" s="89">
        <v>44669</v>
      </c>
      <c r="E223" s="87" t="s">
        <v>202</v>
      </c>
      <c r="F223" s="87" t="s">
        <v>177</v>
      </c>
      <c r="G223" s="87" t="s">
        <v>203</v>
      </c>
      <c r="H223" s="87"/>
      <c r="I223" s="87"/>
      <c r="J223" s="83">
        <v>100</v>
      </c>
      <c r="K223" s="87"/>
      <c r="L223" s="87" t="s">
        <v>174</v>
      </c>
      <c r="M223" s="83"/>
      <c r="N223" s="83">
        <v>1</v>
      </c>
      <c r="O223" s="83"/>
      <c r="P223" s="83">
        <v>36000</v>
      </c>
      <c r="Q223" s="83">
        <v>10</v>
      </c>
      <c r="R223" s="83"/>
      <c r="S223" s="83"/>
      <c r="T223" s="83">
        <v>1</v>
      </c>
      <c r="U223" s="83">
        <v>6</v>
      </c>
      <c r="V223" s="83">
        <v>7392</v>
      </c>
      <c r="W223" s="83">
        <v>924</v>
      </c>
      <c r="X223" s="87" t="s">
        <v>175</v>
      </c>
      <c r="Y223" s="83">
        <v>1715</v>
      </c>
      <c r="Z223" s="83">
        <v>464</v>
      </c>
      <c r="AA223" s="83">
        <v>102</v>
      </c>
      <c r="AB223" s="83">
        <v>800</v>
      </c>
      <c r="AC223" s="83">
        <v>1</v>
      </c>
      <c r="AD223" s="87" t="s">
        <v>176</v>
      </c>
      <c r="AE223" s="90"/>
      <c r="AF223" s="90"/>
      <c r="AG223" s="90"/>
      <c r="AH223" s="87" t="s">
        <v>176</v>
      </c>
      <c r="AI223" s="84"/>
      <c r="AJ223" s="84"/>
      <c r="AK223" s="84"/>
      <c r="AL223" s="87" t="s">
        <v>176</v>
      </c>
      <c r="AM223" s="87" t="s">
        <v>176</v>
      </c>
      <c r="AN223" s="90"/>
      <c r="AO223" s="90"/>
      <c r="AP223" s="90"/>
      <c r="AQ223" s="87" t="s">
        <v>174</v>
      </c>
      <c r="AR223" s="90"/>
      <c r="AS223" s="90">
        <v>722.12</v>
      </c>
      <c r="AT223" s="90">
        <v>621.42999999999995</v>
      </c>
      <c r="AU223" s="87" t="s">
        <v>176</v>
      </c>
      <c r="AV223" s="90"/>
      <c r="AW223" s="90"/>
      <c r="AX223" s="90"/>
      <c r="AY223" s="87" t="s">
        <v>174</v>
      </c>
      <c r="AZ223" s="91">
        <v>915</v>
      </c>
      <c r="BA223" s="90"/>
      <c r="BB223" s="90">
        <v>551.04</v>
      </c>
      <c r="BC223" s="90"/>
      <c r="BD223" s="87" t="s">
        <v>174</v>
      </c>
      <c r="BE223" s="91">
        <v>362</v>
      </c>
      <c r="BF223" s="90"/>
      <c r="BG223" s="90"/>
      <c r="BH223" s="90">
        <v>342.48</v>
      </c>
      <c r="BI223" s="87" t="s">
        <v>174</v>
      </c>
      <c r="BJ223" s="91">
        <v>924</v>
      </c>
      <c r="BK223" s="90"/>
      <c r="BL223" s="90"/>
      <c r="BM223" s="90">
        <v>1221.3599999999999</v>
      </c>
      <c r="BN223" s="91">
        <v>13</v>
      </c>
      <c r="BO223" s="91">
        <v>38</v>
      </c>
      <c r="BP223" s="91"/>
      <c r="BQ223" s="91"/>
      <c r="BR223" s="91"/>
      <c r="BS223" s="83"/>
      <c r="BT223" s="83"/>
      <c r="BU223" s="83"/>
      <c r="BV223" s="87" t="s">
        <v>176</v>
      </c>
      <c r="BW223" s="90"/>
      <c r="BX223" s="90"/>
      <c r="BY223" s="90"/>
      <c r="BZ223" s="83"/>
      <c r="CA223" s="91"/>
      <c r="CB223" s="91"/>
      <c r="CC223" s="91"/>
      <c r="CD223" s="91"/>
      <c r="CE223" s="91"/>
      <c r="CF223" s="87" t="s">
        <v>174</v>
      </c>
      <c r="CG223" s="90"/>
      <c r="CH223" s="90">
        <v>1590</v>
      </c>
      <c r="CI223" s="90"/>
      <c r="CJ223" s="91">
        <v>924</v>
      </c>
      <c r="CK223" s="91">
        <v>11</v>
      </c>
      <c r="CL223" s="91">
        <v>19</v>
      </c>
      <c r="CM223" s="83"/>
      <c r="CN223" s="83"/>
      <c r="CO223" s="83"/>
      <c r="CP223" s="92" t="s">
        <v>176</v>
      </c>
      <c r="CQ223" s="83"/>
      <c r="CR223" s="83"/>
      <c r="CS223" s="90"/>
      <c r="CT223" s="90"/>
      <c r="CU223" s="90"/>
      <c r="CV223" s="92" t="s">
        <v>176</v>
      </c>
      <c r="CW223" s="83"/>
      <c r="CX223" s="83"/>
      <c r="CY223" s="90"/>
      <c r="CZ223" s="90"/>
      <c r="DA223" s="90"/>
      <c r="DB223" s="87" t="s">
        <v>176</v>
      </c>
      <c r="DC223" s="90"/>
      <c r="DD223" s="90"/>
      <c r="DE223" s="90"/>
      <c r="DF223" s="91"/>
      <c r="DG223" s="91"/>
      <c r="DH223" s="91"/>
      <c r="DI223" s="87"/>
      <c r="DJ223" s="83"/>
      <c r="DK223" s="83"/>
      <c r="DL223" s="83"/>
      <c r="DM223" s="87"/>
      <c r="DN223" s="83"/>
      <c r="DO223" s="83"/>
      <c r="DP223" s="83"/>
      <c r="DQ223" s="87"/>
      <c r="DR223" s="87" t="s">
        <v>174</v>
      </c>
      <c r="DS223" s="90">
        <v>2496.5</v>
      </c>
      <c r="DT223" s="90"/>
      <c r="DU223" s="90">
        <v>1954.66</v>
      </c>
      <c r="DV223" s="93">
        <v>2</v>
      </c>
      <c r="DW223" s="93">
        <v>14</v>
      </c>
      <c r="DX223" s="93">
        <v>8.5</v>
      </c>
      <c r="DY223" s="87" t="s">
        <v>174</v>
      </c>
      <c r="DZ223" s="83">
        <v>78</v>
      </c>
      <c r="EA223" s="83">
        <v>80</v>
      </c>
      <c r="EB223" s="83">
        <v>72</v>
      </c>
      <c r="EC223" s="83">
        <v>72</v>
      </c>
      <c r="ED223" s="83">
        <v>8</v>
      </c>
      <c r="EE223" s="83">
        <v>6</v>
      </c>
      <c r="EF223" s="87" t="s">
        <v>176</v>
      </c>
      <c r="EG223" s="83"/>
      <c r="EH223" s="84"/>
      <c r="EI223" s="84"/>
      <c r="EJ223" s="84"/>
      <c r="EK223" s="87" t="s">
        <v>174</v>
      </c>
      <c r="EL223" s="90">
        <v>38.22</v>
      </c>
      <c r="EM223" s="90">
        <v>45.19</v>
      </c>
      <c r="EN223" s="90"/>
      <c r="EO223" s="87" t="s">
        <v>177</v>
      </c>
      <c r="EP223">
        <v>40</v>
      </c>
      <c r="ER223" s="12">
        <v>125</v>
      </c>
      <c r="ES223" s="12">
        <v>125</v>
      </c>
      <c r="ET223" s="91">
        <v>12</v>
      </c>
      <c r="EU223" s="87" t="s">
        <v>176</v>
      </c>
      <c r="EV223" s="87" t="s">
        <v>209</v>
      </c>
      <c r="EW223" s="91">
        <v>2</v>
      </c>
      <c r="EX223" s="87" t="s">
        <v>174</v>
      </c>
      <c r="EY223" s="90"/>
      <c r="EZ223" s="90"/>
      <c r="FA223" s="90">
        <v>61.63</v>
      </c>
      <c r="FB223" s="91"/>
      <c r="FC223" s="91"/>
      <c r="FD223" s="91"/>
      <c r="FE223" s="87"/>
      <c r="FF223" s="83"/>
      <c r="FG223" s="83"/>
      <c r="FH223" s="83"/>
      <c r="FI223" s="87"/>
      <c r="FJ223" s="83"/>
      <c r="FK223" s="83"/>
      <c r="FL223" s="83"/>
      <c r="FM223" s="87"/>
      <c r="FN223" s="113" t="s">
        <v>174</v>
      </c>
      <c r="FO223" s="84">
        <f t="shared" si="24"/>
        <v>50</v>
      </c>
      <c r="FP223" s="84"/>
      <c r="FQ223" s="84"/>
      <c r="FR223" s="85">
        <f t="shared" si="25"/>
        <v>200</v>
      </c>
      <c r="FS223" s="90"/>
      <c r="FT223" s="90"/>
      <c r="FU223" s="90">
        <v>1800</v>
      </c>
      <c r="FV223" s="90">
        <v>800</v>
      </c>
      <c r="FW223" s="86">
        <f t="shared" si="26"/>
        <v>2784.72</v>
      </c>
      <c r="FX223" s="86">
        <f t="shared" si="27"/>
        <v>4708.3500000000004</v>
      </c>
      <c r="FY223" s="86">
        <f t="shared" si="27"/>
        <v>5001.5600000000004</v>
      </c>
    </row>
    <row r="224" spans="1:181" s="65" customFormat="1" ht="30" x14ac:dyDescent="0.25">
      <c r="A224" s="83" t="s">
        <v>471</v>
      </c>
      <c r="B224" s="87" t="s">
        <v>201</v>
      </c>
      <c r="C224" s="88">
        <v>44656</v>
      </c>
      <c r="D224" s="89">
        <v>44692</v>
      </c>
      <c r="E224" s="87" t="s">
        <v>202</v>
      </c>
      <c r="F224" s="87" t="s">
        <v>177</v>
      </c>
      <c r="G224" s="87" t="s">
        <v>203</v>
      </c>
      <c r="H224" s="87"/>
      <c r="I224" s="87"/>
      <c r="J224" s="83">
        <v>100</v>
      </c>
      <c r="K224" s="87"/>
      <c r="L224" s="87" t="s">
        <v>174</v>
      </c>
      <c r="M224" s="83"/>
      <c r="N224" s="83"/>
      <c r="O224" s="83"/>
      <c r="P224" s="83">
        <v>15000</v>
      </c>
      <c r="Q224" s="83"/>
      <c r="R224" s="83"/>
      <c r="S224" s="83"/>
      <c r="T224" s="83">
        <v>3</v>
      </c>
      <c r="U224" s="83">
        <v>6</v>
      </c>
      <c r="V224" s="83">
        <v>7168</v>
      </c>
      <c r="W224" s="83">
        <v>896</v>
      </c>
      <c r="X224" s="87" t="s">
        <v>175</v>
      </c>
      <c r="Y224" s="83">
        <v>1156</v>
      </c>
      <c r="Z224" s="83"/>
      <c r="AA224" s="83"/>
      <c r="AB224" s="83">
        <v>570</v>
      </c>
      <c r="AC224" s="83">
        <v>1</v>
      </c>
      <c r="AD224" s="87" t="s">
        <v>176</v>
      </c>
      <c r="AE224" s="90"/>
      <c r="AF224" s="90"/>
      <c r="AG224" s="90"/>
      <c r="AH224" s="87" t="s">
        <v>176</v>
      </c>
      <c r="AI224" s="84"/>
      <c r="AJ224" s="84"/>
      <c r="AK224" s="84"/>
      <c r="AL224" s="87" t="s">
        <v>176</v>
      </c>
      <c r="AM224" s="87" t="s">
        <v>176</v>
      </c>
      <c r="AN224" s="90"/>
      <c r="AO224" s="90"/>
      <c r="AP224" s="90"/>
      <c r="AQ224" s="87" t="s">
        <v>174</v>
      </c>
      <c r="AR224" s="90"/>
      <c r="AS224" s="90">
        <v>1227.6300000000001</v>
      </c>
      <c r="AT224" s="90"/>
      <c r="AU224" s="87" t="s">
        <v>176</v>
      </c>
      <c r="AV224" s="90"/>
      <c r="AW224" s="90"/>
      <c r="AX224" s="90"/>
      <c r="AY224" s="87" t="s">
        <v>174</v>
      </c>
      <c r="AZ224" s="91">
        <v>586</v>
      </c>
      <c r="BA224" s="90"/>
      <c r="BB224" s="90">
        <v>563.96</v>
      </c>
      <c r="BC224" s="90"/>
      <c r="BD224" s="87" t="s">
        <v>176</v>
      </c>
      <c r="BE224" s="91"/>
      <c r="BF224" s="90"/>
      <c r="BG224" s="90"/>
      <c r="BH224" s="90"/>
      <c r="BI224" s="87" t="s">
        <v>174</v>
      </c>
      <c r="BJ224" s="91">
        <v>896</v>
      </c>
      <c r="BK224" s="90"/>
      <c r="BL224" s="90">
        <v>1102.1199999999999</v>
      </c>
      <c r="BM224" s="90"/>
      <c r="BN224" s="91">
        <v>4.2</v>
      </c>
      <c r="BO224" s="91">
        <v>38</v>
      </c>
      <c r="BP224" s="91"/>
      <c r="BQ224" s="91"/>
      <c r="BR224" s="91"/>
      <c r="BS224" s="83"/>
      <c r="BT224" s="83"/>
      <c r="BU224" s="83"/>
      <c r="BV224" s="87" t="s">
        <v>176</v>
      </c>
      <c r="BW224" s="90"/>
      <c r="BX224" s="90"/>
      <c r="BY224" s="90"/>
      <c r="BZ224" s="83"/>
      <c r="CA224" s="91"/>
      <c r="CB224" s="91"/>
      <c r="CC224" s="91"/>
      <c r="CD224" s="91"/>
      <c r="CE224" s="91"/>
      <c r="CF224" s="87" t="s">
        <v>174</v>
      </c>
      <c r="CG224" s="90"/>
      <c r="CH224" s="90">
        <v>1456.5</v>
      </c>
      <c r="CI224" s="90"/>
      <c r="CJ224" s="91">
        <v>896</v>
      </c>
      <c r="CK224" s="91">
        <v>4</v>
      </c>
      <c r="CL224" s="91">
        <v>19</v>
      </c>
      <c r="CM224" s="83"/>
      <c r="CN224" s="83"/>
      <c r="CO224" s="83"/>
      <c r="CP224" s="92" t="s">
        <v>176</v>
      </c>
      <c r="CQ224" s="83"/>
      <c r="CR224" s="83"/>
      <c r="CS224" s="90"/>
      <c r="CT224" s="90"/>
      <c r="CU224" s="90"/>
      <c r="CV224" s="92" t="s">
        <v>176</v>
      </c>
      <c r="CW224" s="83"/>
      <c r="CX224" s="83"/>
      <c r="CY224" s="90"/>
      <c r="CZ224" s="90"/>
      <c r="DA224" s="90"/>
      <c r="DB224" s="87" t="s">
        <v>176</v>
      </c>
      <c r="DC224" s="90"/>
      <c r="DD224" s="90"/>
      <c r="DE224" s="90"/>
      <c r="DF224" s="91"/>
      <c r="DG224" s="91"/>
      <c r="DH224" s="91"/>
      <c r="DI224" s="87"/>
      <c r="DJ224" s="83"/>
      <c r="DK224" s="83"/>
      <c r="DL224" s="83"/>
      <c r="DM224" s="87"/>
      <c r="DN224" s="83"/>
      <c r="DO224" s="83"/>
      <c r="DP224" s="83"/>
      <c r="DQ224" s="87"/>
      <c r="DR224" s="87" t="s">
        <v>174</v>
      </c>
      <c r="DS224" s="90">
        <v>2600</v>
      </c>
      <c r="DT224" s="90">
        <v>2555.0100000000002</v>
      </c>
      <c r="DU224" s="90"/>
      <c r="DV224" s="93">
        <v>2</v>
      </c>
      <c r="DW224" s="93">
        <v>14</v>
      </c>
      <c r="DX224" s="93">
        <v>8.4</v>
      </c>
      <c r="DY224" s="87" t="s">
        <v>174</v>
      </c>
      <c r="DZ224" s="83">
        <v>77</v>
      </c>
      <c r="EA224" s="83">
        <v>77</v>
      </c>
      <c r="EB224" s="83">
        <v>72</v>
      </c>
      <c r="EC224" s="83">
        <v>72</v>
      </c>
      <c r="ED224" s="83">
        <v>12</v>
      </c>
      <c r="EE224" s="83">
        <v>12</v>
      </c>
      <c r="EF224" s="87" t="s">
        <v>176</v>
      </c>
      <c r="EG224" s="83"/>
      <c r="EH224" s="84"/>
      <c r="EI224" s="84"/>
      <c r="EJ224" s="84"/>
      <c r="EK224" s="87" t="s">
        <v>174</v>
      </c>
      <c r="EL224" s="90"/>
      <c r="EM224" s="90">
        <v>99.25</v>
      </c>
      <c r="EN224" s="90"/>
      <c r="EO224" s="87" t="s">
        <v>177</v>
      </c>
      <c r="EP224" s="83">
        <v>40</v>
      </c>
      <c r="EQ224" s="91">
        <v>10</v>
      </c>
      <c r="ER224" s="91">
        <v>140</v>
      </c>
      <c r="ES224" s="91">
        <v>120</v>
      </c>
      <c r="ET224" s="91">
        <v>6</v>
      </c>
      <c r="EU224" s="87" t="s">
        <v>176</v>
      </c>
      <c r="EV224" s="87" t="s">
        <v>210</v>
      </c>
      <c r="EW224" s="91">
        <v>2</v>
      </c>
      <c r="EX224" s="87" t="s">
        <v>174</v>
      </c>
      <c r="EY224" s="90"/>
      <c r="EZ224" s="90">
        <v>63.5</v>
      </c>
      <c r="FA224" s="90"/>
      <c r="FB224" s="91">
        <v>9</v>
      </c>
      <c r="FC224" s="91">
        <v>100</v>
      </c>
      <c r="FD224" s="91">
        <v>12</v>
      </c>
      <c r="FE224" s="87" t="s">
        <v>180</v>
      </c>
      <c r="FF224" s="83">
        <v>9</v>
      </c>
      <c r="FG224" s="83">
        <v>100</v>
      </c>
      <c r="FH224" s="83">
        <v>10</v>
      </c>
      <c r="FI224" s="87" t="s">
        <v>205</v>
      </c>
      <c r="FJ224" s="83"/>
      <c r="FK224" s="83"/>
      <c r="FL224" s="83"/>
      <c r="FM224" s="87"/>
      <c r="FN224" s="113" t="s">
        <v>174</v>
      </c>
      <c r="FO224" s="84">
        <f t="shared" si="24"/>
        <v>50</v>
      </c>
      <c r="FP224" s="84"/>
      <c r="FQ224" s="84"/>
      <c r="FR224" s="85">
        <f t="shared" si="25"/>
        <v>200</v>
      </c>
      <c r="FS224" s="90"/>
      <c r="FT224" s="90"/>
      <c r="FU224" s="90">
        <v>512.63</v>
      </c>
      <c r="FV224" s="90"/>
      <c r="FW224" s="86">
        <f>SUM(AE224,AI224,AN224,AR224,AV224,BA224,BF224,BK224,BW224,CG224,CS224,CY224,DC224,DS224,EH224,EL224,EY224,FO224,FR224)</f>
        <v>2850</v>
      </c>
      <c r="FX224" s="86">
        <f t="shared" si="27"/>
        <v>7580.6</v>
      </c>
      <c r="FY224" s="86">
        <f t="shared" si="27"/>
        <v>0</v>
      </c>
    </row>
    <row r="225" spans="1:181" ht="30" customHeight="1" x14ac:dyDescent="0.25">
      <c r="A225" s="83" t="s">
        <v>472</v>
      </c>
      <c r="B225" s="87" t="s">
        <v>201</v>
      </c>
      <c r="C225" s="88">
        <v>44669</v>
      </c>
      <c r="D225" s="89">
        <v>44693</v>
      </c>
      <c r="E225" s="87" t="s">
        <v>202</v>
      </c>
      <c r="F225" s="87" t="s">
        <v>177</v>
      </c>
      <c r="G225" s="87" t="s">
        <v>203</v>
      </c>
      <c r="H225" s="87"/>
      <c r="I225" s="87"/>
      <c r="J225" s="83">
        <v>100</v>
      </c>
      <c r="K225" s="87"/>
      <c r="L225" s="87" t="s">
        <v>174</v>
      </c>
      <c r="M225" s="83">
        <v>1</v>
      </c>
      <c r="N225" s="83"/>
      <c r="O225" s="83"/>
      <c r="P225" s="83">
        <v>15000</v>
      </c>
      <c r="Q225" s="83"/>
      <c r="R225" s="83"/>
      <c r="S225" s="83"/>
      <c r="T225" s="83">
        <v>2</v>
      </c>
      <c r="U225" s="83">
        <v>8</v>
      </c>
      <c r="V225" s="83">
        <v>7392</v>
      </c>
      <c r="W225" s="83">
        <v>924</v>
      </c>
      <c r="X225" s="87" t="s">
        <v>175</v>
      </c>
      <c r="Y225" s="83">
        <v>1802</v>
      </c>
      <c r="Z225" s="83"/>
      <c r="AA225" s="83"/>
      <c r="AB225" s="83">
        <v>980</v>
      </c>
      <c r="AC225" s="83">
        <v>1</v>
      </c>
      <c r="AD225" s="87" t="s">
        <v>176</v>
      </c>
      <c r="AE225" s="90"/>
      <c r="AF225" s="90"/>
      <c r="AG225" s="90"/>
      <c r="AH225" s="87" t="s">
        <v>176</v>
      </c>
      <c r="AI225" s="84"/>
      <c r="AJ225" s="84"/>
      <c r="AK225" s="84"/>
      <c r="AL225" s="87" t="s">
        <v>176</v>
      </c>
      <c r="AM225" s="87" t="s">
        <v>176</v>
      </c>
      <c r="AN225" s="90"/>
      <c r="AO225" s="90"/>
      <c r="AP225" s="90"/>
      <c r="AQ225" s="87" t="s">
        <v>174</v>
      </c>
      <c r="AR225" s="90"/>
      <c r="AS225" s="90">
        <v>1298.96</v>
      </c>
      <c r="AT225" s="90"/>
      <c r="AU225" s="87" t="s">
        <v>176</v>
      </c>
      <c r="AV225" s="90"/>
      <c r="AW225" s="90"/>
      <c r="AX225" s="90"/>
      <c r="AY225" s="87" t="s">
        <v>174</v>
      </c>
      <c r="AZ225" s="91">
        <v>822</v>
      </c>
      <c r="BA225" s="90"/>
      <c r="BB225" s="90">
        <v>331.27</v>
      </c>
      <c r="BC225" s="90"/>
      <c r="BD225" s="87" t="s">
        <v>176</v>
      </c>
      <c r="BE225" s="91"/>
      <c r="BF225" s="90"/>
      <c r="BG225" s="90"/>
      <c r="BH225" s="90"/>
      <c r="BI225" s="87" t="s">
        <v>174</v>
      </c>
      <c r="BJ225" s="91">
        <v>924</v>
      </c>
      <c r="BK225" s="90"/>
      <c r="BL225" s="90">
        <v>837.75</v>
      </c>
      <c r="BM225" s="90"/>
      <c r="BN225" s="91">
        <v>5</v>
      </c>
      <c r="BO225" s="91">
        <v>38</v>
      </c>
      <c r="BP225" s="91"/>
      <c r="BQ225" s="91"/>
      <c r="BR225" s="91"/>
      <c r="BS225" s="83"/>
      <c r="BT225" s="83"/>
      <c r="BU225" s="83"/>
      <c r="BV225" s="87" t="s">
        <v>176</v>
      </c>
      <c r="BW225" s="90"/>
      <c r="BX225" s="90"/>
      <c r="BY225" s="90"/>
      <c r="BZ225" s="83"/>
      <c r="CA225" s="91"/>
      <c r="CB225" s="91"/>
      <c r="CC225" s="91"/>
      <c r="CD225" s="91"/>
      <c r="CE225" s="91"/>
      <c r="CF225" s="87" t="s">
        <v>174</v>
      </c>
      <c r="CG225" s="90"/>
      <c r="CH225" s="90">
        <v>1270.0899999999999</v>
      </c>
      <c r="CI225" s="90"/>
      <c r="CJ225" s="91">
        <v>924</v>
      </c>
      <c r="CK225" s="91">
        <v>4</v>
      </c>
      <c r="CL225" s="91">
        <v>19</v>
      </c>
      <c r="CM225" s="83"/>
      <c r="CN225" s="83"/>
      <c r="CO225" s="83"/>
      <c r="CP225" s="92" t="s">
        <v>176</v>
      </c>
      <c r="CQ225" s="83"/>
      <c r="CR225" s="83"/>
      <c r="CS225" s="90"/>
      <c r="CT225" s="90"/>
      <c r="CU225" s="90"/>
      <c r="CV225" s="92" t="s">
        <v>176</v>
      </c>
      <c r="CW225" s="83"/>
      <c r="CX225" s="83"/>
      <c r="CY225" s="90"/>
      <c r="CZ225" s="90"/>
      <c r="DA225" s="90"/>
      <c r="DB225" s="87" t="s">
        <v>176</v>
      </c>
      <c r="DC225" s="90"/>
      <c r="DD225" s="90"/>
      <c r="DE225" s="90"/>
      <c r="DF225" s="91"/>
      <c r="DG225" s="91"/>
      <c r="DH225" s="91"/>
      <c r="DI225" s="87"/>
      <c r="DJ225" s="83"/>
      <c r="DK225" s="83"/>
      <c r="DL225" s="83"/>
      <c r="DM225" s="87"/>
      <c r="DN225" s="83"/>
      <c r="DO225" s="83"/>
      <c r="DP225" s="83"/>
      <c r="DQ225" s="87"/>
      <c r="DR225" s="87" t="s">
        <v>174</v>
      </c>
      <c r="DS225" s="90">
        <v>2600</v>
      </c>
      <c r="DT225" s="90">
        <v>2182.8000000000002</v>
      </c>
      <c r="DU225" s="90"/>
      <c r="DV225" s="93">
        <v>2</v>
      </c>
      <c r="DW225" s="93">
        <v>14</v>
      </c>
      <c r="DX225" s="93">
        <v>8.4</v>
      </c>
      <c r="DY225" s="87" t="s">
        <v>174</v>
      </c>
      <c r="DZ225" s="83">
        <v>77</v>
      </c>
      <c r="EA225" s="83">
        <v>77</v>
      </c>
      <c r="EB225" s="83">
        <v>72</v>
      </c>
      <c r="EC225" s="83">
        <v>72</v>
      </c>
      <c r="ED225" s="83">
        <v>10</v>
      </c>
      <c r="EE225" s="83">
        <v>10</v>
      </c>
      <c r="EF225" s="87" t="s">
        <v>176</v>
      </c>
      <c r="EG225" s="83"/>
      <c r="EH225" s="84"/>
      <c r="EI225" s="84"/>
      <c r="EJ225" s="84"/>
      <c r="EK225" s="87" t="s">
        <v>174</v>
      </c>
      <c r="EL225" s="90"/>
      <c r="EM225" s="90">
        <v>129.66</v>
      </c>
      <c r="EN225" s="90"/>
      <c r="EO225" s="87" t="s">
        <v>177</v>
      </c>
      <c r="EP225" s="83">
        <v>40</v>
      </c>
      <c r="EQ225" s="91">
        <v>10</v>
      </c>
      <c r="ER225" s="91">
        <v>140</v>
      </c>
      <c r="ES225" s="91">
        <v>120</v>
      </c>
      <c r="ET225" s="91">
        <v>6</v>
      </c>
      <c r="EU225" s="87" t="s">
        <v>174</v>
      </c>
      <c r="EV225" s="87"/>
      <c r="EW225" s="91">
        <v>1</v>
      </c>
      <c r="EX225" s="87" t="s">
        <v>174</v>
      </c>
      <c r="EY225" s="90"/>
      <c r="EZ225" s="90">
        <v>97.3</v>
      </c>
      <c r="FA225" s="90"/>
      <c r="FB225" s="91">
        <v>9</v>
      </c>
      <c r="FC225" s="91">
        <v>100</v>
      </c>
      <c r="FD225" s="91">
        <v>10</v>
      </c>
      <c r="FE225" s="87" t="s">
        <v>180</v>
      </c>
      <c r="FF225" s="83">
        <v>9</v>
      </c>
      <c r="FG225" s="83">
        <v>100</v>
      </c>
      <c r="FH225" s="83">
        <v>10</v>
      </c>
      <c r="FI225" s="87" t="s">
        <v>205</v>
      </c>
      <c r="FJ225" s="83"/>
      <c r="FK225" s="83"/>
      <c r="FL225" s="83"/>
      <c r="FM225" s="87"/>
      <c r="FN225" s="113" t="s">
        <v>174</v>
      </c>
      <c r="FO225" s="84">
        <f t="shared" si="24"/>
        <v>50</v>
      </c>
      <c r="FP225" s="84"/>
      <c r="FQ225" s="84"/>
      <c r="FR225" s="85">
        <f t="shared" si="25"/>
        <v>200</v>
      </c>
      <c r="FS225" s="90"/>
      <c r="FT225" s="90"/>
      <c r="FU225" s="90">
        <v>458.66</v>
      </c>
      <c r="FV225" s="90"/>
      <c r="FW225" s="86">
        <f t="shared" si="26"/>
        <v>2850</v>
      </c>
      <c r="FX225" s="86">
        <f t="shared" si="27"/>
        <v>6606.49</v>
      </c>
      <c r="FY225" s="86">
        <f t="shared" si="27"/>
        <v>0</v>
      </c>
    </row>
    <row r="226" spans="1:181" ht="30" customHeight="1" x14ac:dyDescent="0.25">
      <c r="A226" s="83" t="s">
        <v>473</v>
      </c>
      <c r="B226" s="87" t="s">
        <v>201</v>
      </c>
      <c r="C226" s="88">
        <v>44683</v>
      </c>
      <c r="D226" s="89">
        <v>44693</v>
      </c>
      <c r="E226" s="87" t="s">
        <v>202</v>
      </c>
      <c r="F226" s="87" t="s">
        <v>177</v>
      </c>
      <c r="G226" s="87" t="s">
        <v>203</v>
      </c>
      <c r="H226" s="87"/>
      <c r="I226" s="87"/>
      <c r="J226" s="83">
        <v>100</v>
      </c>
      <c r="K226" s="87"/>
      <c r="L226" s="87" t="s">
        <v>176</v>
      </c>
      <c r="M226" s="83"/>
      <c r="N226" s="83"/>
      <c r="O226" s="83"/>
      <c r="P226" s="83"/>
      <c r="Q226" s="83"/>
      <c r="R226" s="83"/>
      <c r="S226" s="83"/>
      <c r="T226" s="83">
        <v>2</v>
      </c>
      <c r="U226" s="83">
        <v>8</v>
      </c>
      <c r="V226" s="83">
        <v>8512</v>
      </c>
      <c r="W226" s="83">
        <v>1064</v>
      </c>
      <c r="X226" s="87" t="s">
        <v>175</v>
      </c>
      <c r="Y226" s="83">
        <v>2070</v>
      </c>
      <c r="Z226" s="83"/>
      <c r="AA226" s="83"/>
      <c r="AB226" s="83">
        <v>1280</v>
      </c>
      <c r="AC226" s="83">
        <v>1</v>
      </c>
      <c r="AD226" s="87" t="s">
        <v>176</v>
      </c>
      <c r="AE226" s="90"/>
      <c r="AF226" s="90"/>
      <c r="AG226" s="90"/>
      <c r="AH226" s="87" t="s">
        <v>176</v>
      </c>
      <c r="AI226" s="84"/>
      <c r="AJ226" s="84"/>
      <c r="AK226" s="84"/>
      <c r="AL226" s="87" t="s">
        <v>176</v>
      </c>
      <c r="AM226" s="87" t="s">
        <v>176</v>
      </c>
      <c r="AN226" s="90"/>
      <c r="AO226" s="90"/>
      <c r="AP226" s="90"/>
      <c r="AQ226" s="87" t="s">
        <v>174</v>
      </c>
      <c r="AR226" s="90"/>
      <c r="AS226" s="90">
        <v>806.32</v>
      </c>
      <c r="AT226" s="90"/>
      <c r="AU226" s="87" t="s">
        <v>176</v>
      </c>
      <c r="AV226" s="90"/>
      <c r="AW226" s="90"/>
      <c r="AX226" s="90"/>
      <c r="AY226" s="87" t="s">
        <v>174</v>
      </c>
      <c r="AZ226" s="91">
        <v>790</v>
      </c>
      <c r="BA226" s="90"/>
      <c r="BB226" s="90">
        <v>1021.29</v>
      </c>
      <c r="BC226" s="90"/>
      <c r="BD226" s="87" t="s">
        <v>176</v>
      </c>
      <c r="BE226" s="91"/>
      <c r="BF226" s="90"/>
      <c r="BG226" s="90"/>
      <c r="BH226" s="90"/>
      <c r="BI226" s="87" t="s">
        <v>174</v>
      </c>
      <c r="BJ226" s="91">
        <v>1684</v>
      </c>
      <c r="BK226" s="90"/>
      <c r="BL226" s="90">
        <v>1592.66</v>
      </c>
      <c r="BM226" s="90"/>
      <c r="BN226" s="91">
        <v>4.2</v>
      </c>
      <c r="BO226" s="91">
        <v>38</v>
      </c>
      <c r="BP226" s="91"/>
      <c r="BQ226" s="91"/>
      <c r="BR226" s="91"/>
      <c r="BS226" s="83"/>
      <c r="BT226" s="83"/>
      <c r="BU226" s="83"/>
      <c r="BV226" s="87" t="s">
        <v>176</v>
      </c>
      <c r="BW226" s="90"/>
      <c r="BX226" s="90"/>
      <c r="BY226" s="90"/>
      <c r="BZ226" s="83"/>
      <c r="CA226" s="91"/>
      <c r="CB226" s="91"/>
      <c r="CC226" s="91"/>
      <c r="CD226" s="91"/>
      <c r="CE226" s="91"/>
      <c r="CF226" s="87" t="s">
        <v>174</v>
      </c>
      <c r="CG226" s="90"/>
      <c r="CH226" s="90">
        <v>1922.77</v>
      </c>
      <c r="CI226" s="90"/>
      <c r="CJ226" s="91">
        <v>1684</v>
      </c>
      <c r="CK226" s="91">
        <v>4.2</v>
      </c>
      <c r="CL226" s="91">
        <v>19</v>
      </c>
      <c r="CM226" s="83"/>
      <c r="CN226" s="83"/>
      <c r="CO226" s="83"/>
      <c r="CP226" s="92" t="s">
        <v>176</v>
      </c>
      <c r="CQ226" s="83"/>
      <c r="CR226" s="83"/>
      <c r="CS226" s="90"/>
      <c r="CT226" s="90"/>
      <c r="CU226" s="90"/>
      <c r="CV226" s="92" t="s">
        <v>176</v>
      </c>
      <c r="CW226" s="83"/>
      <c r="CX226" s="83"/>
      <c r="CY226" s="90"/>
      <c r="CZ226" s="90"/>
      <c r="DA226" s="90"/>
      <c r="DB226" s="87" t="s">
        <v>176</v>
      </c>
      <c r="DC226" s="90"/>
      <c r="DD226" s="90"/>
      <c r="DE226" s="90"/>
      <c r="DF226" s="91"/>
      <c r="DG226" s="91"/>
      <c r="DH226" s="91"/>
      <c r="DI226" s="87"/>
      <c r="DJ226" s="83"/>
      <c r="DK226" s="83"/>
      <c r="DL226" s="83"/>
      <c r="DM226" s="87"/>
      <c r="DN226" s="83"/>
      <c r="DO226" s="83"/>
      <c r="DP226" s="83"/>
      <c r="DQ226" s="87"/>
      <c r="DR226" s="87" t="s">
        <v>174</v>
      </c>
      <c r="DS226" s="90">
        <v>2600</v>
      </c>
      <c r="DT226" s="90">
        <v>3120.13</v>
      </c>
      <c r="DU226" s="90"/>
      <c r="DV226" s="93">
        <v>2.5</v>
      </c>
      <c r="DW226" s="93">
        <v>14</v>
      </c>
      <c r="DX226" s="93">
        <v>8.4</v>
      </c>
      <c r="DY226" s="87" t="s">
        <v>174</v>
      </c>
      <c r="DZ226" s="83">
        <v>77</v>
      </c>
      <c r="EA226" s="83">
        <v>77</v>
      </c>
      <c r="EB226" s="83">
        <v>72</v>
      </c>
      <c r="EC226" s="83">
        <v>72</v>
      </c>
      <c r="ED226" s="83">
        <v>12</v>
      </c>
      <c r="EE226" s="83">
        <v>12</v>
      </c>
      <c r="EF226" s="87" t="s">
        <v>176</v>
      </c>
      <c r="EG226" s="83"/>
      <c r="EH226" s="84"/>
      <c r="EI226" s="84"/>
      <c r="EJ226" s="84"/>
      <c r="EK226" s="87" t="s">
        <v>174</v>
      </c>
      <c r="EL226" s="90"/>
      <c r="EM226" s="90">
        <v>49.88</v>
      </c>
      <c r="EN226" s="90"/>
      <c r="EO226" s="87" t="s">
        <v>177</v>
      </c>
      <c r="EP226" s="83">
        <v>40</v>
      </c>
      <c r="EQ226" s="91">
        <v>10</v>
      </c>
      <c r="ER226" s="91">
        <v>140</v>
      </c>
      <c r="ES226" s="91">
        <v>120</v>
      </c>
      <c r="ET226" s="91">
        <v>0</v>
      </c>
      <c r="EU226" s="87" t="s">
        <v>176</v>
      </c>
      <c r="EV226" s="87" t="s">
        <v>210</v>
      </c>
      <c r="EW226" s="91">
        <v>1</v>
      </c>
      <c r="EX226" s="87" t="s">
        <v>174</v>
      </c>
      <c r="EY226" s="90"/>
      <c r="EZ226" s="90">
        <v>115.23</v>
      </c>
      <c r="FA226" s="90"/>
      <c r="FB226" s="91">
        <v>9</v>
      </c>
      <c r="FC226" s="91">
        <v>100</v>
      </c>
      <c r="FD226" s="91">
        <v>10</v>
      </c>
      <c r="FE226" s="87" t="s">
        <v>180</v>
      </c>
      <c r="FF226" s="83">
        <v>9</v>
      </c>
      <c r="FG226" s="83">
        <v>100</v>
      </c>
      <c r="FH226" s="83">
        <v>10</v>
      </c>
      <c r="FI226" s="87" t="s">
        <v>205</v>
      </c>
      <c r="FJ226" s="83"/>
      <c r="FK226" s="83"/>
      <c r="FL226" s="83"/>
      <c r="FM226" s="87"/>
      <c r="FN226" s="113" t="s">
        <v>174</v>
      </c>
      <c r="FO226" s="84">
        <f t="shared" si="24"/>
        <v>50</v>
      </c>
      <c r="FP226" s="84"/>
      <c r="FQ226" s="84"/>
      <c r="FR226" s="85">
        <f t="shared" si="25"/>
        <v>200</v>
      </c>
      <c r="FS226" s="90"/>
      <c r="FT226" s="90"/>
      <c r="FU226" s="90">
        <v>500.73</v>
      </c>
      <c r="FV226" s="90"/>
      <c r="FW226" s="86">
        <f t="shared" si="26"/>
        <v>2850</v>
      </c>
      <c r="FX226" s="86">
        <f t="shared" si="27"/>
        <v>9129.01</v>
      </c>
      <c r="FY226" s="86">
        <f t="shared" si="27"/>
        <v>0</v>
      </c>
    </row>
    <row r="227" spans="1:181" ht="30" customHeight="1" x14ac:dyDescent="0.25">
      <c r="A227" s="83" t="s">
        <v>474</v>
      </c>
      <c r="B227" s="87" t="s">
        <v>201</v>
      </c>
      <c r="C227" s="88">
        <v>44685</v>
      </c>
      <c r="D227" s="89">
        <v>44704</v>
      </c>
      <c r="E227" s="87" t="s">
        <v>199</v>
      </c>
      <c r="F227" s="87" t="s">
        <v>177</v>
      </c>
      <c r="G227" s="87" t="s">
        <v>203</v>
      </c>
      <c r="H227" s="87"/>
      <c r="I227" s="87"/>
      <c r="J227" s="83">
        <v>100</v>
      </c>
      <c r="K227" s="87"/>
      <c r="L227" s="87" t="s">
        <v>176</v>
      </c>
      <c r="M227" s="83"/>
      <c r="N227" s="83"/>
      <c r="O227" s="83"/>
      <c r="P227" s="83"/>
      <c r="Q227" s="83"/>
      <c r="R227" s="83"/>
      <c r="S227" s="83"/>
      <c r="T227" s="83">
        <v>1</v>
      </c>
      <c r="U227" s="83">
        <v>7</v>
      </c>
      <c r="V227" s="83">
        <v>9600</v>
      </c>
      <c r="W227" s="83">
        <v>1200</v>
      </c>
      <c r="X227" s="87" t="s">
        <v>175</v>
      </c>
      <c r="Y227" s="83">
        <v>2372</v>
      </c>
      <c r="Z227" s="83"/>
      <c r="AA227" s="83"/>
      <c r="AB227" s="83">
        <v>1148</v>
      </c>
      <c r="AC227" s="83">
        <v>1</v>
      </c>
      <c r="AD227" s="87" t="s">
        <v>176</v>
      </c>
      <c r="AE227" s="90"/>
      <c r="AF227" s="90"/>
      <c r="AG227" s="90"/>
      <c r="AH227" s="87" t="s">
        <v>176</v>
      </c>
      <c r="AI227" s="84"/>
      <c r="AJ227" s="84"/>
      <c r="AK227" s="84"/>
      <c r="AL227" s="87" t="s">
        <v>176</v>
      </c>
      <c r="AM227" s="87" t="s">
        <v>176</v>
      </c>
      <c r="AN227" s="90"/>
      <c r="AO227" s="90"/>
      <c r="AP227" s="90"/>
      <c r="AQ227" s="87" t="s">
        <v>174</v>
      </c>
      <c r="AR227" s="90"/>
      <c r="AS227" s="90">
        <v>696.52</v>
      </c>
      <c r="AT227" s="90"/>
      <c r="AU227" s="87" t="s">
        <v>176</v>
      </c>
      <c r="AV227" s="90"/>
      <c r="AW227" s="90"/>
      <c r="AX227" s="90"/>
      <c r="AY227" s="87" t="s">
        <v>174</v>
      </c>
      <c r="AZ227" s="91">
        <v>1224</v>
      </c>
      <c r="BA227" s="90"/>
      <c r="BB227" s="90">
        <v>563.96</v>
      </c>
      <c r="BC227" s="90"/>
      <c r="BD227" s="87" t="s">
        <v>176</v>
      </c>
      <c r="BE227" s="91"/>
      <c r="BF227" s="90"/>
      <c r="BG227" s="90"/>
      <c r="BH227" s="90"/>
      <c r="BI227" s="87" t="s">
        <v>174</v>
      </c>
      <c r="BJ227" s="91">
        <v>1200</v>
      </c>
      <c r="BK227" s="90"/>
      <c r="BL227" s="90">
        <v>962.4</v>
      </c>
      <c r="BM227" s="90"/>
      <c r="BN227" s="91">
        <v>6</v>
      </c>
      <c r="BO227" s="91">
        <v>38</v>
      </c>
      <c r="BP227" s="91"/>
      <c r="BQ227" s="91"/>
      <c r="BR227" s="91"/>
      <c r="BS227" s="83"/>
      <c r="BT227" s="83"/>
      <c r="BU227" s="83"/>
      <c r="BV227" s="87" t="s">
        <v>176</v>
      </c>
      <c r="BW227" s="90"/>
      <c r="BX227" s="90"/>
      <c r="BY227" s="90"/>
      <c r="BZ227" s="83"/>
      <c r="CA227" s="91"/>
      <c r="CB227" s="91"/>
      <c r="CC227" s="91"/>
      <c r="CD227" s="91"/>
      <c r="CE227" s="91"/>
      <c r="CF227" s="87" t="s">
        <v>174</v>
      </c>
      <c r="CG227" s="90"/>
      <c r="CH227" s="90">
        <v>1242.94</v>
      </c>
      <c r="CI227" s="90"/>
      <c r="CJ227" s="91">
        <v>1200</v>
      </c>
      <c r="CK227" s="91">
        <v>0</v>
      </c>
      <c r="CL227" s="91">
        <v>19</v>
      </c>
      <c r="CM227" s="83"/>
      <c r="CN227" s="83"/>
      <c r="CO227" s="83"/>
      <c r="CP227" s="92" t="s">
        <v>176</v>
      </c>
      <c r="CQ227" s="83"/>
      <c r="CR227" s="83"/>
      <c r="CS227" s="90"/>
      <c r="CT227" s="90"/>
      <c r="CU227" s="90"/>
      <c r="CV227" s="92" t="s">
        <v>176</v>
      </c>
      <c r="CW227" s="83"/>
      <c r="CX227" s="83"/>
      <c r="CY227" s="90"/>
      <c r="CZ227" s="90"/>
      <c r="DA227" s="90"/>
      <c r="DB227" s="87" t="s">
        <v>174</v>
      </c>
      <c r="DC227" s="90"/>
      <c r="DD227" s="90">
        <v>1218.26</v>
      </c>
      <c r="DE227" s="90"/>
      <c r="DF227" s="91">
        <v>10</v>
      </c>
      <c r="DG227" s="91">
        <v>40</v>
      </c>
      <c r="DH227" s="91">
        <v>8</v>
      </c>
      <c r="DI227" s="87" t="s">
        <v>181</v>
      </c>
      <c r="DJ227" s="83"/>
      <c r="DK227" s="83"/>
      <c r="DL227" s="83"/>
      <c r="DM227" s="87"/>
      <c r="DN227" s="83"/>
      <c r="DO227" s="83"/>
      <c r="DP227" s="83"/>
      <c r="DQ227" s="87"/>
      <c r="DR227" s="87" t="s">
        <v>174</v>
      </c>
      <c r="DS227" s="90">
        <v>2600</v>
      </c>
      <c r="DT227" s="90">
        <v>2502.02</v>
      </c>
      <c r="DU227" s="90"/>
      <c r="DV227" s="93">
        <v>2.5</v>
      </c>
      <c r="DW227" s="93">
        <v>14</v>
      </c>
      <c r="DX227" s="93">
        <v>8.4</v>
      </c>
      <c r="DY227" s="87" t="s">
        <v>174</v>
      </c>
      <c r="DZ227" s="83">
        <v>77</v>
      </c>
      <c r="EA227" s="83">
        <v>77</v>
      </c>
      <c r="EB227" s="83">
        <v>72</v>
      </c>
      <c r="EC227" s="83">
        <v>72</v>
      </c>
      <c r="ED227" s="83">
        <v>12</v>
      </c>
      <c r="EE227" s="83">
        <v>12</v>
      </c>
      <c r="EF227" s="87" t="s">
        <v>176</v>
      </c>
      <c r="EG227" s="83"/>
      <c r="EH227" s="84"/>
      <c r="EI227" s="84"/>
      <c r="EJ227" s="84"/>
      <c r="EK227" s="87" t="s">
        <v>174</v>
      </c>
      <c r="EL227" s="90"/>
      <c r="EM227" s="90">
        <v>104.99</v>
      </c>
      <c r="EN227" s="90"/>
      <c r="EO227" s="87" t="s">
        <v>177</v>
      </c>
      <c r="EP227" s="83">
        <v>40</v>
      </c>
      <c r="EQ227" s="91">
        <v>10</v>
      </c>
      <c r="ER227" s="91">
        <v>140</v>
      </c>
      <c r="ES227" s="91">
        <v>120</v>
      </c>
      <c r="ET227" s="91">
        <v>0</v>
      </c>
      <c r="EU227" s="87" t="s">
        <v>174</v>
      </c>
      <c r="EV227" s="87"/>
      <c r="EW227" s="91">
        <v>1</v>
      </c>
      <c r="EX227" s="87" t="s">
        <v>174</v>
      </c>
      <c r="EY227" s="90"/>
      <c r="EZ227" s="90">
        <v>87.38</v>
      </c>
      <c r="FA227" s="90"/>
      <c r="FB227" s="91">
        <v>9</v>
      </c>
      <c r="FC227" s="91">
        <v>100</v>
      </c>
      <c r="FD227" s="91">
        <v>12</v>
      </c>
      <c r="FE227" s="87" t="s">
        <v>180</v>
      </c>
      <c r="FF227" s="83">
        <v>9</v>
      </c>
      <c r="FG227" s="83">
        <v>100</v>
      </c>
      <c r="FH227" s="83">
        <v>10</v>
      </c>
      <c r="FI227" s="87" t="s">
        <v>205</v>
      </c>
      <c r="FJ227" s="83"/>
      <c r="FK227" s="83"/>
      <c r="FL227" s="83"/>
      <c r="FM227" s="87"/>
      <c r="FN227" s="113" t="s">
        <v>174</v>
      </c>
      <c r="FO227" s="84">
        <f t="shared" si="24"/>
        <v>50</v>
      </c>
      <c r="FP227" s="84"/>
      <c r="FQ227" s="84"/>
      <c r="FR227" s="85">
        <f t="shared" si="25"/>
        <v>200</v>
      </c>
      <c r="FS227" s="90"/>
      <c r="FT227" s="90"/>
      <c r="FU227" s="90">
        <v>500.73</v>
      </c>
      <c r="FV227" s="90"/>
      <c r="FW227" s="86">
        <f t="shared" si="26"/>
        <v>2850</v>
      </c>
      <c r="FX227" s="86">
        <f t="shared" si="27"/>
        <v>7879.2000000000007</v>
      </c>
      <c r="FY227" s="86">
        <f t="shared" si="27"/>
        <v>0</v>
      </c>
    </row>
    <row r="228" spans="1:181" ht="45" customHeight="1" x14ac:dyDescent="0.25">
      <c r="A228" s="83" t="s">
        <v>475</v>
      </c>
      <c r="B228" s="87" t="s">
        <v>201</v>
      </c>
      <c r="C228" s="88">
        <v>44677</v>
      </c>
      <c r="D228" s="89">
        <v>44704</v>
      </c>
      <c r="E228" s="87" t="s">
        <v>199</v>
      </c>
      <c r="F228" s="87" t="s">
        <v>177</v>
      </c>
      <c r="G228" s="87" t="s">
        <v>203</v>
      </c>
      <c r="H228" s="87"/>
      <c r="I228" s="87"/>
      <c r="J228" s="83">
        <v>100</v>
      </c>
      <c r="K228" s="87"/>
      <c r="L228" s="87" t="s">
        <v>176</v>
      </c>
      <c r="M228" s="83"/>
      <c r="N228" s="83"/>
      <c r="O228" s="83"/>
      <c r="P228" s="83"/>
      <c r="Q228" s="83"/>
      <c r="R228" s="83"/>
      <c r="S228" s="83"/>
      <c r="T228" s="83">
        <v>2</v>
      </c>
      <c r="U228" s="83">
        <v>7</v>
      </c>
      <c r="V228" s="83">
        <v>10080</v>
      </c>
      <c r="W228" s="83">
        <v>1260</v>
      </c>
      <c r="X228" s="87" t="s">
        <v>175</v>
      </c>
      <c r="Y228" s="83">
        <v>1375</v>
      </c>
      <c r="Z228" s="83"/>
      <c r="AA228" s="83"/>
      <c r="AB228" s="83">
        <v>541</v>
      </c>
      <c r="AC228" s="83">
        <v>1</v>
      </c>
      <c r="AD228" s="87" t="s">
        <v>176</v>
      </c>
      <c r="AE228" s="90"/>
      <c r="AF228" s="90"/>
      <c r="AG228" s="90"/>
      <c r="AH228" s="87" t="s">
        <v>176</v>
      </c>
      <c r="AI228" s="84"/>
      <c r="AJ228" s="84"/>
      <c r="AK228" s="84"/>
      <c r="AL228" s="87" t="s">
        <v>176</v>
      </c>
      <c r="AM228" s="87" t="s">
        <v>176</v>
      </c>
      <c r="AN228" s="90"/>
      <c r="AO228" s="90"/>
      <c r="AP228" s="90"/>
      <c r="AQ228" s="87" t="s">
        <v>174</v>
      </c>
      <c r="AR228" s="90"/>
      <c r="AS228" s="90">
        <v>1517.07</v>
      </c>
      <c r="AT228" s="90"/>
      <c r="AU228" s="87" t="s">
        <v>176</v>
      </c>
      <c r="AV228" s="90"/>
      <c r="AW228" s="90"/>
      <c r="AX228" s="90"/>
      <c r="AY228" s="87" t="s">
        <v>174</v>
      </c>
      <c r="AZ228" s="91">
        <v>834</v>
      </c>
      <c r="BA228" s="90"/>
      <c r="BB228" s="90">
        <v>468.5</v>
      </c>
      <c r="BC228" s="90"/>
      <c r="BD228" s="87" t="s">
        <v>176</v>
      </c>
      <c r="BE228" s="91"/>
      <c r="BF228" s="90"/>
      <c r="BG228" s="90"/>
      <c r="BH228" s="90"/>
      <c r="BI228" s="87" t="s">
        <v>174</v>
      </c>
      <c r="BJ228" s="91">
        <v>1260</v>
      </c>
      <c r="BK228" s="90"/>
      <c r="BL228" s="90">
        <v>803</v>
      </c>
      <c r="BM228" s="90"/>
      <c r="BN228" s="91">
        <v>19</v>
      </c>
      <c r="BO228" s="91">
        <v>38</v>
      </c>
      <c r="BP228" s="91"/>
      <c r="BQ228" s="91"/>
      <c r="BR228" s="91"/>
      <c r="BS228" s="83"/>
      <c r="BT228" s="83"/>
      <c r="BU228" s="83"/>
      <c r="BV228" s="87" t="s">
        <v>176</v>
      </c>
      <c r="BW228" s="90"/>
      <c r="BX228" s="90"/>
      <c r="BY228" s="90"/>
      <c r="BZ228" s="83"/>
      <c r="CA228" s="91"/>
      <c r="CB228" s="91"/>
      <c r="CC228" s="91"/>
      <c r="CD228" s="91"/>
      <c r="CE228" s="91"/>
      <c r="CF228" s="87" t="s">
        <v>174</v>
      </c>
      <c r="CG228" s="90"/>
      <c r="CH228" s="90">
        <v>437.41</v>
      </c>
      <c r="CI228" s="90"/>
      <c r="CJ228" s="91">
        <v>1260</v>
      </c>
      <c r="CK228" s="91">
        <v>19</v>
      </c>
      <c r="CL228" s="91">
        <v>19</v>
      </c>
      <c r="CM228" s="83"/>
      <c r="CN228" s="83"/>
      <c r="CO228" s="83"/>
      <c r="CP228" s="92" t="s">
        <v>176</v>
      </c>
      <c r="CQ228" s="83"/>
      <c r="CR228" s="83"/>
      <c r="CS228" s="90"/>
      <c r="CT228" s="90"/>
      <c r="CU228" s="90"/>
      <c r="CV228" s="92" t="s">
        <v>176</v>
      </c>
      <c r="CW228" s="83"/>
      <c r="CX228" s="83"/>
      <c r="CY228" s="90"/>
      <c r="CZ228" s="90"/>
      <c r="DA228" s="90"/>
      <c r="DB228" s="87" t="s">
        <v>174</v>
      </c>
      <c r="DC228" s="90"/>
      <c r="DD228" s="90">
        <v>955.95</v>
      </c>
      <c r="DE228" s="90"/>
      <c r="DF228" s="91">
        <v>24</v>
      </c>
      <c r="DG228" s="91">
        <v>40</v>
      </c>
      <c r="DH228" s="91">
        <v>8</v>
      </c>
      <c r="DI228" s="87" t="s">
        <v>181</v>
      </c>
      <c r="DJ228" s="83"/>
      <c r="DK228" s="83"/>
      <c r="DL228" s="83"/>
      <c r="DM228" s="87"/>
      <c r="DN228" s="83"/>
      <c r="DO228" s="83"/>
      <c r="DP228" s="83"/>
      <c r="DQ228" s="87"/>
      <c r="DR228" s="87" t="s">
        <v>174</v>
      </c>
      <c r="DS228" s="90">
        <v>2600</v>
      </c>
      <c r="DT228" s="90">
        <v>2878.93</v>
      </c>
      <c r="DU228" s="90"/>
      <c r="DV228" s="93">
        <v>2</v>
      </c>
      <c r="DW228" s="93">
        <v>14</v>
      </c>
      <c r="DX228" s="93">
        <v>8.4</v>
      </c>
      <c r="DY228" s="87" t="s">
        <v>174</v>
      </c>
      <c r="DZ228" s="83">
        <v>77</v>
      </c>
      <c r="EA228" s="83">
        <v>77</v>
      </c>
      <c r="EB228" s="83">
        <v>72</v>
      </c>
      <c r="EC228" s="83">
        <v>72</v>
      </c>
      <c r="ED228" s="83">
        <v>12</v>
      </c>
      <c r="EE228" s="83">
        <v>12</v>
      </c>
      <c r="EF228" s="87" t="s">
        <v>176</v>
      </c>
      <c r="EG228" s="83"/>
      <c r="EH228" s="84"/>
      <c r="EI228" s="84"/>
      <c r="EJ228" s="84"/>
      <c r="EK228" s="87" t="s">
        <v>174</v>
      </c>
      <c r="EL228" s="90"/>
      <c r="EM228" s="90">
        <v>72.23</v>
      </c>
      <c r="EN228" s="90"/>
      <c r="EO228" s="87" t="s">
        <v>177</v>
      </c>
      <c r="EP228" s="83">
        <v>40</v>
      </c>
      <c r="EQ228" s="91">
        <v>10</v>
      </c>
      <c r="ER228" s="91">
        <v>140</v>
      </c>
      <c r="ES228" s="91">
        <v>120</v>
      </c>
      <c r="ET228" s="91">
        <v>6</v>
      </c>
      <c r="EU228" s="87" t="s">
        <v>176</v>
      </c>
      <c r="EV228" s="87" t="s">
        <v>209</v>
      </c>
      <c r="EW228" s="91">
        <v>1</v>
      </c>
      <c r="EX228" s="87" t="s">
        <v>174</v>
      </c>
      <c r="EY228" s="90"/>
      <c r="EZ228" s="90">
        <v>101.6</v>
      </c>
      <c r="FA228" s="90"/>
      <c r="FB228" s="91">
        <v>9</v>
      </c>
      <c r="FC228" s="91">
        <v>100</v>
      </c>
      <c r="FD228" s="91">
        <v>12</v>
      </c>
      <c r="FE228" s="87" t="s">
        <v>180</v>
      </c>
      <c r="FF228" s="83">
        <v>9</v>
      </c>
      <c r="FG228" s="83">
        <v>100</v>
      </c>
      <c r="FH228" s="83">
        <v>12</v>
      </c>
      <c r="FI228" s="87" t="s">
        <v>205</v>
      </c>
      <c r="FJ228" s="83"/>
      <c r="FK228" s="83"/>
      <c r="FL228" s="83"/>
      <c r="FM228" s="87"/>
      <c r="FN228" s="113" t="s">
        <v>174</v>
      </c>
      <c r="FO228" s="84">
        <f t="shared" si="24"/>
        <v>50</v>
      </c>
      <c r="FP228" s="84"/>
      <c r="FQ228" s="84"/>
      <c r="FR228" s="85">
        <f t="shared" si="25"/>
        <v>200</v>
      </c>
      <c r="FS228" s="90"/>
      <c r="FT228" s="90"/>
      <c r="FU228" s="90">
        <v>458.66</v>
      </c>
      <c r="FV228" s="90"/>
      <c r="FW228" s="86">
        <f t="shared" si="26"/>
        <v>2850</v>
      </c>
      <c r="FX228" s="86">
        <f t="shared" si="27"/>
        <v>7693.3499999999985</v>
      </c>
      <c r="FY228" s="86">
        <f t="shared" si="27"/>
        <v>0</v>
      </c>
    </row>
    <row r="229" spans="1:181" ht="30" customHeight="1" x14ac:dyDescent="0.25">
      <c r="A229" s="83" t="s">
        <v>476</v>
      </c>
      <c r="B229" s="87" t="s">
        <v>436</v>
      </c>
      <c r="C229" s="88">
        <v>44672</v>
      </c>
      <c r="D229" s="89">
        <v>44679</v>
      </c>
      <c r="E229" s="87" t="s">
        <v>202</v>
      </c>
      <c r="F229" s="87" t="s">
        <v>177</v>
      </c>
      <c r="G229" s="87" t="s">
        <v>203</v>
      </c>
      <c r="H229" s="87"/>
      <c r="I229" s="87"/>
      <c r="J229" s="83">
        <v>100</v>
      </c>
      <c r="K229" s="87"/>
      <c r="L229" s="87" t="s">
        <v>174</v>
      </c>
      <c r="M229" s="83"/>
      <c r="N229" s="83">
        <v>1</v>
      </c>
      <c r="O229" s="83"/>
      <c r="P229" s="83"/>
      <c r="Q229" s="83"/>
      <c r="R229" s="83"/>
      <c r="S229" s="83"/>
      <c r="T229" s="83">
        <v>2</v>
      </c>
      <c r="U229" s="83">
        <v>6</v>
      </c>
      <c r="V229" s="83">
        <v>7392</v>
      </c>
      <c r="W229" s="83">
        <v>924</v>
      </c>
      <c r="X229" s="87" t="s">
        <v>175</v>
      </c>
      <c r="Y229" s="83">
        <v>1225</v>
      </c>
      <c r="Z229" s="83">
        <v>1225</v>
      </c>
      <c r="AA229" s="83">
        <v>901</v>
      </c>
      <c r="AB229" s="83">
        <v>799</v>
      </c>
      <c r="AC229" s="83">
        <v>1</v>
      </c>
      <c r="AD229" s="87" t="s">
        <v>176</v>
      </c>
      <c r="AE229" s="90"/>
      <c r="AF229" s="90"/>
      <c r="AG229" s="90"/>
      <c r="AH229" s="87" t="s">
        <v>176</v>
      </c>
      <c r="AI229" s="84"/>
      <c r="AJ229" s="84"/>
      <c r="AK229" s="84"/>
      <c r="AL229" s="87" t="s">
        <v>176</v>
      </c>
      <c r="AM229" s="87" t="s">
        <v>176</v>
      </c>
      <c r="AN229" s="90"/>
      <c r="AO229" s="90"/>
      <c r="AP229" s="90"/>
      <c r="AQ229" s="87" t="s">
        <v>174</v>
      </c>
      <c r="AR229" s="90"/>
      <c r="AS229" s="90">
        <v>800.84</v>
      </c>
      <c r="AT229" s="90"/>
      <c r="AU229" s="87" t="s">
        <v>174</v>
      </c>
      <c r="AV229" s="90"/>
      <c r="AW229" s="90">
        <v>18.25</v>
      </c>
      <c r="AX229" s="90"/>
      <c r="AY229" s="87" t="s">
        <v>174</v>
      </c>
      <c r="AZ229" s="91">
        <v>102</v>
      </c>
      <c r="BA229" s="90">
        <v>288.75</v>
      </c>
      <c r="BB229" s="90">
        <v>68.400000000000006</v>
      </c>
      <c r="BC229" s="90"/>
      <c r="BD229" s="87" t="s">
        <v>174</v>
      </c>
      <c r="BE229" s="91">
        <v>324</v>
      </c>
      <c r="BF229" s="90">
        <v>246</v>
      </c>
      <c r="BG229" s="90"/>
      <c r="BH229" s="90"/>
      <c r="BI229" s="87" t="s">
        <v>174</v>
      </c>
      <c r="BJ229" s="91">
        <v>924</v>
      </c>
      <c r="BK229" s="90"/>
      <c r="BL229" s="90">
        <v>911.27</v>
      </c>
      <c r="BM229" s="90"/>
      <c r="BN229" s="91">
        <v>9</v>
      </c>
      <c r="BO229" s="91">
        <v>38</v>
      </c>
      <c r="BP229" s="91"/>
      <c r="BQ229" s="91"/>
      <c r="BR229" s="91"/>
      <c r="BS229" s="83"/>
      <c r="BT229" s="83"/>
      <c r="BU229" s="83"/>
      <c r="BV229" s="87" t="s">
        <v>176</v>
      </c>
      <c r="BW229" s="90"/>
      <c r="BX229" s="90"/>
      <c r="BY229" s="90"/>
      <c r="BZ229" s="83"/>
      <c r="CA229" s="91"/>
      <c r="CB229" s="91"/>
      <c r="CC229" s="91"/>
      <c r="CD229" s="91"/>
      <c r="CE229" s="91"/>
      <c r="CF229" s="87" t="s">
        <v>174</v>
      </c>
      <c r="CG229" s="90">
        <v>961.75</v>
      </c>
      <c r="CH229" s="90">
        <v>1578.44</v>
      </c>
      <c r="CI229" s="90"/>
      <c r="CJ229" s="91">
        <v>924</v>
      </c>
      <c r="CK229" s="91">
        <v>7</v>
      </c>
      <c r="CL229" s="91">
        <v>19</v>
      </c>
      <c r="CM229" s="83"/>
      <c r="CN229" s="83"/>
      <c r="CO229" s="83"/>
      <c r="CP229" s="92" t="s">
        <v>176</v>
      </c>
      <c r="CQ229" s="83"/>
      <c r="CR229" s="83"/>
      <c r="CS229" s="90"/>
      <c r="CT229" s="90"/>
      <c r="CU229" s="90"/>
      <c r="CV229" s="92" t="s">
        <v>176</v>
      </c>
      <c r="CW229" s="83"/>
      <c r="CX229" s="83"/>
      <c r="CY229" s="90"/>
      <c r="CZ229" s="90"/>
      <c r="DA229" s="90"/>
      <c r="DB229" s="87" t="s">
        <v>176</v>
      </c>
      <c r="DC229" s="90"/>
      <c r="DD229" s="90"/>
      <c r="DE229" s="90"/>
      <c r="DF229" s="91"/>
      <c r="DG229" s="91"/>
      <c r="DH229" s="91"/>
      <c r="DI229" s="87"/>
      <c r="DJ229" s="83"/>
      <c r="DK229" s="83"/>
      <c r="DL229" s="83"/>
      <c r="DM229" s="87"/>
      <c r="DN229" s="83"/>
      <c r="DO229" s="83"/>
      <c r="DP229" s="83"/>
      <c r="DQ229" s="87"/>
      <c r="DR229" s="87" t="s">
        <v>174</v>
      </c>
      <c r="DS229" s="90">
        <v>2600</v>
      </c>
      <c r="DT229" s="90">
        <v>1348.83</v>
      </c>
      <c r="DU229" s="90"/>
      <c r="DV229" s="93">
        <v>2</v>
      </c>
      <c r="DW229" s="93">
        <v>14</v>
      </c>
      <c r="DX229" s="93">
        <v>8.4</v>
      </c>
      <c r="DY229" s="87" t="s">
        <v>174</v>
      </c>
      <c r="DZ229" s="83">
        <v>67</v>
      </c>
      <c r="EA229" s="83">
        <v>70</v>
      </c>
      <c r="EB229" s="83">
        <v>67</v>
      </c>
      <c r="EC229" s="83">
        <v>68</v>
      </c>
      <c r="ED229" s="83">
        <v>12</v>
      </c>
      <c r="EE229" s="83">
        <v>12</v>
      </c>
      <c r="EF229" s="87" t="s">
        <v>176</v>
      </c>
      <c r="EG229" s="83"/>
      <c r="EH229" s="84"/>
      <c r="EI229" s="84"/>
      <c r="EJ229" s="84"/>
      <c r="EK229" s="87" t="s">
        <v>174</v>
      </c>
      <c r="EL229" s="90"/>
      <c r="EM229" s="90">
        <v>44.6</v>
      </c>
      <c r="EN229" s="90"/>
      <c r="EO229" s="87" t="s">
        <v>177</v>
      </c>
      <c r="EP229" s="83">
        <v>40</v>
      </c>
      <c r="EQ229" s="91">
        <v>19</v>
      </c>
      <c r="ER229" s="91">
        <v>120</v>
      </c>
      <c r="ES229" s="91">
        <v>120</v>
      </c>
      <c r="ET229" s="91">
        <v>6</v>
      </c>
      <c r="EU229" s="87" t="s">
        <v>176</v>
      </c>
      <c r="EV229" s="87" t="s">
        <v>207</v>
      </c>
      <c r="EW229" s="91"/>
      <c r="EX229" s="87" t="s">
        <v>174</v>
      </c>
      <c r="EY229" s="90"/>
      <c r="EZ229" s="90">
        <v>68.78</v>
      </c>
      <c r="FA229" s="90"/>
      <c r="FB229" s="91">
        <v>18</v>
      </c>
      <c r="FC229" s="91">
        <v>60</v>
      </c>
      <c r="FD229" s="91">
        <v>12</v>
      </c>
      <c r="FE229" s="87" t="s">
        <v>180</v>
      </c>
      <c r="FF229" s="83">
        <v>18</v>
      </c>
      <c r="FG229" s="83">
        <v>60</v>
      </c>
      <c r="FH229" s="83">
        <v>12</v>
      </c>
      <c r="FI229" s="87" t="s">
        <v>180</v>
      </c>
      <c r="FJ229" s="83"/>
      <c r="FK229" s="83"/>
      <c r="FL229" s="83"/>
      <c r="FM229" s="87"/>
      <c r="FN229" s="113" t="s">
        <v>174</v>
      </c>
      <c r="FO229" s="84">
        <f t="shared" si="24"/>
        <v>50</v>
      </c>
      <c r="FP229" s="84"/>
      <c r="FQ229" s="84"/>
      <c r="FR229" s="85">
        <f t="shared" si="25"/>
        <v>200</v>
      </c>
      <c r="FS229" s="90"/>
      <c r="FT229" s="90"/>
      <c r="FU229" s="90">
        <v>773.71</v>
      </c>
      <c r="FV229" s="90"/>
      <c r="FW229" s="86">
        <f t="shared" si="26"/>
        <v>4346.5</v>
      </c>
      <c r="FX229" s="86">
        <f t="shared" si="27"/>
        <v>5613.12</v>
      </c>
      <c r="FY229" s="86">
        <f t="shared" si="27"/>
        <v>0</v>
      </c>
    </row>
    <row r="230" spans="1:181" ht="30" customHeight="1" x14ac:dyDescent="0.25">
      <c r="A230" s="83" t="s">
        <v>477</v>
      </c>
      <c r="B230" s="87" t="s">
        <v>436</v>
      </c>
      <c r="C230" s="88">
        <v>44623</v>
      </c>
      <c r="D230" s="89">
        <v>44700</v>
      </c>
      <c r="E230" s="87" t="s">
        <v>199</v>
      </c>
      <c r="F230" s="87" t="s">
        <v>177</v>
      </c>
      <c r="G230" s="87" t="s">
        <v>203</v>
      </c>
      <c r="H230" s="87"/>
      <c r="I230" s="87"/>
      <c r="J230" s="83">
        <v>100</v>
      </c>
      <c r="K230" s="87"/>
      <c r="L230" s="87" t="s">
        <v>174</v>
      </c>
      <c r="M230" s="83"/>
      <c r="N230" s="83">
        <v>1</v>
      </c>
      <c r="O230" s="83"/>
      <c r="P230" s="83">
        <v>30000</v>
      </c>
      <c r="Q230" s="83"/>
      <c r="R230" s="83"/>
      <c r="S230" s="83"/>
      <c r="T230" s="83">
        <v>1</v>
      </c>
      <c r="U230" s="83">
        <v>7</v>
      </c>
      <c r="V230" s="83">
        <v>10176</v>
      </c>
      <c r="W230" s="83">
        <v>1272</v>
      </c>
      <c r="X230" s="87" t="s">
        <v>175</v>
      </c>
      <c r="Y230" s="83">
        <v>1582</v>
      </c>
      <c r="Z230" s="83">
        <v>1582</v>
      </c>
      <c r="AA230" s="83">
        <v>1430</v>
      </c>
      <c r="AB230" s="83">
        <v>1326</v>
      </c>
      <c r="AC230" s="83">
        <v>1</v>
      </c>
      <c r="AD230" s="87" t="s">
        <v>176</v>
      </c>
      <c r="AE230" s="90"/>
      <c r="AF230" s="90"/>
      <c r="AG230" s="90"/>
      <c r="AH230" s="87" t="s">
        <v>176</v>
      </c>
      <c r="AI230" s="84"/>
      <c r="AJ230" s="84"/>
      <c r="AK230" s="84"/>
      <c r="AL230" s="87" t="s">
        <v>176</v>
      </c>
      <c r="AM230" s="87" t="s">
        <v>176</v>
      </c>
      <c r="AN230" s="90"/>
      <c r="AO230" s="90"/>
      <c r="AP230" s="90"/>
      <c r="AQ230" s="87" t="s">
        <v>174</v>
      </c>
      <c r="AR230" s="90"/>
      <c r="AS230" s="90">
        <v>981.73</v>
      </c>
      <c r="AT230" s="90"/>
      <c r="AU230" s="87" t="s">
        <v>176</v>
      </c>
      <c r="AV230" s="90"/>
      <c r="AW230" s="90"/>
      <c r="AX230" s="90"/>
      <c r="AY230" s="87" t="s">
        <v>174</v>
      </c>
      <c r="AZ230" s="91">
        <v>104</v>
      </c>
      <c r="BA230" s="90">
        <v>448.6</v>
      </c>
      <c r="BB230" s="90">
        <v>149.43</v>
      </c>
      <c r="BC230" s="90"/>
      <c r="BD230" s="87" t="s">
        <v>174</v>
      </c>
      <c r="BE230" s="91">
        <v>152</v>
      </c>
      <c r="BF230" s="90">
        <v>74.5</v>
      </c>
      <c r="BG230" s="90">
        <v>121.32</v>
      </c>
      <c r="BH230" s="90"/>
      <c r="BI230" s="87" t="s">
        <v>176</v>
      </c>
      <c r="BJ230" s="91"/>
      <c r="BK230" s="90"/>
      <c r="BL230" s="90"/>
      <c r="BM230" s="90"/>
      <c r="BN230" s="91"/>
      <c r="BO230" s="91"/>
      <c r="BP230" s="91"/>
      <c r="BQ230" s="91"/>
      <c r="BR230" s="91"/>
      <c r="BS230" s="83"/>
      <c r="BT230" s="83"/>
      <c r="BU230" s="83"/>
      <c r="BV230" s="87" t="s">
        <v>176</v>
      </c>
      <c r="BW230" s="90"/>
      <c r="BX230" s="90"/>
      <c r="BY230" s="90"/>
      <c r="BZ230" s="83"/>
      <c r="CA230" s="91"/>
      <c r="CB230" s="91"/>
      <c r="CC230" s="91"/>
      <c r="CD230" s="91"/>
      <c r="CE230" s="91"/>
      <c r="CF230" s="87" t="s">
        <v>174</v>
      </c>
      <c r="CG230" s="90">
        <v>609.39</v>
      </c>
      <c r="CH230" s="90">
        <v>1957.02</v>
      </c>
      <c r="CI230" s="90"/>
      <c r="CJ230" s="91">
        <v>1272</v>
      </c>
      <c r="CK230" s="91">
        <v>0</v>
      </c>
      <c r="CL230" s="91">
        <v>19</v>
      </c>
      <c r="CM230" s="83"/>
      <c r="CN230" s="83"/>
      <c r="CO230" s="83"/>
      <c r="CP230" s="92" t="s">
        <v>176</v>
      </c>
      <c r="CQ230" s="83"/>
      <c r="CR230" s="83"/>
      <c r="CS230" s="90"/>
      <c r="CT230" s="90"/>
      <c r="CU230" s="90"/>
      <c r="CV230" s="92" t="s">
        <v>176</v>
      </c>
      <c r="CW230" s="83"/>
      <c r="CX230" s="83"/>
      <c r="CY230" s="90"/>
      <c r="CZ230" s="90"/>
      <c r="DA230" s="90"/>
      <c r="DB230" s="87" t="s">
        <v>176</v>
      </c>
      <c r="DC230" s="90"/>
      <c r="DD230" s="90"/>
      <c r="DE230" s="90"/>
      <c r="DF230" s="91"/>
      <c r="DG230" s="91"/>
      <c r="DH230" s="91"/>
      <c r="DI230" s="87"/>
      <c r="DJ230" s="83"/>
      <c r="DK230" s="83"/>
      <c r="DL230" s="83"/>
      <c r="DM230" s="87"/>
      <c r="DN230" s="83"/>
      <c r="DO230" s="83"/>
      <c r="DP230" s="83"/>
      <c r="DQ230" s="87"/>
      <c r="DR230" s="87" t="s">
        <v>174</v>
      </c>
      <c r="DS230" s="90">
        <v>2600</v>
      </c>
      <c r="DT230" s="90">
        <v>1061.71</v>
      </c>
      <c r="DU230" s="90"/>
      <c r="DV230" s="93">
        <v>2.5</v>
      </c>
      <c r="DW230" s="93">
        <v>14</v>
      </c>
      <c r="DX230" s="93">
        <v>8.4</v>
      </c>
      <c r="DY230" s="87" t="s">
        <v>174</v>
      </c>
      <c r="DZ230" s="83">
        <v>69</v>
      </c>
      <c r="EA230" s="83">
        <v>68</v>
      </c>
      <c r="EB230" s="83">
        <v>67</v>
      </c>
      <c r="EC230" s="83">
        <v>68</v>
      </c>
      <c r="ED230" s="83">
        <v>12</v>
      </c>
      <c r="EE230" s="83">
        <v>12</v>
      </c>
      <c r="EF230" s="87" t="s">
        <v>176</v>
      </c>
      <c r="EG230" s="83"/>
      <c r="EH230" s="84"/>
      <c r="EI230" s="84"/>
      <c r="EJ230" s="84"/>
      <c r="EK230" s="87" t="s">
        <v>174</v>
      </c>
      <c r="EL230" s="90"/>
      <c r="EM230" s="90">
        <v>86.72</v>
      </c>
      <c r="EN230" s="90"/>
      <c r="EO230" s="87" t="s">
        <v>177</v>
      </c>
      <c r="EP230" s="83">
        <v>40</v>
      </c>
      <c r="EQ230" s="91">
        <v>9</v>
      </c>
      <c r="ER230" s="91">
        <v>120</v>
      </c>
      <c r="ES230" s="91">
        <v>120</v>
      </c>
      <c r="ET230" s="91">
        <v>0</v>
      </c>
      <c r="EU230" s="87" t="s">
        <v>176</v>
      </c>
      <c r="EV230" s="87" t="s">
        <v>207</v>
      </c>
      <c r="EW230" s="91">
        <v>1</v>
      </c>
      <c r="EX230" s="87" t="s">
        <v>174</v>
      </c>
      <c r="EY230" s="90"/>
      <c r="EZ230" s="90">
        <v>71.069999999999993</v>
      </c>
      <c r="FA230" s="90"/>
      <c r="FB230" s="91">
        <v>18</v>
      </c>
      <c r="FC230" s="91">
        <v>60</v>
      </c>
      <c r="FD230" s="91">
        <v>12</v>
      </c>
      <c r="FE230" s="87" t="s">
        <v>205</v>
      </c>
      <c r="FF230" s="83">
        <v>18</v>
      </c>
      <c r="FG230" s="83">
        <v>60</v>
      </c>
      <c r="FH230" s="83">
        <v>12</v>
      </c>
      <c r="FI230" s="87" t="s">
        <v>205</v>
      </c>
      <c r="FJ230" s="83"/>
      <c r="FK230" s="83"/>
      <c r="FL230" s="83"/>
      <c r="FM230" s="87"/>
      <c r="FN230" s="113" t="s">
        <v>174</v>
      </c>
      <c r="FO230" s="84">
        <f t="shared" si="24"/>
        <v>50</v>
      </c>
      <c r="FP230" s="84"/>
      <c r="FQ230" s="84"/>
      <c r="FR230" s="85">
        <f t="shared" si="25"/>
        <v>200</v>
      </c>
      <c r="FS230" s="90"/>
      <c r="FT230" s="90"/>
      <c r="FU230" s="90">
        <v>770.97</v>
      </c>
      <c r="FV230" s="90"/>
      <c r="FW230" s="86">
        <f t="shared" si="26"/>
        <v>3982.49</v>
      </c>
      <c r="FX230" s="86">
        <f t="shared" si="27"/>
        <v>5199.97</v>
      </c>
      <c r="FY230" s="86">
        <f t="shared" si="27"/>
        <v>0</v>
      </c>
    </row>
    <row r="231" spans="1:181" ht="30" customHeight="1" x14ac:dyDescent="0.25">
      <c r="A231" s="83" t="s">
        <v>478</v>
      </c>
      <c r="B231" s="87" t="s">
        <v>436</v>
      </c>
      <c r="C231" s="88">
        <v>44690</v>
      </c>
      <c r="D231" s="89">
        <v>44706</v>
      </c>
      <c r="E231" s="87" t="s">
        <v>202</v>
      </c>
      <c r="F231" s="87" t="s">
        <v>177</v>
      </c>
      <c r="G231" s="87" t="s">
        <v>203</v>
      </c>
      <c r="H231" s="87"/>
      <c r="I231" s="87"/>
      <c r="J231" s="83">
        <v>100</v>
      </c>
      <c r="K231" s="87"/>
      <c r="L231" s="87" t="s">
        <v>174</v>
      </c>
      <c r="M231" s="83"/>
      <c r="N231" s="83">
        <v>1</v>
      </c>
      <c r="O231" s="83"/>
      <c r="P231" s="83">
        <v>30000</v>
      </c>
      <c r="Q231" s="83"/>
      <c r="R231" s="83"/>
      <c r="S231" s="83"/>
      <c r="T231" s="83">
        <v>1</v>
      </c>
      <c r="U231" s="83">
        <v>7</v>
      </c>
      <c r="V231" s="83">
        <v>10240</v>
      </c>
      <c r="W231" s="83">
        <v>1280</v>
      </c>
      <c r="X231" s="87" t="s">
        <v>175</v>
      </c>
      <c r="Y231" s="83">
        <v>967</v>
      </c>
      <c r="Z231" s="83">
        <v>967</v>
      </c>
      <c r="AA231" s="83">
        <v>967</v>
      </c>
      <c r="AB231" s="83">
        <v>879</v>
      </c>
      <c r="AC231" s="83">
        <v>1</v>
      </c>
      <c r="AD231" s="87" t="s">
        <v>176</v>
      </c>
      <c r="AE231" s="90"/>
      <c r="AF231" s="90"/>
      <c r="AG231" s="90"/>
      <c r="AH231" s="87" t="s">
        <v>176</v>
      </c>
      <c r="AI231" s="84"/>
      <c r="AJ231" s="84"/>
      <c r="AK231" s="84"/>
      <c r="AL231" s="87" t="s">
        <v>176</v>
      </c>
      <c r="AM231" s="87" t="s">
        <v>176</v>
      </c>
      <c r="AN231" s="90"/>
      <c r="AO231" s="90"/>
      <c r="AP231" s="90"/>
      <c r="AQ231" s="87" t="s">
        <v>174</v>
      </c>
      <c r="AR231" s="90"/>
      <c r="AS231" s="90">
        <v>1935.67</v>
      </c>
      <c r="AT231" s="90"/>
      <c r="AU231" s="87" t="s">
        <v>174</v>
      </c>
      <c r="AV231" s="90"/>
      <c r="AW231" s="90"/>
      <c r="AX231" s="90"/>
      <c r="AY231" s="87" t="s">
        <v>174</v>
      </c>
      <c r="AZ231" s="91">
        <v>88</v>
      </c>
      <c r="BA231" s="90">
        <v>7.94</v>
      </c>
      <c r="BB231" s="90"/>
      <c r="BC231" s="90"/>
      <c r="BD231" s="87" t="s">
        <v>176</v>
      </c>
      <c r="BE231" s="91"/>
      <c r="BF231" s="90"/>
      <c r="BG231" s="90"/>
      <c r="BH231" s="90"/>
      <c r="BI231" s="87" t="s">
        <v>176</v>
      </c>
      <c r="BJ231" s="91"/>
      <c r="BK231" s="90"/>
      <c r="BL231" s="90"/>
      <c r="BM231" s="90"/>
      <c r="BN231" s="91"/>
      <c r="BO231" s="91"/>
      <c r="BP231" s="91"/>
      <c r="BQ231" s="91"/>
      <c r="BR231" s="91"/>
      <c r="BS231" s="83"/>
      <c r="BT231" s="83"/>
      <c r="BU231" s="83"/>
      <c r="BV231" s="87" t="s">
        <v>176</v>
      </c>
      <c r="BW231" s="90"/>
      <c r="BX231" s="90"/>
      <c r="BY231" s="90"/>
      <c r="BZ231" s="83"/>
      <c r="CA231" s="91"/>
      <c r="CB231" s="91"/>
      <c r="CC231" s="91"/>
      <c r="CD231" s="91"/>
      <c r="CE231" s="91"/>
      <c r="CF231" s="87" t="s">
        <v>176</v>
      </c>
      <c r="CG231" s="90"/>
      <c r="CH231" s="90"/>
      <c r="CI231" s="90"/>
      <c r="CJ231" s="91"/>
      <c r="CK231" s="91"/>
      <c r="CL231" s="91"/>
      <c r="CM231" s="83"/>
      <c r="CN231" s="83"/>
      <c r="CO231" s="83"/>
      <c r="CP231" s="92" t="s">
        <v>176</v>
      </c>
      <c r="CQ231" s="83"/>
      <c r="CR231" s="83"/>
      <c r="CS231" s="90"/>
      <c r="CT231" s="90"/>
      <c r="CU231" s="90"/>
      <c r="CV231" s="92" t="s">
        <v>176</v>
      </c>
      <c r="CW231" s="83"/>
      <c r="CX231" s="83"/>
      <c r="CY231" s="90"/>
      <c r="CZ231" s="90"/>
      <c r="DA231" s="90"/>
      <c r="DB231" s="87" t="s">
        <v>176</v>
      </c>
      <c r="DC231" s="90"/>
      <c r="DD231" s="90"/>
      <c r="DE231" s="90"/>
      <c r="DF231" s="91"/>
      <c r="DG231" s="91"/>
      <c r="DH231" s="91"/>
      <c r="DI231" s="87"/>
      <c r="DJ231" s="83"/>
      <c r="DK231" s="83"/>
      <c r="DL231" s="83"/>
      <c r="DM231" s="87"/>
      <c r="DN231" s="83"/>
      <c r="DO231" s="83"/>
      <c r="DP231" s="83"/>
      <c r="DQ231" s="87"/>
      <c r="DR231" s="87" t="s">
        <v>174</v>
      </c>
      <c r="DS231" s="90">
        <v>2600</v>
      </c>
      <c r="DT231" s="90">
        <v>1382.64</v>
      </c>
      <c r="DU231" s="90"/>
      <c r="DV231" s="93">
        <v>2.5</v>
      </c>
      <c r="DW231" s="93">
        <v>14</v>
      </c>
      <c r="DX231" s="93">
        <v>8.4</v>
      </c>
      <c r="DY231" s="87" t="s">
        <v>174</v>
      </c>
      <c r="DZ231" s="83">
        <v>69</v>
      </c>
      <c r="EA231" s="83">
        <v>68</v>
      </c>
      <c r="EB231" s="83">
        <v>67</v>
      </c>
      <c r="EC231" s="83">
        <v>67</v>
      </c>
      <c r="ED231" s="83">
        <v>12</v>
      </c>
      <c r="EE231" s="83">
        <v>12</v>
      </c>
      <c r="EF231" s="87" t="s">
        <v>176</v>
      </c>
      <c r="EG231" s="83"/>
      <c r="EH231" s="84"/>
      <c r="EI231" s="84"/>
      <c r="EJ231" s="84"/>
      <c r="EK231" s="87" t="s">
        <v>174</v>
      </c>
      <c r="EL231" s="90"/>
      <c r="EM231" s="90">
        <v>109.16</v>
      </c>
      <c r="EN231" s="90"/>
      <c r="EO231" s="87" t="s">
        <v>177</v>
      </c>
      <c r="EP231" s="83">
        <v>40</v>
      </c>
      <c r="EQ231" s="91">
        <v>10</v>
      </c>
      <c r="ER231" s="91">
        <v>120</v>
      </c>
      <c r="ES231" s="91">
        <v>120</v>
      </c>
      <c r="ET231" s="91">
        <v>6</v>
      </c>
      <c r="EU231" s="87" t="s">
        <v>174</v>
      </c>
      <c r="EV231" s="87"/>
      <c r="EW231" s="91">
        <v>1</v>
      </c>
      <c r="EX231" s="87" t="s">
        <v>174</v>
      </c>
      <c r="EY231" s="90"/>
      <c r="EZ231" s="90">
        <v>26.11</v>
      </c>
      <c r="FA231" s="90"/>
      <c r="FB231" s="91">
        <v>18</v>
      </c>
      <c r="FC231" s="91">
        <v>60</v>
      </c>
      <c r="FD231" s="91">
        <v>12</v>
      </c>
      <c r="FE231" s="87" t="s">
        <v>233</v>
      </c>
      <c r="FF231" s="83">
        <v>18</v>
      </c>
      <c r="FG231" s="83">
        <v>60</v>
      </c>
      <c r="FH231" s="83">
        <v>12</v>
      </c>
      <c r="FI231" s="87" t="s">
        <v>180</v>
      </c>
      <c r="FJ231" s="83"/>
      <c r="FK231" s="83"/>
      <c r="FL231" s="83"/>
      <c r="FM231" s="87"/>
      <c r="FN231" s="113" t="s">
        <v>174</v>
      </c>
      <c r="FO231" s="84">
        <f t="shared" si="24"/>
        <v>50</v>
      </c>
      <c r="FP231" s="84"/>
      <c r="FQ231" s="84"/>
      <c r="FR231" s="85">
        <f t="shared" si="25"/>
        <v>200</v>
      </c>
      <c r="FS231" s="90"/>
      <c r="FT231" s="90"/>
      <c r="FU231" s="90">
        <f>755.52+590.21</f>
        <v>1345.73</v>
      </c>
      <c r="FV231" s="90"/>
      <c r="FW231" s="86">
        <f t="shared" si="26"/>
        <v>2857.94</v>
      </c>
      <c r="FX231" s="86">
        <f t="shared" si="27"/>
        <v>4799.3100000000004</v>
      </c>
      <c r="FY231" s="86">
        <f t="shared" si="27"/>
        <v>0</v>
      </c>
    </row>
    <row r="232" spans="1:181" ht="30" customHeight="1" x14ac:dyDescent="0.25">
      <c r="A232" s="83" t="s">
        <v>479</v>
      </c>
      <c r="B232" s="87" t="s">
        <v>201</v>
      </c>
      <c r="C232" s="88">
        <v>44697</v>
      </c>
      <c r="D232" s="89">
        <v>44725</v>
      </c>
      <c r="E232" s="87" t="s">
        <v>202</v>
      </c>
      <c r="F232" s="87" t="s">
        <v>177</v>
      </c>
      <c r="G232" s="87" t="s">
        <v>203</v>
      </c>
      <c r="H232" s="87"/>
      <c r="I232" s="87"/>
      <c r="J232" s="83">
        <v>100</v>
      </c>
      <c r="K232" s="87"/>
      <c r="L232" s="87" t="s">
        <v>174</v>
      </c>
      <c r="M232" s="83">
        <v>1</v>
      </c>
      <c r="N232" s="83"/>
      <c r="O232" s="83"/>
      <c r="P232" s="83">
        <v>18000</v>
      </c>
      <c r="Q232" s="83"/>
      <c r="R232" s="83"/>
      <c r="S232" s="83"/>
      <c r="T232" s="83">
        <v>1</v>
      </c>
      <c r="U232" s="83">
        <v>8</v>
      </c>
      <c r="V232" s="83">
        <v>8320</v>
      </c>
      <c r="W232" s="83">
        <v>1040</v>
      </c>
      <c r="X232" s="87" t="s">
        <v>175</v>
      </c>
      <c r="Y232" s="83">
        <v>1760</v>
      </c>
      <c r="Z232" s="83"/>
      <c r="AA232" s="83"/>
      <c r="AB232" s="83">
        <v>875</v>
      </c>
      <c r="AC232" s="83">
        <v>1</v>
      </c>
      <c r="AD232" s="87" t="s">
        <v>176</v>
      </c>
      <c r="AE232" s="90"/>
      <c r="AF232" s="90"/>
      <c r="AG232" s="90"/>
      <c r="AH232" s="87" t="s">
        <v>176</v>
      </c>
      <c r="AI232" s="84"/>
      <c r="AJ232" s="84"/>
      <c r="AK232" s="84"/>
      <c r="AL232" s="87" t="s">
        <v>176</v>
      </c>
      <c r="AM232" s="87" t="s">
        <v>176</v>
      </c>
      <c r="AN232" s="90"/>
      <c r="AO232" s="90"/>
      <c r="AP232" s="90"/>
      <c r="AQ232" s="87" t="s">
        <v>174</v>
      </c>
      <c r="AR232" s="90"/>
      <c r="AS232" s="90">
        <v>1231.8499999999999</v>
      </c>
      <c r="AT232" s="90"/>
      <c r="AU232" s="87" t="s">
        <v>176</v>
      </c>
      <c r="AV232" s="90"/>
      <c r="AW232" s="90"/>
      <c r="AX232" s="90"/>
      <c r="AY232" s="87" t="s">
        <v>174</v>
      </c>
      <c r="AZ232" s="91">
        <v>885</v>
      </c>
      <c r="BA232" s="90"/>
      <c r="BB232" s="90">
        <v>595.41999999999996</v>
      </c>
      <c r="BC232" s="90"/>
      <c r="BD232" s="87" t="s">
        <v>176</v>
      </c>
      <c r="BE232" s="91"/>
      <c r="BF232" s="90"/>
      <c r="BG232" s="90"/>
      <c r="BH232" s="90"/>
      <c r="BI232" s="87" t="s">
        <v>174</v>
      </c>
      <c r="BJ232" s="91">
        <v>1040</v>
      </c>
      <c r="BK232" s="90"/>
      <c r="BL232" s="90">
        <v>540.38</v>
      </c>
      <c r="BM232" s="90"/>
      <c r="BN232" s="91">
        <v>38</v>
      </c>
      <c r="BO232" s="91">
        <v>38</v>
      </c>
      <c r="BP232" s="91"/>
      <c r="BQ232" s="91"/>
      <c r="BR232" s="91"/>
      <c r="BS232" s="83"/>
      <c r="BT232" s="83"/>
      <c r="BU232" s="83"/>
      <c r="BV232" s="87" t="s">
        <v>176</v>
      </c>
      <c r="BW232" s="90"/>
      <c r="BX232" s="90"/>
      <c r="BY232" s="90"/>
      <c r="BZ232" s="83"/>
      <c r="CA232" s="91"/>
      <c r="CB232" s="91"/>
      <c r="CC232" s="91"/>
      <c r="CD232" s="91"/>
      <c r="CE232" s="91"/>
      <c r="CF232" s="87" t="s">
        <v>174</v>
      </c>
      <c r="CG232" s="90"/>
      <c r="CH232" s="90">
        <v>985.7</v>
      </c>
      <c r="CI232" s="90"/>
      <c r="CJ232" s="91">
        <v>1040</v>
      </c>
      <c r="CK232" s="91">
        <v>19</v>
      </c>
      <c r="CL232" s="91">
        <v>19</v>
      </c>
      <c r="CM232" s="83"/>
      <c r="CN232" s="83"/>
      <c r="CO232" s="83"/>
      <c r="CP232" s="92" t="s">
        <v>176</v>
      </c>
      <c r="CQ232" s="83"/>
      <c r="CR232" s="83"/>
      <c r="CS232" s="90"/>
      <c r="CT232" s="90"/>
      <c r="CU232" s="90"/>
      <c r="CV232" s="92" t="s">
        <v>176</v>
      </c>
      <c r="CW232" s="83"/>
      <c r="CX232" s="83"/>
      <c r="CY232" s="90"/>
      <c r="CZ232" s="90"/>
      <c r="DA232" s="90"/>
      <c r="DB232" s="87" t="s">
        <v>176</v>
      </c>
      <c r="DC232" s="90"/>
      <c r="DD232" s="90"/>
      <c r="DE232" s="90"/>
      <c r="DF232" s="91"/>
      <c r="DG232" s="91"/>
      <c r="DH232" s="91"/>
      <c r="DI232" s="87"/>
      <c r="DJ232" s="83"/>
      <c r="DK232" s="83"/>
      <c r="DL232" s="83"/>
      <c r="DM232" s="87"/>
      <c r="DN232" s="83"/>
      <c r="DO232" s="83"/>
      <c r="DP232" s="83"/>
      <c r="DQ232" s="87"/>
      <c r="DR232" s="87" t="s">
        <v>174</v>
      </c>
      <c r="DS232" s="90">
        <v>2600</v>
      </c>
      <c r="DT232" s="90">
        <v>2356.1799999999998</v>
      </c>
      <c r="DU232" s="90"/>
      <c r="DV232" s="93">
        <v>2</v>
      </c>
      <c r="DW232" s="93">
        <v>14</v>
      </c>
      <c r="DX232" s="93">
        <v>8.4</v>
      </c>
      <c r="DY232" s="87" t="s">
        <v>174</v>
      </c>
      <c r="DZ232" s="83">
        <v>77</v>
      </c>
      <c r="EA232" s="83">
        <v>77</v>
      </c>
      <c r="EB232" s="83">
        <v>72</v>
      </c>
      <c r="EC232" s="83">
        <v>72</v>
      </c>
      <c r="ED232" s="83">
        <v>12</v>
      </c>
      <c r="EE232" s="83">
        <v>12</v>
      </c>
      <c r="EF232" s="87" t="s">
        <v>176</v>
      </c>
      <c r="EG232" s="83"/>
      <c r="EH232" s="84"/>
      <c r="EI232" s="84"/>
      <c r="EJ232" s="84"/>
      <c r="EK232" s="87" t="s">
        <v>174</v>
      </c>
      <c r="EL232" s="90"/>
      <c r="EM232" s="90">
        <v>84.38</v>
      </c>
      <c r="EN232" s="90"/>
      <c r="EO232" s="87" t="s">
        <v>177</v>
      </c>
      <c r="EP232" s="83">
        <v>40</v>
      </c>
      <c r="EQ232" s="12">
        <v>10</v>
      </c>
      <c r="ER232" s="91">
        <v>140</v>
      </c>
      <c r="ES232" s="91">
        <v>120</v>
      </c>
      <c r="ET232" s="91">
        <v>6</v>
      </c>
      <c r="EU232" s="87" t="s">
        <v>176</v>
      </c>
      <c r="EV232" s="87" t="s">
        <v>209</v>
      </c>
      <c r="EW232" s="91">
        <v>1</v>
      </c>
      <c r="EX232" s="87" t="s">
        <v>174</v>
      </c>
      <c r="EY232" s="90"/>
      <c r="EZ232" s="90">
        <v>86.37</v>
      </c>
      <c r="FA232" s="90"/>
      <c r="FB232" s="91">
        <v>9</v>
      </c>
      <c r="FC232" s="91">
        <v>100</v>
      </c>
      <c r="FD232" s="91">
        <v>12</v>
      </c>
      <c r="FE232" s="87" t="s">
        <v>180</v>
      </c>
      <c r="FF232" s="83">
        <v>9</v>
      </c>
      <c r="FG232" s="83">
        <v>100</v>
      </c>
      <c r="FH232" s="83">
        <v>10</v>
      </c>
      <c r="FI232" s="87" t="s">
        <v>205</v>
      </c>
      <c r="FJ232" s="83"/>
      <c r="FK232" s="83"/>
      <c r="FL232" s="83"/>
      <c r="FM232" s="87"/>
      <c r="FN232" s="113" t="s">
        <v>174</v>
      </c>
      <c r="FO232" s="84">
        <f t="shared" si="24"/>
        <v>50</v>
      </c>
      <c r="FP232" s="84"/>
      <c r="FQ232" s="84"/>
      <c r="FR232" s="85">
        <f t="shared" si="25"/>
        <v>200</v>
      </c>
      <c r="FS232" s="90"/>
      <c r="FT232" s="90"/>
      <c r="FU232" s="90">
        <v>512.62</v>
      </c>
      <c r="FV232" s="90"/>
      <c r="FW232" s="86">
        <f t="shared" si="26"/>
        <v>2850</v>
      </c>
      <c r="FX232" s="86">
        <f t="shared" si="27"/>
        <v>6392.9000000000005</v>
      </c>
      <c r="FY232" s="86">
        <f t="shared" si="27"/>
        <v>0</v>
      </c>
    </row>
    <row r="233" spans="1:181" x14ac:dyDescent="0.25">
      <c r="A233" s="83" t="s">
        <v>480</v>
      </c>
      <c r="B233" s="87" t="s">
        <v>201</v>
      </c>
      <c r="C233" s="88">
        <v>44689</v>
      </c>
      <c r="D233" s="89">
        <v>44714</v>
      </c>
      <c r="E233" s="87" t="s">
        <v>202</v>
      </c>
      <c r="F233" s="87" t="s">
        <v>177</v>
      </c>
      <c r="G233" s="87" t="s">
        <v>203</v>
      </c>
      <c r="H233" s="87"/>
      <c r="I233" s="87"/>
      <c r="J233" s="83">
        <v>100</v>
      </c>
      <c r="K233" s="87"/>
      <c r="L233" s="87" t="s">
        <v>174</v>
      </c>
      <c r="M233" s="83">
        <v>1</v>
      </c>
      <c r="N233" s="83"/>
      <c r="O233" s="83"/>
      <c r="P233" s="83">
        <v>5000</v>
      </c>
      <c r="Q233" s="83"/>
      <c r="R233" s="83"/>
      <c r="S233" s="83"/>
      <c r="T233" s="83">
        <v>1</v>
      </c>
      <c r="U233" s="83">
        <v>5</v>
      </c>
      <c r="V233" s="83">
        <v>7840</v>
      </c>
      <c r="W233" s="83">
        <v>980</v>
      </c>
      <c r="X233" s="87" t="s">
        <v>175</v>
      </c>
      <c r="Y233" s="83">
        <v>1277</v>
      </c>
      <c r="Z233" s="83"/>
      <c r="AA233" s="83"/>
      <c r="AB233" s="83">
        <v>839</v>
      </c>
      <c r="AC233" s="83">
        <v>1</v>
      </c>
      <c r="AD233" s="87" t="s">
        <v>176</v>
      </c>
      <c r="AE233" s="90"/>
      <c r="AF233" s="90"/>
      <c r="AG233" s="90"/>
      <c r="AH233" s="87" t="s">
        <v>176</v>
      </c>
      <c r="AI233" s="84"/>
      <c r="AJ233" s="84"/>
      <c r="AK233" s="84"/>
      <c r="AL233" s="87" t="s">
        <v>174</v>
      </c>
      <c r="AM233" s="87" t="s">
        <v>176</v>
      </c>
      <c r="AN233" s="90"/>
      <c r="AO233" s="90">
        <v>699.95</v>
      </c>
      <c r="AP233" s="90"/>
      <c r="AQ233" s="87" t="s">
        <v>174</v>
      </c>
      <c r="AR233" s="90"/>
      <c r="AS233" s="90">
        <v>824.4</v>
      </c>
      <c r="AT233" s="90"/>
      <c r="AU233" s="87" t="s">
        <v>176</v>
      </c>
      <c r="AV233" s="90"/>
      <c r="AW233" s="90"/>
      <c r="AX233" s="90"/>
      <c r="AY233" s="87" t="s">
        <v>174</v>
      </c>
      <c r="AZ233" s="91">
        <v>438</v>
      </c>
      <c r="BA233" s="90"/>
      <c r="BB233" s="90">
        <v>636.57000000000005</v>
      </c>
      <c r="BC233" s="90"/>
      <c r="BD233" s="87" t="s">
        <v>176</v>
      </c>
      <c r="BE233" s="91"/>
      <c r="BF233" s="90"/>
      <c r="BG233" s="90"/>
      <c r="BH233" s="90"/>
      <c r="BI233" s="87" t="s">
        <v>174</v>
      </c>
      <c r="BJ233" s="91">
        <v>980</v>
      </c>
      <c r="BK233" s="90"/>
      <c r="BL233" s="90">
        <v>1667.65</v>
      </c>
      <c r="BM233" s="90"/>
      <c r="BN233" s="91">
        <v>6</v>
      </c>
      <c r="BO233" s="91">
        <v>38</v>
      </c>
      <c r="BP233" s="91"/>
      <c r="BQ233" s="91"/>
      <c r="BR233" s="91"/>
      <c r="BS233" s="83"/>
      <c r="BT233" s="83"/>
      <c r="BU233" s="83"/>
      <c r="BV233" s="87" t="s">
        <v>176</v>
      </c>
      <c r="BW233" s="90"/>
      <c r="BX233" s="90"/>
      <c r="BY233" s="90"/>
      <c r="BZ233" s="83"/>
      <c r="CA233" s="91"/>
      <c r="CB233" s="91"/>
      <c r="CC233" s="91"/>
      <c r="CD233" s="91"/>
      <c r="CE233" s="91"/>
      <c r="CF233" s="87" t="s">
        <v>174</v>
      </c>
      <c r="CG233" s="90"/>
      <c r="CH233" s="90">
        <v>1448.07</v>
      </c>
      <c r="CI233" s="90"/>
      <c r="CJ233" s="91">
        <v>980</v>
      </c>
      <c r="CK233" s="91">
        <v>1.2</v>
      </c>
      <c r="CL233" s="91">
        <v>19</v>
      </c>
      <c r="CM233" s="83"/>
      <c r="CN233" s="83"/>
      <c r="CO233" s="83"/>
      <c r="CP233" s="92" t="s">
        <v>176</v>
      </c>
      <c r="CQ233" s="83"/>
      <c r="CR233" s="83"/>
      <c r="CS233" s="90"/>
      <c r="CT233" s="90"/>
      <c r="CU233" s="90"/>
      <c r="CV233" s="92" t="s">
        <v>176</v>
      </c>
      <c r="CW233" s="83"/>
      <c r="CX233" s="83"/>
      <c r="CY233" s="90"/>
      <c r="CZ233" s="90"/>
      <c r="DA233" s="90"/>
      <c r="DB233" s="87" t="s">
        <v>176</v>
      </c>
      <c r="DC233" s="90"/>
      <c r="DD233" s="90"/>
      <c r="DE233" s="90"/>
      <c r="DF233" s="91"/>
      <c r="DG233" s="91"/>
      <c r="DH233" s="91"/>
      <c r="DI233" s="87"/>
      <c r="DJ233" s="83"/>
      <c r="DK233" s="83"/>
      <c r="DL233" s="83"/>
      <c r="DM233" s="87"/>
      <c r="DN233" s="83"/>
      <c r="DO233" s="83"/>
      <c r="DP233" s="83"/>
      <c r="DQ233" s="87"/>
      <c r="DR233" s="87" t="s">
        <v>174</v>
      </c>
      <c r="DS233" s="90">
        <v>2600</v>
      </c>
      <c r="DT233" s="90">
        <v>2021.2</v>
      </c>
      <c r="DU233" s="90"/>
      <c r="DV233" s="93">
        <v>2.5</v>
      </c>
      <c r="DW233" s="93">
        <v>14</v>
      </c>
      <c r="DX233" s="93">
        <v>8.4</v>
      </c>
      <c r="DY233" s="87" t="s">
        <v>174</v>
      </c>
      <c r="DZ233" s="83">
        <v>77</v>
      </c>
      <c r="EA233" s="83">
        <v>77</v>
      </c>
      <c r="EB233" s="83">
        <v>72</v>
      </c>
      <c r="EC233" s="83">
        <v>72</v>
      </c>
      <c r="ED233" s="83">
        <v>12</v>
      </c>
      <c r="EE233" s="83">
        <v>12</v>
      </c>
      <c r="EF233" s="87" t="s">
        <v>176</v>
      </c>
      <c r="EG233" s="83"/>
      <c r="EH233" s="84"/>
      <c r="EI233" s="84"/>
      <c r="EJ233" s="84"/>
      <c r="EK233" s="87" t="s">
        <v>174</v>
      </c>
      <c r="EL233" s="90"/>
      <c r="EM233" s="90">
        <v>119.14</v>
      </c>
      <c r="EN233" s="90"/>
      <c r="EO233" s="87" t="s">
        <v>177</v>
      </c>
      <c r="EP233" s="83">
        <v>40</v>
      </c>
      <c r="EQ233" s="91">
        <v>10</v>
      </c>
      <c r="ER233" s="91">
        <v>140</v>
      </c>
      <c r="ES233" s="91">
        <v>120</v>
      </c>
      <c r="ET233" s="91">
        <v>6</v>
      </c>
      <c r="EU233" s="87" t="s">
        <v>174</v>
      </c>
      <c r="EV233" s="87"/>
      <c r="EW233" s="91">
        <v>1</v>
      </c>
      <c r="EX233" s="87" t="s">
        <v>174</v>
      </c>
      <c r="EY233" s="90"/>
      <c r="EZ233" s="90">
        <v>78.53</v>
      </c>
      <c r="FA233" s="90"/>
      <c r="FB233" s="91">
        <v>9</v>
      </c>
      <c r="FC233" s="91">
        <v>100</v>
      </c>
      <c r="FD233" s="91">
        <v>12</v>
      </c>
      <c r="FE233" s="87" t="s">
        <v>180</v>
      </c>
      <c r="FF233" s="83">
        <v>9</v>
      </c>
      <c r="FG233" s="83">
        <v>100</v>
      </c>
      <c r="FH233" s="83">
        <v>10</v>
      </c>
      <c r="FI233" s="87" t="s">
        <v>205</v>
      </c>
      <c r="FJ233" s="83"/>
      <c r="FK233" s="83"/>
      <c r="FL233" s="83"/>
      <c r="FM233" s="87"/>
      <c r="FN233" s="113" t="s">
        <v>174</v>
      </c>
      <c r="FO233" s="84">
        <f t="shared" si="24"/>
        <v>50</v>
      </c>
      <c r="FP233" s="84"/>
      <c r="FQ233" s="84"/>
      <c r="FR233" s="85">
        <f t="shared" si="25"/>
        <v>200</v>
      </c>
      <c r="FS233" s="90"/>
      <c r="FT233" s="90"/>
      <c r="FU233" s="90">
        <v>500.73</v>
      </c>
      <c r="FV233" s="90"/>
      <c r="FW233" s="86">
        <f t="shared" si="26"/>
        <v>2850</v>
      </c>
      <c r="FX233" s="86">
        <f t="shared" si="27"/>
        <v>7996.24</v>
      </c>
      <c r="FY233" s="86">
        <f t="shared" si="27"/>
        <v>0</v>
      </c>
    </row>
    <row r="234" spans="1:181" x14ac:dyDescent="0.25">
      <c r="A234" s="83" t="s">
        <v>481</v>
      </c>
      <c r="B234" s="87" t="s">
        <v>337</v>
      </c>
      <c r="C234" s="88">
        <v>44565</v>
      </c>
      <c r="D234" s="89">
        <v>44740</v>
      </c>
      <c r="E234" s="87" t="s">
        <v>199</v>
      </c>
      <c r="F234" s="87" t="s">
        <v>177</v>
      </c>
      <c r="G234" s="87" t="s">
        <v>203</v>
      </c>
      <c r="H234" s="87"/>
      <c r="I234" s="87"/>
      <c r="J234" s="83">
        <v>100</v>
      </c>
      <c r="K234" s="87"/>
      <c r="L234" s="87" t="s">
        <v>174</v>
      </c>
      <c r="M234" s="83"/>
      <c r="N234" s="83">
        <v>1</v>
      </c>
      <c r="O234" s="83"/>
      <c r="P234" s="83">
        <v>36000</v>
      </c>
      <c r="Q234" s="83">
        <v>10</v>
      </c>
      <c r="R234" s="83"/>
      <c r="S234" s="83"/>
      <c r="T234" s="83">
        <v>5</v>
      </c>
      <c r="U234" s="83">
        <v>8</v>
      </c>
      <c r="V234" s="83">
        <v>19424</v>
      </c>
      <c r="W234" s="83">
        <v>2428</v>
      </c>
      <c r="X234" s="87" t="s">
        <v>175</v>
      </c>
      <c r="Y234" s="83">
        <v>6201</v>
      </c>
      <c r="Z234" s="83">
        <v>688</v>
      </c>
      <c r="AA234" s="83">
        <v>126</v>
      </c>
      <c r="AB234" s="83">
        <v>1936</v>
      </c>
      <c r="AC234" s="83">
        <v>2</v>
      </c>
      <c r="AD234" s="87" t="s">
        <v>176</v>
      </c>
      <c r="AE234" s="90"/>
      <c r="AF234" s="90"/>
      <c r="AG234" s="90"/>
      <c r="AH234" s="87" t="s">
        <v>176</v>
      </c>
      <c r="AI234" s="84"/>
      <c r="AJ234" s="84"/>
      <c r="AK234" s="84"/>
      <c r="AL234" s="87" t="s">
        <v>176</v>
      </c>
      <c r="AM234" s="87" t="s">
        <v>176</v>
      </c>
      <c r="AN234" s="90"/>
      <c r="AO234" s="90"/>
      <c r="AP234" s="90"/>
      <c r="AQ234" s="87" t="s">
        <v>174</v>
      </c>
      <c r="AR234" s="90"/>
      <c r="AS234" s="90">
        <v>1575.1</v>
      </c>
      <c r="AT234" s="90">
        <v>925.74</v>
      </c>
      <c r="AU234" s="87" t="s">
        <v>176</v>
      </c>
      <c r="AV234" s="90"/>
      <c r="AW234" s="90"/>
      <c r="AX234" s="90"/>
      <c r="AY234" s="87" t="s">
        <v>174</v>
      </c>
      <c r="AZ234" s="91">
        <v>4265</v>
      </c>
      <c r="BA234" s="90"/>
      <c r="BB234" s="90">
        <v>1129.3699999999999</v>
      </c>
      <c r="BC234" s="90"/>
      <c r="BD234" s="87" t="s">
        <v>174</v>
      </c>
      <c r="BE234" s="91">
        <v>562</v>
      </c>
      <c r="BF234" s="90"/>
      <c r="BG234" s="90"/>
      <c r="BH234" s="90">
        <v>626.58000000000004</v>
      </c>
      <c r="BI234" s="87" t="s">
        <v>174</v>
      </c>
      <c r="BJ234" s="91">
        <v>1214</v>
      </c>
      <c r="BK234" s="90"/>
      <c r="BL234" s="90">
        <v>1568.1</v>
      </c>
      <c r="BM234" s="90"/>
      <c r="BN234" s="91">
        <v>19</v>
      </c>
      <c r="BO234" s="91">
        <v>49</v>
      </c>
      <c r="BP234" s="91"/>
      <c r="BQ234" s="91"/>
      <c r="BR234" s="91"/>
      <c r="BS234" s="83"/>
      <c r="BT234" s="83"/>
      <c r="BU234" s="83"/>
      <c r="BV234" s="87" t="s">
        <v>176</v>
      </c>
      <c r="BW234" s="90"/>
      <c r="BX234" s="90"/>
      <c r="BY234" s="90"/>
      <c r="BZ234" s="83"/>
      <c r="CA234" s="91"/>
      <c r="CB234" s="91"/>
      <c r="CC234" s="91"/>
      <c r="CD234" s="91"/>
      <c r="CE234" s="91"/>
      <c r="CF234" s="87" t="s">
        <v>174</v>
      </c>
      <c r="CG234" s="90"/>
      <c r="CH234" s="90"/>
      <c r="CI234" s="90">
        <v>2353.5100000000002</v>
      </c>
      <c r="CJ234" s="91">
        <v>1214</v>
      </c>
      <c r="CK234" s="91">
        <v>0</v>
      </c>
      <c r="CL234" s="91">
        <v>19</v>
      </c>
      <c r="CM234" s="83"/>
      <c r="CN234" s="83"/>
      <c r="CO234" s="83"/>
      <c r="CP234" s="92" t="s">
        <v>176</v>
      </c>
      <c r="CQ234" s="83"/>
      <c r="CR234" s="83"/>
      <c r="CS234" s="90"/>
      <c r="CT234" s="90"/>
      <c r="CU234" s="90"/>
      <c r="CV234" s="92" t="s">
        <v>176</v>
      </c>
      <c r="CW234" s="83"/>
      <c r="CX234" s="83"/>
      <c r="CY234" s="90"/>
      <c r="CZ234" s="90"/>
      <c r="DA234" s="90"/>
      <c r="DB234" s="87" t="s">
        <v>176</v>
      </c>
      <c r="DC234" s="90"/>
      <c r="DD234" s="90"/>
      <c r="DE234" s="90"/>
      <c r="DF234" s="91"/>
      <c r="DG234" s="91"/>
      <c r="DH234" s="91"/>
      <c r="DI234" s="87"/>
      <c r="DJ234" s="83"/>
      <c r="DK234" s="83"/>
      <c r="DL234" s="83"/>
      <c r="DM234" s="87"/>
      <c r="DN234" s="83"/>
      <c r="DO234" s="83"/>
      <c r="DP234" s="83"/>
      <c r="DQ234" s="87"/>
      <c r="DR234" s="87" t="s">
        <v>174</v>
      </c>
      <c r="DS234" s="90">
        <v>2222.14</v>
      </c>
      <c r="DT234" s="90"/>
      <c r="DU234" s="90">
        <v>2451.48</v>
      </c>
      <c r="DV234" s="93">
        <v>3</v>
      </c>
      <c r="DW234" s="93">
        <v>14</v>
      </c>
      <c r="DX234" s="93">
        <v>8.5</v>
      </c>
      <c r="DY234" s="87" t="s">
        <v>174</v>
      </c>
      <c r="DZ234" s="83">
        <v>78</v>
      </c>
      <c r="EA234" s="83">
        <v>80</v>
      </c>
      <c r="EB234" s="83">
        <v>72</v>
      </c>
      <c r="EC234" s="83">
        <v>72</v>
      </c>
      <c r="ED234" s="83">
        <v>8</v>
      </c>
      <c r="EE234" s="83">
        <v>6</v>
      </c>
      <c r="EF234" s="87" t="s">
        <v>176</v>
      </c>
      <c r="EG234" s="83"/>
      <c r="EH234" s="84"/>
      <c r="EI234" s="84"/>
      <c r="EJ234" s="84"/>
      <c r="EK234" s="87" t="s">
        <v>174</v>
      </c>
      <c r="EL234" s="90">
        <v>169.71</v>
      </c>
      <c r="EM234" s="90"/>
      <c r="EN234" s="90"/>
      <c r="EO234" s="87" t="s">
        <v>177</v>
      </c>
      <c r="EP234" s="83">
        <v>50</v>
      </c>
      <c r="EQ234" s="91"/>
      <c r="ER234" s="91">
        <v>125</v>
      </c>
      <c r="ES234" s="91">
        <v>120</v>
      </c>
      <c r="ET234" s="91">
        <v>12</v>
      </c>
      <c r="EU234" s="87" t="s">
        <v>174</v>
      </c>
      <c r="EV234" s="87"/>
      <c r="EW234" s="91">
        <v>3</v>
      </c>
      <c r="EX234" s="87" t="s">
        <v>174</v>
      </c>
      <c r="EY234" s="90"/>
      <c r="EZ234" s="90">
        <v>129.86000000000001</v>
      </c>
      <c r="FA234" s="90"/>
      <c r="FB234" s="91"/>
      <c r="FC234" s="91"/>
      <c r="FD234" s="91"/>
      <c r="FE234" s="87"/>
      <c r="FF234" s="83"/>
      <c r="FG234" s="83"/>
      <c r="FH234" s="83"/>
      <c r="FI234" s="87"/>
      <c r="FJ234" s="83"/>
      <c r="FK234" s="83"/>
      <c r="FL234" s="83"/>
      <c r="FM234" s="87"/>
      <c r="FN234" s="113" t="s">
        <v>174</v>
      </c>
      <c r="FO234" s="84">
        <f t="shared" si="24"/>
        <v>50</v>
      </c>
      <c r="FP234" s="84"/>
      <c r="FQ234" s="84"/>
      <c r="FR234" s="85">
        <f t="shared" si="25"/>
        <v>200</v>
      </c>
      <c r="FS234" s="90"/>
      <c r="FT234" s="90"/>
      <c r="FU234" s="90">
        <v>1800</v>
      </c>
      <c r="FV234" s="90">
        <v>800</v>
      </c>
      <c r="FW234" s="86">
        <f t="shared" si="26"/>
        <v>2641.85</v>
      </c>
      <c r="FX234" s="86">
        <f t="shared" si="27"/>
        <v>6202.4299999999994</v>
      </c>
      <c r="FY234" s="86">
        <f t="shared" si="27"/>
        <v>7157.31</v>
      </c>
    </row>
    <row r="235" spans="1:181" x14ac:dyDescent="0.25">
      <c r="A235" s="83" t="s">
        <v>482</v>
      </c>
      <c r="B235" s="87" t="s">
        <v>436</v>
      </c>
      <c r="C235" s="88">
        <v>44746</v>
      </c>
      <c r="D235" s="89">
        <v>44749</v>
      </c>
      <c r="E235" s="87" t="s">
        <v>199</v>
      </c>
      <c r="F235" s="87" t="s">
        <v>177</v>
      </c>
      <c r="G235" s="87" t="s">
        <v>182</v>
      </c>
      <c r="H235" s="87"/>
      <c r="I235" s="87"/>
      <c r="J235" s="83">
        <v>100</v>
      </c>
      <c r="K235" s="87">
        <v>8.1999999999999993</v>
      </c>
      <c r="L235" s="87" t="s">
        <v>174</v>
      </c>
      <c r="M235" s="83"/>
      <c r="N235" s="83"/>
      <c r="O235" s="83">
        <v>1</v>
      </c>
      <c r="P235" s="83">
        <v>36000</v>
      </c>
      <c r="Q235" s="83"/>
      <c r="R235" s="83"/>
      <c r="S235" s="83"/>
      <c r="T235" s="83">
        <v>4</v>
      </c>
      <c r="U235" s="83">
        <v>9</v>
      </c>
      <c r="V235" s="83">
        <v>21504</v>
      </c>
      <c r="W235" s="83">
        <v>2688</v>
      </c>
      <c r="X235" s="87" t="s">
        <v>175</v>
      </c>
      <c r="Y235" s="83">
        <v>3838</v>
      </c>
      <c r="Z235" s="83">
        <v>3838</v>
      </c>
      <c r="AA235" s="83">
        <v>3838</v>
      </c>
      <c r="AB235" s="83">
        <v>2754</v>
      </c>
      <c r="AC235" s="83">
        <v>1</v>
      </c>
      <c r="AD235" s="87" t="s">
        <v>176</v>
      </c>
      <c r="AE235" s="90"/>
      <c r="AF235" s="90"/>
      <c r="AG235" s="90"/>
      <c r="AH235" s="87" t="s">
        <v>176</v>
      </c>
      <c r="AI235" s="84"/>
      <c r="AJ235" s="84"/>
      <c r="AK235" s="84"/>
      <c r="AL235" s="87" t="s">
        <v>176</v>
      </c>
      <c r="AM235" s="87" t="s">
        <v>176</v>
      </c>
      <c r="AN235" s="90"/>
      <c r="AO235" s="90"/>
      <c r="AP235" s="90"/>
      <c r="AQ235" s="87" t="s">
        <v>174</v>
      </c>
      <c r="AR235" s="90"/>
      <c r="AS235" s="90">
        <v>1149.32</v>
      </c>
      <c r="AT235" s="90"/>
      <c r="AU235" s="87" t="s">
        <v>176</v>
      </c>
      <c r="AV235" s="90"/>
      <c r="AW235" s="90"/>
      <c r="AX235" s="90"/>
      <c r="AY235" s="87" t="s">
        <v>174</v>
      </c>
      <c r="AZ235" s="91">
        <v>1084</v>
      </c>
      <c r="BA235" s="90">
        <v>266.5</v>
      </c>
      <c r="BB235" s="90">
        <v>209.11</v>
      </c>
      <c r="BC235" s="90"/>
      <c r="BD235" s="87" t="s">
        <v>176</v>
      </c>
      <c r="BE235" s="91"/>
      <c r="BF235" s="90"/>
      <c r="BG235" s="90"/>
      <c r="BH235" s="90"/>
      <c r="BI235" s="87" t="s">
        <v>174</v>
      </c>
      <c r="BJ235" s="91">
        <v>2688</v>
      </c>
      <c r="BK235" s="90">
        <v>424.8</v>
      </c>
      <c r="BL235" s="90">
        <v>653.73</v>
      </c>
      <c r="BM235" s="90"/>
      <c r="BN235" s="91">
        <v>19</v>
      </c>
      <c r="BO235" s="91">
        <v>38</v>
      </c>
      <c r="BP235" s="91"/>
      <c r="BQ235" s="91"/>
      <c r="BR235" s="91"/>
      <c r="BS235" s="83"/>
      <c r="BT235" s="83"/>
      <c r="BU235" s="83"/>
      <c r="BV235" s="87" t="s">
        <v>176</v>
      </c>
      <c r="BW235" s="90"/>
      <c r="BX235" s="90"/>
      <c r="BY235" s="90"/>
      <c r="BZ235" s="83"/>
      <c r="CA235" s="91"/>
      <c r="CB235" s="91"/>
      <c r="CC235" s="91"/>
      <c r="CD235" s="91"/>
      <c r="CE235" s="91"/>
      <c r="CF235" s="87" t="s">
        <v>176</v>
      </c>
      <c r="CG235" s="90"/>
      <c r="CH235" s="90"/>
      <c r="CI235" s="90"/>
      <c r="CJ235" s="91"/>
      <c r="CK235" s="91"/>
      <c r="CL235" s="91"/>
      <c r="CM235" s="83"/>
      <c r="CN235" s="83"/>
      <c r="CO235" s="83"/>
      <c r="CP235" s="92" t="s">
        <v>176</v>
      </c>
      <c r="CQ235" s="83"/>
      <c r="CR235" s="83"/>
      <c r="CS235" s="90"/>
      <c r="CT235" s="90"/>
      <c r="CU235" s="90"/>
      <c r="CV235" s="92" t="s">
        <v>176</v>
      </c>
      <c r="CW235" s="83"/>
      <c r="CX235" s="83"/>
      <c r="CY235" s="90"/>
      <c r="CZ235" s="90"/>
      <c r="DA235" s="90"/>
      <c r="DB235" s="87" t="s">
        <v>176</v>
      </c>
      <c r="DC235" s="90"/>
      <c r="DD235" s="90"/>
      <c r="DE235" s="90"/>
      <c r="DF235" s="91"/>
      <c r="DG235" s="91"/>
      <c r="DH235" s="91"/>
      <c r="DI235" s="87"/>
      <c r="DJ235" s="83"/>
      <c r="DK235" s="83"/>
      <c r="DL235" s="83"/>
      <c r="DM235" s="87"/>
      <c r="DN235" s="83"/>
      <c r="DO235" s="83"/>
      <c r="DP235" s="83"/>
      <c r="DQ235" s="87"/>
      <c r="DR235" s="87" t="s">
        <v>176</v>
      </c>
      <c r="DS235" s="90"/>
      <c r="DT235" s="90"/>
      <c r="DU235" s="90"/>
      <c r="DV235" s="93"/>
      <c r="DW235" s="93"/>
      <c r="DX235" s="93"/>
      <c r="DY235" s="87" t="s">
        <v>174</v>
      </c>
      <c r="DZ235" s="83">
        <v>69</v>
      </c>
      <c r="EA235" s="83">
        <v>69</v>
      </c>
      <c r="EB235" s="83">
        <v>67</v>
      </c>
      <c r="EC235" s="83">
        <v>67</v>
      </c>
      <c r="ED235" s="83">
        <v>12</v>
      </c>
      <c r="EE235" s="83">
        <v>12</v>
      </c>
      <c r="EF235" s="87" t="s">
        <v>176</v>
      </c>
      <c r="EG235" s="83"/>
      <c r="EH235" s="84"/>
      <c r="EI235" s="84"/>
      <c r="EJ235" s="84"/>
      <c r="EK235" s="87" t="s">
        <v>174</v>
      </c>
      <c r="EL235" s="90">
        <v>10.5</v>
      </c>
      <c r="EM235" s="90">
        <v>754.31</v>
      </c>
      <c r="EN235" s="90"/>
      <c r="EO235" s="87" t="s">
        <v>177</v>
      </c>
      <c r="EP235" s="83">
        <v>50</v>
      </c>
      <c r="EQ235" s="91">
        <v>10</v>
      </c>
      <c r="ER235" s="91">
        <v>120</v>
      </c>
      <c r="ES235" s="91">
        <v>120</v>
      </c>
      <c r="ET235" s="91">
        <v>6</v>
      </c>
      <c r="EU235" s="87" t="s">
        <v>174</v>
      </c>
      <c r="EV235" s="87"/>
      <c r="EW235" s="91">
        <v>0</v>
      </c>
      <c r="EX235" s="87" t="s">
        <v>174</v>
      </c>
      <c r="EY235" s="90"/>
      <c r="EZ235" s="90">
        <v>54.55</v>
      </c>
      <c r="FA235" s="90"/>
      <c r="FB235" s="91">
        <v>18</v>
      </c>
      <c r="FC235" s="91">
        <v>60</v>
      </c>
      <c r="FD235" s="91">
        <v>12</v>
      </c>
      <c r="FE235" s="87" t="s">
        <v>180</v>
      </c>
      <c r="FF235" s="83">
        <v>18</v>
      </c>
      <c r="FG235" s="83">
        <v>60</v>
      </c>
      <c r="FH235" s="83">
        <v>12</v>
      </c>
      <c r="FI235" s="87" t="s">
        <v>205</v>
      </c>
      <c r="FJ235" s="83"/>
      <c r="FK235" s="83"/>
      <c r="FL235" s="83"/>
      <c r="FM235" s="87"/>
      <c r="FN235" s="113" t="s">
        <v>174</v>
      </c>
      <c r="FO235" s="84">
        <f t="shared" si="24"/>
        <v>50</v>
      </c>
      <c r="FP235" s="84"/>
      <c r="FQ235" s="84"/>
      <c r="FR235" s="85">
        <f t="shared" si="25"/>
        <v>200</v>
      </c>
      <c r="FS235" s="90"/>
      <c r="FT235" s="90"/>
      <c r="FU235" s="90">
        <v>538.5</v>
      </c>
      <c r="FV235" s="90"/>
      <c r="FW235" s="86">
        <f t="shared" si="26"/>
        <v>951.8</v>
      </c>
      <c r="FX235" s="86">
        <f t="shared" si="27"/>
        <v>3359.52</v>
      </c>
      <c r="FY235" s="86">
        <f t="shared" si="27"/>
        <v>0</v>
      </c>
    </row>
    <row r="236" spans="1:181" ht="30" customHeight="1" x14ac:dyDescent="0.25">
      <c r="A236" s="83" t="s">
        <v>483</v>
      </c>
      <c r="B236" s="87" t="s">
        <v>436</v>
      </c>
      <c r="C236" s="88">
        <v>44749</v>
      </c>
      <c r="D236" s="89">
        <v>44763</v>
      </c>
      <c r="E236" s="87" t="s">
        <v>199</v>
      </c>
      <c r="F236" s="87" t="s">
        <v>177</v>
      </c>
      <c r="G236" s="87" t="s">
        <v>203</v>
      </c>
      <c r="H236" s="87"/>
      <c r="I236" s="87"/>
      <c r="J236" s="83">
        <v>100</v>
      </c>
      <c r="K236" s="87"/>
      <c r="L236" s="87" t="s">
        <v>174</v>
      </c>
      <c r="M236" s="83"/>
      <c r="N236" s="83">
        <v>1</v>
      </c>
      <c r="O236" s="83"/>
      <c r="P236" s="83">
        <v>30000</v>
      </c>
      <c r="Q236" s="83"/>
      <c r="R236" s="83"/>
      <c r="S236" s="83"/>
      <c r="T236" s="83">
        <v>2</v>
      </c>
      <c r="U236" s="83">
        <v>7</v>
      </c>
      <c r="V236" s="83">
        <v>12800</v>
      </c>
      <c r="W236" s="83">
        <v>1600</v>
      </c>
      <c r="X236" s="87" t="s">
        <v>175</v>
      </c>
      <c r="Y236" s="83">
        <v>1859</v>
      </c>
      <c r="Z236" s="83">
        <v>1859</v>
      </c>
      <c r="AA236" s="83">
        <v>1859</v>
      </c>
      <c r="AB236" s="83">
        <v>1452</v>
      </c>
      <c r="AC236" s="83">
        <v>1</v>
      </c>
      <c r="AD236" s="87" t="s">
        <v>176</v>
      </c>
      <c r="AE236" s="90"/>
      <c r="AF236" s="90"/>
      <c r="AG236" s="90"/>
      <c r="AH236" s="87" t="s">
        <v>176</v>
      </c>
      <c r="AI236" s="84"/>
      <c r="AJ236" s="84"/>
      <c r="AK236" s="84"/>
      <c r="AL236" s="87" t="s">
        <v>176</v>
      </c>
      <c r="AM236" s="87" t="s">
        <v>176</v>
      </c>
      <c r="AN236" s="90"/>
      <c r="AO236" s="90"/>
      <c r="AP236" s="90"/>
      <c r="AQ236" s="87" t="s">
        <v>174</v>
      </c>
      <c r="AR236" s="90"/>
      <c r="AS236" s="90">
        <v>1078.6199999999999</v>
      </c>
      <c r="AT236" s="90"/>
      <c r="AU236" s="87" t="s">
        <v>176</v>
      </c>
      <c r="AV236" s="90"/>
      <c r="AW236" s="90"/>
      <c r="AX236" s="90"/>
      <c r="AY236" s="87" t="s">
        <v>174</v>
      </c>
      <c r="AZ236" s="91">
        <v>407</v>
      </c>
      <c r="BA236" s="90">
        <v>322.27</v>
      </c>
      <c r="BB236" s="90">
        <v>24.63</v>
      </c>
      <c r="BC236" s="90"/>
      <c r="BD236" s="87" t="s">
        <v>176</v>
      </c>
      <c r="BE236" s="91"/>
      <c r="BF236" s="90"/>
      <c r="BG236" s="90"/>
      <c r="BH236" s="90"/>
      <c r="BI236" s="87" t="s">
        <v>174</v>
      </c>
      <c r="BJ236" s="91">
        <v>1600</v>
      </c>
      <c r="BK236" s="90">
        <v>694.31</v>
      </c>
      <c r="BL236" s="90">
        <v>702.22</v>
      </c>
      <c r="BM236" s="90"/>
      <c r="BN236" s="91">
        <v>19</v>
      </c>
      <c r="BO236" s="91">
        <v>38</v>
      </c>
      <c r="BP236" s="91"/>
      <c r="BQ236" s="91"/>
      <c r="BR236" s="91"/>
      <c r="BS236" s="83"/>
      <c r="BT236" s="83"/>
      <c r="BU236" s="83"/>
      <c r="BV236" s="87" t="s">
        <v>176</v>
      </c>
      <c r="BW236" s="90"/>
      <c r="BX236" s="90"/>
      <c r="BY236" s="90"/>
      <c r="BZ236" s="83"/>
      <c r="CA236" s="91"/>
      <c r="CB236" s="91"/>
      <c r="CC236" s="91"/>
      <c r="CD236" s="91"/>
      <c r="CE236" s="91"/>
      <c r="CF236" s="87" t="s">
        <v>176</v>
      </c>
      <c r="CG236" s="90"/>
      <c r="CH236" s="90"/>
      <c r="CI236" s="90"/>
      <c r="CJ236" s="91"/>
      <c r="CK236" s="91"/>
      <c r="CL236" s="91"/>
      <c r="CM236" s="83"/>
      <c r="CN236" s="83"/>
      <c r="CO236" s="83"/>
      <c r="CP236" s="92" t="s">
        <v>176</v>
      </c>
      <c r="CQ236" s="83"/>
      <c r="CR236" s="83"/>
      <c r="CS236" s="90"/>
      <c r="CT236" s="90"/>
      <c r="CU236" s="90"/>
      <c r="CV236" s="92" t="s">
        <v>176</v>
      </c>
      <c r="CW236" s="83"/>
      <c r="CX236" s="83"/>
      <c r="CY236" s="90"/>
      <c r="CZ236" s="90"/>
      <c r="DA236" s="90"/>
      <c r="DB236" s="87" t="s">
        <v>176</v>
      </c>
      <c r="DC236" s="90"/>
      <c r="DD236" s="90"/>
      <c r="DE236" s="90"/>
      <c r="DF236" s="91"/>
      <c r="DG236" s="91"/>
      <c r="DH236" s="91"/>
      <c r="DI236" s="87"/>
      <c r="DJ236" s="83"/>
      <c r="DK236" s="83"/>
      <c r="DL236" s="83"/>
      <c r="DM236" s="87"/>
      <c r="DN236" s="83"/>
      <c r="DO236" s="83"/>
      <c r="DP236" s="83"/>
      <c r="DQ236" s="87"/>
      <c r="DR236" s="87" t="s">
        <v>174</v>
      </c>
      <c r="DS236" s="90">
        <v>2600</v>
      </c>
      <c r="DT236" s="90">
        <v>1831.66</v>
      </c>
      <c r="DU236" s="90"/>
      <c r="DV236" s="93">
        <v>2.5</v>
      </c>
      <c r="DW236" s="93">
        <v>14</v>
      </c>
      <c r="DX236" s="93">
        <v>8.1999999999999993</v>
      </c>
      <c r="DY236" s="87" t="s">
        <v>174</v>
      </c>
      <c r="DZ236" s="83">
        <v>70</v>
      </c>
      <c r="EA236" s="83">
        <v>69</v>
      </c>
      <c r="EB236" s="83">
        <v>68</v>
      </c>
      <c r="EC236" s="83">
        <v>67</v>
      </c>
      <c r="ED236" s="83">
        <v>12</v>
      </c>
      <c r="EE236" s="83">
        <v>12</v>
      </c>
      <c r="EF236" s="87" t="s">
        <v>176</v>
      </c>
      <c r="EG236" s="83"/>
      <c r="EH236" s="84"/>
      <c r="EI236" s="84"/>
      <c r="EJ236" s="84"/>
      <c r="EK236" s="87" t="s">
        <v>174</v>
      </c>
      <c r="EL236" s="90">
        <v>1.5</v>
      </c>
      <c r="EM236" s="90">
        <v>116.2</v>
      </c>
      <c r="EN236" s="90"/>
      <c r="EO236" s="87" t="s">
        <v>177</v>
      </c>
      <c r="EP236" s="83">
        <v>50</v>
      </c>
      <c r="EQ236" s="91">
        <v>10</v>
      </c>
      <c r="ER236" s="91">
        <v>120</v>
      </c>
      <c r="ES236" s="91">
        <v>120</v>
      </c>
      <c r="ET236" s="91">
        <v>6</v>
      </c>
      <c r="EU236" s="87" t="s">
        <v>176</v>
      </c>
      <c r="EV236" s="87" t="s">
        <v>207</v>
      </c>
      <c r="EW236" s="91">
        <v>1</v>
      </c>
      <c r="EX236" s="87" t="s">
        <v>174</v>
      </c>
      <c r="EY236" s="90"/>
      <c r="EZ236" s="90">
        <v>90.34</v>
      </c>
      <c r="FA236" s="90"/>
      <c r="FB236" s="91">
        <v>18</v>
      </c>
      <c r="FC236" s="91">
        <v>60</v>
      </c>
      <c r="FD236" s="91">
        <v>12</v>
      </c>
      <c r="FE236" s="87" t="s">
        <v>205</v>
      </c>
      <c r="FF236" s="83">
        <v>18</v>
      </c>
      <c r="FG236" s="83">
        <v>60</v>
      </c>
      <c r="FH236" s="83">
        <v>12</v>
      </c>
      <c r="FI236" s="87" t="s">
        <v>180</v>
      </c>
      <c r="FJ236" s="83"/>
      <c r="FK236" s="83"/>
      <c r="FL236" s="83"/>
      <c r="FM236" s="87"/>
      <c r="FN236" s="113" t="s">
        <v>174</v>
      </c>
      <c r="FO236" s="84">
        <f t="shared" si="24"/>
        <v>50</v>
      </c>
      <c r="FP236" s="84"/>
      <c r="FQ236" s="84"/>
      <c r="FR236" s="85">
        <f t="shared" si="25"/>
        <v>200</v>
      </c>
      <c r="FS236" s="90"/>
      <c r="FT236" s="90"/>
      <c r="FU236" s="90">
        <v>763.49</v>
      </c>
      <c r="FV236" s="90"/>
      <c r="FW236" s="86">
        <f t="shared" si="26"/>
        <v>3868.08</v>
      </c>
      <c r="FX236" s="86">
        <f t="shared" si="27"/>
        <v>4607.16</v>
      </c>
      <c r="FY236" s="86">
        <f t="shared" si="27"/>
        <v>0</v>
      </c>
    </row>
    <row r="237" spans="1:181" ht="30" customHeight="1" x14ac:dyDescent="0.25">
      <c r="A237" s="83" t="s">
        <v>484</v>
      </c>
      <c r="B237" s="87" t="s">
        <v>436</v>
      </c>
      <c r="C237" s="88">
        <v>44749</v>
      </c>
      <c r="D237" s="89">
        <v>44769</v>
      </c>
      <c r="E237" s="87" t="s">
        <v>202</v>
      </c>
      <c r="F237" s="87" t="s">
        <v>177</v>
      </c>
      <c r="G237" s="87" t="s">
        <v>203</v>
      </c>
      <c r="H237" s="87"/>
      <c r="I237" s="87"/>
      <c r="J237" s="83">
        <v>100</v>
      </c>
      <c r="K237" s="87"/>
      <c r="L237" s="87" t="s">
        <v>174</v>
      </c>
      <c r="M237" s="83"/>
      <c r="N237" s="83">
        <v>1</v>
      </c>
      <c r="P237" s="83">
        <v>24000</v>
      </c>
      <c r="Q237" s="83"/>
      <c r="R237" s="83"/>
      <c r="S237" s="83"/>
      <c r="T237" s="83">
        <v>1</v>
      </c>
      <c r="U237" s="83">
        <v>6</v>
      </c>
      <c r="V237" s="83">
        <v>7392</v>
      </c>
      <c r="W237" s="83">
        <v>924</v>
      </c>
      <c r="X237" s="87" t="s">
        <v>175</v>
      </c>
      <c r="Y237" s="83">
        <v>4122</v>
      </c>
      <c r="Z237" s="83">
        <v>4122</v>
      </c>
      <c r="AA237" s="83">
        <v>2218</v>
      </c>
      <c r="AB237" s="83">
        <v>957</v>
      </c>
      <c r="AC237" s="83">
        <v>1</v>
      </c>
      <c r="AD237" s="87" t="s">
        <v>176</v>
      </c>
      <c r="AE237" s="90"/>
      <c r="AF237" s="90"/>
      <c r="AG237" s="90"/>
      <c r="AH237" s="87" t="s">
        <v>176</v>
      </c>
      <c r="AI237" s="84"/>
      <c r="AJ237" s="84"/>
      <c r="AK237" s="84"/>
      <c r="AL237" s="87" t="s">
        <v>176</v>
      </c>
      <c r="AM237" s="87" t="s">
        <v>176</v>
      </c>
      <c r="AN237" s="90"/>
      <c r="AO237" s="90"/>
      <c r="AP237" s="90"/>
      <c r="AQ237" s="87" t="s">
        <v>174</v>
      </c>
      <c r="AR237" s="90"/>
      <c r="AS237" s="90">
        <v>1012.25</v>
      </c>
      <c r="AT237" s="90"/>
      <c r="AU237" s="87" t="s">
        <v>176</v>
      </c>
      <c r="AV237" s="90"/>
      <c r="AW237" s="90"/>
      <c r="AX237" s="90"/>
      <c r="AY237" s="87" t="s">
        <v>174</v>
      </c>
      <c r="AZ237" s="91">
        <v>1261</v>
      </c>
      <c r="BA237" s="90">
        <v>451.5</v>
      </c>
      <c r="BB237" s="90">
        <v>609.17999999999995</v>
      </c>
      <c r="BC237" s="90"/>
      <c r="BD237" s="87" t="s">
        <v>174</v>
      </c>
      <c r="BE237" s="91">
        <v>1904</v>
      </c>
      <c r="BF237" s="90">
        <v>185</v>
      </c>
      <c r="BG237" s="90">
        <v>234.72</v>
      </c>
      <c r="BH237" s="90"/>
      <c r="BI237" s="87" t="s">
        <v>174</v>
      </c>
      <c r="BJ237" s="91">
        <v>924</v>
      </c>
      <c r="BK237" s="90">
        <v>419.95</v>
      </c>
      <c r="BL237" s="90">
        <v>1078.1400000000001</v>
      </c>
      <c r="BM237" s="90"/>
      <c r="BN237" s="91">
        <v>11</v>
      </c>
      <c r="BO237" s="91">
        <v>38</v>
      </c>
      <c r="BP237" s="91"/>
      <c r="BQ237" s="91"/>
      <c r="BR237" s="91"/>
      <c r="BS237" s="83"/>
      <c r="BT237" s="83"/>
      <c r="BU237" s="83"/>
      <c r="BV237" s="87" t="s">
        <v>176</v>
      </c>
      <c r="BW237" s="90"/>
      <c r="BX237" s="90"/>
      <c r="BY237" s="90"/>
      <c r="BZ237" s="83"/>
      <c r="CA237" s="91"/>
      <c r="CB237" s="91"/>
      <c r="CC237" s="91"/>
      <c r="CD237" s="91"/>
      <c r="CE237" s="91"/>
      <c r="CF237" s="87" t="s">
        <v>176</v>
      </c>
      <c r="CG237" s="90"/>
      <c r="CH237" s="90"/>
      <c r="CI237" s="90"/>
      <c r="CJ237" s="91"/>
      <c r="CK237" s="91"/>
      <c r="CL237" s="91"/>
      <c r="CM237" s="83"/>
      <c r="CN237" s="83"/>
      <c r="CO237" s="83"/>
      <c r="CP237" s="92" t="s">
        <v>176</v>
      </c>
      <c r="CQ237" s="83"/>
      <c r="CR237" s="83"/>
      <c r="CS237" s="90"/>
      <c r="CT237" s="90"/>
      <c r="CU237" s="90"/>
      <c r="CV237" s="92" t="s">
        <v>176</v>
      </c>
      <c r="CW237" s="83"/>
      <c r="CX237" s="83"/>
      <c r="CY237" s="90"/>
      <c r="CZ237" s="90"/>
      <c r="DA237" s="90"/>
      <c r="DB237" s="87" t="s">
        <v>176</v>
      </c>
      <c r="DC237" s="90"/>
      <c r="DD237" s="90"/>
      <c r="DE237" s="90"/>
      <c r="DF237" s="91"/>
      <c r="DG237" s="91"/>
      <c r="DH237" s="91"/>
      <c r="DI237" s="87"/>
      <c r="DJ237" s="83"/>
      <c r="DK237" s="83"/>
      <c r="DL237" s="83"/>
      <c r="DM237" s="87"/>
      <c r="DN237" s="83"/>
      <c r="DO237" s="83"/>
      <c r="DP237" s="83"/>
      <c r="DQ237" s="87"/>
      <c r="DR237" s="87" t="s">
        <v>174</v>
      </c>
      <c r="DS237" s="90">
        <v>2600</v>
      </c>
      <c r="DT237" s="90">
        <v>1368.19</v>
      </c>
      <c r="DU237" s="90"/>
      <c r="DV237" s="93">
        <v>2</v>
      </c>
      <c r="DW237" s="93">
        <v>14</v>
      </c>
      <c r="DX237" s="93">
        <v>8.4</v>
      </c>
      <c r="DY237" s="87" t="s">
        <v>174</v>
      </c>
      <c r="DZ237" s="83">
        <v>70</v>
      </c>
      <c r="EA237" s="83">
        <v>69</v>
      </c>
      <c r="EB237" s="83">
        <v>68</v>
      </c>
      <c r="EC237" s="83">
        <v>67</v>
      </c>
      <c r="ED237" s="83">
        <v>12</v>
      </c>
      <c r="EE237" s="83">
        <v>12</v>
      </c>
      <c r="EF237" s="87" t="s">
        <v>176</v>
      </c>
      <c r="EG237" s="83"/>
      <c r="EH237" s="84"/>
      <c r="EI237" s="84"/>
      <c r="EJ237" s="84"/>
      <c r="EK237" s="87" t="s">
        <v>174</v>
      </c>
      <c r="EL237" s="90"/>
      <c r="EM237" s="90">
        <v>55.07</v>
      </c>
      <c r="EN237" s="90"/>
      <c r="EO237" s="87" t="s">
        <v>177</v>
      </c>
      <c r="EP237" s="83">
        <v>40</v>
      </c>
      <c r="EQ237" s="91">
        <v>10</v>
      </c>
      <c r="ER237" s="91">
        <v>120</v>
      </c>
      <c r="ES237" s="91">
        <v>120</v>
      </c>
      <c r="ET237" s="91">
        <v>6</v>
      </c>
      <c r="EU237" s="87" t="s">
        <v>176</v>
      </c>
      <c r="EV237" s="87" t="s">
        <v>207</v>
      </c>
      <c r="EW237" s="91">
        <v>0</v>
      </c>
      <c r="EX237" s="87" t="s">
        <v>174</v>
      </c>
      <c r="EY237" s="90"/>
      <c r="EZ237" s="90">
        <v>46.95</v>
      </c>
      <c r="FA237" s="90"/>
      <c r="FB237" s="91">
        <v>18</v>
      </c>
      <c r="FC237" s="91">
        <v>60</v>
      </c>
      <c r="FD237" s="91">
        <v>12</v>
      </c>
      <c r="FE237" s="87" t="s">
        <v>180</v>
      </c>
      <c r="FF237" s="83">
        <v>18</v>
      </c>
      <c r="FG237" s="83">
        <v>60</v>
      </c>
      <c r="FH237" s="83">
        <v>12</v>
      </c>
      <c r="FI237" s="87" t="s">
        <v>205</v>
      </c>
      <c r="FJ237" s="83"/>
      <c r="FK237" s="83"/>
      <c r="FL237" s="83"/>
      <c r="FM237" s="87"/>
      <c r="FN237" s="113" t="s">
        <v>174</v>
      </c>
      <c r="FO237" s="84">
        <f t="shared" si="24"/>
        <v>50</v>
      </c>
      <c r="FP237" s="84"/>
      <c r="FQ237" s="84"/>
      <c r="FR237" s="85">
        <f t="shared" si="25"/>
        <v>200</v>
      </c>
      <c r="FS237" s="90"/>
      <c r="FT237" s="90"/>
      <c r="FU237" s="90">
        <v>556.39</v>
      </c>
      <c r="FV237" s="90"/>
      <c r="FW237" s="86">
        <f t="shared" si="26"/>
        <v>3906.45</v>
      </c>
      <c r="FX237" s="86">
        <f t="shared" si="27"/>
        <v>4960.8899999999994</v>
      </c>
      <c r="FY237" s="86">
        <f t="shared" si="27"/>
        <v>0</v>
      </c>
    </row>
    <row r="238" spans="1:181" ht="30" customHeight="1" x14ac:dyDescent="0.25">
      <c r="A238" s="83" t="s">
        <v>485</v>
      </c>
      <c r="B238" s="87" t="s">
        <v>201</v>
      </c>
      <c r="C238" s="88">
        <v>44733</v>
      </c>
      <c r="D238" s="89">
        <v>44768</v>
      </c>
      <c r="E238" s="87" t="s">
        <v>202</v>
      </c>
      <c r="F238" s="87" t="s">
        <v>177</v>
      </c>
      <c r="G238" s="87" t="s">
        <v>203</v>
      </c>
      <c r="H238" s="87"/>
      <c r="I238" s="87"/>
      <c r="J238" s="83">
        <v>100</v>
      </c>
      <c r="K238" s="87"/>
      <c r="L238" s="87" t="s">
        <v>174</v>
      </c>
      <c r="M238" s="83"/>
      <c r="N238" s="83">
        <v>1</v>
      </c>
      <c r="O238" s="83"/>
      <c r="P238" s="83">
        <v>24000</v>
      </c>
      <c r="Q238" s="83"/>
      <c r="R238" s="83"/>
      <c r="S238" s="83"/>
      <c r="T238" s="83">
        <v>1</v>
      </c>
      <c r="U238" s="83">
        <v>7</v>
      </c>
      <c r="V238" s="83">
        <v>7616</v>
      </c>
      <c r="W238" s="83">
        <v>952</v>
      </c>
      <c r="X238" s="87" t="s">
        <v>204</v>
      </c>
      <c r="Y238" s="83">
        <v>1651</v>
      </c>
      <c r="Z238" s="83"/>
      <c r="AA238" s="83"/>
      <c r="AB238" s="83">
        <v>969</v>
      </c>
      <c r="AC238" s="83">
        <v>1</v>
      </c>
      <c r="AD238" s="87" t="s">
        <v>176</v>
      </c>
      <c r="AE238" s="90"/>
      <c r="AF238" s="90"/>
      <c r="AG238" s="90"/>
      <c r="AH238" s="87" t="s">
        <v>176</v>
      </c>
      <c r="AI238" s="84"/>
      <c r="AJ238" s="84"/>
      <c r="AK238" s="84"/>
      <c r="AL238" s="87" t="s">
        <v>174</v>
      </c>
      <c r="AM238" s="87" t="s">
        <v>176</v>
      </c>
      <c r="AN238" s="90"/>
      <c r="AO238" s="90">
        <v>699.95</v>
      </c>
      <c r="AP238" s="90"/>
      <c r="AQ238" s="87" t="s">
        <v>174</v>
      </c>
      <c r="AR238" s="90"/>
      <c r="AS238" s="90">
        <v>2055.02</v>
      </c>
      <c r="AT238" s="90"/>
      <c r="AU238" s="87" t="s">
        <v>176</v>
      </c>
      <c r="AV238" s="90"/>
      <c r="AW238" s="90"/>
      <c r="AX238" s="90"/>
      <c r="AY238" s="87" t="s">
        <v>174</v>
      </c>
      <c r="AZ238" s="91">
        <v>682</v>
      </c>
      <c r="BA238" s="90"/>
      <c r="BB238" s="90">
        <v>602.74</v>
      </c>
      <c r="BC238" s="90"/>
      <c r="BD238" s="87" t="s">
        <v>174</v>
      </c>
      <c r="BE238" s="91"/>
      <c r="BF238" s="90"/>
      <c r="BG238" s="90">
        <v>495.09</v>
      </c>
      <c r="BH238" s="90"/>
      <c r="BI238" s="87" t="s">
        <v>174</v>
      </c>
      <c r="BJ238" s="91">
        <v>952</v>
      </c>
      <c r="BK238" s="90"/>
      <c r="BL238" s="90">
        <v>1572.47</v>
      </c>
      <c r="BM238" s="90"/>
      <c r="BN238" s="91">
        <v>6</v>
      </c>
      <c r="BO238" s="91">
        <v>38</v>
      </c>
      <c r="BP238" s="91"/>
      <c r="BQ238" s="91"/>
      <c r="BR238" s="91"/>
      <c r="BS238" s="83"/>
      <c r="BT238" s="83"/>
      <c r="BU238" s="83"/>
      <c r="BV238" s="87" t="s">
        <v>176</v>
      </c>
      <c r="BW238" s="90"/>
      <c r="BX238" s="90"/>
      <c r="BY238" s="90"/>
      <c r="BZ238" s="83"/>
      <c r="CA238" s="91"/>
      <c r="CB238" s="91"/>
      <c r="CC238" s="91"/>
      <c r="CD238" s="91"/>
      <c r="CE238" s="91"/>
      <c r="CF238" s="87" t="s">
        <v>174</v>
      </c>
      <c r="CG238" s="90"/>
      <c r="CH238" s="90">
        <v>1184.3699999999999</v>
      </c>
      <c r="CI238" s="90"/>
      <c r="CJ238" s="91">
        <v>952</v>
      </c>
      <c r="CK238" s="91">
        <v>4.2</v>
      </c>
      <c r="CL238" s="91">
        <v>19</v>
      </c>
      <c r="CM238" s="83"/>
      <c r="CN238" s="83"/>
      <c r="CO238" s="83"/>
      <c r="CP238" s="92" t="s">
        <v>176</v>
      </c>
      <c r="CQ238" s="83"/>
      <c r="CR238" s="83"/>
      <c r="CS238" s="90"/>
      <c r="CT238" s="90"/>
      <c r="CU238" s="90"/>
      <c r="CV238" s="92" t="s">
        <v>176</v>
      </c>
      <c r="CW238" s="83"/>
      <c r="CX238" s="83"/>
      <c r="CY238" s="90"/>
      <c r="CZ238" s="90"/>
      <c r="DA238" s="90"/>
      <c r="DB238" s="87" t="s">
        <v>176</v>
      </c>
      <c r="DC238" s="90"/>
      <c r="DD238" s="90"/>
      <c r="DE238" s="90"/>
      <c r="DF238" s="91"/>
      <c r="DG238" s="91"/>
      <c r="DH238" s="91"/>
      <c r="DI238" s="87"/>
      <c r="DJ238" s="83"/>
      <c r="DK238" s="83"/>
      <c r="DL238" s="83"/>
      <c r="DM238" s="87"/>
      <c r="DN238" s="83"/>
      <c r="DO238" s="83"/>
      <c r="DP238" s="83"/>
      <c r="DQ238" s="87"/>
      <c r="DR238" s="87" t="s">
        <v>174</v>
      </c>
      <c r="DS238" s="90">
        <v>2600</v>
      </c>
      <c r="DT238" s="90">
        <v>2022.48</v>
      </c>
      <c r="DU238" s="90"/>
      <c r="DV238" s="93">
        <v>2</v>
      </c>
      <c r="DW238" s="93">
        <v>14</v>
      </c>
      <c r="DX238" s="93">
        <v>8.4</v>
      </c>
      <c r="DY238" s="87" t="s">
        <v>174</v>
      </c>
      <c r="DZ238" s="83">
        <v>77</v>
      </c>
      <c r="EA238" s="83">
        <v>77</v>
      </c>
      <c r="EB238" s="83">
        <v>72</v>
      </c>
      <c r="EC238" s="83">
        <v>72</v>
      </c>
      <c r="ED238" s="83">
        <v>12</v>
      </c>
      <c r="EE238" s="83">
        <v>12</v>
      </c>
      <c r="EF238" s="87" t="s">
        <v>176</v>
      </c>
      <c r="EG238" s="83"/>
      <c r="EH238" s="84"/>
      <c r="EI238" s="84"/>
      <c r="EJ238" s="84"/>
      <c r="EK238" s="87" t="s">
        <v>174</v>
      </c>
      <c r="EL238" s="90"/>
      <c r="EM238" s="90">
        <v>93.33</v>
      </c>
      <c r="EN238" s="90"/>
      <c r="EO238" s="87" t="s">
        <v>177</v>
      </c>
      <c r="EP238" s="83">
        <v>40</v>
      </c>
      <c r="EQ238" s="91">
        <v>10</v>
      </c>
      <c r="ER238" s="91">
        <v>140</v>
      </c>
      <c r="ES238" s="91">
        <v>120</v>
      </c>
      <c r="ET238" s="91"/>
      <c r="EU238" s="87" t="s">
        <v>174</v>
      </c>
      <c r="EV238" s="87"/>
      <c r="EW238" s="91">
        <v>0</v>
      </c>
      <c r="EX238" s="87" t="s">
        <v>174</v>
      </c>
      <c r="EY238" s="90"/>
      <c r="EZ238" s="90">
        <v>92</v>
      </c>
      <c r="FA238" s="90"/>
      <c r="FB238" s="91">
        <v>9</v>
      </c>
      <c r="FC238" s="91">
        <v>100</v>
      </c>
      <c r="FD238" s="91">
        <v>10</v>
      </c>
      <c r="FE238" s="87" t="s">
        <v>180</v>
      </c>
      <c r="FF238" s="83">
        <v>9</v>
      </c>
      <c r="FG238" s="83">
        <v>100</v>
      </c>
      <c r="FH238" s="83">
        <v>9</v>
      </c>
      <c r="FI238" s="87" t="s">
        <v>205</v>
      </c>
      <c r="FJ238" s="83"/>
      <c r="FK238" s="83"/>
      <c r="FL238" s="83"/>
      <c r="FM238" s="87"/>
      <c r="FN238" s="113" t="s">
        <v>174</v>
      </c>
      <c r="FO238" s="84">
        <f t="shared" si="24"/>
        <v>50</v>
      </c>
      <c r="FP238" s="84"/>
      <c r="FQ238" s="84"/>
      <c r="FR238" s="85">
        <f t="shared" si="25"/>
        <v>200</v>
      </c>
      <c r="FS238" s="90"/>
      <c r="FT238" s="90"/>
      <c r="FU238" s="90">
        <v>582.29</v>
      </c>
      <c r="FV238" s="90"/>
      <c r="FW238" s="86">
        <f t="shared" si="26"/>
        <v>2850</v>
      </c>
      <c r="FX238" s="86">
        <f t="shared" si="27"/>
        <v>9399.7400000000016</v>
      </c>
      <c r="FY238" s="86">
        <f t="shared" si="27"/>
        <v>0</v>
      </c>
    </row>
    <row r="239" spans="1:181" x14ac:dyDescent="0.25">
      <c r="A239" s="83" t="s">
        <v>486</v>
      </c>
      <c r="B239" s="87" t="s">
        <v>201</v>
      </c>
      <c r="C239" s="88">
        <v>44734</v>
      </c>
      <c r="D239" s="89">
        <v>44789</v>
      </c>
      <c r="E239" s="87" t="s">
        <v>199</v>
      </c>
      <c r="F239" s="87" t="s">
        <v>177</v>
      </c>
      <c r="G239" s="87" t="s">
        <v>203</v>
      </c>
      <c r="H239" s="87"/>
      <c r="I239" s="87"/>
      <c r="J239" s="83">
        <v>100</v>
      </c>
      <c r="K239" s="87"/>
      <c r="L239" s="87" t="s">
        <v>174</v>
      </c>
      <c r="M239" s="83">
        <v>1</v>
      </c>
      <c r="N239" s="83"/>
      <c r="O239" s="83"/>
      <c r="P239" s="83">
        <v>30000</v>
      </c>
      <c r="Q239" s="83"/>
      <c r="R239" s="83"/>
      <c r="S239" s="83"/>
      <c r="T239" s="83">
        <v>2</v>
      </c>
      <c r="U239" s="83">
        <v>6</v>
      </c>
      <c r="V239" s="83">
        <v>7680</v>
      </c>
      <c r="W239" s="83">
        <v>960</v>
      </c>
      <c r="X239" s="87" t="s">
        <v>204</v>
      </c>
      <c r="Y239" s="83">
        <v>916</v>
      </c>
      <c r="Z239" s="83"/>
      <c r="AA239" s="83"/>
      <c r="AB239" s="83">
        <v>670</v>
      </c>
      <c r="AC239" s="83">
        <v>1</v>
      </c>
      <c r="AD239" s="87" t="s">
        <v>176</v>
      </c>
      <c r="AE239" s="90"/>
      <c r="AF239" s="90"/>
      <c r="AG239" s="90"/>
      <c r="AH239" s="87" t="s">
        <v>176</v>
      </c>
      <c r="AI239" s="84"/>
      <c r="AJ239" s="84"/>
      <c r="AK239" s="84"/>
      <c r="AL239" s="87" t="s">
        <v>174</v>
      </c>
      <c r="AM239" s="87" t="s">
        <v>176</v>
      </c>
      <c r="AN239" s="90"/>
      <c r="AO239" s="90">
        <v>699.95</v>
      </c>
      <c r="AP239" s="90"/>
      <c r="AQ239" s="87" t="s">
        <v>174</v>
      </c>
      <c r="AR239" s="90"/>
      <c r="AS239" s="90">
        <v>1744.34</v>
      </c>
      <c r="AT239" s="90"/>
      <c r="AU239" s="87" t="s">
        <v>176</v>
      </c>
      <c r="AV239" s="90"/>
      <c r="AW239" s="90"/>
      <c r="AX239" s="90"/>
      <c r="AY239" s="87" t="s">
        <v>174</v>
      </c>
      <c r="AZ239" s="91">
        <v>246</v>
      </c>
      <c r="BA239" s="90"/>
      <c r="BB239" s="90">
        <v>315.19</v>
      </c>
      <c r="BC239" s="90"/>
      <c r="BD239" s="87" t="s">
        <v>176</v>
      </c>
      <c r="BE239" s="91"/>
      <c r="BF239" s="90"/>
      <c r="BG239" s="90"/>
      <c r="BH239" s="90"/>
      <c r="BI239" s="87" t="s">
        <v>174</v>
      </c>
      <c r="BJ239" s="91">
        <v>960</v>
      </c>
      <c r="BK239" s="90"/>
      <c r="BL239" s="90">
        <v>1222.79</v>
      </c>
      <c r="BM239" s="90"/>
      <c r="BN239" s="91">
        <v>19</v>
      </c>
      <c r="BO239" s="91">
        <v>38</v>
      </c>
      <c r="BP239" s="91"/>
      <c r="BQ239" s="91"/>
      <c r="BR239" s="91"/>
      <c r="BS239" s="83"/>
      <c r="BT239" s="83"/>
      <c r="BU239" s="83"/>
      <c r="BV239" s="87" t="s">
        <v>176</v>
      </c>
      <c r="BW239" s="90"/>
      <c r="BX239" s="90"/>
      <c r="BY239" s="90"/>
      <c r="BZ239" s="83"/>
      <c r="CA239" s="91"/>
      <c r="CB239" s="91"/>
      <c r="CC239" s="91"/>
      <c r="CD239" s="91"/>
      <c r="CE239" s="91"/>
      <c r="CF239" s="87" t="s">
        <v>174</v>
      </c>
      <c r="CG239" s="90"/>
      <c r="CH239" s="90">
        <v>1837.69</v>
      </c>
      <c r="CI239" s="90"/>
      <c r="CJ239" s="91">
        <v>960</v>
      </c>
      <c r="CK239" s="91">
        <v>0</v>
      </c>
      <c r="CL239" s="91">
        <v>19</v>
      </c>
      <c r="CM239" s="83"/>
      <c r="CN239" s="83"/>
      <c r="CO239" s="83"/>
      <c r="CP239" s="92" t="s">
        <v>176</v>
      </c>
      <c r="CQ239" s="83"/>
      <c r="CR239" s="83"/>
      <c r="CS239" s="90"/>
      <c r="CT239" s="90"/>
      <c r="CU239" s="90"/>
      <c r="CV239" s="92" t="s">
        <v>176</v>
      </c>
      <c r="CW239" s="83"/>
      <c r="CX239" s="83"/>
      <c r="CY239" s="90"/>
      <c r="CZ239" s="90"/>
      <c r="DA239" s="90"/>
      <c r="DB239" s="87" t="s">
        <v>174</v>
      </c>
      <c r="DC239" s="90"/>
      <c r="DD239" s="90">
        <v>1351.34</v>
      </c>
      <c r="DE239" s="90"/>
      <c r="DF239" s="91">
        <v>6</v>
      </c>
      <c r="DG239" s="91">
        <v>150</v>
      </c>
      <c r="DH239" s="91">
        <v>8</v>
      </c>
      <c r="DI239" s="87" t="s">
        <v>181</v>
      </c>
      <c r="DJ239" s="83"/>
      <c r="DK239" s="83"/>
      <c r="DL239" s="83"/>
      <c r="DM239" s="87"/>
      <c r="DN239" s="83"/>
      <c r="DO239" s="83"/>
      <c r="DP239" s="83"/>
      <c r="DQ239" s="87"/>
      <c r="DR239" s="87" t="s">
        <v>174</v>
      </c>
      <c r="DS239" s="90">
        <v>2600</v>
      </c>
      <c r="DT239" s="90">
        <v>1859.63</v>
      </c>
      <c r="DU239" s="90"/>
      <c r="DV239" s="93">
        <v>2.5</v>
      </c>
      <c r="DW239" s="93">
        <v>14</v>
      </c>
      <c r="DX239" s="93">
        <v>8.4</v>
      </c>
      <c r="DY239" s="87" t="s">
        <v>174</v>
      </c>
      <c r="DZ239" s="83">
        <v>77</v>
      </c>
      <c r="EA239" s="83">
        <v>77</v>
      </c>
      <c r="EB239" s="83">
        <v>72</v>
      </c>
      <c r="EC239" s="83">
        <v>72</v>
      </c>
      <c r="ED239" s="83">
        <v>12</v>
      </c>
      <c r="EE239" s="83">
        <v>12</v>
      </c>
      <c r="EF239" s="87" t="s">
        <v>176</v>
      </c>
      <c r="EG239" s="83"/>
      <c r="EH239" s="84"/>
      <c r="EI239" s="84"/>
      <c r="EJ239" s="84"/>
      <c r="EK239" s="87" t="s">
        <v>174</v>
      </c>
      <c r="EL239" s="90"/>
      <c r="EM239" s="90">
        <v>126.71</v>
      </c>
      <c r="EN239" s="90"/>
      <c r="EO239" s="87" t="s">
        <v>177</v>
      </c>
      <c r="EP239" s="83">
        <v>40</v>
      </c>
      <c r="EQ239" s="12">
        <v>10</v>
      </c>
      <c r="ER239" s="91">
        <v>140</v>
      </c>
      <c r="ES239" s="91">
        <v>120</v>
      </c>
      <c r="ET239" s="91">
        <v>6</v>
      </c>
      <c r="EU239" s="87" t="s">
        <v>174</v>
      </c>
      <c r="EV239" s="87"/>
      <c r="EW239" s="91">
        <v>1</v>
      </c>
      <c r="EX239" s="87" t="s">
        <v>174</v>
      </c>
      <c r="EY239" s="90"/>
      <c r="EZ239" s="90">
        <v>87.3</v>
      </c>
      <c r="FA239" s="90"/>
      <c r="FB239" s="91">
        <v>9</v>
      </c>
      <c r="FC239" s="91">
        <v>100</v>
      </c>
      <c r="FD239" s="91">
        <v>12</v>
      </c>
      <c r="FE239" s="87" t="s">
        <v>180</v>
      </c>
      <c r="FF239" s="83">
        <v>9</v>
      </c>
      <c r="FG239" s="83">
        <v>100</v>
      </c>
      <c r="FH239" s="83">
        <v>10</v>
      </c>
      <c r="FI239" s="87" t="s">
        <v>205</v>
      </c>
      <c r="FJ239" s="83"/>
      <c r="FK239" s="83"/>
      <c r="FL239" s="83"/>
      <c r="FM239" s="87"/>
      <c r="FN239" s="113" t="s">
        <v>174</v>
      </c>
      <c r="FO239" s="84">
        <f t="shared" si="24"/>
        <v>50</v>
      </c>
      <c r="FP239" s="84"/>
      <c r="FQ239" s="84"/>
      <c r="FR239" s="85">
        <f t="shared" si="25"/>
        <v>200</v>
      </c>
      <c r="FS239" s="90"/>
      <c r="FT239" s="90"/>
      <c r="FU239" s="90">
        <v>537.98</v>
      </c>
      <c r="FV239" s="90"/>
      <c r="FW239" s="86">
        <f t="shared" si="26"/>
        <v>2850</v>
      </c>
      <c r="FX239" s="86">
        <f t="shared" si="27"/>
        <v>9782.9199999999983</v>
      </c>
      <c r="FY239" s="86">
        <f t="shared" si="27"/>
        <v>0</v>
      </c>
    </row>
    <row r="240" spans="1:181" ht="30" customHeight="1" x14ac:dyDescent="0.25">
      <c r="A240" s="83" t="s">
        <v>487</v>
      </c>
      <c r="B240" s="87" t="s">
        <v>201</v>
      </c>
      <c r="C240" s="88">
        <v>44753</v>
      </c>
      <c r="D240" s="89">
        <v>44803</v>
      </c>
      <c r="E240" s="87" t="s">
        <v>199</v>
      </c>
      <c r="F240" s="87" t="s">
        <v>177</v>
      </c>
      <c r="G240" s="87" t="s">
        <v>203</v>
      </c>
      <c r="H240" s="87"/>
      <c r="I240" s="87"/>
      <c r="J240" s="83">
        <v>100</v>
      </c>
      <c r="K240" s="87"/>
      <c r="L240" s="87" t="s">
        <v>174</v>
      </c>
      <c r="M240" s="83">
        <v>1</v>
      </c>
      <c r="N240" s="83"/>
      <c r="O240" s="83"/>
      <c r="P240" s="83">
        <v>30000</v>
      </c>
      <c r="Q240" s="83"/>
      <c r="R240" s="83"/>
      <c r="S240" s="83"/>
      <c r="T240" s="83">
        <v>6</v>
      </c>
      <c r="U240" s="83">
        <v>10</v>
      </c>
      <c r="V240" s="83">
        <v>15360</v>
      </c>
      <c r="W240" s="83">
        <v>1920</v>
      </c>
      <c r="X240" s="87" t="s">
        <v>204</v>
      </c>
      <c r="Y240" s="83">
        <v>5725</v>
      </c>
      <c r="Z240" s="83"/>
      <c r="AA240" s="83"/>
      <c r="AB240" s="83">
        <v>3275</v>
      </c>
      <c r="AC240" s="83">
        <v>2</v>
      </c>
      <c r="AD240" s="87" t="s">
        <v>176</v>
      </c>
      <c r="AE240" s="90"/>
      <c r="AF240" s="90"/>
      <c r="AG240" s="90"/>
      <c r="AH240" s="87" t="s">
        <v>176</v>
      </c>
      <c r="AI240" s="84"/>
      <c r="AJ240" s="84"/>
      <c r="AK240" s="84"/>
      <c r="AL240" s="87" t="s">
        <v>176</v>
      </c>
      <c r="AM240" s="87" t="s">
        <v>176</v>
      </c>
      <c r="AN240" s="90"/>
      <c r="AO240" s="90"/>
      <c r="AP240" s="90"/>
      <c r="AQ240" s="87" t="s">
        <v>174</v>
      </c>
      <c r="AR240" s="90"/>
      <c r="AS240" s="90">
        <v>1559.4</v>
      </c>
      <c r="AT240" s="90"/>
      <c r="AU240" s="87" t="s">
        <v>176</v>
      </c>
      <c r="AV240" s="90"/>
      <c r="AW240" s="90"/>
      <c r="AX240" s="90"/>
      <c r="AY240" s="87" t="s">
        <v>174</v>
      </c>
      <c r="AZ240" s="91">
        <v>2450</v>
      </c>
      <c r="BA240" s="90">
        <v>1012.98</v>
      </c>
      <c r="BB240" s="90">
        <v>1085.46</v>
      </c>
      <c r="BC240" s="90"/>
      <c r="BD240" s="87" t="s">
        <v>176</v>
      </c>
      <c r="BE240" s="91"/>
      <c r="BF240" s="90"/>
      <c r="BG240" s="90"/>
      <c r="BH240" s="90"/>
      <c r="BI240" s="87" t="s">
        <v>174</v>
      </c>
      <c r="BJ240" s="91">
        <v>1920</v>
      </c>
      <c r="BK240" s="90">
        <v>1062.4000000000001</v>
      </c>
      <c r="BL240" s="90">
        <v>336.62</v>
      </c>
      <c r="BM240" s="90"/>
      <c r="BN240" s="91">
        <v>0</v>
      </c>
      <c r="BO240" s="91">
        <v>38</v>
      </c>
      <c r="BP240" s="91"/>
      <c r="BQ240" s="91"/>
      <c r="BR240" s="91"/>
      <c r="BS240" s="83"/>
      <c r="BT240" s="83"/>
      <c r="BU240" s="83"/>
      <c r="BV240" s="87" t="s">
        <v>176</v>
      </c>
      <c r="BW240" s="90"/>
      <c r="BX240" s="90"/>
      <c r="BY240" s="90"/>
      <c r="BZ240" s="83"/>
      <c r="CA240" s="91"/>
      <c r="CB240" s="91"/>
      <c r="CC240" s="91"/>
      <c r="CD240" s="91"/>
      <c r="CE240" s="91"/>
      <c r="CF240" s="87" t="s">
        <v>174</v>
      </c>
      <c r="CG240" s="90">
        <v>1184.5</v>
      </c>
      <c r="CH240" s="90">
        <v>747.97</v>
      </c>
      <c r="CI240" s="90"/>
      <c r="CJ240" s="91">
        <v>1920</v>
      </c>
      <c r="CK240" s="91">
        <v>0</v>
      </c>
      <c r="CL240" s="91">
        <v>19</v>
      </c>
      <c r="CM240" s="83"/>
      <c r="CN240" s="83"/>
      <c r="CO240" s="83"/>
      <c r="CP240" s="92" t="s">
        <v>176</v>
      </c>
      <c r="CQ240" s="83"/>
      <c r="CR240" s="83"/>
      <c r="CS240" s="90"/>
      <c r="CT240" s="90"/>
      <c r="CU240" s="90"/>
      <c r="CV240" s="92" t="s">
        <v>176</v>
      </c>
      <c r="CW240" s="83"/>
      <c r="CX240" s="83"/>
      <c r="CY240" s="90"/>
      <c r="CZ240" s="90"/>
      <c r="DA240" s="90"/>
      <c r="DB240" s="87" t="s">
        <v>174</v>
      </c>
      <c r="DC240" s="90"/>
      <c r="DD240" s="90">
        <v>1557.5</v>
      </c>
      <c r="DE240" s="90"/>
      <c r="DF240" s="91">
        <v>8</v>
      </c>
      <c r="DG240" s="91">
        <v>150</v>
      </c>
      <c r="DH240" s="91">
        <v>8</v>
      </c>
      <c r="DI240" s="87" t="s">
        <v>181</v>
      </c>
      <c r="DJ240" s="83"/>
      <c r="DK240" s="83"/>
      <c r="DL240" s="83"/>
      <c r="DM240" s="87"/>
      <c r="DN240" s="83"/>
      <c r="DO240" s="83"/>
      <c r="DP240" s="83"/>
      <c r="DQ240" s="87"/>
      <c r="DR240" s="87" t="s">
        <v>174</v>
      </c>
      <c r="DS240" s="90">
        <v>2600</v>
      </c>
      <c r="DT240" s="90">
        <v>2788.67</v>
      </c>
      <c r="DU240" s="90"/>
      <c r="DV240" s="93">
        <v>2.5</v>
      </c>
      <c r="DW240" s="93">
        <v>14</v>
      </c>
      <c r="DX240" s="93">
        <v>8.4</v>
      </c>
      <c r="DY240" s="87" t="s">
        <v>174</v>
      </c>
      <c r="DZ240" s="83">
        <v>77</v>
      </c>
      <c r="EA240" s="83">
        <v>77</v>
      </c>
      <c r="EB240" s="83">
        <v>72</v>
      </c>
      <c r="EC240" s="83">
        <v>72</v>
      </c>
      <c r="ED240" s="83">
        <v>12</v>
      </c>
      <c r="EE240" s="83">
        <v>12</v>
      </c>
      <c r="EF240" s="87" t="s">
        <v>176</v>
      </c>
      <c r="EG240" s="83"/>
      <c r="EH240" s="84"/>
      <c r="EI240" s="84"/>
      <c r="EJ240" s="84"/>
      <c r="EK240" s="87" t="s">
        <v>174</v>
      </c>
      <c r="EL240" s="90">
        <v>26.5</v>
      </c>
      <c r="EM240" s="90">
        <v>88.84</v>
      </c>
      <c r="EN240" s="90"/>
      <c r="EO240" s="87" t="s">
        <v>177</v>
      </c>
      <c r="EP240" s="83">
        <v>40</v>
      </c>
      <c r="EQ240" s="91">
        <v>1</v>
      </c>
      <c r="ER240" s="91">
        <v>140</v>
      </c>
      <c r="ES240" s="91">
        <v>120</v>
      </c>
      <c r="ET240" s="91">
        <v>6</v>
      </c>
      <c r="EU240" s="87" t="s">
        <v>176</v>
      </c>
      <c r="EV240" s="87" t="s">
        <v>488</v>
      </c>
      <c r="EW240" s="91">
        <v>2</v>
      </c>
      <c r="EX240" s="87" t="s">
        <v>174</v>
      </c>
      <c r="EY240" s="90"/>
      <c r="EZ240" s="90">
        <v>132.43</v>
      </c>
      <c r="FA240" s="90"/>
      <c r="FB240" s="91">
        <v>9</v>
      </c>
      <c r="FC240" s="91">
        <v>75</v>
      </c>
      <c r="FD240" s="91">
        <v>10</v>
      </c>
      <c r="FE240" s="87" t="s">
        <v>205</v>
      </c>
      <c r="FF240" s="83">
        <v>9</v>
      </c>
      <c r="FG240" s="83">
        <v>75</v>
      </c>
      <c r="FH240" s="83">
        <v>12</v>
      </c>
      <c r="FI240" s="87" t="s">
        <v>180</v>
      </c>
      <c r="FJ240" s="83"/>
      <c r="FK240" s="83"/>
      <c r="FL240" s="83"/>
      <c r="FM240" s="87"/>
      <c r="FN240" s="113" t="s">
        <v>174</v>
      </c>
      <c r="FO240" s="84">
        <f t="shared" si="24"/>
        <v>50</v>
      </c>
      <c r="FP240" s="84"/>
      <c r="FQ240" s="84"/>
      <c r="FR240" s="85">
        <f t="shared" si="25"/>
        <v>200</v>
      </c>
      <c r="FS240" s="90"/>
      <c r="FT240" s="90"/>
      <c r="FU240" s="90">
        <v>554.9</v>
      </c>
      <c r="FV240" s="90"/>
      <c r="FW240" s="86">
        <f t="shared" si="26"/>
        <v>6136.38</v>
      </c>
      <c r="FX240" s="86">
        <f t="shared" si="27"/>
        <v>8851.7899999999991</v>
      </c>
      <c r="FY240" s="86">
        <f t="shared" si="27"/>
        <v>0</v>
      </c>
    </row>
    <row r="241" spans="1:181" ht="30" x14ac:dyDescent="0.25">
      <c r="A241" s="83" t="s">
        <v>489</v>
      </c>
      <c r="B241" s="87" t="s">
        <v>436</v>
      </c>
      <c r="C241" s="88">
        <v>44783</v>
      </c>
      <c r="D241" s="89">
        <v>44802</v>
      </c>
      <c r="E241" s="87" t="s">
        <v>202</v>
      </c>
      <c r="F241" s="87" t="s">
        <v>177</v>
      </c>
      <c r="G241" s="87" t="s">
        <v>203</v>
      </c>
      <c r="H241" s="87"/>
      <c r="I241" s="87"/>
      <c r="J241" s="83">
        <v>100</v>
      </c>
      <c r="K241" s="87"/>
      <c r="L241" s="87" t="s">
        <v>174</v>
      </c>
      <c r="M241" s="83"/>
      <c r="N241" s="83">
        <v>1</v>
      </c>
      <c r="O241" s="83"/>
      <c r="P241" s="83">
        <v>30000</v>
      </c>
      <c r="Q241" s="83"/>
      <c r="R241" s="83"/>
      <c r="S241" s="83"/>
      <c r="T241" s="83">
        <v>4</v>
      </c>
      <c r="U241" s="83">
        <v>7</v>
      </c>
      <c r="V241" s="83">
        <v>8960</v>
      </c>
      <c r="W241" s="83">
        <v>1120</v>
      </c>
      <c r="X241" s="87" t="s">
        <v>175</v>
      </c>
      <c r="Y241" s="83">
        <v>1626</v>
      </c>
      <c r="Z241" s="83">
        <v>1626</v>
      </c>
      <c r="AA241" s="83">
        <v>1338</v>
      </c>
      <c r="AB241" s="83">
        <v>1250</v>
      </c>
      <c r="AC241" s="83">
        <v>1</v>
      </c>
      <c r="AD241" s="87" t="s">
        <v>176</v>
      </c>
      <c r="AE241" s="90"/>
      <c r="AF241" s="90"/>
      <c r="AG241" s="90"/>
      <c r="AH241" s="87" t="s">
        <v>176</v>
      </c>
      <c r="AI241" s="84"/>
      <c r="AJ241" s="84"/>
      <c r="AK241" s="84"/>
      <c r="AL241" s="87" t="s">
        <v>176</v>
      </c>
      <c r="AM241" s="87" t="s">
        <v>176</v>
      </c>
      <c r="AN241" s="90"/>
      <c r="AO241" s="90"/>
      <c r="AP241" s="90"/>
      <c r="AQ241" s="87" t="s">
        <v>174</v>
      </c>
      <c r="AR241" s="90"/>
      <c r="AS241" s="90">
        <v>1483.83</v>
      </c>
      <c r="AT241" s="90"/>
      <c r="AU241" s="87" t="s">
        <v>176</v>
      </c>
      <c r="AV241" s="90"/>
      <c r="AW241" s="90"/>
      <c r="AX241" s="90"/>
      <c r="AY241" s="87" t="s">
        <v>174</v>
      </c>
      <c r="AZ241" s="91">
        <v>88</v>
      </c>
      <c r="BA241" s="90">
        <v>182.69</v>
      </c>
      <c r="BB241" s="90">
        <v>88.8</v>
      </c>
      <c r="BC241" s="90"/>
      <c r="BD241" s="87" t="s">
        <v>174</v>
      </c>
      <c r="BE241" s="91">
        <v>288</v>
      </c>
      <c r="BF241" s="90">
        <v>228.5</v>
      </c>
      <c r="BG241" s="90">
        <v>166.93</v>
      </c>
      <c r="BH241" s="90"/>
      <c r="BI241" s="87" t="s">
        <v>174</v>
      </c>
      <c r="BJ241" s="91">
        <v>1120</v>
      </c>
      <c r="BK241" s="90"/>
      <c r="BL241" s="90">
        <v>1056.73</v>
      </c>
      <c r="BM241" s="90"/>
      <c r="BN241" s="91">
        <v>5</v>
      </c>
      <c r="BO241" s="91">
        <v>38</v>
      </c>
      <c r="BP241" s="91"/>
      <c r="BQ241" s="91"/>
      <c r="BR241" s="91"/>
      <c r="BS241" s="83"/>
      <c r="BT241" s="83"/>
      <c r="BU241" s="83"/>
      <c r="BV241" s="87" t="s">
        <v>176</v>
      </c>
      <c r="BW241" s="90"/>
      <c r="BX241" s="90"/>
      <c r="BY241" s="90"/>
      <c r="BZ241" s="83"/>
      <c r="CA241" s="91"/>
      <c r="CB241" s="91"/>
      <c r="CC241" s="91"/>
      <c r="CD241" s="91"/>
      <c r="CE241" s="91"/>
      <c r="CF241" s="87" t="s">
        <v>174</v>
      </c>
      <c r="CG241" s="90">
        <v>963.38</v>
      </c>
      <c r="CH241" s="90">
        <v>1869.87</v>
      </c>
      <c r="CI241" s="90"/>
      <c r="CJ241" s="91">
        <v>1120</v>
      </c>
      <c r="CK241" s="91">
        <v>13</v>
      </c>
      <c r="CL241" s="91">
        <v>19</v>
      </c>
      <c r="CM241" s="83"/>
      <c r="CN241" s="83"/>
      <c r="CO241" s="83"/>
      <c r="CP241" s="92" t="s">
        <v>176</v>
      </c>
      <c r="CQ241" s="83"/>
      <c r="CR241" s="83"/>
      <c r="CS241" s="90"/>
      <c r="CT241" s="90"/>
      <c r="CU241" s="90"/>
      <c r="CV241" s="92" t="s">
        <v>176</v>
      </c>
      <c r="CW241" s="83"/>
      <c r="CX241" s="83"/>
      <c r="CY241" s="90"/>
      <c r="CZ241" s="90"/>
      <c r="DA241" s="90"/>
      <c r="DB241" s="87" t="s">
        <v>176</v>
      </c>
      <c r="DC241" s="90"/>
      <c r="DD241" s="90"/>
      <c r="DE241" s="90"/>
      <c r="DF241" s="91"/>
      <c r="DG241" s="91"/>
      <c r="DH241" s="91"/>
      <c r="DI241" s="87"/>
      <c r="DJ241" s="83"/>
      <c r="DK241" s="83"/>
      <c r="DL241" s="83"/>
      <c r="DM241" s="87"/>
      <c r="DN241" s="83"/>
      <c r="DO241" s="83"/>
      <c r="DP241" s="83"/>
      <c r="DQ241" s="87"/>
      <c r="DR241" s="87" t="s">
        <v>174</v>
      </c>
      <c r="DS241" s="90">
        <v>2600</v>
      </c>
      <c r="DT241" s="90">
        <v>1864.5</v>
      </c>
      <c r="DU241" s="90"/>
      <c r="DV241" s="93">
        <v>2.5</v>
      </c>
      <c r="DW241" s="93">
        <v>14</v>
      </c>
      <c r="DX241" s="93">
        <v>8.4</v>
      </c>
      <c r="DY241" s="87" t="s">
        <v>174</v>
      </c>
      <c r="DZ241" s="83">
        <v>70</v>
      </c>
      <c r="EA241" s="83">
        <v>69</v>
      </c>
      <c r="EB241" s="83">
        <v>68</v>
      </c>
      <c r="EC241" s="83">
        <v>67</v>
      </c>
      <c r="ED241" s="83">
        <v>12</v>
      </c>
      <c r="EE241" s="83">
        <v>12</v>
      </c>
      <c r="EF241" s="87" t="s">
        <v>176</v>
      </c>
      <c r="EG241" s="83"/>
      <c r="EH241" s="84"/>
      <c r="EI241" s="84"/>
      <c r="EJ241" s="84"/>
      <c r="EK241" s="87" t="s">
        <v>174</v>
      </c>
      <c r="EL241" s="90"/>
      <c r="EM241" s="90">
        <v>61.11</v>
      </c>
      <c r="EN241" s="90"/>
      <c r="EO241" s="87" t="s">
        <v>177</v>
      </c>
      <c r="EP241" s="83" t="s">
        <v>490</v>
      </c>
      <c r="EQ241" s="91">
        <v>2</v>
      </c>
      <c r="ER241" s="91" t="s">
        <v>491</v>
      </c>
      <c r="ES241" s="91" t="s">
        <v>491</v>
      </c>
      <c r="ET241" s="91">
        <v>6</v>
      </c>
      <c r="EU241" s="87" t="s">
        <v>176</v>
      </c>
      <c r="EV241" s="87" t="s">
        <v>492</v>
      </c>
      <c r="EW241" s="91">
        <v>0</v>
      </c>
      <c r="EX241" s="87" t="s">
        <v>174</v>
      </c>
      <c r="EY241" s="90"/>
      <c r="EZ241" s="90">
        <v>65.22</v>
      </c>
      <c r="FA241" s="90"/>
      <c r="FB241" s="91">
        <v>18</v>
      </c>
      <c r="FC241" s="91">
        <v>60</v>
      </c>
      <c r="FD241" s="91">
        <v>12</v>
      </c>
      <c r="FE241" s="87" t="s">
        <v>180</v>
      </c>
      <c r="FF241" s="83">
        <v>18</v>
      </c>
      <c r="FG241" s="83">
        <v>60</v>
      </c>
      <c r="FH241" s="83">
        <v>12</v>
      </c>
      <c r="FI241" s="87" t="s">
        <v>180</v>
      </c>
      <c r="FJ241" s="83"/>
      <c r="FK241" s="83"/>
      <c r="FL241" s="83"/>
      <c r="FM241" s="87"/>
      <c r="FN241" s="113" t="s">
        <v>174</v>
      </c>
      <c r="FO241" s="84">
        <f t="shared" si="24"/>
        <v>50</v>
      </c>
      <c r="FP241" s="84"/>
      <c r="FQ241" s="84"/>
      <c r="FR241" s="85">
        <f t="shared" si="25"/>
        <v>200</v>
      </c>
      <c r="FS241" s="90"/>
      <c r="FT241" s="90"/>
      <c r="FU241" s="90">
        <v>860.88</v>
      </c>
      <c r="FV241" s="90"/>
      <c r="FW241" s="86">
        <f t="shared" si="26"/>
        <v>4224.57</v>
      </c>
      <c r="FX241" s="86">
        <f t="shared" si="27"/>
        <v>7517.87</v>
      </c>
      <c r="FY241" s="86">
        <f t="shared" si="27"/>
        <v>0</v>
      </c>
    </row>
    <row r="242" spans="1:181" ht="30" customHeight="1" x14ac:dyDescent="0.25">
      <c r="A242" s="83" t="s">
        <v>493</v>
      </c>
      <c r="B242" s="87" t="s">
        <v>436</v>
      </c>
      <c r="C242" s="88">
        <v>44782</v>
      </c>
      <c r="D242" s="89">
        <v>44779</v>
      </c>
      <c r="E242" s="87" t="s">
        <v>202</v>
      </c>
      <c r="F242" s="87" t="s">
        <v>177</v>
      </c>
      <c r="G242" s="87" t="s">
        <v>203</v>
      </c>
      <c r="H242" s="87"/>
      <c r="I242" s="87"/>
      <c r="J242" s="83">
        <v>100</v>
      </c>
      <c r="K242" s="87"/>
      <c r="L242" s="87" t="s">
        <v>174</v>
      </c>
      <c r="M242" s="83"/>
      <c r="N242" s="83">
        <v>1</v>
      </c>
      <c r="O242" s="83"/>
      <c r="P242" s="83">
        <v>24000</v>
      </c>
      <c r="Q242" s="83"/>
      <c r="R242" s="83"/>
      <c r="S242" s="83"/>
      <c r="T242" s="83">
        <v>1</v>
      </c>
      <c r="U242" s="83">
        <v>6</v>
      </c>
      <c r="V242" s="83">
        <v>5152</v>
      </c>
      <c r="W242" s="83">
        <v>644</v>
      </c>
      <c r="X242" s="87" t="s">
        <v>175</v>
      </c>
      <c r="Y242" s="83">
        <v>2112</v>
      </c>
      <c r="Z242" s="83">
        <v>2112</v>
      </c>
      <c r="AA242" s="83">
        <v>1432</v>
      </c>
      <c r="AB242" s="83">
        <v>828</v>
      </c>
      <c r="AC242" s="83">
        <v>1</v>
      </c>
      <c r="AD242" s="87" t="s">
        <v>176</v>
      </c>
      <c r="AE242" s="90"/>
      <c r="AF242" s="90"/>
      <c r="AG242" s="90"/>
      <c r="AH242" s="87" t="s">
        <v>176</v>
      </c>
      <c r="AI242" s="84"/>
      <c r="AJ242" s="84"/>
      <c r="AK242" s="84"/>
      <c r="AL242" s="87" t="s">
        <v>176</v>
      </c>
      <c r="AM242" s="87" t="s">
        <v>176</v>
      </c>
      <c r="AN242" s="90"/>
      <c r="AO242" s="90"/>
      <c r="AP242" s="90"/>
      <c r="AQ242" s="87" t="s">
        <v>174</v>
      </c>
      <c r="AR242" s="90"/>
      <c r="AS242" s="90">
        <v>868.34</v>
      </c>
      <c r="AT242" s="90"/>
      <c r="AU242" s="87" t="s">
        <v>176</v>
      </c>
      <c r="AV242" s="90"/>
      <c r="AW242" s="90"/>
      <c r="AX242" s="90"/>
      <c r="AY242" s="87" t="s">
        <v>174</v>
      </c>
      <c r="AZ242" s="91">
        <v>604</v>
      </c>
      <c r="BA242" s="90">
        <v>352.75</v>
      </c>
      <c r="BB242" s="90">
        <v>145.49</v>
      </c>
      <c r="BC242" s="90"/>
      <c r="BD242" s="87" t="s">
        <v>174</v>
      </c>
      <c r="BE242" s="91">
        <v>680</v>
      </c>
      <c r="BF242" s="90">
        <v>106</v>
      </c>
      <c r="BG242" s="90">
        <v>106.57</v>
      </c>
      <c r="BH242" s="90"/>
      <c r="BI242" s="87" t="s">
        <v>174</v>
      </c>
      <c r="BJ242" s="91">
        <v>644</v>
      </c>
      <c r="BK242" s="90">
        <v>156.75</v>
      </c>
      <c r="BL242" s="90">
        <v>745.92</v>
      </c>
      <c r="BM242" s="90"/>
      <c r="BN242" s="91">
        <v>11</v>
      </c>
      <c r="BO242" s="91">
        <v>38</v>
      </c>
      <c r="BP242" s="91"/>
      <c r="BQ242" s="91"/>
      <c r="BR242" s="91"/>
      <c r="BS242" s="83"/>
      <c r="BT242" s="83"/>
      <c r="BU242" s="83"/>
      <c r="BV242" s="87" t="s">
        <v>176</v>
      </c>
      <c r="BW242" s="90"/>
      <c r="BX242" s="90"/>
      <c r="BY242" s="90"/>
      <c r="BZ242" s="83"/>
      <c r="CA242" s="91"/>
      <c r="CB242" s="91"/>
      <c r="CC242" s="91"/>
      <c r="CD242" s="91"/>
      <c r="CE242" s="91"/>
      <c r="CF242" s="87" t="s">
        <v>174</v>
      </c>
      <c r="CG242" s="90">
        <v>895.44</v>
      </c>
      <c r="CH242" s="90">
        <v>1103.04</v>
      </c>
      <c r="CI242" s="90"/>
      <c r="CJ242" s="91">
        <v>644</v>
      </c>
      <c r="CK242" s="91">
        <v>2</v>
      </c>
      <c r="CL242" s="91">
        <v>19</v>
      </c>
      <c r="CM242" s="83"/>
      <c r="CN242" s="83"/>
      <c r="CO242" s="83"/>
      <c r="CP242" s="92" t="s">
        <v>176</v>
      </c>
      <c r="CQ242" s="83"/>
      <c r="CR242" s="83"/>
      <c r="CS242" s="90"/>
      <c r="CT242" s="90"/>
      <c r="CU242" s="90"/>
      <c r="CV242" s="92" t="s">
        <v>176</v>
      </c>
      <c r="CW242" s="83"/>
      <c r="CX242" s="83"/>
      <c r="CY242" s="90"/>
      <c r="CZ242" s="90"/>
      <c r="DA242" s="90"/>
      <c r="DB242" s="87" t="s">
        <v>176</v>
      </c>
      <c r="DC242" s="90"/>
      <c r="DD242" s="90"/>
      <c r="DE242" s="90"/>
      <c r="DF242" s="91"/>
      <c r="DG242" s="91"/>
      <c r="DH242" s="91"/>
      <c r="DI242" s="87"/>
      <c r="DJ242" s="83"/>
      <c r="DK242" s="83"/>
      <c r="DL242" s="83"/>
      <c r="DM242" s="87"/>
      <c r="DN242" s="83"/>
      <c r="DO242" s="83"/>
      <c r="DP242" s="83"/>
      <c r="DQ242" s="87"/>
      <c r="DR242" s="87" t="s">
        <v>174</v>
      </c>
      <c r="DS242" s="90">
        <v>2600</v>
      </c>
      <c r="DT242" s="90">
        <v>1820.46</v>
      </c>
      <c r="DU242" s="90"/>
      <c r="DV242" s="93">
        <v>2</v>
      </c>
      <c r="DW242" s="93">
        <v>14</v>
      </c>
      <c r="DX242" s="93">
        <v>8.4</v>
      </c>
      <c r="DY242" s="87" t="s">
        <v>174</v>
      </c>
      <c r="DZ242" s="83">
        <v>71</v>
      </c>
      <c r="EA242" s="83">
        <v>69</v>
      </c>
      <c r="EB242" s="83">
        <v>69</v>
      </c>
      <c r="EC242" s="83">
        <v>67</v>
      </c>
      <c r="ED242" s="83">
        <v>12</v>
      </c>
      <c r="EE242" s="83">
        <v>12</v>
      </c>
      <c r="EF242" s="87" t="s">
        <v>176</v>
      </c>
      <c r="EG242" s="83"/>
      <c r="EH242" s="84"/>
      <c r="EI242" s="84"/>
      <c r="EJ242" s="84"/>
      <c r="EK242" s="87" t="s">
        <v>174</v>
      </c>
      <c r="EL242" s="90"/>
      <c r="EM242" s="90">
        <v>47.32</v>
      </c>
      <c r="EN242" s="90"/>
      <c r="EO242" s="87" t="s">
        <v>177</v>
      </c>
      <c r="EP242" s="83">
        <v>40</v>
      </c>
      <c r="EQ242" s="91">
        <v>1</v>
      </c>
      <c r="ER242" s="91">
        <v>120</v>
      </c>
      <c r="ES242" s="91">
        <v>120</v>
      </c>
      <c r="ET242" s="91">
        <v>6</v>
      </c>
      <c r="EU242" s="87" t="s">
        <v>176</v>
      </c>
      <c r="EV242" s="87" t="s">
        <v>207</v>
      </c>
      <c r="EW242" s="91"/>
      <c r="EX242" s="87" t="s">
        <v>174</v>
      </c>
      <c r="EY242" s="90"/>
      <c r="EZ242" s="90">
        <v>88.94</v>
      </c>
      <c r="FA242" s="90"/>
      <c r="FB242" s="91">
        <v>18</v>
      </c>
      <c r="FC242" s="91">
        <v>60</v>
      </c>
      <c r="FD242" s="91">
        <v>12</v>
      </c>
      <c r="FE242" s="87" t="s">
        <v>205</v>
      </c>
      <c r="FF242" s="83">
        <v>18</v>
      </c>
      <c r="FG242" s="83">
        <v>60</v>
      </c>
      <c r="FH242" s="83">
        <v>12</v>
      </c>
      <c r="FI242" s="87" t="s">
        <v>205</v>
      </c>
      <c r="FJ242" s="83"/>
      <c r="FK242" s="83"/>
      <c r="FL242" s="83"/>
      <c r="FM242" s="87"/>
      <c r="FN242" s="113" t="s">
        <v>174</v>
      </c>
      <c r="FO242" s="84">
        <f t="shared" si="24"/>
        <v>50</v>
      </c>
      <c r="FP242" s="84"/>
      <c r="FQ242" s="84"/>
      <c r="FR242" s="85">
        <f t="shared" si="25"/>
        <v>200</v>
      </c>
      <c r="FS242" s="90"/>
      <c r="FT242" s="90"/>
      <c r="FU242" s="90">
        <v>735.34</v>
      </c>
      <c r="FV242" s="90"/>
      <c r="FW242" s="86">
        <f t="shared" si="26"/>
        <v>4360.9400000000005</v>
      </c>
      <c r="FX242" s="86">
        <f t="shared" si="27"/>
        <v>5661.4199999999992</v>
      </c>
      <c r="FY242" s="86">
        <f t="shared" si="27"/>
        <v>0</v>
      </c>
    </row>
    <row r="243" spans="1:181" ht="30" customHeight="1" x14ac:dyDescent="0.25">
      <c r="A243" s="83" t="s">
        <v>494</v>
      </c>
      <c r="B243" s="87" t="s">
        <v>436</v>
      </c>
      <c r="C243" s="96">
        <v>44747</v>
      </c>
      <c r="D243" s="15">
        <v>44797</v>
      </c>
      <c r="E243" s="87" t="s">
        <v>199</v>
      </c>
      <c r="F243" s="87"/>
      <c r="G243" s="87"/>
      <c r="H243" s="87"/>
      <c r="I243" s="87"/>
      <c r="J243" s="83"/>
      <c r="K243" s="87"/>
      <c r="L243" s="87"/>
      <c r="M243" s="83"/>
      <c r="N243" s="83"/>
      <c r="O243" s="83"/>
      <c r="P243" s="83"/>
      <c r="Q243" s="83"/>
      <c r="R243" s="83"/>
      <c r="S243" s="83"/>
      <c r="T243" s="83">
        <v>2</v>
      </c>
      <c r="U243" s="83"/>
      <c r="V243" s="83"/>
      <c r="W243" s="83"/>
      <c r="X243" s="87"/>
      <c r="Y243" s="83"/>
      <c r="Z243" s="83"/>
      <c r="AA243" s="83"/>
      <c r="AB243" s="83"/>
      <c r="AC243" s="83"/>
      <c r="AD243" s="87"/>
      <c r="AE243" s="90"/>
      <c r="AF243" s="90"/>
      <c r="AG243" s="90"/>
      <c r="AH243" s="87"/>
      <c r="AI243" s="84"/>
      <c r="AJ243" s="84"/>
      <c r="AK243" s="84"/>
      <c r="AL243" s="87"/>
      <c r="AM243" s="87"/>
      <c r="AN243" s="90"/>
      <c r="AO243" s="90"/>
      <c r="AP243" s="90"/>
      <c r="AQ243" s="87"/>
      <c r="AR243" s="90"/>
      <c r="AS243" s="90"/>
      <c r="AT243" s="90"/>
      <c r="AU243" s="87"/>
      <c r="AV243" s="90"/>
      <c r="AW243" s="90"/>
      <c r="AX243" s="90"/>
      <c r="AY243" s="87"/>
      <c r="AZ243" s="91"/>
      <c r="BA243" s="90"/>
      <c r="BB243" s="90"/>
      <c r="BC243" s="90"/>
      <c r="BD243" s="87"/>
      <c r="BE243" s="91"/>
      <c r="BF243" s="90"/>
      <c r="BG243" s="90"/>
      <c r="BH243" s="90"/>
      <c r="BI243" s="87"/>
      <c r="BJ243" s="91"/>
      <c r="BK243" s="90"/>
      <c r="BL243" s="90"/>
      <c r="BM243" s="90"/>
      <c r="BN243" s="91"/>
      <c r="BO243" s="91"/>
      <c r="BP243" s="91"/>
      <c r="BQ243" s="91"/>
      <c r="BR243" s="91"/>
      <c r="BS243" s="83"/>
      <c r="BT243" s="83"/>
      <c r="BU243" s="83"/>
      <c r="BV243" s="87"/>
      <c r="BW243" s="90"/>
      <c r="BX243" s="90"/>
      <c r="BY243" s="90"/>
      <c r="BZ243" s="83"/>
      <c r="CA243" s="91"/>
      <c r="CB243" s="91"/>
      <c r="CC243" s="91"/>
      <c r="CD243" s="91"/>
      <c r="CE243" s="91"/>
      <c r="CF243" s="87"/>
      <c r="CG243" s="90"/>
      <c r="CH243" s="90"/>
      <c r="CI243" s="90"/>
      <c r="CJ243" s="91"/>
      <c r="CK243" s="91"/>
      <c r="CL243" s="91"/>
      <c r="CM243" s="83"/>
      <c r="CN243" s="83"/>
      <c r="CO243" s="83"/>
      <c r="CP243" s="92"/>
      <c r="CQ243" s="83"/>
      <c r="CR243" s="83"/>
      <c r="CS243" s="90"/>
      <c r="CT243" s="90"/>
      <c r="CU243" s="90"/>
      <c r="CV243" s="92"/>
      <c r="CW243" s="83"/>
      <c r="CX243" s="83"/>
      <c r="CY243" s="90"/>
      <c r="CZ243" s="90"/>
      <c r="DA243" s="90"/>
      <c r="DB243" s="87"/>
      <c r="DC243" s="90"/>
      <c r="DD243" s="90"/>
      <c r="DE243" s="90"/>
      <c r="DF243" s="91"/>
      <c r="DG243" s="91"/>
      <c r="DH243" s="91"/>
      <c r="DI243" s="87"/>
      <c r="DJ243" s="83"/>
      <c r="DK243" s="83"/>
      <c r="DL243" s="83"/>
      <c r="DM243" s="87"/>
      <c r="DN243" s="83"/>
      <c r="DO243" s="83"/>
      <c r="DP243" s="83"/>
      <c r="DQ243" s="87"/>
      <c r="DR243" s="87"/>
      <c r="DS243" s="90"/>
      <c r="DT243" s="90"/>
      <c r="DU243" s="90"/>
      <c r="DV243" s="93"/>
      <c r="DW243" s="93"/>
      <c r="DX243" s="93"/>
      <c r="DY243" s="87"/>
      <c r="DZ243" s="83"/>
      <c r="EA243" s="83"/>
      <c r="EB243" s="83"/>
      <c r="EC243" s="83"/>
      <c r="ED243" s="83"/>
      <c r="EE243" s="83"/>
      <c r="EF243" s="87" t="s">
        <v>176</v>
      </c>
      <c r="EG243" s="83"/>
      <c r="EH243" s="84"/>
      <c r="EI243" s="84"/>
      <c r="EJ243" s="84"/>
      <c r="EK243" s="87" t="s">
        <v>174</v>
      </c>
      <c r="EL243" s="90">
        <v>37.5</v>
      </c>
      <c r="EM243" s="90">
        <v>28.54</v>
      </c>
      <c r="EN243" s="90"/>
      <c r="EO243" s="87" t="s">
        <v>177</v>
      </c>
      <c r="EP243" s="83">
        <v>40</v>
      </c>
      <c r="EQ243" s="91">
        <v>10</v>
      </c>
      <c r="ER243" s="91">
        <v>120</v>
      </c>
      <c r="ES243" s="91">
        <v>120</v>
      </c>
      <c r="ET243" s="91">
        <v>6</v>
      </c>
      <c r="EU243" s="87" t="s">
        <v>174</v>
      </c>
      <c r="EV243" s="87"/>
      <c r="EW243" s="91">
        <v>1</v>
      </c>
      <c r="EX243" s="87" t="s">
        <v>174</v>
      </c>
      <c r="EY243" s="90">
        <v>37.5</v>
      </c>
      <c r="EZ243" s="90">
        <v>6.64</v>
      </c>
      <c r="FA243" s="90"/>
      <c r="FB243" s="91">
        <v>18</v>
      </c>
      <c r="FC243" s="91">
        <v>60</v>
      </c>
      <c r="FD243" s="91">
        <v>12</v>
      </c>
      <c r="FE243" s="87" t="s">
        <v>180</v>
      </c>
      <c r="FF243" s="83">
        <v>18</v>
      </c>
      <c r="FG243" s="83">
        <v>60</v>
      </c>
      <c r="FH243" s="83">
        <v>12</v>
      </c>
      <c r="FI243" s="87" t="s">
        <v>180</v>
      </c>
      <c r="FJ243" s="83"/>
      <c r="FK243" s="83"/>
      <c r="FL243" s="83"/>
      <c r="FM243" s="87"/>
      <c r="FN243" s="113" t="s">
        <v>174</v>
      </c>
      <c r="FO243" s="84">
        <f t="shared" si="24"/>
        <v>50</v>
      </c>
      <c r="FP243" s="84"/>
      <c r="FQ243" s="84"/>
      <c r="FR243" s="85">
        <f t="shared" si="25"/>
        <v>0</v>
      </c>
      <c r="FS243" s="90"/>
      <c r="FT243" s="90"/>
      <c r="FU243" s="90"/>
      <c r="FV243" s="90"/>
      <c r="FW243" s="86">
        <f t="shared" si="26"/>
        <v>125</v>
      </c>
      <c r="FX243" s="86">
        <f t="shared" si="27"/>
        <v>35.18</v>
      </c>
      <c r="FY243" s="86">
        <f t="shared" si="27"/>
        <v>0</v>
      </c>
    </row>
    <row r="244" spans="1:181" ht="30" customHeight="1" x14ac:dyDescent="0.25">
      <c r="A244" s="83" t="s">
        <v>495</v>
      </c>
      <c r="B244" s="97" t="s">
        <v>337</v>
      </c>
      <c r="C244" s="45">
        <v>44631</v>
      </c>
      <c r="D244" s="15">
        <v>44789</v>
      </c>
      <c r="E244" s="97" t="s">
        <v>202</v>
      </c>
      <c r="F244" s="97" t="s">
        <v>177</v>
      </c>
      <c r="G244" s="97" t="s">
        <v>203</v>
      </c>
      <c r="J244" s="98">
        <v>100</v>
      </c>
      <c r="L244" s="97" t="s">
        <v>174</v>
      </c>
      <c r="M244">
        <v>1</v>
      </c>
      <c r="O244" s="98"/>
      <c r="P244" s="98">
        <v>24000</v>
      </c>
      <c r="Q244">
        <v>8</v>
      </c>
      <c r="T244" s="98">
        <v>2</v>
      </c>
      <c r="U244" s="98">
        <v>6</v>
      </c>
      <c r="V244" s="98">
        <v>5824</v>
      </c>
      <c r="W244" s="98">
        <v>728</v>
      </c>
      <c r="X244" s="97" t="s">
        <v>175</v>
      </c>
      <c r="Y244" s="98">
        <v>2119</v>
      </c>
      <c r="Z244" s="98">
        <v>271</v>
      </c>
      <c r="AA244" s="98">
        <v>192</v>
      </c>
      <c r="AB244" s="98">
        <v>883</v>
      </c>
      <c r="AC244" s="98">
        <v>1</v>
      </c>
      <c r="AD244" s="97" t="s">
        <v>176</v>
      </c>
      <c r="AG244" s="99"/>
      <c r="AH244" s="97" t="s">
        <v>176</v>
      </c>
      <c r="AL244" s="97" t="s">
        <v>176</v>
      </c>
      <c r="AM244" s="97" t="s">
        <v>176</v>
      </c>
      <c r="AQ244" s="97" t="s">
        <v>174</v>
      </c>
      <c r="AS244" s="18">
        <v>823.25</v>
      </c>
      <c r="AT244" s="99">
        <v>883.95</v>
      </c>
      <c r="AU244" s="97" t="s">
        <v>176</v>
      </c>
      <c r="AX244" s="99"/>
      <c r="AY244" s="97" t="s">
        <v>174</v>
      </c>
      <c r="AZ244" s="100">
        <v>1236</v>
      </c>
      <c r="BA244" s="99"/>
      <c r="BC244" s="99">
        <v>1098.3599999999999</v>
      </c>
      <c r="BD244" s="97" t="s">
        <v>174</v>
      </c>
      <c r="BE244" s="100">
        <v>79</v>
      </c>
      <c r="BF244" s="99"/>
      <c r="BG244" s="18">
        <v>546.54999999999995</v>
      </c>
      <c r="BH244" s="99"/>
      <c r="BI244" s="97" t="s">
        <v>174</v>
      </c>
      <c r="BJ244" s="12">
        <v>728</v>
      </c>
      <c r="BL244" s="18">
        <v>1385.34</v>
      </c>
      <c r="BN244" s="12">
        <v>11</v>
      </c>
      <c r="BO244" s="12">
        <v>30</v>
      </c>
      <c r="BV244" s="97" t="s">
        <v>176</v>
      </c>
      <c r="CF244" s="97" t="s">
        <v>174</v>
      </c>
      <c r="CG244" s="99"/>
      <c r="CI244" s="99">
        <v>1915.62</v>
      </c>
      <c r="CJ244" s="100">
        <v>728</v>
      </c>
      <c r="CK244" s="100">
        <v>3</v>
      </c>
      <c r="CL244" s="100">
        <v>19</v>
      </c>
      <c r="CP244" s="62" t="s">
        <v>176</v>
      </c>
      <c r="CV244" s="62" t="s">
        <v>176</v>
      </c>
      <c r="DB244" s="97" t="s">
        <v>176</v>
      </c>
      <c r="DF244" s="12"/>
      <c r="DR244" s="97" t="s">
        <v>174</v>
      </c>
      <c r="DS244" s="18">
        <v>2421.34</v>
      </c>
      <c r="DT244" s="18">
        <v>1752.85</v>
      </c>
      <c r="DV244" s="29">
        <v>2</v>
      </c>
      <c r="DW244" s="29">
        <v>14</v>
      </c>
      <c r="DX244" s="29">
        <v>8.1999999999999993</v>
      </c>
      <c r="DY244" s="97" t="s">
        <v>174</v>
      </c>
      <c r="DZ244" s="98">
        <v>78</v>
      </c>
      <c r="EA244" s="98">
        <v>80</v>
      </c>
      <c r="EB244" s="98">
        <v>72</v>
      </c>
      <c r="EC244" s="98">
        <v>72</v>
      </c>
      <c r="ED244" s="98">
        <v>8</v>
      </c>
      <c r="EE244" s="98">
        <v>6</v>
      </c>
      <c r="EF244" s="97" t="s">
        <v>176</v>
      </c>
      <c r="EK244" s="97" t="s">
        <v>174</v>
      </c>
      <c r="EL244" s="99">
        <v>45.63</v>
      </c>
      <c r="EO244" s="97" t="s">
        <v>177</v>
      </c>
      <c r="EP244" s="98">
        <v>40</v>
      </c>
      <c r="ER244" s="100">
        <v>125</v>
      </c>
      <c r="ES244" s="100">
        <v>120</v>
      </c>
      <c r="ET244" s="100">
        <v>12</v>
      </c>
      <c r="EU244" s="97" t="s">
        <v>176</v>
      </c>
      <c r="EV244" s="54" t="s">
        <v>209</v>
      </c>
      <c r="EW244" s="100">
        <v>1</v>
      </c>
      <c r="EX244" s="97" t="s">
        <v>174</v>
      </c>
      <c r="EY244" s="99"/>
      <c r="EZ244" s="18">
        <v>45.67</v>
      </c>
      <c r="FA244" s="18">
        <v>50.89</v>
      </c>
      <c r="FB244" s="100"/>
      <c r="FC244" s="100"/>
      <c r="FD244" s="100"/>
      <c r="FE244" s="97"/>
      <c r="FF244" s="98"/>
      <c r="FG244" s="98"/>
      <c r="FH244" s="98"/>
      <c r="FI244" s="97"/>
      <c r="FJ244" s="98"/>
      <c r="FK244" s="98"/>
      <c r="FL244" s="98"/>
      <c r="FN244" s="114" t="s">
        <v>174</v>
      </c>
      <c r="FO244" s="84">
        <f t="shared" si="24"/>
        <v>50</v>
      </c>
      <c r="FR244" s="85">
        <f t="shared" si="25"/>
        <v>200</v>
      </c>
      <c r="FV244" s="18">
        <v>1200</v>
      </c>
      <c r="FW244" s="86">
        <f t="shared" si="26"/>
        <v>2716.9700000000003</v>
      </c>
      <c r="FX244" s="86">
        <f t="shared" si="27"/>
        <v>4553.66</v>
      </c>
      <c r="FY244" s="86">
        <f t="shared" si="27"/>
        <v>5148.82</v>
      </c>
    </row>
    <row r="245" spans="1:181" ht="30" customHeight="1" x14ac:dyDescent="0.25">
      <c r="A245" s="83" t="s">
        <v>496</v>
      </c>
      <c r="B245" s="97" t="s">
        <v>436</v>
      </c>
      <c r="C245" s="45">
        <v>44781</v>
      </c>
      <c r="D245" s="15">
        <v>44820</v>
      </c>
      <c r="E245" s="97" t="s">
        <v>199</v>
      </c>
      <c r="F245" s="97" t="s">
        <v>177</v>
      </c>
      <c r="G245" s="97" t="s">
        <v>182</v>
      </c>
      <c r="J245" s="98">
        <v>100</v>
      </c>
      <c r="K245">
        <v>8.1999999999999993</v>
      </c>
      <c r="L245" s="97" t="s">
        <v>174</v>
      </c>
      <c r="O245" s="98">
        <v>1</v>
      </c>
      <c r="P245" s="98"/>
      <c r="T245" s="98">
        <v>2</v>
      </c>
      <c r="U245" s="98">
        <v>9</v>
      </c>
      <c r="V245" s="98">
        <v>25024</v>
      </c>
      <c r="W245" s="98">
        <v>3128</v>
      </c>
      <c r="X245" s="97" t="s">
        <v>175</v>
      </c>
      <c r="Y245" s="98">
        <v>3733</v>
      </c>
      <c r="Z245" s="98">
        <v>3733</v>
      </c>
      <c r="AA245" s="98">
        <v>3733</v>
      </c>
      <c r="AB245" s="98">
        <v>2870</v>
      </c>
      <c r="AC245" s="98">
        <v>1</v>
      </c>
      <c r="AD245" s="97" t="s">
        <v>176</v>
      </c>
      <c r="AH245" s="97" t="s">
        <v>176</v>
      </c>
      <c r="AL245" s="97" t="s">
        <v>176</v>
      </c>
      <c r="AM245" s="97" t="s">
        <v>176</v>
      </c>
      <c r="AQ245" s="97" t="s">
        <v>174</v>
      </c>
      <c r="AS245" s="18">
        <v>1405.62</v>
      </c>
      <c r="AT245" s="99"/>
      <c r="AU245" s="97" t="s">
        <v>176</v>
      </c>
      <c r="AY245" s="97" t="s">
        <v>174</v>
      </c>
      <c r="AZ245" s="100">
        <v>863</v>
      </c>
      <c r="BA245" s="99">
        <v>140.34</v>
      </c>
      <c r="BB245" s="18">
        <v>448.68</v>
      </c>
      <c r="BC245" s="99"/>
      <c r="BD245" s="97" t="s">
        <v>176</v>
      </c>
      <c r="BE245" s="100"/>
      <c r="BI245" s="97" t="s">
        <v>174</v>
      </c>
      <c r="BJ245" s="101">
        <v>1564</v>
      </c>
      <c r="BK245" s="102">
        <v>424.05</v>
      </c>
      <c r="BL245" s="18">
        <v>1627.87</v>
      </c>
      <c r="BM245" s="102"/>
      <c r="BN245" s="109">
        <v>19</v>
      </c>
      <c r="BO245" s="109">
        <v>38</v>
      </c>
      <c r="BV245" s="97" t="s">
        <v>176</v>
      </c>
      <c r="CF245" s="97" t="s">
        <v>176</v>
      </c>
      <c r="CG245" s="99"/>
      <c r="CI245" s="99"/>
      <c r="CJ245" s="100"/>
      <c r="CK245" s="100"/>
      <c r="CL245" s="100"/>
      <c r="CP245" s="62" t="s">
        <v>176</v>
      </c>
      <c r="CV245" s="62" t="s">
        <v>176</v>
      </c>
      <c r="DB245" s="97" t="s">
        <v>176</v>
      </c>
      <c r="DF245" s="12"/>
      <c r="DR245" s="97" t="s">
        <v>176</v>
      </c>
      <c r="DY245" s="97" t="s">
        <v>174</v>
      </c>
      <c r="DZ245" s="98">
        <v>69</v>
      </c>
      <c r="EA245" s="98">
        <v>68</v>
      </c>
      <c r="EB245" s="98">
        <v>69</v>
      </c>
      <c r="EC245" s="98">
        <v>67</v>
      </c>
      <c r="ED245" s="98">
        <v>12</v>
      </c>
      <c r="EE245" s="98">
        <v>12</v>
      </c>
      <c r="EF245" s="97" t="s">
        <v>176</v>
      </c>
      <c r="EK245" s="97" t="s">
        <v>174</v>
      </c>
      <c r="EL245" s="99"/>
      <c r="EM245" s="18">
        <v>49.52</v>
      </c>
      <c r="EO245" s="97" t="s">
        <v>177</v>
      </c>
      <c r="EP245" s="98">
        <v>40</v>
      </c>
      <c r="EQ245" s="12">
        <v>10</v>
      </c>
      <c r="ER245" s="100">
        <v>120</v>
      </c>
      <c r="ES245" s="100">
        <v>120</v>
      </c>
      <c r="ET245" s="100">
        <v>6</v>
      </c>
      <c r="EU245" s="97" t="s">
        <v>176</v>
      </c>
      <c r="EV245" s="54" t="s">
        <v>207</v>
      </c>
      <c r="EW245" s="100">
        <v>0</v>
      </c>
      <c r="EX245" s="97" t="s">
        <v>174</v>
      </c>
      <c r="EZ245" s="18">
        <v>39.82</v>
      </c>
      <c r="FB245" s="100">
        <v>18</v>
      </c>
      <c r="FC245" s="100">
        <v>60</v>
      </c>
      <c r="FD245" s="100">
        <v>12</v>
      </c>
      <c r="FE245" s="97" t="s">
        <v>205</v>
      </c>
      <c r="FF245" s="98">
        <v>18</v>
      </c>
      <c r="FG245" s="98">
        <v>60</v>
      </c>
      <c r="FH245" s="98">
        <v>12</v>
      </c>
      <c r="FI245" s="97" t="s">
        <v>180</v>
      </c>
      <c r="FJ245" s="98"/>
      <c r="FK245" s="98"/>
      <c r="FL245" s="98"/>
      <c r="FN245" s="114" t="s">
        <v>174</v>
      </c>
      <c r="FO245" s="84">
        <f t="shared" si="24"/>
        <v>50</v>
      </c>
      <c r="FR245" s="85">
        <f t="shared" si="25"/>
        <v>200</v>
      </c>
      <c r="FU245" s="18">
        <v>669.52</v>
      </c>
      <c r="FW245" s="86">
        <f t="shared" si="26"/>
        <v>814.39</v>
      </c>
      <c r="FX245" s="86">
        <f t="shared" si="27"/>
        <v>4241.0300000000007</v>
      </c>
      <c r="FY245" s="86">
        <f t="shared" si="27"/>
        <v>0</v>
      </c>
    </row>
    <row r="246" spans="1:181" x14ac:dyDescent="0.25">
      <c r="A246" s="83" t="s">
        <v>497</v>
      </c>
      <c r="B246" s="97" t="s">
        <v>436</v>
      </c>
      <c r="C246" s="45">
        <v>44762</v>
      </c>
      <c r="D246" s="15">
        <v>44819</v>
      </c>
      <c r="E246" s="97" t="s">
        <v>199</v>
      </c>
      <c r="F246" s="97" t="s">
        <v>177</v>
      </c>
      <c r="G246" s="97" t="s">
        <v>182</v>
      </c>
      <c r="J246" s="98">
        <v>100</v>
      </c>
      <c r="K246">
        <v>8.1999999999999993</v>
      </c>
      <c r="L246" s="97" t="s">
        <v>174</v>
      </c>
      <c r="O246" s="98">
        <v>1</v>
      </c>
      <c r="P246" s="98">
        <v>36000</v>
      </c>
      <c r="Q246" s="104"/>
      <c r="T246" s="98">
        <v>3</v>
      </c>
      <c r="U246" s="98">
        <v>8</v>
      </c>
      <c r="V246" s="98">
        <v>10928</v>
      </c>
      <c r="W246" s="98">
        <v>1366</v>
      </c>
      <c r="X246" s="97" t="s">
        <v>175</v>
      </c>
      <c r="Y246" s="98">
        <v>3253</v>
      </c>
      <c r="Z246" s="98">
        <v>3253</v>
      </c>
      <c r="AA246" s="104">
        <v>2438</v>
      </c>
      <c r="AB246" s="105">
        <v>1994</v>
      </c>
      <c r="AC246" s="98">
        <v>1</v>
      </c>
      <c r="AD246" s="97" t="s">
        <v>176</v>
      </c>
      <c r="AF246" s="102"/>
      <c r="AH246" s="97" t="s">
        <v>176</v>
      </c>
      <c r="AL246" s="97" t="s">
        <v>176</v>
      </c>
      <c r="AM246" s="97" t="s">
        <v>176</v>
      </c>
      <c r="AQ246" s="97" t="s">
        <v>174</v>
      </c>
      <c r="AS246" s="106">
        <v>1030.94</v>
      </c>
      <c r="AU246" s="97" t="s">
        <v>176</v>
      </c>
      <c r="AY246" s="97" t="s">
        <v>174</v>
      </c>
      <c r="AZ246" s="100">
        <v>444</v>
      </c>
      <c r="BA246" s="99">
        <v>187.25</v>
      </c>
      <c r="BB246" s="99">
        <v>191.27</v>
      </c>
      <c r="BD246" s="97" t="s">
        <v>174</v>
      </c>
      <c r="BE246" s="12">
        <v>815</v>
      </c>
      <c r="BF246" s="18">
        <v>232.75</v>
      </c>
      <c r="BG246" s="18">
        <v>762.07</v>
      </c>
      <c r="BI246" s="97" t="s">
        <v>174</v>
      </c>
      <c r="BJ246" s="101">
        <v>1366</v>
      </c>
      <c r="BK246" s="102">
        <v>218.25</v>
      </c>
      <c r="BL246" s="102">
        <v>1465.43</v>
      </c>
      <c r="BN246" s="107">
        <v>13</v>
      </c>
      <c r="BO246" s="107">
        <v>38</v>
      </c>
      <c r="BV246" s="97" t="s">
        <v>176</v>
      </c>
      <c r="CF246" s="97" t="s">
        <v>174</v>
      </c>
      <c r="CG246" s="18">
        <v>547.05999999999995</v>
      </c>
      <c r="CH246" s="18">
        <v>1008.84</v>
      </c>
      <c r="CJ246" s="12">
        <v>1366</v>
      </c>
      <c r="CK246" s="109">
        <v>0</v>
      </c>
      <c r="CL246" s="109">
        <v>19</v>
      </c>
      <c r="CP246" s="62" t="s">
        <v>176</v>
      </c>
      <c r="CV246" s="62" t="s">
        <v>176</v>
      </c>
      <c r="DB246" s="97" t="s">
        <v>176</v>
      </c>
      <c r="DC246" s="108"/>
      <c r="DD246" s="102"/>
      <c r="DF246" s="107"/>
      <c r="DG246" s="107"/>
      <c r="DH246" s="107"/>
      <c r="DJ246" s="94"/>
      <c r="DK246" s="94"/>
      <c r="DL246" s="94"/>
      <c r="DR246" s="97" t="s">
        <v>176</v>
      </c>
      <c r="DY246" s="97" t="s">
        <v>174</v>
      </c>
      <c r="DZ246" s="98">
        <v>70</v>
      </c>
      <c r="EA246" s="98">
        <v>68</v>
      </c>
      <c r="EB246" s="98">
        <v>70</v>
      </c>
      <c r="EC246" s="98">
        <v>68</v>
      </c>
      <c r="ED246" s="98">
        <v>12</v>
      </c>
      <c r="EE246" s="98">
        <v>12</v>
      </c>
      <c r="EF246" s="97" t="s">
        <v>176</v>
      </c>
      <c r="EK246" s="97" t="s">
        <v>174</v>
      </c>
      <c r="EL246" s="99"/>
      <c r="EM246" s="108">
        <v>37.61</v>
      </c>
      <c r="EO246" s="97" t="s">
        <v>177</v>
      </c>
      <c r="EP246" s="98">
        <v>40</v>
      </c>
      <c r="EQ246" s="100">
        <v>8</v>
      </c>
      <c r="ER246" s="100">
        <v>120</v>
      </c>
      <c r="ES246" s="100">
        <v>120</v>
      </c>
      <c r="ET246" s="100">
        <v>6</v>
      </c>
      <c r="EU246" s="97" t="s">
        <v>176</v>
      </c>
      <c r="EV246" s="54" t="s">
        <v>207</v>
      </c>
      <c r="EW246" s="100">
        <v>0</v>
      </c>
      <c r="EX246" s="97" t="s">
        <v>174</v>
      </c>
      <c r="EY246" s="108"/>
      <c r="EZ246" s="102">
        <v>53.31</v>
      </c>
      <c r="FB246" s="100">
        <v>18</v>
      </c>
      <c r="FC246" s="100">
        <v>60</v>
      </c>
      <c r="FD246" s="100">
        <v>12</v>
      </c>
      <c r="FE246" s="97" t="s">
        <v>180</v>
      </c>
      <c r="FF246" s="98">
        <v>18</v>
      </c>
      <c r="FG246" s="98">
        <v>60</v>
      </c>
      <c r="FH246" s="98">
        <v>12</v>
      </c>
      <c r="FI246" s="97" t="s">
        <v>205</v>
      </c>
      <c r="FJ246" s="98"/>
      <c r="FK246" s="98"/>
      <c r="FL246" s="98"/>
      <c r="FN246" s="114" t="s">
        <v>174</v>
      </c>
      <c r="FO246" s="84">
        <f t="shared" si="24"/>
        <v>50</v>
      </c>
      <c r="FR246" s="85">
        <f t="shared" si="25"/>
        <v>200</v>
      </c>
      <c r="FU246" s="106">
        <v>637.41</v>
      </c>
      <c r="FV246" s="106"/>
      <c r="FW246" s="86">
        <f>SUM(AE246,AI246,AN246,AR246,AV246,BA246,BF246,BK246,BW246,CG246,CS246,CY246,DC246,DS246,EH246,EL246,EY246,FO246,FR246)</f>
        <v>1435.31</v>
      </c>
      <c r="FX246" s="86">
        <f t="shared" si="27"/>
        <v>5186.88</v>
      </c>
      <c r="FY246" s="86">
        <f t="shared" si="27"/>
        <v>0</v>
      </c>
    </row>
    <row r="247" spans="1:181" ht="30" customHeight="1" x14ac:dyDescent="0.25">
      <c r="A247" s="83" t="s">
        <v>498</v>
      </c>
      <c r="B247" s="97" t="s">
        <v>436</v>
      </c>
      <c r="C247" s="45">
        <v>44812</v>
      </c>
      <c r="D247" s="15">
        <v>44833</v>
      </c>
      <c r="E247" s="97" t="s">
        <v>199</v>
      </c>
      <c r="F247" s="97" t="s">
        <v>177</v>
      </c>
      <c r="G247" s="97" t="s">
        <v>238</v>
      </c>
      <c r="J247" s="98">
        <v>100</v>
      </c>
      <c r="L247" s="97" t="s">
        <v>174</v>
      </c>
      <c r="N247">
        <v>1</v>
      </c>
      <c r="P247" s="98">
        <v>24000</v>
      </c>
      <c r="T247" s="98">
        <v>2</v>
      </c>
      <c r="U247" s="98">
        <v>7</v>
      </c>
      <c r="V247" s="98">
        <v>9280</v>
      </c>
      <c r="W247" s="98">
        <v>1160</v>
      </c>
      <c r="X247" s="97" t="s">
        <v>175</v>
      </c>
      <c r="Y247" s="98">
        <v>1740</v>
      </c>
      <c r="Z247" s="98">
        <v>1740</v>
      </c>
      <c r="AA247" s="98">
        <v>1416</v>
      </c>
      <c r="AB247" s="98">
        <v>1166</v>
      </c>
      <c r="AC247" s="98">
        <v>1</v>
      </c>
      <c r="AD247" s="97" t="s">
        <v>176</v>
      </c>
      <c r="AH247" s="97" t="s">
        <v>176</v>
      </c>
      <c r="AL247" s="97" t="s">
        <v>176</v>
      </c>
      <c r="AM247" s="97" t="s">
        <v>176</v>
      </c>
      <c r="AQ247" s="97" t="s">
        <v>174</v>
      </c>
      <c r="AS247" s="106">
        <v>1061.18</v>
      </c>
      <c r="AU247" s="97" t="s">
        <v>176</v>
      </c>
      <c r="AY247" s="97" t="s">
        <v>174</v>
      </c>
      <c r="AZ247" s="100">
        <v>250</v>
      </c>
      <c r="BA247" s="99">
        <v>24.16</v>
      </c>
      <c r="BB247" s="99">
        <v>228.8</v>
      </c>
      <c r="BD247" s="97" t="s">
        <v>174</v>
      </c>
      <c r="BE247" s="12">
        <v>324</v>
      </c>
      <c r="BF247" s="18">
        <v>424</v>
      </c>
      <c r="BG247" s="18">
        <v>1727.27</v>
      </c>
      <c r="BI247" s="97" t="s">
        <v>174</v>
      </c>
      <c r="BJ247" s="12">
        <v>1160</v>
      </c>
      <c r="BK247" s="18">
        <v>306.39</v>
      </c>
      <c r="BL247" s="18">
        <v>2762.88</v>
      </c>
      <c r="BN247" s="12">
        <v>19</v>
      </c>
      <c r="BO247" s="12">
        <v>38</v>
      </c>
      <c r="BV247" s="97" t="s">
        <v>176</v>
      </c>
      <c r="CF247" s="97" t="s">
        <v>174</v>
      </c>
      <c r="CG247" s="108">
        <v>803.31</v>
      </c>
      <c r="CH247" s="18">
        <v>1949.92</v>
      </c>
      <c r="CJ247" s="12">
        <v>1160</v>
      </c>
      <c r="CK247" s="12">
        <v>0</v>
      </c>
      <c r="CL247" s="12">
        <v>19</v>
      </c>
      <c r="CP247" s="62" t="s">
        <v>176</v>
      </c>
      <c r="CV247" s="62" t="s">
        <v>176</v>
      </c>
      <c r="DB247" s="97" t="s">
        <v>174</v>
      </c>
      <c r="DC247" s="18">
        <v>135</v>
      </c>
      <c r="DD247" s="18">
        <v>478.86</v>
      </c>
      <c r="DF247" s="109">
        <v>24</v>
      </c>
      <c r="DG247" s="109">
        <v>30</v>
      </c>
      <c r="DH247" s="109">
        <v>8</v>
      </c>
      <c r="DI247" s="65" t="s">
        <v>181</v>
      </c>
      <c r="DR247" s="97" t="s">
        <v>174</v>
      </c>
      <c r="DS247" s="18">
        <v>2600</v>
      </c>
      <c r="DT247" s="18">
        <v>1430.14</v>
      </c>
      <c r="DV247" s="29">
        <v>2</v>
      </c>
      <c r="DW247" s="29">
        <v>14</v>
      </c>
      <c r="DX247" s="29">
        <v>8.1999999999999993</v>
      </c>
      <c r="DY247" s="97" t="s">
        <v>174</v>
      </c>
      <c r="DZ247" s="98">
        <v>68</v>
      </c>
      <c r="EA247" s="98">
        <v>68</v>
      </c>
      <c r="EB247" s="98">
        <v>69</v>
      </c>
      <c r="EC247" s="98">
        <v>67</v>
      </c>
      <c r="ED247" s="98">
        <v>12</v>
      </c>
      <c r="EE247" s="98">
        <v>12</v>
      </c>
      <c r="EF247" s="97" t="s">
        <v>176</v>
      </c>
      <c r="EK247" s="97" t="s">
        <v>174</v>
      </c>
      <c r="EL247" s="99"/>
      <c r="EM247" s="108">
        <v>822.51</v>
      </c>
      <c r="EO247" s="97" t="s">
        <v>177</v>
      </c>
      <c r="EP247" s="98">
        <v>40</v>
      </c>
      <c r="EQ247" s="12">
        <v>11</v>
      </c>
      <c r="ER247" s="100">
        <v>120</v>
      </c>
      <c r="ES247" s="100">
        <v>120</v>
      </c>
      <c r="ET247" s="100">
        <v>6</v>
      </c>
      <c r="EU247" s="97" t="s">
        <v>176</v>
      </c>
      <c r="EV247" s="54" t="s">
        <v>207</v>
      </c>
      <c r="EW247" s="100">
        <v>0</v>
      </c>
      <c r="EX247" s="97" t="s">
        <v>174</v>
      </c>
      <c r="EY247" s="108"/>
      <c r="EZ247" s="102">
        <v>41.48</v>
      </c>
      <c r="FB247" s="100">
        <v>18</v>
      </c>
      <c r="FC247" s="100">
        <v>60</v>
      </c>
      <c r="FD247" s="100">
        <v>12</v>
      </c>
      <c r="FE247" s="97" t="s">
        <v>180</v>
      </c>
      <c r="FF247" s="98">
        <v>18</v>
      </c>
      <c r="FG247" s="98">
        <v>60</v>
      </c>
      <c r="FH247" s="98">
        <v>12</v>
      </c>
      <c r="FI247" s="97" t="s">
        <v>180</v>
      </c>
      <c r="FJ247" s="98"/>
      <c r="FK247" s="98"/>
      <c r="FL247" s="98"/>
      <c r="FN247" s="114" t="s">
        <v>174</v>
      </c>
      <c r="FO247" s="84">
        <f t="shared" si="24"/>
        <v>50</v>
      </c>
      <c r="FR247" s="85">
        <f t="shared" si="25"/>
        <v>200</v>
      </c>
      <c r="FU247" s="106">
        <v>790.04</v>
      </c>
      <c r="FV247" s="106"/>
      <c r="FW247" s="86">
        <f t="shared" si="26"/>
        <v>4542.8599999999997</v>
      </c>
      <c r="FX247" s="86">
        <f t="shared" si="27"/>
        <v>11293.079999999998</v>
      </c>
      <c r="FY247" s="86">
        <f t="shared" si="27"/>
        <v>0</v>
      </c>
    </row>
    <row r="248" spans="1:181" ht="30" customHeight="1" x14ac:dyDescent="0.25">
      <c r="A248" s="83" t="s">
        <v>499</v>
      </c>
      <c r="B248" s="97" t="s">
        <v>201</v>
      </c>
      <c r="C248" s="45">
        <v>44768</v>
      </c>
      <c r="D248" s="15">
        <v>44819</v>
      </c>
      <c r="E248" s="97" t="s">
        <v>202</v>
      </c>
      <c r="F248" s="97" t="s">
        <v>177</v>
      </c>
      <c r="G248" s="97" t="s">
        <v>182</v>
      </c>
      <c r="J248" s="98">
        <v>100</v>
      </c>
      <c r="K248">
        <v>7.9</v>
      </c>
      <c r="L248" s="97" t="s">
        <v>174</v>
      </c>
      <c r="O248">
        <v>1</v>
      </c>
      <c r="P248" s="98"/>
      <c r="Q248">
        <v>13</v>
      </c>
      <c r="T248" s="98">
        <v>2</v>
      </c>
      <c r="U248" s="98">
        <v>7</v>
      </c>
      <c r="V248" s="98">
        <v>8448</v>
      </c>
      <c r="W248" s="98">
        <v>1056</v>
      </c>
      <c r="X248" s="97" t="s">
        <v>175</v>
      </c>
      <c r="Y248" s="98">
        <v>2598</v>
      </c>
      <c r="Z248" s="98"/>
      <c r="AA248" s="104"/>
      <c r="AB248" s="105">
        <v>1496</v>
      </c>
      <c r="AC248" s="98">
        <v>1</v>
      </c>
      <c r="AD248" s="97" t="s">
        <v>176</v>
      </c>
      <c r="AH248" s="97" t="s">
        <v>176</v>
      </c>
      <c r="AL248" s="97" t="s">
        <v>176</v>
      </c>
      <c r="AM248" s="97" t="s">
        <v>176</v>
      </c>
      <c r="AQ248" s="97" t="s">
        <v>174</v>
      </c>
      <c r="AS248" s="106">
        <v>1011.74</v>
      </c>
      <c r="AU248" s="97" t="s">
        <v>176</v>
      </c>
      <c r="AY248" s="97" t="s">
        <v>174</v>
      </c>
      <c r="AZ248" s="100">
        <v>1102</v>
      </c>
      <c r="BA248" s="99"/>
      <c r="BB248" s="99">
        <v>1461.47</v>
      </c>
      <c r="BD248" s="97" t="s">
        <v>176</v>
      </c>
      <c r="BE248" s="109"/>
      <c r="BI248" s="97" t="s">
        <v>174</v>
      </c>
      <c r="BJ248" s="12">
        <v>1056</v>
      </c>
      <c r="BL248" s="18">
        <v>1917.8</v>
      </c>
      <c r="BN248" s="12">
        <v>4</v>
      </c>
      <c r="BO248" s="12">
        <v>38</v>
      </c>
      <c r="BV248" s="97" t="s">
        <v>176</v>
      </c>
      <c r="CF248" s="97" t="s">
        <v>174</v>
      </c>
      <c r="CG248" s="108">
        <v>100.98</v>
      </c>
      <c r="CH248" s="18">
        <v>3715.97</v>
      </c>
      <c r="CJ248" s="12">
        <v>1056</v>
      </c>
      <c r="CK248" s="12">
        <v>0</v>
      </c>
      <c r="CL248" s="12">
        <v>19</v>
      </c>
      <c r="CM248" s="12"/>
      <c r="CN248" s="12"/>
      <c r="CO248" s="12"/>
      <c r="CP248" s="62" t="s">
        <v>176</v>
      </c>
      <c r="CV248" s="62" t="s">
        <v>176</v>
      </c>
      <c r="DB248" s="97" t="s">
        <v>176</v>
      </c>
      <c r="DF248" s="12"/>
      <c r="DH248" s="109"/>
      <c r="DR248" s="97" t="s">
        <v>176</v>
      </c>
      <c r="DY248" s="97" t="s">
        <v>174</v>
      </c>
      <c r="DZ248" s="98">
        <v>77</v>
      </c>
      <c r="EA248" s="98">
        <v>77</v>
      </c>
      <c r="EB248" s="98">
        <v>72</v>
      </c>
      <c r="EC248" s="98">
        <v>72</v>
      </c>
      <c r="ED248" s="98">
        <v>12</v>
      </c>
      <c r="EE248" s="98">
        <v>12</v>
      </c>
      <c r="EF248" s="97" t="s">
        <v>176</v>
      </c>
      <c r="EK248" s="97" t="s">
        <v>174</v>
      </c>
      <c r="EL248" s="99"/>
      <c r="EM248" s="108">
        <v>160.80000000000001</v>
      </c>
      <c r="EO248" s="97" t="s">
        <v>177</v>
      </c>
      <c r="EP248" s="98">
        <v>40</v>
      </c>
      <c r="EQ248" s="12">
        <v>10</v>
      </c>
      <c r="ER248" s="100">
        <v>140</v>
      </c>
      <c r="ES248" s="100">
        <v>120</v>
      </c>
      <c r="ET248" s="100">
        <v>6</v>
      </c>
      <c r="EU248" s="97" t="s">
        <v>174</v>
      </c>
      <c r="EW248" s="100">
        <v>2</v>
      </c>
      <c r="EX248" s="97" t="s">
        <v>174</v>
      </c>
      <c r="EY248" s="108"/>
      <c r="EZ248" s="102">
        <v>130.79</v>
      </c>
      <c r="FB248" s="100">
        <v>9</v>
      </c>
      <c r="FC248" s="100">
        <v>100</v>
      </c>
      <c r="FD248" s="100">
        <v>12</v>
      </c>
      <c r="FE248" s="97" t="s">
        <v>180</v>
      </c>
      <c r="FF248" s="98">
        <v>9</v>
      </c>
      <c r="FG248" s="98">
        <v>100</v>
      </c>
      <c r="FH248" s="98">
        <v>10</v>
      </c>
      <c r="FI248" s="97" t="s">
        <v>205</v>
      </c>
      <c r="FJ248" s="98"/>
      <c r="FK248" s="98"/>
      <c r="FL248" s="98"/>
      <c r="FN248" s="114" t="s">
        <v>174</v>
      </c>
      <c r="FO248" s="84">
        <f t="shared" si="24"/>
        <v>50</v>
      </c>
      <c r="FR248" s="85">
        <f t="shared" si="25"/>
        <v>200</v>
      </c>
      <c r="FU248" s="106">
        <v>559.54999999999995</v>
      </c>
      <c r="FV248" s="106"/>
      <c r="FW248" s="86">
        <f t="shared" si="26"/>
        <v>350.98</v>
      </c>
      <c r="FX248" s="86">
        <f t="shared" si="27"/>
        <v>8958.119999999999</v>
      </c>
      <c r="FY248" s="86">
        <f t="shared" si="27"/>
        <v>0</v>
      </c>
    </row>
    <row r="249" spans="1:181" ht="30" customHeight="1" x14ac:dyDescent="0.25">
      <c r="A249" s="83" t="s">
        <v>500</v>
      </c>
      <c r="B249" s="97" t="s">
        <v>201</v>
      </c>
      <c r="C249" s="45">
        <v>44783</v>
      </c>
      <c r="D249" s="15">
        <v>44818</v>
      </c>
      <c r="E249" s="97" t="s">
        <v>199</v>
      </c>
      <c r="F249" s="97" t="s">
        <v>177</v>
      </c>
      <c r="G249" s="97" t="s">
        <v>203</v>
      </c>
      <c r="H249" s="110"/>
      <c r="J249" s="98">
        <v>100</v>
      </c>
      <c r="L249" s="97" t="s">
        <v>176</v>
      </c>
      <c r="P249" s="98"/>
      <c r="T249" s="98">
        <v>1</v>
      </c>
      <c r="U249" s="98">
        <v>8</v>
      </c>
      <c r="V249" s="98">
        <v>11698</v>
      </c>
      <c r="W249" s="98">
        <v>1456</v>
      </c>
      <c r="X249" s="97" t="s">
        <v>175</v>
      </c>
      <c r="Y249" s="98">
        <v>2797</v>
      </c>
      <c r="Z249" s="98"/>
      <c r="AA249" s="104"/>
      <c r="AB249" s="105">
        <v>2110</v>
      </c>
      <c r="AC249" s="98">
        <v>1</v>
      </c>
      <c r="AD249" s="97" t="s">
        <v>176</v>
      </c>
      <c r="AH249" s="97" t="s">
        <v>176</v>
      </c>
      <c r="AL249" s="97" t="s">
        <v>176</v>
      </c>
      <c r="AM249" s="97" t="s">
        <v>176</v>
      </c>
      <c r="AQ249" s="97" t="s">
        <v>174</v>
      </c>
      <c r="AS249" s="106">
        <v>1423.55</v>
      </c>
      <c r="AU249" s="97" t="s">
        <v>176</v>
      </c>
      <c r="AY249" s="97" t="s">
        <v>174</v>
      </c>
      <c r="AZ249" s="12">
        <v>687</v>
      </c>
      <c r="BA249" s="99"/>
      <c r="BB249" s="99">
        <v>730.39</v>
      </c>
      <c r="BD249" s="97" t="s">
        <v>176</v>
      </c>
      <c r="BE249" s="109"/>
      <c r="BI249" s="97" t="s">
        <v>174</v>
      </c>
      <c r="BJ249" s="12">
        <v>1456</v>
      </c>
      <c r="BL249" s="18">
        <v>2431.9899999999998</v>
      </c>
      <c r="BN249" s="12">
        <v>13</v>
      </c>
      <c r="BO249" s="12">
        <v>38</v>
      </c>
      <c r="BV249" s="97" t="s">
        <v>176</v>
      </c>
      <c r="CF249" s="97" t="s">
        <v>176</v>
      </c>
      <c r="CG249" s="108"/>
      <c r="CP249" s="62" t="s">
        <v>176</v>
      </c>
      <c r="CV249" s="62" t="s">
        <v>176</v>
      </c>
      <c r="DB249" s="97" t="s">
        <v>174</v>
      </c>
      <c r="DD249" s="18">
        <v>1923.72</v>
      </c>
      <c r="DF249" s="12">
        <v>18</v>
      </c>
      <c r="DG249" s="12">
        <v>50</v>
      </c>
      <c r="DH249" s="12">
        <v>8</v>
      </c>
      <c r="DI249" t="s">
        <v>181</v>
      </c>
      <c r="DR249" s="97" t="s">
        <v>174</v>
      </c>
      <c r="DS249" s="18">
        <v>2600</v>
      </c>
      <c r="DT249" s="18">
        <v>2173.58</v>
      </c>
      <c r="DV249" s="29">
        <v>2.5</v>
      </c>
      <c r="DW249" s="111">
        <v>14</v>
      </c>
      <c r="DX249" s="111">
        <v>8.4</v>
      </c>
      <c r="DY249" s="97" t="s">
        <v>174</v>
      </c>
      <c r="DZ249" s="98">
        <v>77</v>
      </c>
      <c r="EA249" s="98">
        <v>77</v>
      </c>
      <c r="EB249" s="98">
        <v>72</v>
      </c>
      <c r="EC249" s="98">
        <v>72</v>
      </c>
      <c r="ED249" s="98">
        <v>12</v>
      </c>
      <c r="EE249" s="98">
        <v>12</v>
      </c>
      <c r="EF249" s="97" t="s">
        <v>176</v>
      </c>
      <c r="EK249" s="97" t="s">
        <v>174</v>
      </c>
      <c r="EL249" s="99"/>
      <c r="EM249" s="108">
        <v>53.04</v>
      </c>
      <c r="EO249" s="97" t="s">
        <v>177</v>
      </c>
      <c r="EP249" s="98">
        <v>40</v>
      </c>
      <c r="EQ249" s="12">
        <v>2</v>
      </c>
      <c r="ER249" s="100">
        <v>140</v>
      </c>
      <c r="ES249" s="100">
        <v>120</v>
      </c>
      <c r="ET249" s="100"/>
      <c r="EU249" s="97" t="s">
        <v>176</v>
      </c>
      <c r="EV249" s="54" t="s">
        <v>253</v>
      </c>
      <c r="EW249" s="100">
        <v>1</v>
      </c>
      <c r="EX249" s="97" t="s">
        <v>174</v>
      </c>
      <c r="EY249" s="108"/>
      <c r="EZ249" s="102">
        <v>135.59</v>
      </c>
      <c r="FB249" s="100">
        <v>9</v>
      </c>
      <c r="FC249" s="100">
        <v>100</v>
      </c>
      <c r="FD249" s="100">
        <v>12</v>
      </c>
      <c r="FE249" s="97" t="s">
        <v>180</v>
      </c>
      <c r="FF249" s="98">
        <v>9</v>
      </c>
      <c r="FG249" s="98">
        <v>100</v>
      </c>
      <c r="FH249" s="98">
        <v>10</v>
      </c>
      <c r="FI249" s="97" t="s">
        <v>205</v>
      </c>
      <c r="FJ249" s="98"/>
      <c r="FK249" s="98"/>
      <c r="FL249" s="98"/>
      <c r="FN249" s="114" t="s">
        <v>174</v>
      </c>
      <c r="FO249" s="84">
        <f t="shared" si="24"/>
        <v>50</v>
      </c>
      <c r="FR249" s="85">
        <f t="shared" si="25"/>
        <v>200</v>
      </c>
      <c r="FU249" s="106">
        <v>500.65</v>
      </c>
      <c r="FV249" s="106"/>
      <c r="FW249" s="86">
        <f t="shared" si="26"/>
        <v>2850</v>
      </c>
      <c r="FX249" s="86">
        <f t="shared" si="27"/>
        <v>9372.51</v>
      </c>
      <c r="FY249" s="86">
        <f t="shared" si="27"/>
        <v>0</v>
      </c>
    </row>
    <row r="250" spans="1:181" ht="29.25" customHeight="1" x14ac:dyDescent="0.25">
      <c r="A250" s="83" t="s">
        <v>501</v>
      </c>
      <c r="B250" s="97" t="s">
        <v>201</v>
      </c>
      <c r="C250" s="45">
        <v>44802</v>
      </c>
      <c r="D250" s="15">
        <v>44830</v>
      </c>
      <c r="E250" s="97" t="s">
        <v>202</v>
      </c>
      <c r="F250" s="97" t="s">
        <v>177</v>
      </c>
      <c r="G250" s="97" t="s">
        <v>203</v>
      </c>
      <c r="J250" s="98">
        <v>100</v>
      </c>
      <c r="L250" s="97" t="s">
        <v>174</v>
      </c>
      <c r="M250">
        <v>1</v>
      </c>
      <c r="P250" s="98">
        <v>10000</v>
      </c>
      <c r="T250" s="98">
        <v>1</v>
      </c>
      <c r="U250" s="98">
        <v>7</v>
      </c>
      <c r="V250" s="98">
        <v>7840</v>
      </c>
      <c r="W250" s="98">
        <v>980</v>
      </c>
      <c r="X250" s="97" t="s">
        <v>175</v>
      </c>
      <c r="Y250" s="98">
        <v>1905</v>
      </c>
      <c r="Z250" s="98"/>
      <c r="AA250" s="104"/>
      <c r="AB250" s="105">
        <v>1080</v>
      </c>
      <c r="AC250" s="98">
        <v>1</v>
      </c>
      <c r="AD250" s="97" t="s">
        <v>176</v>
      </c>
      <c r="AH250" s="97" t="s">
        <v>176</v>
      </c>
      <c r="AL250" s="97" t="s">
        <v>176</v>
      </c>
      <c r="AM250" s="97" t="s">
        <v>176</v>
      </c>
      <c r="AQ250" s="97" t="s">
        <v>174</v>
      </c>
      <c r="AS250" s="106">
        <v>1921.81</v>
      </c>
      <c r="AU250" s="97" t="s">
        <v>176</v>
      </c>
      <c r="AY250" s="97" t="s">
        <v>174</v>
      </c>
      <c r="AZ250" s="12">
        <v>825</v>
      </c>
      <c r="BA250" s="99"/>
      <c r="BB250" s="99">
        <v>715.39</v>
      </c>
      <c r="BD250" s="97" t="s">
        <v>176</v>
      </c>
      <c r="BE250" s="109"/>
      <c r="BI250" s="97" t="s">
        <v>174</v>
      </c>
      <c r="BJ250" s="12">
        <v>980</v>
      </c>
      <c r="BK250" s="18">
        <v>1115.9000000000001</v>
      </c>
      <c r="BL250" s="18">
        <v>572.27</v>
      </c>
      <c r="BN250" s="109">
        <v>4</v>
      </c>
      <c r="BO250" s="109">
        <v>38</v>
      </c>
      <c r="BV250" s="97" t="s">
        <v>176</v>
      </c>
      <c r="CF250" s="97" t="s">
        <v>174</v>
      </c>
      <c r="CG250" s="108">
        <v>1115.9000000000001</v>
      </c>
      <c r="CH250" s="18">
        <v>379.75</v>
      </c>
      <c r="CJ250" s="12">
        <v>980</v>
      </c>
      <c r="CK250" s="12">
        <v>3</v>
      </c>
      <c r="CL250" s="12">
        <v>19</v>
      </c>
      <c r="CP250" s="62" t="s">
        <v>176</v>
      </c>
      <c r="CV250" s="62" t="s">
        <v>176</v>
      </c>
      <c r="DB250" s="97" t="s">
        <v>176</v>
      </c>
      <c r="DF250" s="12"/>
      <c r="DR250" s="97" t="s">
        <v>174</v>
      </c>
      <c r="DS250" s="18">
        <v>2600</v>
      </c>
      <c r="DT250" s="18">
        <v>2243.5700000000002</v>
      </c>
      <c r="DV250" s="29">
        <v>2</v>
      </c>
      <c r="DW250" s="29">
        <v>14</v>
      </c>
      <c r="DX250" s="29">
        <v>8.1999999999999993</v>
      </c>
      <c r="DY250" s="97" t="s">
        <v>174</v>
      </c>
      <c r="DZ250" s="98">
        <v>77</v>
      </c>
      <c r="EA250" s="98">
        <v>77</v>
      </c>
      <c r="EB250" s="98">
        <v>72</v>
      </c>
      <c r="EC250" s="98">
        <v>72</v>
      </c>
      <c r="ED250" s="98">
        <v>12</v>
      </c>
      <c r="EE250" s="98">
        <v>12</v>
      </c>
      <c r="EF250" s="97" t="s">
        <v>176</v>
      </c>
      <c r="EK250" s="97" t="s">
        <v>174</v>
      </c>
      <c r="EL250" s="99"/>
      <c r="EM250" s="108">
        <v>111.46</v>
      </c>
      <c r="EO250" s="97" t="s">
        <v>177</v>
      </c>
      <c r="EP250" s="98">
        <v>40</v>
      </c>
      <c r="EQ250" s="12">
        <v>10</v>
      </c>
      <c r="ER250" s="100">
        <v>140</v>
      </c>
      <c r="ES250" s="100">
        <v>120</v>
      </c>
      <c r="ET250" s="100">
        <v>6</v>
      </c>
      <c r="EU250" s="97" t="s">
        <v>176</v>
      </c>
      <c r="EV250" s="54" t="s">
        <v>502</v>
      </c>
      <c r="EW250" s="100">
        <v>2</v>
      </c>
      <c r="EX250" s="97" t="s">
        <v>174</v>
      </c>
      <c r="EY250" s="108"/>
      <c r="EZ250" s="102">
        <v>127.44</v>
      </c>
      <c r="FB250" s="100">
        <v>9</v>
      </c>
      <c r="FC250" s="100">
        <v>75</v>
      </c>
      <c r="FD250" s="100">
        <v>12</v>
      </c>
      <c r="FE250" s="97" t="s">
        <v>180</v>
      </c>
      <c r="FF250" s="98">
        <v>9</v>
      </c>
      <c r="FG250" s="98">
        <v>75</v>
      </c>
      <c r="FH250" s="98">
        <v>10</v>
      </c>
      <c r="FI250" s="97" t="s">
        <v>205</v>
      </c>
      <c r="FJ250" s="98"/>
      <c r="FK250" s="98"/>
      <c r="FL250" s="98"/>
      <c r="FN250" s="114" t="s">
        <v>174</v>
      </c>
      <c r="FO250" s="84">
        <f t="shared" si="24"/>
        <v>50</v>
      </c>
      <c r="FR250" s="85">
        <f t="shared" si="25"/>
        <v>200</v>
      </c>
      <c r="FU250" s="106">
        <v>559.54999999999995</v>
      </c>
      <c r="FV250" s="106"/>
      <c r="FW250" s="86">
        <f t="shared" si="26"/>
        <v>5081.8</v>
      </c>
      <c r="FX250" s="86">
        <f t="shared" si="27"/>
        <v>6631.24</v>
      </c>
      <c r="FY250" s="86">
        <f t="shared" si="27"/>
        <v>0</v>
      </c>
    </row>
    <row r="251" spans="1:181" ht="30" customHeight="1" x14ac:dyDescent="0.25">
      <c r="A251" s="83" t="s">
        <v>503</v>
      </c>
      <c r="B251" s="97" t="s">
        <v>201</v>
      </c>
      <c r="C251" s="45">
        <v>44802</v>
      </c>
      <c r="D251" s="15">
        <v>44832</v>
      </c>
      <c r="E251" s="97" t="s">
        <v>199</v>
      </c>
      <c r="F251" s="97" t="s">
        <v>177</v>
      </c>
      <c r="G251" s="97" t="s">
        <v>182</v>
      </c>
      <c r="J251" s="98">
        <v>100</v>
      </c>
      <c r="L251" s="97" t="s">
        <v>174</v>
      </c>
      <c r="O251">
        <v>1</v>
      </c>
      <c r="P251" s="98"/>
      <c r="Q251">
        <v>14</v>
      </c>
      <c r="T251" s="98">
        <v>3</v>
      </c>
      <c r="U251" s="98">
        <v>6</v>
      </c>
      <c r="V251" s="98">
        <v>9120</v>
      </c>
      <c r="W251" s="98">
        <v>1140</v>
      </c>
      <c r="X251" s="97" t="s">
        <v>175</v>
      </c>
      <c r="Y251" s="98">
        <v>900</v>
      </c>
      <c r="Z251" s="98"/>
      <c r="AA251" s="104"/>
      <c r="AB251" s="105">
        <v>371</v>
      </c>
      <c r="AC251" s="98">
        <v>1</v>
      </c>
      <c r="AD251" s="97" t="s">
        <v>176</v>
      </c>
      <c r="AH251" s="97" t="s">
        <v>176</v>
      </c>
      <c r="AL251" s="97" t="s">
        <v>176</v>
      </c>
      <c r="AM251" s="97" t="s">
        <v>176</v>
      </c>
      <c r="AQ251" s="97" t="s">
        <v>174</v>
      </c>
      <c r="AS251" s="106">
        <v>975.76</v>
      </c>
      <c r="AU251" s="97" t="s">
        <v>176</v>
      </c>
      <c r="AY251" s="97" t="s">
        <v>174</v>
      </c>
      <c r="AZ251" s="12">
        <v>529</v>
      </c>
      <c r="BA251" s="99"/>
      <c r="BB251" s="99">
        <v>627.97</v>
      </c>
      <c r="BD251" s="97" t="s">
        <v>176</v>
      </c>
      <c r="BI251" s="97" t="s">
        <v>174</v>
      </c>
      <c r="BJ251" s="12">
        <v>1140</v>
      </c>
      <c r="BK251" s="18">
        <v>848.85</v>
      </c>
      <c r="BL251" s="18">
        <v>741.23</v>
      </c>
      <c r="BN251" s="12">
        <v>19</v>
      </c>
      <c r="BO251" s="12">
        <v>38</v>
      </c>
      <c r="BV251" s="97" t="s">
        <v>176</v>
      </c>
      <c r="CF251" s="97" t="s">
        <v>174</v>
      </c>
      <c r="CG251" s="108">
        <v>1171.4100000000001</v>
      </c>
      <c r="CH251" s="18">
        <v>715.9</v>
      </c>
      <c r="CJ251" s="12">
        <v>1140</v>
      </c>
      <c r="CK251" s="12">
        <v>0</v>
      </c>
      <c r="CL251" s="12">
        <v>19</v>
      </c>
      <c r="CP251" s="62" t="s">
        <v>176</v>
      </c>
      <c r="CV251" s="62" t="s">
        <v>176</v>
      </c>
      <c r="DB251" s="97" t="s">
        <v>174</v>
      </c>
      <c r="DD251" s="18">
        <v>972.13</v>
      </c>
      <c r="DF251" s="12">
        <v>18</v>
      </c>
      <c r="DG251" s="12">
        <v>25</v>
      </c>
      <c r="DH251" s="12">
        <v>8</v>
      </c>
      <c r="DI251" t="s">
        <v>181</v>
      </c>
      <c r="DR251" s="97" t="s">
        <v>176</v>
      </c>
      <c r="DY251" s="97" t="s">
        <v>174</v>
      </c>
      <c r="DZ251" s="98">
        <v>77</v>
      </c>
      <c r="EA251" s="98">
        <v>77</v>
      </c>
      <c r="EB251" s="98">
        <v>72</v>
      </c>
      <c r="EC251" s="98">
        <v>72</v>
      </c>
      <c r="ED251" s="98">
        <v>12</v>
      </c>
      <c r="EE251" s="98">
        <v>12</v>
      </c>
      <c r="EF251" s="97" t="s">
        <v>176</v>
      </c>
      <c r="EK251" s="97" t="s">
        <v>174</v>
      </c>
      <c r="EL251" s="99"/>
      <c r="EM251" s="108">
        <v>44.47</v>
      </c>
      <c r="EO251" s="97" t="s">
        <v>177</v>
      </c>
      <c r="EP251" s="98">
        <v>40</v>
      </c>
      <c r="EQ251" s="12">
        <v>10</v>
      </c>
      <c r="ER251" s="100">
        <v>140</v>
      </c>
      <c r="ES251" s="100">
        <v>120</v>
      </c>
      <c r="ET251" s="100"/>
      <c r="EU251" s="97" t="s">
        <v>176</v>
      </c>
      <c r="EV251" s="54" t="s">
        <v>502</v>
      </c>
      <c r="EW251" s="100">
        <v>1</v>
      </c>
      <c r="EX251" s="97" t="s">
        <v>174</v>
      </c>
      <c r="EY251" s="108"/>
      <c r="EZ251" s="102">
        <v>81.52</v>
      </c>
      <c r="FB251" s="100">
        <v>9</v>
      </c>
      <c r="FC251" s="100">
        <v>100</v>
      </c>
      <c r="FD251" s="100">
        <v>12</v>
      </c>
      <c r="FE251" s="97" t="s">
        <v>180</v>
      </c>
      <c r="FF251" s="98">
        <v>9</v>
      </c>
      <c r="FG251" s="98">
        <v>100</v>
      </c>
      <c r="FH251" s="98">
        <v>10</v>
      </c>
      <c r="FI251" s="97" t="s">
        <v>205</v>
      </c>
      <c r="FJ251" s="104"/>
      <c r="FK251" s="94"/>
      <c r="FL251" s="94"/>
      <c r="FN251" s="114" t="s">
        <v>174</v>
      </c>
      <c r="FO251" s="84">
        <f t="shared" si="24"/>
        <v>50</v>
      </c>
      <c r="FR251" s="85">
        <f t="shared" si="25"/>
        <v>200</v>
      </c>
      <c r="FU251" s="106">
        <v>554.27</v>
      </c>
      <c r="FV251" s="106"/>
      <c r="FW251" s="86">
        <f t="shared" si="26"/>
        <v>2270.2600000000002</v>
      </c>
      <c r="FX251" s="86">
        <f t="shared" si="27"/>
        <v>4713.25</v>
      </c>
      <c r="FY251" s="86">
        <f t="shared" si="27"/>
        <v>0</v>
      </c>
    </row>
    <row r="252" spans="1:181" ht="30" customHeight="1" x14ac:dyDescent="0.25">
      <c r="A252" s="83" t="s">
        <v>504</v>
      </c>
      <c r="B252" s="97" t="s">
        <v>436</v>
      </c>
      <c r="C252" s="45">
        <v>44830</v>
      </c>
      <c r="D252" s="15">
        <v>44846</v>
      </c>
      <c r="E252" s="97" t="s">
        <v>202</v>
      </c>
      <c r="F252" s="97" t="s">
        <v>177</v>
      </c>
      <c r="G252" s="97" t="s">
        <v>203</v>
      </c>
      <c r="J252" s="98">
        <v>100</v>
      </c>
      <c r="L252" s="97" t="s">
        <v>174</v>
      </c>
      <c r="N252">
        <v>1</v>
      </c>
      <c r="P252" s="98">
        <v>30000</v>
      </c>
      <c r="T252" s="98">
        <v>1</v>
      </c>
      <c r="U252" s="98">
        <v>7</v>
      </c>
      <c r="V252" s="98">
        <v>9856</v>
      </c>
      <c r="W252" s="98">
        <v>1232</v>
      </c>
      <c r="X252" s="97" t="s">
        <v>175</v>
      </c>
      <c r="Y252" s="98">
        <v>1170</v>
      </c>
      <c r="Z252" s="98">
        <v>1170</v>
      </c>
      <c r="AA252" s="104">
        <v>873</v>
      </c>
      <c r="AB252" s="105">
        <v>767</v>
      </c>
      <c r="AC252" s="98">
        <v>1</v>
      </c>
      <c r="AD252" s="97" t="s">
        <v>176</v>
      </c>
      <c r="AH252" s="97" t="s">
        <v>176</v>
      </c>
      <c r="AL252" s="97" t="s">
        <v>176</v>
      </c>
      <c r="AM252" s="97" t="s">
        <v>176</v>
      </c>
      <c r="AQ252" s="97" t="s">
        <v>174</v>
      </c>
      <c r="AS252" s="18">
        <v>1153.1400000000001</v>
      </c>
      <c r="AU252" s="97" t="s">
        <v>176</v>
      </c>
      <c r="AY252" s="97" t="s">
        <v>174</v>
      </c>
      <c r="AZ252" s="12">
        <v>106</v>
      </c>
      <c r="BA252" s="99">
        <v>162.66</v>
      </c>
      <c r="BB252" s="18">
        <v>107.57</v>
      </c>
      <c r="BD252" s="97" t="s">
        <v>174</v>
      </c>
      <c r="BE252" s="12">
        <v>297</v>
      </c>
      <c r="BF252" s="18">
        <v>8.52</v>
      </c>
      <c r="BG252" s="18">
        <v>361.44</v>
      </c>
      <c r="BI252" s="97" t="s">
        <v>174</v>
      </c>
      <c r="BJ252" s="12">
        <v>1232</v>
      </c>
      <c r="BL252" s="18">
        <v>894.71</v>
      </c>
      <c r="BN252" s="12">
        <v>13</v>
      </c>
      <c r="BO252" s="12">
        <v>38</v>
      </c>
      <c r="BV252" s="97" t="s">
        <v>176</v>
      </c>
      <c r="CF252" s="97" t="s">
        <v>174</v>
      </c>
      <c r="CG252" s="108">
        <v>1379.85</v>
      </c>
      <c r="CH252" s="18">
        <v>1559.53</v>
      </c>
      <c r="CJ252" s="12">
        <v>1232</v>
      </c>
      <c r="CK252" s="12">
        <v>11</v>
      </c>
      <c r="CL252" s="12">
        <v>19</v>
      </c>
      <c r="CP252" s="62" t="s">
        <v>176</v>
      </c>
      <c r="CV252" s="62" t="s">
        <v>176</v>
      </c>
      <c r="DB252" s="97" t="s">
        <v>176</v>
      </c>
      <c r="DF252" s="12"/>
      <c r="DR252" s="97" t="s">
        <v>174</v>
      </c>
      <c r="DS252" s="18">
        <v>2600</v>
      </c>
      <c r="DT252" s="18">
        <v>1979.95</v>
      </c>
      <c r="DV252" s="29">
        <v>2.5</v>
      </c>
      <c r="DW252" s="29">
        <v>14</v>
      </c>
      <c r="DX252" s="29">
        <v>8.1999999999999993</v>
      </c>
      <c r="DY252" s="97" t="s">
        <v>174</v>
      </c>
      <c r="DZ252" s="98">
        <v>68</v>
      </c>
      <c r="EA252" s="98">
        <v>70</v>
      </c>
      <c r="EB252" s="98">
        <v>68</v>
      </c>
      <c r="EC252" s="98">
        <v>68</v>
      </c>
      <c r="ED252" s="98">
        <v>12</v>
      </c>
      <c r="EE252" s="98">
        <v>12</v>
      </c>
      <c r="EF252" s="97" t="s">
        <v>176</v>
      </c>
      <c r="EK252" s="97" t="s">
        <v>174</v>
      </c>
      <c r="EL252" s="99"/>
      <c r="EM252" s="18">
        <v>39.19</v>
      </c>
      <c r="EO252" s="97" t="s">
        <v>177</v>
      </c>
      <c r="EP252" s="98">
        <v>40</v>
      </c>
      <c r="EQ252" s="12">
        <v>8</v>
      </c>
      <c r="ER252" s="100">
        <v>120</v>
      </c>
      <c r="ES252" s="100">
        <v>120</v>
      </c>
      <c r="ET252" s="100">
        <v>6</v>
      </c>
      <c r="EU252" s="97" t="s">
        <v>176</v>
      </c>
      <c r="EV252" s="54" t="s">
        <v>207</v>
      </c>
      <c r="EW252" s="100">
        <v>1</v>
      </c>
      <c r="EX252" s="97" t="s">
        <v>174</v>
      </c>
      <c r="EY252" s="108"/>
      <c r="EZ252" s="18">
        <v>62.01</v>
      </c>
      <c r="FB252" s="100">
        <v>18</v>
      </c>
      <c r="FC252" s="100">
        <v>60</v>
      </c>
      <c r="FD252" s="100">
        <v>12</v>
      </c>
      <c r="FE252" s="97" t="s">
        <v>180</v>
      </c>
      <c r="FF252" s="98">
        <v>18</v>
      </c>
      <c r="FG252" s="98">
        <v>60</v>
      </c>
      <c r="FH252" s="98">
        <v>12</v>
      </c>
      <c r="FI252" s="97" t="s">
        <v>180</v>
      </c>
      <c r="FJ252" s="104"/>
      <c r="FK252" s="94"/>
      <c r="FL252" s="94"/>
      <c r="FN252" s="114" t="s">
        <v>174</v>
      </c>
      <c r="FO252" s="84">
        <f t="shared" si="24"/>
        <v>50</v>
      </c>
      <c r="FR252" s="85">
        <f t="shared" si="25"/>
        <v>200</v>
      </c>
      <c r="FU252" s="18">
        <v>766.81</v>
      </c>
      <c r="FW252" s="86">
        <f t="shared" si="26"/>
        <v>4401.03</v>
      </c>
      <c r="FX252" s="86">
        <f t="shared" si="27"/>
        <v>6924.35</v>
      </c>
      <c r="FY252" s="86">
        <f t="shared" si="27"/>
        <v>0</v>
      </c>
    </row>
    <row r="253" spans="1:181" ht="30" customHeight="1" x14ac:dyDescent="0.25">
      <c r="A253" s="83" t="s">
        <v>505</v>
      </c>
      <c r="B253" s="97" t="s">
        <v>436</v>
      </c>
      <c r="C253" s="45">
        <v>44838</v>
      </c>
      <c r="D253" s="15">
        <v>44860</v>
      </c>
      <c r="E253" s="97" t="s">
        <v>202</v>
      </c>
      <c r="F253" s="97" t="s">
        <v>177</v>
      </c>
      <c r="G253" s="97" t="s">
        <v>203</v>
      </c>
      <c r="J253" s="98">
        <v>100</v>
      </c>
      <c r="L253" s="97" t="s">
        <v>174</v>
      </c>
      <c r="N253">
        <v>1</v>
      </c>
      <c r="P253" s="98">
        <v>24000</v>
      </c>
      <c r="T253" s="98">
        <v>3</v>
      </c>
      <c r="U253" s="98">
        <v>7</v>
      </c>
      <c r="V253" s="98">
        <v>7680</v>
      </c>
      <c r="W253" s="98">
        <v>960</v>
      </c>
      <c r="X253" s="97" t="s">
        <v>175</v>
      </c>
      <c r="Y253" s="98">
        <v>1240</v>
      </c>
      <c r="Z253" s="98">
        <v>1240</v>
      </c>
      <c r="AA253" s="104">
        <v>951</v>
      </c>
      <c r="AB253" s="105">
        <v>818</v>
      </c>
      <c r="AC253" s="98">
        <v>1</v>
      </c>
      <c r="AD253" s="97" t="s">
        <v>176</v>
      </c>
      <c r="AH253" s="97" t="s">
        <v>176</v>
      </c>
      <c r="AL253" s="97" t="s">
        <v>176</v>
      </c>
      <c r="AM253" s="97" t="s">
        <v>176</v>
      </c>
      <c r="AQ253" s="97" t="s">
        <v>174</v>
      </c>
      <c r="AS253" s="18">
        <v>819.53</v>
      </c>
      <c r="AU253" s="97" t="s">
        <v>176</v>
      </c>
      <c r="AY253" s="97" t="s">
        <v>174</v>
      </c>
      <c r="AZ253" s="12">
        <v>133</v>
      </c>
      <c r="BA253" s="99">
        <v>114</v>
      </c>
      <c r="BB253" s="18">
        <v>163.34</v>
      </c>
      <c r="BD253" s="97" t="s">
        <v>174</v>
      </c>
      <c r="BE253" s="12">
        <v>289</v>
      </c>
      <c r="BF253" s="18">
        <v>239.38</v>
      </c>
      <c r="BG253" s="18">
        <v>206.65</v>
      </c>
      <c r="BI253" s="97" t="s">
        <v>174</v>
      </c>
      <c r="BJ253" s="12">
        <v>960</v>
      </c>
      <c r="BL253" s="18">
        <v>892.03</v>
      </c>
      <c r="BN253" s="12">
        <v>13</v>
      </c>
      <c r="BO253" s="12">
        <v>38</v>
      </c>
      <c r="BV253" s="97" t="s">
        <v>176</v>
      </c>
      <c r="CF253" s="97" t="s">
        <v>174</v>
      </c>
      <c r="CG253" s="108">
        <v>591.48</v>
      </c>
      <c r="CH253" s="18">
        <v>1444.74</v>
      </c>
      <c r="CJ253" s="12">
        <v>960</v>
      </c>
      <c r="CK253" s="12">
        <v>2</v>
      </c>
      <c r="CL253" s="12">
        <v>19</v>
      </c>
      <c r="CP253" s="62" t="s">
        <v>176</v>
      </c>
      <c r="CV253" s="62" t="s">
        <v>176</v>
      </c>
      <c r="DB253" s="97" t="s">
        <v>176</v>
      </c>
      <c r="DF253" s="12"/>
      <c r="DR253" s="97" t="s">
        <v>174</v>
      </c>
      <c r="DS253" s="18">
        <v>2600</v>
      </c>
      <c r="DT253" s="18">
        <v>1312.04</v>
      </c>
      <c r="DV253" s="29">
        <v>2</v>
      </c>
      <c r="DW253" s="29">
        <v>14</v>
      </c>
      <c r="DX253" s="29">
        <v>8.1999999999999993</v>
      </c>
      <c r="DY253" s="97" t="s">
        <v>174</v>
      </c>
      <c r="DZ253" s="98">
        <v>70</v>
      </c>
      <c r="EA253" s="98">
        <v>68</v>
      </c>
      <c r="EB253" s="98">
        <v>68</v>
      </c>
      <c r="EC253" s="98">
        <v>66</v>
      </c>
      <c r="ED253" s="98">
        <v>12</v>
      </c>
      <c r="EE253" s="98">
        <v>12</v>
      </c>
      <c r="EF253" s="97" t="s">
        <v>176</v>
      </c>
      <c r="EK253" s="97" t="s">
        <v>174</v>
      </c>
      <c r="EM253" s="18">
        <v>128.04</v>
      </c>
      <c r="EO253" s="97" t="s">
        <v>177</v>
      </c>
      <c r="EP253" s="98">
        <v>40</v>
      </c>
      <c r="EQ253" s="12">
        <v>14</v>
      </c>
      <c r="ER253" s="100">
        <v>120</v>
      </c>
      <c r="ES253" s="100">
        <v>120</v>
      </c>
      <c r="ET253" s="100">
        <v>6</v>
      </c>
      <c r="EU253" s="97" t="s">
        <v>176</v>
      </c>
      <c r="EV253" s="54" t="s">
        <v>207</v>
      </c>
      <c r="EW253" s="100">
        <v>2</v>
      </c>
      <c r="EX253" t="s">
        <v>174</v>
      </c>
      <c r="EZ253" s="18">
        <v>30.34</v>
      </c>
      <c r="FB253" s="12">
        <v>18</v>
      </c>
      <c r="FC253" s="12">
        <v>60</v>
      </c>
      <c r="FD253" s="12">
        <v>12</v>
      </c>
      <c r="FE253" t="s">
        <v>180</v>
      </c>
      <c r="FF253" s="12">
        <v>18</v>
      </c>
      <c r="FG253" s="12">
        <v>60</v>
      </c>
      <c r="FH253" s="12">
        <v>12</v>
      </c>
      <c r="FI253" t="s">
        <v>180</v>
      </c>
      <c r="FJ253" s="12"/>
      <c r="FK253" s="12"/>
      <c r="FL253" s="12"/>
      <c r="FN253" s="66" t="s">
        <v>174</v>
      </c>
      <c r="FO253" s="84">
        <f t="shared" si="24"/>
        <v>50</v>
      </c>
      <c r="FR253" s="85">
        <f t="shared" si="25"/>
        <v>200</v>
      </c>
      <c r="FU253" s="18">
        <v>697.27</v>
      </c>
      <c r="FW253" s="86">
        <f t="shared" si="26"/>
        <v>3794.86</v>
      </c>
      <c r="FX253" s="86">
        <f t="shared" si="27"/>
        <v>5693.98</v>
      </c>
      <c r="FY253" s="86">
        <f t="shared" si="27"/>
        <v>0</v>
      </c>
    </row>
    <row r="254" spans="1:181" ht="30" customHeight="1" x14ac:dyDescent="0.25">
      <c r="A254" s="83" t="s">
        <v>506</v>
      </c>
      <c r="B254" s="97" t="s">
        <v>337</v>
      </c>
      <c r="C254" s="45">
        <v>44715</v>
      </c>
      <c r="D254" s="15">
        <v>44862</v>
      </c>
      <c r="E254" s="97" t="s">
        <v>202</v>
      </c>
      <c r="F254" s="97" t="s">
        <v>177</v>
      </c>
      <c r="G254" s="97" t="s">
        <v>203</v>
      </c>
      <c r="J254" s="98">
        <v>100</v>
      </c>
      <c r="L254" s="97" t="s">
        <v>174</v>
      </c>
      <c r="N254">
        <v>1</v>
      </c>
      <c r="P254" s="98">
        <v>36000</v>
      </c>
      <c r="Q254">
        <v>10</v>
      </c>
      <c r="T254" s="98">
        <v>2</v>
      </c>
      <c r="U254" s="98">
        <v>7</v>
      </c>
      <c r="V254" s="98">
        <v>8096</v>
      </c>
      <c r="W254" s="98">
        <v>1012</v>
      </c>
      <c r="X254" s="97" t="s">
        <v>175</v>
      </c>
      <c r="Y254" s="98">
        <v>1537</v>
      </c>
      <c r="Z254" s="98">
        <v>208</v>
      </c>
      <c r="AA254" s="104">
        <v>114</v>
      </c>
      <c r="AB254" s="105">
        <v>826</v>
      </c>
      <c r="AC254" s="98">
        <v>1</v>
      </c>
      <c r="AD254" s="97" t="s">
        <v>176</v>
      </c>
      <c r="AH254" s="97" t="s">
        <v>176</v>
      </c>
      <c r="AL254" s="97" t="s">
        <v>176</v>
      </c>
      <c r="AM254" s="97" t="s">
        <v>176</v>
      </c>
      <c r="AQ254" s="97" t="s">
        <v>174</v>
      </c>
      <c r="AS254" s="18">
        <v>1438.63</v>
      </c>
      <c r="AT254" s="18">
        <v>358.4</v>
      </c>
      <c r="AU254" s="97" t="s">
        <v>176</v>
      </c>
      <c r="AY254" s="97" t="s">
        <v>174</v>
      </c>
      <c r="AZ254" s="12">
        <v>711</v>
      </c>
      <c r="BA254" s="99"/>
      <c r="BB254" s="18">
        <v>427.58</v>
      </c>
      <c r="BD254" s="97" t="s">
        <v>174</v>
      </c>
      <c r="BE254" s="12">
        <v>94</v>
      </c>
      <c r="BH254" s="18">
        <v>353.38</v>
      </c>
      <c r="BI254" s="97" t="s">
        <v>174</v>
      </c>
      <c r="BJ254" s="12">
        <v>1012</v>
      </c>
      <c r="BM254" s="18">
        <v>1216.43</v>
      </c>
      <c r="BN254" s="12">
        <v>11</v>
      </c>
      <c r="BO254" s="12">
        <v>38</v>
      </c>
      <c r="BV254" s="97" t="s">
        <v>176</v>
      </c>
      <c r="CF254" s="97" t="s">
        <v>174</v>
      </c>
      <c r="CG254" s="108"/>
      <c r="CH254" s="18">
        <v>1580.98</v>
      </c>
      <c r="CJ254" s="12">
        <v>1012</v>
      </c>
      <c r="CK254" s="12">
        <v>11</v>
      </c>
      <c r="CL254" s="12">
        <v>19</v>
      </c>
      <c r="CP254" s="62" t="s">
        <v>176</v>
      </c>
      <c r="CV254" s="62" t="s">
        <v>176</v>
      </c>
      <c r="DB254" s="97" t="s">
        <v>176</v>
      </c>
      <c r="DF254" s="12"/>
      <c r="DR254" s="97" t="s">
        <v>174</v>
      </c>
      <c r="DS254" s="18">
        <v>2441.7600000000002</v>
      </c>
      <c r="DU254" s="18">
        <v>1797.66</v>
      </c>
      <c r="DV254" s="29">
        <v>2</v>
      </c>
      <c r="DW254" s="29">
        <v>14</v>
      </c>
      <c r="DX254" s="29">
        <v>8.1999999999999993</v>
      </c>
      <c r="DY254" s="97" t="s">
        <v>174</v>
      </c>
      <c r="DZ254" s="98">
        <v>78</v>
      </c>
      <c r="EA254" s="98">
        <v>80</v>
      </c>
      <c r="EB254" s="98">
        <v>72</v>
      </c>
      <c r="EC254" s="98">
        <v>72</v>
      </c>
      <c r="ED254" s="98">
        <v>8</v>
      </c>
      <c r="EE254" s="98">
        <v>6</v>
      </c>
      <c r="EF254" s="97" t="s">
        <v>176</v>
      </c>
      <c r="EK254" s="97" t="s">
        <v>174</v>
      </c>
      <c r="EL254" s="18">
        <v>169.31</v>
      </c>
      <c r="EO254" s="97" t="s">
        <v>177</v>
      </c>
      <c r="EP254" s="98">
        <v>30</v>
      </c>
      <c r="ER254" s="100">
        <v>125</v>
      </c>
      <c r="ES254" s="100">
        <v>120</v>
      </c>
      <c r="ET254" s="100">
        <v>12</v>
      </c>
      <c r="EU254" s="97" t="s">
        <v>174</v>
      </c>
      <c r="EW254" s="100">
        <v>1</v>
      </c>
      <c r="EX254" s="103" t="s">
        <v>174</v>
      </c>
      <c r="EY254" s="102"/>
      <c r="EZ254" s="18">
        <v>51.88</v>
      </c>
      <c r="FB254" s="107"/>
      <c r="FC254" s="107"/>
      <c r="FD254" s="107"/>
      <c r="FE254" s="110"/>
      <c r="FF254" s="94"/>
      <c r="FG254" s="94"/>
      <c r="FH254" s="94"/>
      <c r="FI254" s="110"/>
      <c r="FJ254" s="94"/>
      <c r="FK254" s="94"/>
      <c r="FL254" s="94"/>
      <c r="FN254" s="115" t="s">
        <v>174</v>
      </c>
      <c r="FO254" s="84">
        <f t="shared" si="24"/>
        <v>50</v>
      </c>
      <c r="FR254" s="85">
        <f t="shared" si="25"/>
        <v>200</v>
      </c>
      <c r="FU254" s="18">
        <v>1800</v>
      </c>
      <c r="FV254" s="18">
        <v>1649</v>
      </c>
      <c r="FW254" s="86">
        <f t="shared" si="26"/>
        <v>2861.07</v>
      </c>
      <c r="FX254" s="86">
        <f t="shared" si="27"/>
        <v>5299.07</v>
      </c>
      <c r="FY254" s="86">
        <f t="shared" si="27"/>
        <v>5374.87</v>
      </c>
    </row>
    <row r="255" spans="1:181" ht="30" customHeight="1" x14ac:dyDescent="0.25">
      <c r="A255" s="83" t="s">
        <v>507</v>
      </c>
      <c r="B255" s="97" t="s">
        <v>337</v>
      </c>
      <c r="C255" s="45">
        <v>44719</v>
      </c>
      <c r="D255" s="15">
        <v>44862</v>
      </c>
      <c r="E255" s="97" t="s">
        <v>202</v>
      </c>
      <c r="F255" s="97" t="s">
        <v>177</v>
      </c>
      <c r="G255" s="97" t="s">
        <v>203</v>
      </c>
      <c r="J255" s="98">
        <v>100</v>
      </c>
      <c r="L255" s="97" t="s">
        <v>174</v>
      </c>
      <c r="N255">
        <v>1</v>
      </c>
      <c r="P255" s="98">
        <v>30000</v>
      </c>
      <c r="Q255">
        <v>10</v>
      </c>
      <c r="T255" s="98">
        <v>4</v>
      </c>
      <c r="U255" s="98">
        <v>7</v>
      </c>
      <c r="V255" s="98">
        <v>7392</v>
      </c>
      <c r="W255" s="98">
        <v>924</v>
      </c>
      <c r="X255" s="97" t="s">
        <v>175</v>
      </c>
      <c r="Y255" s="98">
        <v>2893</v>
      </c>
      <c r="Z255" s="98">
        <v>800</v>
      </c>
      <c r="AA255" s="104">
        <v>178</v>
      </c>
      <c r="AB255" s="105">
        <v>1152</v>
      </c>
      <c r="AC255" s="98">
        <v>1</v>
      </c>
      <c r="AD255" s="97" t="s">
        <v>176</v>
      </c>
      <c r="AH255" s="97" t="s">
        <v>176</v>
      </c>
      <c r="AL255" s="97" t="s">
        <v>176</v>
      </c>
      <c r="AM255" s="97" t="s">
        <v>176</v>
      </c>
      <c r="AQ255" s="97" t="s">
        <v>174</v>
      </c>
      <c r="AS255" s="18">
        <v>2206.3000000000002</v>
      </c>
      <c r="AT255" s="18">
        <v>1208.8</v>
      </c>
      <c r="AU255" s="97" t="s">
        <v>176</v>
      </c>
      <c r="AY255" s="97" t="s">
        <v>174</v>
      </c>
      <c r="AZ255" s="12">
        <v>1741</v>
      </c>
      <c r="BA255" s="99"/>
      <c r="BC255" s="18">
        <v>810.46</v>
      </c>
      <c r="BD255" s="97" t="s">
        <v>174</v>
      </c>
      <c r="BE255" s="12">
        <v>622</v>
      </c>
      <c r="BG255" s="18">
        <v>597.92999999999995</v>
      </c>
      <c r="BI255" s="97" t="s">
        <v>174</v>
      </c>
      <c r="BJ255" s="12">
        <v>924</v>
      </c>
      <c r="BM255" s="18">
        <v>1235.83</v>
      </c>
      <c r="BN255" s="12">
        <v>11</v>
      </c>
      <c r="BO255" s="12">
        <v>30</v>
      </c>
      <c r="BV255" s="97" t="s">
        <v>176</v>
      </c>
      <c r="CF255" s="97" t="s">
        <v>174</v>
      </c>
      <c r="CG255" s="108"/>
      <c r="CH255" s="18">
        <v>1130.48</v>
      </c>
      <c r="CJ255" s="12">
        <v>924</v>
      </c>
      <c r="CK255" s="12">
        <v>3</v>
      </c>
      <c r="CL255" s="12">
        <v>19</v>
      </c>
      <c r="CP255" s="62" t="s">
        <v>176</v>
      </c>
      <c r="CV255" s="62" t="s">
        <v>174</v>
      </c>
      <c r="DA255" s="18">
        <v>576.09</v>
      </c>
      <c r="DB255" s="97" t="s">
        <v>176</v>
      </c>
      <c r="DF255" s="12"/>
      <c r="DR255" s="97" t="s">
        <v>174</v>
      </c>
      <c r="DS255" s="18">
        <v>2395.0500000000002</v>
      </c>
      <c r="DT255" s="18">
        <v>1774.98</v>
      </c>
      <c r="DV255" s="29">
        <v>2</v>
      </c>
      <c r="DW255" s="29">
        <v>14</v>
      </c>
      <c r="DX255" s="29">
        <v>8.1999999999999993</v>
      </c>
      <c r="DY255" s="97" t="s">
        <v>174</v>
      </c>
      <c r="DZ255" s="98">
        <v>78</v>
      </c>
      <c r="EA255" s="98">
        <v>80</v>
      </c>
      <c r="EB255" s="98">
        <v>72</v>
      </c>
      <c r="EC255" s="98">
        <v>72</v>
      </c>
      <c r="ED255" s="98">
        <v>8</v>
      </c>
      <c r="EE255" s="98">
        <v>6</v>
      </c>
      <c r="EF255" s="97" t="s">
        <v>176</v>
      </c>
      <c r="EK255" s="97" t="s">
        <v>174</v>
      </c>
      <c r="EL255" s="18">
        <v>166.83</v>
      </c>
      <c r="EO255" s="97" t="s">
        <v>177</v>
      </c>
      <c r="EP255" s="98">
        <v>30</v>
      </c>
      <c r="EQ255" s="12">
        <v>1</v>
      </c>
      <c r="ER255" s="100">
        <v>125</v>
      </c>
      <c r="ES255" s="100">
        <v>120</v>
      </c>
      <c r="ET255" s="100">
        <v>12</v>
      </c>
      <c r="EU255" s="97" t="s">
        <v>174</v>
      </c>
      <c r="EW255" s="100">
        <v>2</v>
      </c>
      <c r="EX255" s="103" t="s">
        <v>174</v>
      </c>
      <c r="EZ255" s="18">
        <v>51.2</v>
      </c>
      <c r="FB255" s="107"/>
      <c r="FC255" s="107"/>
      <c r="FD255" s="107"/>
      <c r="FE255" s="110"/>
      <c r="FF255" s="94"/>
      <c r="FG255" s="94"/>
      <c r="FH255" s="94"/>
      <c r="FI255" s="110"/>
      <c r="FJ255" s="94"/>
      <c r="FK255" s="94"/>
      <c r="FL255" s="94"/>
      <c r="FN255" s="115" t="s">
        <v>174</v>
      </c>
      <c r="FO255" s="84">
        <f t="shared" si="24"/>
        <v>50</v>
      </c>
      <c r="FR255" s="85">
        <f t="shared" si="25"/>
        <v>200</v>
      </c>
      <c r="FU255" s="18">
        <v>849</v>
      </c>
      <c r="FV255" s="18">
        <v>2400</v>
      </c>
      <c r="FW255" s="86">
        <f t="shared" si="26"/>
        <v>2811.88</v>
      </c>
      <c r="FX255" s="86">
        <f t="shared" si="27"/>
        <v>6609.89</v>
      </c>
      <c r="FY255" s="86">
        <f t="shared" si="27"/>
        <v>6231.18</v>
      </c>
    </row>
    <row r="256" spans="1:181" ht="30" x14ac:dyDescent="0.25">
      <c r="A256" s="83" t="s">
        <v>508</v>
      </c>
      <c r="B256" s="97" t="s">
        <v>201</v>
      </c>
      <c r="C256" s="45">
        <v>44818</v>
      </c>
      <c r="D256" s="15">
        <v>44846</v>
      </c>
      <c r="E256" s="97" t="s">
        <v>199</v>
      </c>
      <c r="F256" s="110" t="s">
        <v>177</v>
      </c>
      <c r="G256" s="54" t="s">
        <v>182</v>
      </c>
      <c r="J256" s="94">
        <v>100</v>
      </c>
      <c r="K256">
        <v>8.1999999999999993</v>
      </c>
      <c r="L256" s="110" t="s">
        <v>174</v>
      </c>
      <c r="O256">
        <v>1</v>
      </c>
      <c r="P256" s="94"/>
      <c r="T256" s="94">
        <v>6</v>
      </c>
      <c r="U256" s="94"/>
      <c r="V256" s="94">
        <v>8064</v>
      </c>
      <c r="W256" s="94">
        <v>1008</v>
      </c>
      <c r="X256" s="110" t="s">
        <v>175</v>
      </c>
      <c r="Y256" s="94">
        <v>2964</v>
      </c>
      <c r="Z256" s="94"/>
      <c r="AA256" s="94"/>
      <c r="AB256" s="94">
        <v>1150</v>
      </c>
      <c r="AC256" s="94">
        <v>1</v>
      </c>
      <c r="AD256" s="110" t="s">
        <v>176</v>
      </c>
      <c r="AH256" s="110" t="s">
        <v>176</v>
      </c>
      <c r="AL256" s="110" t="s">
        <v>176</v>
      </c>
      <c r="AM256" s="110" t="s">
        <v>176</v>
      </c>
      <c r="AQ256" s="110" t="s">
        <v>174</v>
      </c>
      <c r="AS256" s="18">
        <v>1266.68</v>
      </c>
      <c r="AU256" s="110" t="s">
        <v>176</v>
      </c>
      <c r="AY256" s="110" t="s">
        <v>174</v>
      </c>
      <c r="AZ256" s="12">
        <v>1814</v>
      </c>
      <c r="BB256" s="18">
        <v>637.73</v>
      </c>
      <c r="BD256" s="110" t="s">
        <v>176</v>
      </c>
      <c r="BI256" s="110" t="s">
        <v>174</v>
      </c>
      <c r="BJ256" s="12">
        <v>1008</v>
      </c>
      <c r="BK256" s="18">
        <v>766.3</v>
      </c>
      <c r="BL256" s="18">
        <v>793.19</v>
      </c>
      <c r="BN256" s="109">
        <v>19</v>
      </c>
      <c r="BO256" s="109">
        <v>38</v>
      </c>
      <c r="BV256" s="110" t="s">
        <v>176</v>
      </c>
      <c r="CF256" s="110" t="s">
        <v>174</v>
      </c>
      <c r="CG256" s="18">
        <v>1033.05</v>
      </c>
      <c r="CH256" s="18">
        <v>1297.49</v>
      </c>
      <c r="CJ256" s="12">
        <v>1008</v>
      </c>
      <c r="CK256" s="109">
        <v>0</v>
      </c>
      <c r="CL256" s="109">
        <v>19</v>
      </c>
      <c r="CP256" s="62" t="s">
        <v>176</v>
      </c>
      <c r="CV256" s="62" t="s">
        <v>176</v>
      </c>
      <c r="DB256" s="110" t="s">
        <v>176</v>
      </c>
      <c r="DF256" s="12"/>
      <c r="DR256" s="110" t="s">
        <v>176</v>
      </c>
      <c r="DY256" s="110" t="s">
        <v>174</v>
      </c>
      <c r="DZ256" s="29">
        <v>77</v>
      </c>
      <c r="EA256" s="29">
        <v>77</v>
      </c>
      <c r="EB256" s="29">
        <v>72</v>
      </c>
      <c r="EC256" s="29">
        <v>72</v>
      </c>
      <c r="ED256" s="29">
        <v>12</v>
      </c>
      <c r="EE256" s="29">
        <v>12</v>
      </c>
      <c r="EF256" s="110" t="s">
        <v>176</v>
      </c>
      <c r="EK256" s="110" t="s">
        <v>174</v>
      </c>
      <c r="EM256" s="18">
        <v>28.24</v>
      </c>
      <c r="EO256" s="110" t="s">
        <v>177</v>
      </c>
      <c r="EP256" s="94">
        <v>40</v>
      </c>
      <c r="EQ256" s="12">
        <v>10</v>
      </c>
      <c r="ER256" s="12">
        <v>140</v>
      </c>
      <c r="ES256" s="12">
        <v>120</v>
      </c>
      <c r="ET256" s="12">
        <v>6</v>
      </c>
      <c r="EU256" s="110" t="s">
        <v>321</v>
      </c>
      <c r="EV256" s="54" t="s">
        <v>253</v>
      </c>
      <c r="EW256" s="12">
        <v>0</v>
      </c>
      <c r="EX256" t="s">
        <v>174</v>
      </c>
      <c r="EZ256" s="18">
        <v>88.22</v>
      </c>
      <c r="FB256" s="12">
        <v>9</v>
      </c>
      <c r="FC256" s="12">
        <v>100</v>
      </c>
      <c r="FD256" s="12">
        <v>12</v>
      </c>
      <c r="FE256" t="s">
        <v>180</v>
      </c>
      <c r="FF256" s="12">
        <v>9</v>
      </c>
      <c r="FG256" s="12">
        <v>100</v>
      </c>
      <c r="FH256" s="12">
        <v>10</v>
      </c>
      <c r="FI256" t="s">
        <v>205</v>
      </c>
      <c r="FJ256" s="12"/>
      <c r="FK256" s="12"/>
      <c r="FL256" s="12"/>
      <c r="FN256" s="66" t="s">
        <v>174</v>
      </c>
      <c r="FO256" s="84">
        <f t="shared" ref="FO256:FO268" si="28">IF(FN256="Yes",50,0)</f>
        <v>50</v>
      </c>
      <c r="FR256" s="85">
        <f t="shared" ref="FR256:FR268" si="29">IF(F256="electric",200,0)</f>
        <v>200</v>
      </c>
      <c r="FU256" s="18">
        <v>554.27</v>
      </c>
      <c r="FW256" s="86">
        <f t="shared" si="26"/>
        <v>2049.35</v>
      </c>
      <c r="FX256" s="86">
        <f t="shared" si="27"/>
        <v>4665.82</v>
      </c>
      <c r="FY256" s="86">
        <f t="shared" si="27"/>
        <v>0</v>
      </c>
    </row>
    <row r="257" spans="1:183" ht="30" x14ac:dyDescent="0.25">
      <c r="A257" s="83" t="s">
        <v>509</v>
      </c>
      <c r="B257" t="s">
        <v>201</v>
      </c>
      <c r="C257" s="45">
        <v>44825</v>
      </c>
      <c r="D257" s="15">
        <v>44847</v>
      </c>
      <c r="E257" t="s">
        <v>202</v>
      </c>
      <c r="F257" t="s">
        <v>177</v>
      </c>
      <c r="G257" s="54" t="s">
        <v>203</v>
      </c>
      <c r="J257">
        <v>100</v>
      </c>
      <c r="L257" t="s">
        <v>176</v>
      </c>
      <c r="P257" s="94"/>
      <c r="T257">
        <v>2</v>
      </c>
      <c r="U257">
        <v>6</v>
      </c>
      <c r="V257">
        <v>7360</v>
      </c>
      <c r="W257">
        <v>920</v>
      </c>
      <c r="X257" t="s">
        <v>175</v>
      </c>
      <c r="Y257">
        <v>1832</v>
      </c>
      <c r="AB257">
        <v>1396</v>
      </c>
      <c r="AC257">
        <v>1</v>
      </c>
      <c r="AD257" t="s">
        <v>176</v>
      </c>
      <c r="AH257" t="s">
        <v>176</v>
      </c>
      <c r="AL257" t="s">
        <v>176</v>
      </c>
      <c r="AM257" t="s">
        <v>176</v>
      </c>
      <c r="AQ257" t="s">
        <v>174</v>
      </c>
      <c r="AS257" s="18">
        <v>1310.08</v>
      </c>
      <c r="AU257" t="s">
        <v>176</v>
      </c>
      <c r="AY257" t="s">
        <v>174</v>
      </c>
      <c r="AZ257" s="12">
        <v>436</v>
      </c>
      <c r="BB257" s="18">
        <v>873.52</v>
      </c>
      <c r="BD257" t="s">
        <v>176</v>
      </c>
      <c r="BI257" t="s">
        <v>174</v>
      </c>
      <c r="BJ257" s="12">
        <v>920</v>
      </c>
      <c r="BK257" s="18">
        <v>260.14</v>
      </c>
      <c r="BL257" s="18">
        <v>24.44</v>
      </c>
      <c r="BN257" s="12" t="s">
        <v>510</v>
      </c>
      <c r="BO257" s="12" t="s">
        <v>183</v>
      </c>
      <c r="BV257" t="s">
        <v>176</v>
      </c>
      <c r="CF257" t="s">
        <v>174</v>
      </c>
      <c r="CG257" s="18">
        <v>1380.75</v>
      </c>
      <c r="CH257" s="18">
        <v>1778.5</v>
      </c>
      <c r="CJ257" s="12">
        <v>920</v>
      </c>
      <c r="CK257" s="12">
        <v>4</v>
      </c>
      <c r="CL257" s="12">
        <v>19</v>
      </c>
      <c r="CP257" s="62" t="s">
        <v>176</v>
      </c>
      <c r="CV257" s="62" t="s">
        <v>176</v>
      </c>
      <c r="DB257" t="s">
        <v>176</v>
      </c>
      <c r="DF257" s="12"/>
      <c r="DR257" t="s">
        <v>174</v>
      </c>
      <c r="DS257" s="18">
        <v>2600</v>
      </c>
      <c r="DT257" s="18">
        <v>2968.86</v>
      </c>
      <c r="DV257" s="29">
        <v>2.5</v>
      </c>
      <c r="DW257" s="29">
        <v>14</v>
      </c>
      <c r="DX257" s="29">
        <v>8.1999999999999993</v>
      </c>
      <c r="DY257" t="s">
        <v>174</v>
      </c>
      <c r="DZ257" s="29">
        <v>77</v>
      </c>
      <c r="EA257" s="29">
        <v>77</v>
      </c>
      <c r="EB257" s="29">
        <v>72</v>
      </c>
      <c r="EC257" s="29">
        <v>72</v>
      </c>
      <c r="ED257" s="29">
        <v>12</v>
      </c>
      <c r="EE257" s="29">
        <v>12</v>
      </c>
      <c r="EF257" t="s">
        <v>176</v>
      </c>
      <c r="EK257" t="s">
        <v>174</v>
      </c>
      <c r="EM257" s="18">
        <v>31.92</v>
      </c>
      <c r="EO257" t="s">
        <v>177</v>
      </c>
      <c r="EP257">
        <v>40</v>
      </c>
      <c r="EQ257" s="12">
        <v>10</v>
      </c>
      <c r="ER257" s="12">
        <v>140</v>
      </c>
      <c r="ES257" s="12">
        <v>120</v>
      </c>
      <c r="ET257" s="12">
        <v>6</v>
      </c>
      <c r="EU257" t="s">
        <v>176</v>
      </c>
      <c r="EV257" s="54" t="s">
        <v>210</v>
      </c>
      <c r="EW257" s="12">
        <v>0</v>
      </c>
      <c r="EX257" t="s">
        <v>174</v>
      </c>
      <c r="EZ257" s="18">
        <v>104.79</v>
      </c>
      <c r="FB257" s="12">
        <v>9</v>
      </c>
      <c r="FC257" s="12">
        <v>100</v>
      </c>
      <c r="FD257" s="12">
        <v>12</v>
      </c>
      <c r="FE257" t="s">
        <v>180</v>
      </c>
      <c r="FF257" s="12">
        <v>9</v>
      </c>
      <c r="FG257" s="12">
        <v>100</v>
      </c>
      <c r="FH257" s="12">
        <v>10</v>
      </c>
      <c r="FI257" t="s">
        <v>205</v>
      </c>
      <c r="FJ257" s="12"/>
      <c r="FK257" s="12"/>
      <c r="FL257" s="12"/>
      <c r="FN257" s="66" t="s">
        <v>174</v>
      </c>
      <c r="FO257" s="84">
        <f t="shared" si="28"/>
        <v>50</v>
      </c>
      <c r="FR257" s="85">
        <f t="shared" si="29"/>
        <v>200</v>
      </c>
      <c r="FU257" s="18">
        <v>559.54999999999995</v>
      </c>
      <c r="FW257" s="86">
        <f t="shared" si="26"/>
        <v>4490.8899999999994</v>
      </c>
      <c r="FX257" s="86">
        <f t="shared" si="27"/>
        <v>7651.66</v>
      </c>
      <c r="FY257" s="86">
        <f t="shared" si="27"/>
        <v>0</v>
      </c>
    </row>
    <row r="258" spans="1:183" x14ac:dyDescent="0.25">
      <c r="A258" s="83" t="s">
        <v>511</v>
      </c>
      <c r="B258" s="110" t="s">
        <v>201</v>
      </c>
      <c r="C258" s="45">
        <v>44838</v>
      </c>
      <c r="D258" s="15">
        <v>44859</v>
      </c>
      <c r="E258" s="110" t="s">
        <v>199</v>
      </c>
      <c r="F258" s="110" t="s">
        <v>177</v>
      </c>
      <c r="G258" s="54" t="s">
        <v>203</v>
      </c>
      <c r="J258" s="94">
        <v>100</v>
      </c>
      <c r="L258" s="110" t="s">
        <v>176</v>
      </c>
      <c r="P258" s="94"/>
      <c r="T258">
        <v>1</v>
      </c>
      <c r="U258">
        <v>7</v>
      </c>
      <c r="V258">
        <v>9024</v>
      </c>
      <c r="W258">
        <v>1128</v>
      </c>
      <c r="X258" t="s">
        <v>175</v>
      </c>
      <c r="Y258">
        <v>3426</v>
      </c>
      <c r="AB258">
        <v>2156</v>
      </c>
      <c r="AC258">
        <v>1</v>
      </c>
      <c r="AD258" t="s">
        <v>176</v>
      </c>
      <c r="AH258" t="s">
        <v>176</v>
      </c>
      <c r="AL258" t="s">
        <v>176</v>
      </c>
      <c r="AM258" t="s">
        <v>176</v>
      </c>
      <c r="AQ258" t="s">
        <v>174</v>
      </c>
      <c r="AS258" s="18">
        <v>1380.89</v>
      </c>
      <c r="AU258" t="s">
        <v>176</v>
      </c>
      <c r="AY258" t="s">
        <v>174</v>
      </c>
      <c r="AZ258" s="12">
        <v>1270</v>
      </c>
      <c r="BB258" s="18">
        <v>897.46</v>
      </c>
      <c r="BD258" t="s">
        <v>176</v>
      </c>
      <c r="BI258" t="s">
        <v>174</v>
      </c>
      <c r="BJ258" s="12">
        <v>1128</v>
      </c>
      <c r="BK258" s="18">
        <v>1004.2</v>
      </c>
      <c r="BL258" s="18">
        <v>891.19</v>
      </c>
      <c r="BN258" s="12">
        <v>4</v>
      </c>
      <c r="BO258" s="12">
        <v>38</v>
      </c>
      <c r="BV258" t="s">
        <v>176</v>
      </c>
      <c r="CF258" t="s">
        <v>174</v>
      </c>
      <c r="CG258" s="18">
        <v>1104.9000000000001</v>
      </c>
      <c r="CH258" s="18">
        <v>1616.37</v>
      </c>
      <c r="CJ258" s="12">
        <v>1128</v>
      </c>
      <c r="CK258" s="12">
        <v>0</v>
      </c>
      <c r="CL258" s="12">
        <v>19</v>
      </c>
      <c r="CM258" s="12"/>
      <c r="CN258" s="12"/>
      <c r="CO258" s="12"/>
      <c r="CP258" s="62" t="s">
        <v>176</v>
      </c>
      <c r="CV258" s="62" t="s">
        <v>176</v>
      </c>
      <c r="DB258" t="s">
        <v>174</v>
      </c>
      <c r="DD258" s="18">
        <v>1303.3</v>
      </c>
      <c r="DF258" s="12">
        <v>16</v>
      </c>
      <c r="DG258" s="12">
        <v>40</v>
      </c>
      <c r="DH258" s="12">
        <v>8</v>
      </c>
      <c r="DI258" t="s">
        <v>181</v>
      </c>
      <c r="DR258" t="s">
        <v>174</v>
      </c>
      <c r="DS258" s="18">
        <v>2600</v>
      </c>
      <c r="DT258" s="18">
        <v>2398.5500000000002</v>
      </c>
      <c r="DV258" s="29">
        <v>2.5</v>
      </c>
      <c r="DW258" s="29">
        <v>14</v>
      </c>
      <c r="DX258" s="29">
        <v>8.1999999999999993</v>
      </c>
      <c r="DY258" t="s">
        <v>174</v>
      </c>
      <c r="DZ258" s="29">
        <v>77</v>
      </c>
      <c r="EA258" s="29">
        <v>77</v>
      </c>
      <c r="EB258" s="29">
        <v>72</v>
      </c>
      <c r="EC258" s="29">
        <v>72</v>
      </c>
      <c r="ED258" s="29">
        <v>12</v>
      </c>
      <c r="EE258" s="29">
        <v>12</v>
      </c>
      <c r="EF258" t="s">
        <v>176</v>
      </c>
      <c r="EK258" t="s">
        <v>174</v>
      </c>
      <c r="EM258" s="18">
        <v>135.87</v>
      </c>
      <c r="EO258" t="s">
        <v>177</v>
      </c>
      <c r="EP258">
        <v>40</v>
      </c>
      <c r="EQ258" s="12">
        <v>10</v>
      </c>
      <c r="ER258" s="12">
        <v>140</v>
      </c>
      <c r="ES258" s="12">
        <v>120</v>
      </c>
      <c r="ET258" s="12">
        <v>6</v>
      </c>
      <c r="EU258" t="s">
        <v>174</v>
      </c>
      <c r="EW258" s="12">
        <v>1</v>
      </c>
      <c r="EX258" t="s">
        <v>174</v>
      </c>
      <c r="EZ258" s="18">
        <v>90.22</v>
      </c>
      <c r="FB258" s="12">
        <v>9</v>
      </c>
      <c r="FC258" s="12">
        <v>75</v>
      </c>
      <c r="FD258" s="12">
        <v>12</v>
      </c>
      <c r="FE258" t="s">
        <v>180</v>
      </c>
      <c r="FF258" s="12">
        <v>9</v>
      </c>
      <c r="FG258" s="12">
        <v>75</v>
      </c>
      <c r="FH258" s="12">
        <v>10</v>
      </c>
      <c r="FI258" t="s">
        <v>205</v>
      </c>
      <c r="FJ258" s="12"/>
      <c r="FK258" s="12"/>
      <c r="FL258" s="12"/>
      <c r="FN258" s="66" t="s">
        <v>174</v>
      </c>
      <c r="FO258" s="84">
        <f t="shared" si="28"/>
        <v>50</v>
      </c>
      <c r="FR258" s="85">
        <f t="shared" si="29"/>
        <v>200</v>
      </c>
      <c r="FU258" s="18">
        <v>592.27</v>
      </c>
      <c r="FW258" s="86">
        <f t="shared" si="26"/>
        <v>4959.1000000000004</v>
      </c>
      <c r="FX258" s="86">
        <f t="shared" si="27"/>
        <v>9306.1200000000008</v>
      </c>
      <c r="FY258" s="86">
        <f t="shared" si="27"/>
        <v>0</v>
      </c>
    </row>
    <row r="259" spans="1:183" ht="30" x14ac:dyDescent="0.25">
      <c r="A259" s="83" t="s">
        <v>512</v>
      </c>
      <c r="B259" t="s">
        <v>201</v>
      </c>
      <c r="C259" s="45">
        <v>44823</v>
      </c>
      <c r="D259" s="15">
        <v>44837</v>
      </c>
      <c r="E259" t="s">
        <v>202</v>
      </c>
      <c r="F259" t="s">
        <v>177</v>
      </c>
      <c r="G259" s="54" t="s">
        <v>203</v>
      </c>
      <c r="J259">
        <v>100</v>
      </c>
      <c r="L259" t="s">
        <v>176</v>
      </c>
      <c r="P259" s="94"/>
      <c r="T259">
        <v>1</v>
      </c>
      <c r="U259">
        <v>7</v>
      </c>
      <c r="V259">
        <v>10240</v>
      </c>
      <c r="W259">
        <v>1280</v>
      </c>
      <c r="X259" t="s">
        <v>175</v>
      </c>
      <c r="Y259">
        <v>4265</v>
      </c>
      <c r="AB259">
        <v>2991</v>
      </c>
      <c r="AC259">
        <v>1</v>
      </c>
      <c r="AD259" t="s">
        <v>176</v>
      </c>
      <c r="AH259" t="s">
        <v>176</v>
      </c>
      <c r="AL259" t="s">
        <v>176</v>
      </c>
      <c r="AM259" t="s">
        <v>176</v>
      </c>
      <c r="AQ259" t="s">
        <v>174</v>
      </c>
      <c r="AS259" s="18">
        <v>903.8</v>
      </c>
      <c r="AU259" t="s">
        <v>176</v>
      </c>
      <c r="AY259" t="s">
        <v>174</v>
      </c>
      <c r="AZ259" s="12">
        <v>1274</v>
      </c>
      <c r="BB259" s="18">
        <v>532.46</v>
      </c>
      <c r="BD259" t="s">
        <v>176</v>
      </c>
      <c r="BI259" t="s">
        <v>174</v>
      </c>
      <c r="BJ259" s="12">
        <v>1280</v>
      </c>
      <c r="BK259" s="18">
        <v>933.6</v>
      </c>
      <c r="BL259" s="18">
        <v>278.5</v>
      </c>
      <c r="BN259" s="12">
        <v>19</v>
      </c>
      <c r="BO259" s="12">
        <v>38</v>
      </c>
      <c r="BV259" t="s">
        <v>176</v>
      </c>
      <c r="CF259" t="s">
        <v>174</v>
      </c>
      <c r="CG259" s="18">
        <v>1318.6</v>
      </c>
      <c r="CH259" s="18">
        <v>838.42</v>
      </c>
      <c r="CJ259" s="12">
        <v>1280</v>
      </c>
      <c r="CK259" s="12">
        <v>5</v>
      </c>
      <c r="CL259" s="12">
        <v>19</v>
      </c>
      <c r="CP259" s="62" t="s">
        <v>176</v>
      </c>
      <c r="CV259" s="62" t="s">
        <v>176</v>
      </c>
      <c r="DB259" t="s">
        <v>176</v>
      </c>
      <c r="DF259" s="12"/>
      <c r="DR259" t="s">
        <v>174</v>
      </c>
      <c r="DS259" s="18">
        <v>2600</v>
      </c>
      <c r="DT259" s="18">
        <v>2280.77</v>
      </c>
      <c r="DV259" s="29">
        <v>2.5</v>
      </c>
      <c r="DW259" s="29">
        <v>14</v>
      </c>
      <c r="DX259" s="29">
        <v>8.1999999999999993</v>
      </c>
      <c r="DY259" t="s">
        <v>174</v>
      </c>
      <c r="DZ259" s="29">
        <v>77</v>
      </c>
      <c r="EA259" s="29">
        <v>77</v>
      </c>
      <c r="EB259" s="29">
        <v>72</v>
      </c>
      <c r="EC259" s="29">
        <v>72</v>
      </c>
      <c r="ED259" s="29">
        <v>12</v>
      </c>
      <c r="EE259" s="29">
        <v>12</v>
      </c>
      <c r="EF259" t="s">
        <v>176</v>
      </c>
      <c r="EK259" t="s">
        <v>174</v>
      </c>
      <c r="EM259" s="18">
        <v>107.02</v>
      </c>
      <c r="EO259" t="s">
        <v>177</v>
      </c>
      <c r="EP259">
        <v>40</v>
      </c>
      <c r="EQ259" s="12">
        <v>10</v>
      </c>
      <c r="ER259" s="12">
        <v>140</v>
      </c>
      <c r="ES259" s="12">
        <v>120</v>
      </c>
      <c r="ET259" s="12">
        <v>6</v>
      </c>
      <c r="EU259" t="s">
        <v>176</v>
      </c>
      <c r="EV259" s="54" t="s">
        <v>253</v>
      </c>
      <c r="EW259" s="12">
        <v>2</v>
      </c>
      <c r="EX259" t="s">
        <v>174</v>
      </c>
      <c r="EZ259" s="18">
        <v>116.69</v>
      </c>
      <c r="FB259" s="12">
        <v>9</v>
      </c>
      <c r="FC259" s="12">
        <v>75</v>
      </c>
      <c r="FD259" s="12">
        <v>12</v>
      </c>
      <c r="FE259" t="s">
        <v>180</v>
      </c>
      <c r="FF259" s="12">
        <v>9</v>
      </c>
      <c r="FG259" s="12">
        <v>75</v>
      </c>
      <c r="FH259" s="12">
        <v>10</v>
      </c>
      <c r="FI259" t="s">
        <v>205</v>
      </c>
      <c r="FJ259" s="12"/>
      <c r="FK259" s="12"/>
      <c r="FL259" s="12"/>
      <c r="FN259" s="66" t="s">
        <v>174</v>
      </c>
      <c r="FO259" s="84">
        <f t="shared" si="28"/>
        <v>50</v>
      </c>
      <c r="FR259" s="85">
        <f t="shared" si="29"/>
        <v>200</v>
      </c>
      <c r="FU259" s="18">
        <v>559.54999999999995</v>
      </c>
      <c r="FW259" s="86">
        <f t="shared" si="26"/>
        <v>5102.2</v>
      </c>
      <c r="FX259" s="86">
        <f t="shared" si="27"/>
        <v>5617.21</v>
      </c>
      <c r="FY259" s="86">
        <f t="shared" si="27"/>
        <v>0</v>
      </c>
    </row>
    <row r="260" spans="1:183" ht="30" x14ac:dyDescent="0.25">
      <c r="A260" s="83" t="s">
        <v>513</v>
      </c>
      <c r="B260" t="s">
        <v>201</v>
      </c>
      <c r="C260" s="45">
        <v>44845</v>
      </c>
      <c r="D260" s="15">
        <v>44865</v>
      </c>
      <c r="E260" t="s">
        <v>199</v>
      </c>
      <c r="F260" t="s">
        <v>177</v>
      </c>
      <c r="G260" s="54" t="s">
        <v>203</v>
      </c>
      <c r="J260">
        <v>100</v>
      </c>
      <c r="L260" t="s">
        <v>176</v>
      </c>
      <c r="T260">
        <v>2</v>
      </c>
      <c r="U260">
        <v>9</v>
      </c>
      <c r="V260">
        <v>20480</v>
      </c>
      <c r="W260">
        <v>2560</v>
      </c>
      <c r="X260" t="s">
        <v>175</v>
      </c>
      <c r="Y260">
        <v>1764</v>
      </c>
      <c r="AB260">
        <v>1427</v>
      </c>
      <c r="AC260">
        <v>1</v>
      </c>
      <c r="AD260" t="s">
        <v>176</v>
      </c>
      <c r="AH260" t="s">
        <v>176</v>
      </c>
      <c r="AL260" t="s">
        <v>176</v>
      </c>
      <c r="AM260" t="s">
        <v>176</v>
      </c>
      <c r="AQ260" t="s">
        <v>174</v>
      </c>
      <c r="AS260" s="18">
        <v>2935.42</v>
      </c>
      <c r="AU260" t="s">
        <v>176</v>
      </c>
      <c r="AY260" t="s">
        <v>174</v>
      </c>
      <c r="AZ260" s="12">
        <v>337</v>
      </c>
      <c r="BB260" s="18">
        <v>765.01</v>
      </c>
      <c r="BD260" t="s">
        <v>176</v>
      </c>
      <c r="BI260" t="s">
        <v>176</v>
      </c>
      <c r="BV260" t="s">
        <v>176</v>
      </c>
      <c r="CF260" t="s">
        <v>176</v>
      </c>
      <c r="CP260" s="62" t="s">
        <v>176</v>
      </c>
      <c r="CV260" s="62" t="s">
        <v>176</v>
      </c>
      <c r="DB260" t="s">
        <v>176</v>
      </c>
      <c r="DF260" s="12"/>
      <c r="DR260" t="s">
        <v>174</v>
      </c>
      <c r="DS260" s="18">
        <v>2600</v>
      </c>
      <c r="DT260" s="18">
        <v>3540.31</v>
      </c>
      <c r="DV260" s="29">
        <v>2.5</v>
      </c>
      <c r="DW260" s="29">
        <v>14</v>
      </c>
      <c r="DX260" s="29">
        <v>8.1999999999999993</v>
      </c>
      <c r="DY260" t="s">
        <v>174</v>
      </c>
      <c r="DZ260" s="29">
        <v>77</v>
      </c>
      <c r="EA260" s="29">
        <v>77</v>
      </c>
      <c r="EB260" s="29">
        <v>72</v>
      </c>
      <c r="EC260" s="29">
        <v>72</v>
      </c>
      <c r="ED260" s="29">
        <v>12</v>
      </c>
      <c r="EE260" s="29">
        <v>12</v>
      </c>
      <c r="EF260" t="s">
        <v>176</v>
      </c>
      <c r="EK260" t="s">
        <v>174</v>
      </c>
      <c r="EM260" s="18">
        <v>112.97</v>
      </c>
      <c r="EO260" t="s">
        <v>177</v>
      </c>
      <c r="EP260">
        <v>40</v>
      </c>
      <c r="EQ260" s="12">
        <v>10</v>
      </c>
      <c r="ER260" s="12">
        <v>140</v>
      </c>
      <c r="ES260" s="12">
        <v>120</v>
      </c>
      <c r="ET260" s="12">
        <v>6</v>
      </c>
      <c r="EU260" t="s">
        <v>176</v>
      </c>
      <c r="EV260" s="54" t="s">
        <v>353</v>
      </c>
      <c r="EW260" s="12">
        <v>2</v>
      </c>
      <c r="EX260" t="s">
        <v>174</v>
      </c>
      <c r="EZ260" s="18">
        <v>173.5</v>
      </c>
      <c r="FB260" s="12">
        <v>9</v>
      </c>
      <c r="FC260" s="12">
        <v>75</v>
      </c>
      <c r="FD260" s="12">
        <v>12</v>
      </c>
      <c r="FE260" t="s">
        <v>180</v>
      </c>
      <c r="FF260" s="12">
        <v>9</v>
      </c>
      <c r="FG260" s="12">
        <v>75</v>
      </c>
      <c r="FH260" s="12">
        <v>10</v>
      </c>
      <c r="FI260" t="s">
        <v>205</v>
      </c>
      <c r="FJ260" s="12"/>
      <c r="FK260" s="12"/>
      <c r="FL260" s="12"/>
      <c r="FN260" s="66" t="s">
        <v>174</v>
      </c>
      <c r="FO260" s="84">
        <f t="shared" si="28"/>
        <v>50</v>
      </c>
      <c r="FR260" s="85">
        <f t="shared" si="29"/>
        <v>200</v>
      </c>
      <c r="FU260" s="18">
        <v>597.54999999999995</v>
      </c>
      <c r="FW260" s="86">
        <f t="shared" ref="FW260:FW323" si="30">SUM(AE260,AI260,AN260,AR260,AV260,BA260,BF260,BK260,BW260,CG260,CS260,CY260,DC260,DS260,EH260,EL260,EY260,FO260,FR260)</f>
        <v>2850</v>
      </c>
      <c r="FX260" s="86">
        <f t="shared" si="27"/>
        <v>8124.76</v>
      </c>
      <c r="FY260" s="86">
        <f t="shared" si="27"/>
        <v>0</v>
      </c>
    </row>
    <row r="261" spans="1:183" x14ac:dyDescent="0.25">
      <c r="A261" s="83" t="s">
        <v>514</v>
      </c>
      <c r="B261" t="s">
        <v>201</v>
      </c>
      <c r="C261" s="15">
        <v>44851</v>
      </c>
      <c r="D261" s="45">
        <v>44865</v>
      </c>
      <c r="E261" t="s">
        <v>202</v>
      </c>
      <c r="F261" s="54" t="s">
        <v>177</v>
      </c>
      <c r="G261" s="54" t="s">
        <v>203</v>
      </c>
      <c r="H261" s="54"/>
      <c r="I261"/>
      <c r="J261">
        <v>100</v>
      </c>
      <c r="L261" t="s">
        <v>176</v>
      </c>
      <c r="T261">
        <v>4</v>
      </c>
      <c r="U261">
        <v>7</v>
      </c>
      <c r="V261">
        <v>8192</v>
      </c>
      <c r="W261">
        <v>1024</v>
      </c>
      <c r="X261" t="s">
        <v>175</v>
      </c>
      <c r="Y261">
        <v>1531</v>
      </c>
      <c r="AB261">
        <v>651</v>
      </c>
      <c r="AC261">
        <v>1</v>
      </c>
      <c r="AD261" s="18" t="s">
        <v>176</v>
      </c>
      <c r="AG261"/>
      <c r="AH261" t="s">
        <v>176</v>
      </c>
      <c r="AL261" t="s">
        <v>174</v>
      </c>
      <c r="AM261" s="18" t="s">
        <v>176</v>
      </c>
      <c r="AO261" s="18">
        <v>749</v>
      </c>
      <c r="AP261"/>
      <c r="AQ261" s="18" t="s">
        <v>174</v>
      </c>
      <c r="AS261" s="18">
        <v>713.2</v>
      </c>
      <c r="AT261"/>
      <c r="AU261" s="18" t="s">
        <v>176</v>
      </c>
      <c r="AX261"/>
      <c r="AY261" t="s">
        <v>174</v>
      </c>
      <c r="AZ261" s="12">
        <v>880</v>
      </c>
      <c r="BB261" s="18">
        <v>474.27</v>
      </c>
      <c r="BC261"/>
      <c r="BD261" s="12" t="s">
        <v>176</v>
      </c>
      <c r="BH261"/>
      <c r="BI261" s="12" t="s">
        <v>174</v>
      </c>
      <c r="BJ261" s="12">
        <v>1024</v>
      </c>
      <c r="BK261" s="18">
        <v>1123.1500000000001</v>
      </c>
      <c r="BL261" s="18">
        <v>168.48</v>
      </c>
      <c r="BM261" s="12"/>
      <c r="BN261" s="12">
        <v>13</v>
      </c>
      <c r="BO261" s="12">
        <v>38</v>
      </c>
      <c r="BR261"/>
      <c r="BV261" s="18" t="s">
        <v>176</v>
      </c>
      <c r="BY261"/>
      <c r="BZ261" s="12"/>
      <c r="CE261"/>
      <c r="CF261" s="18" t="s">
        <v>174</v>
      </c>
      <c r="CG261" s="18">
        <v>1536.4</v>
      </c>
      <c r="CH261" s="18">
        <v>561.4</v>
      </c>
      <c r="CI261" s="12"/>
      <c r="CJ261" s="12">
        <v>1024</v>
      </c>
      <c r="CK261" s="12">
        <v>11</v>
      </c>
      <c r="CL261" s="12">
        <v>19</v>
      </c>
      <c r="CO261" s="62"/>
      <c r="CP261" s="62" t="s">
        <v>176</v>
      </c>
      <c r="CR261" s="18"/>
      <c r="CU261" s="62"/>
      <c r="CV261" s="62" t="s">
        <v>176</v>
      </c>
      <c r="CX261" s="18"/>
      <c r="DA261"/>
      <c r="DB261" s="18" t="s">
        <v>176</v>
      </c>
      <c r="DE261"/>
      <c r="DF261" s="12"/>
      <c r="DH261"/>
      <c r="DR261" s="18" t="s">
        <v>174</v>
      </c>
      <c r="DS261" s="18">
        <v>2600</v>
      </c>
      <c r="DT261" s="18">
        <v>2468.69</v>
      </c>
      <c r="DU261" s="29"/>
      <c r="DV261" s="29">
        <v>2</v>
      </c>
      <c r="DW261" s="29">
        <v>14</v>
      </c>
      <c r="DX261" s="29">
        <v>8.9</v>
      </c>
      <c r="DY261" s="29" t="s">
        <v>174</v>
      </c>
      <c r="DZ261" s="29">
        <v>77</v>
      </c>
      <c r="EA261" s="29">
        <v>77</v>
      </c>
      <c r="EB261" s="29">
        <v>72</v>
      </c>
      <c r="EC261" s="29">
        <v>72</v>
      </c>
      <c r="ED261" s="29">
        <v>12</v>
      </c>
      <c r="EE261" s="29">
        <v>12</v>
      </c>
      <c r="EF261" t="s">
        <v>176</v>
      </c>
      <c r="EK261" s="18" t="s">
        <v>174</v>
      </c>
      <c r="EM261" s="18">
        <v>179.13</v>
      </c>
      <c r="EN261"/>
      <c r="EO261" t="s">
        <v>177</v>
      </c>
      <c r="EP261" s="12">
        <v>40</v>
      </c>
      <c r="EQ261" s="12">
        <v>10</v>
      </c>
      <c r="ER261" s="12">
        <v>140</v>
      </c>
      <c r="ES261" s="12">
        <v>120</v>
      </c>
      <c r="ET261" s="12">
        <v>6</v>
      </c>
      <c r="EU261" s="54" t="s">
        <v>174</v>
      </c>
      <c r="EV261" s="12"/>
      <c r="EW261" s="12">
        <v>2</v>
      </c>
      <c r="EX261" s="18" t="s">
        <v>174</v>
      </c>
      <c r="EZ261" s="18">
        <v>107.43</v>
      </c>
      <c r="FA261" s="12"/>
      <c r="FB261" s="12">
        <v>9</v>
      </c>
      <c r="FC261" s="12">
        <v>100</v>
      </c>
      <c r="FD261" s="12">
        <v>12</v>
      </c>
      <c r="FE261" s="12" t="s">
        <v>180</v>
      </c>
      <c r="FF261" s="12">
        <v>9</v>
      </c>
      <c r="FG261" s="12">
        <v>100</v>
      </c>
      <c r="FH261" s="12">
        <v>10</v>
      </c>
      <c r="FI261" s="12" t="s">
        <v>205</v>
      </c>
      <c r="FJ261" s="12"/>
      <c r="FK261" s="12"/>
      <c r="FN261" s="116" t="s">
        <v>174</v>
      </c>
      <c r="FO261" s="84">
        <f t="shared" si="28"/>
        <v>50</v>
      </c>
      <c r="FQ261" s="85"/>
      <c r="FR261" s="85">
        <f t="shared" si="29"/>
        <v>200</v>
      </c>
      <c r="FU261" s="18">
        <v>643.19000000000005</v>
      </c>
      <c r="FV261" s="86"/>
      <c r="FW261" s="86">
        <f t="shared" si="27"/>
        <v>5509.55</v>
      </c>
      <c r="FX261" s="86">
        <f t="shared" si="27"/>
        <v>6064.7900000000009</v>
      </c>
      <c r="FY261" s="86">
        <f t="shared" si="27"/>
        <v>0</v>
      </c>
    </row>
    <row r="262" spans="1:183" x14ac:dyDescent="0.25">
      <c r="A262" s="83" t="s">
        <v>515</v>
      </c>
      <c r="B262" t="s">
        <v>436</v>
      </c>
      <c r="C262" s="15">
        <v>44795</v>
      </c>
      <c r="D262" s="45">
        <v>44804</v>
      </c>
      <c r="E262" t="s">
        <v>202</v>
      </c>
      <c r="F262" s="54" t="s">
        <v>177</v>
      </c>
      <c r="G262" t="s">
        <v>203</v>
      </c>
      <c r="H262" s="54" t="s">
        <v>364</v>
      </c>
      <c r="I262" t="s">
        <v>516</v>
      </c>
      <c r="J262">
        <v>100</v>
      </c>
      <c r="L262" t="s">
        <v>174</v>
      </c>
      <c r="N262">
        <v>1</v>
      </c>
      <c r="P262">
        <v>36000</v>
      </c>
      <c r="T262">
        <v>2</v>
      </c>
      <c r="U262">
        <v>7</v>
      </c>
      <c r="V262">
        <v>13440</v>
      </c>
      <c r="W262">
        <v>1680</v>
      </c>
      <c r="X262" t="s">
        <v>175</v>
      </c>
      <c r="Y262">
        <v>2534</v>
      </c>
      <c r="Z262">
        <v>2534</v>
      </c>
      <c r="AA262">
        <v>1510</v>
      </c>
      <c r="AB262">
        <v>1208</v>
      </c>
      <c r="AC262">
        <v>1</v>
      </c>
      <c r="AD262" s="18" t="s">
        <v>176</v>
      </c>
      <c r="AG262"/>
      <c r="AH262" t="s">
        <v>176</v>
      </c>
      <c r="AL262" t="s">
        <v>176</v>
      </c>
      <c r="AM262" s="18" t="s">
        <v>176</v>
      </c>
      <c r="AP262"/>
      <c r="AQ262" s="18" t="s">
        <v>174</v>
      </c>
      <c r="AS262" s="18">
        <v>1548.8</v>
      </c>
      <c r="AT262"/>
      <c r="AU262" s="18" t="s">
        <v>176</v>
      </c>
      <c r="AX262"/>
      <c r="AY262" t="s">
        <v>174</v>
      </c>
      <c r="AZ262" s="12">
        <v>302</v>
      </c>
      <c r="BA262" s="18">
        <v>916</v>
      </c>
      <c r="BB262" s="18">
        <v>110.95</v>
      </c>
      <c r="BC262"/>
      <c r="BD262" s="12" t="s">
        <v>174</v>
      </c>
      <c r="BE262" s="12">
        <v>1024</v>
      </c>
      <c r="BF262" s="18">
        <v>771.99</v>
      </c>
      <c r="BG262" s="18">
        <v>299.32</v>
      </c>
      <c r="BH262"/>
      <c r="BI262" s="12" t="s">
        <v>174</v>
      </c>
      <c r="BJ262" s="12">
        <v>1680</v>
      </c>
      <c r="BK262" s="18">
        <v>350.1</v>
      </c>
      <c r="BL262" s="18">
        <v>1534.67</v>
      </c>
      <c r="BM262" s="12"/>
      <c r="BN262" s="12">
        <v>8</v>
      </c>
      <c r="BO262" s="12">
        <v>38</v>
      </c>
      <c r="BR262"/>
      <c r="BV262" s="18" t="s">
        <v>176</v>
      </c>
      <c r="BY262"/>
      <c r="BZ262" s="12"/>
      <c r="CE262"/>
      <c r="CF262" s="18" t="s">
        <v>176</v>
      </c>
      <c r="CI262" s="12"/>
      <c r="CL262"/>
      <c r="CO262" s="62"/>
      <c r="CP262" s="62" t="s">
        <v>176</v>
      </c>
      <c r="CR262" s="18"/>
      <c r="CU262" s="62"/>
      <c r="CV262" s="62" t="s">
        <v>176</v>
      </c>
      <c r="CX262" s="18"/>
      <c r="DA262"/>
      <c r="DB262" s="18" t="s">
        <v>176</v>
      </c>
      <c r="DE262"/>
      <c r="DF262" s="12"/>
      <c r="DH262"/>
      <c r="DR262" s="18" t="s">
        <v>174</v>
      </c>
      <c r="DS262" s="18">
        <v>2600</v>
      </c>
      <c r="DT262" s="18">
        <v>1798.57</v>
      </c>
      <c r="DU262" s="29"/>
      <c r="DV262" s="29">
        <v>3</v>
      </c>
      <c r="DW262" s="29">
        <v>14</v>
      </c>
      <c r="DX262" s="29">
        <v>8.4</v>
      </c>
      <c r="DY262" s="111" t="s">
        <v>174</v>
      </c>
      <c r="DZ262" s="111">
        <v>69</v>
      </c>
      <c r="EA262" s="111">
        <v>68</v>
      </c>
      <c r="EB262" s="111">
        <v>67</v>
      </c>
      <c r="EC262" s="111">
        <v>67</v>
      </c>
      <c r="ED262" s="111">
        <v>12</v>
      </c>
      <c r="EE262" s="111">
        <v>12</v>
      </c>
      <c r="EF262" t="s">
        <v>176</v>
      </c>
      <c r="EK262" s="18" t="s">
        <v>174</v>
      </c>
      <c r="EL262" s="18">
        <v>2.5099999999999998</v>
      </c>
      <c r="EM262" s="18">
        <v>80.94</v>
      </c>
      <c r="EN262"/>
      <c r="EO262" t="s">
        <v>177</v>
      </c>
      <c r="EP262" s="12">
        <v>40</v>
      </c>
      <c r="EQ262" s="12">
        <v>10</v>
      </c>
      <c r="ER262" s="12">
        <v>140</v>
      </c>
      <c r="ES262" s="12">
        <v>120</v>
      </c>
      <c r="ET262" s="12">
        <v>6</v>
      </c>
      <c r="EU262" s="54" t="s">
        <v>176</v>
      </c>
      <c r="EV262" s="12" t="s">
        <v>207</v>
      </c>
      <c r="EW262" s="12">
        <v>1</v>
      </c>
      <c r="EX262" s="18" t="s">
        <v>176</v>
      </c>
      <c r="FA262" s="12"/>
      <c r="FD262"/>
      <c r="FE262" s="109"/>
      <c r="FF262" s="109"/>
      <c r="FG262" s="109"/>
      <c r="FI262" s="109"/>
      <c r="FJ262" s="109"/>
      <c r="FK262" s="109"/>
      <c r="FN262" s="116" t="s">
        <v>174</v>
      </c>
      <c r="FO262" s="84">
        <f t="shared" si="28"/>
        <v>50</v>
      </c>
      <c r="FQ262" s="85"/>
      <c r="FR262" s="85">
        <f t="shared" si="29"/>
        <v>200</v>
      </c>
      <c r="FU262" s="18">
        <v>1085.07</v>
      </c>
      <c r="FV262" s="86"/>
      <c r="FW262" s="86">
        <f t="shared" si="27"/>
        <v>4890.6000000000004</v>
      </c>
      <c r="FX262" s="86">
        <f t="shared" si="27"/>
        <v>6458.3199999999988</v>
      </c>
      <c r="FY262" s="86">
        <f t="shared" si="27"/>
        <v>0</v>
      </c>
    </row>
    <row r="263" spans="1:183" x14ac:dyDescent="0.25">
      <c r="A263" s="83" t="s">
        <v>517</v>
      </c>
      <c r="B263" t="s">
        <v>436</v>
      </c>
      <c r="C263" s="15">
        <v>44848</v>
      </c>
      <c r="D263" s="45">
        <v>44874</v>
      </c>
      <c r="E263" t="s">
        <v>199</v>
      </c>
      <c r="F263" s="54" t="s">
        <v>177</v>
      </c>
      <c r="G263" t="s">
        <v>203</v>
      </c>
      <c r="H263" s="54"/>
      <c r="I263"/>
      <c r="J263">
        <v>100</v>
      </c>
      <c r="L263" t="s">
        <v>174</v>
      </c>
      <c r="N263">
        <v>1</v>
      </c>
      <c r="P263">
        <v>36000</v>
      </c>
      <c r="T263">
        <v>1</v>
      </c>
      <c r="U263">
        <v>7</v>
      </c>
      <c r="V263">
        <v>12096</v>
      </c>
      <c r="W263">
        <v>1512</v>
      </c>
      <c r="X263" t="s">
        <v>175</v>
      </c>
      <c r="Y263">
        <v>2540</v>
      </c>
      <c r="Z263">
        <v>2540</v>
      </c>
      <c r="AA263">
        <v>1636</v>
      </c>
      <c r="AB263">
        <v>1240</v>
      </c>
      <c r="AC263">
        <v>1</v>
      </c>
      <c r="AD263" s="18" t="s">
        <v>176</v>
      </c>
      <c r="AG263"/>
      <c r="AH263" t="s">
        <v>176</v>
      </c>
      <c r="AL263" t="s">
        <v>176</v>
      </c>
      <c r="AM263" s="18" t="s">
        <v>176</v>
      </c>
      <c r="AP263"/>
      <c r="AQ263" s="18" t="s">
        <v>174</v>
      </c>
      <c r="AS263" s="18">
        <v>1258.71</v>
      </c>
      <c r="AT263"/>
      <c r="AU263" s="18" t="s">
        <v>176</v>
      </c>
      <c r="AX263"/>
      <c r="AY263" t="s">
        <v>174</v>
      </c>
      <c r="AZ263" s="12">
        <v>396</v>
      </c>
      <c r="BA263" s="18">
        <v>210</v>
      </c>
      <c r="BB263" s="18">
        <v>290.64</v>
      </c>
      <c r="BC263"/>
      <c r="BD263" s="12" t="s">
        <v>174</v>
      </c>
      <c r="BE263" s="12">
        <v>904</v>
      </c>
      <c r="BF263" s="18">
        <v>352.11</v>
      </c>
      <c r="BG263" s="18">
        <v>694.8</v>
      </c>
      <c r="BH263"/>
      <c r="BI263" s="12" t="s">
        <v>174</v>
      </c>
      <c r="BJ263" s="12">
        <v>1260</v>
      </c>
      <c r="BK263" s="18">
        <v>177.5</v>
      </c>
      <c r="BL263" s="18">
        <v>1836.62</v>
      </c>
      <c r="BM263" s="12"/>
      <c r="BN263" s="12">
        <v>8</v>
      </c>
      <c r="BO263" s="12">
        <v>38</v>
      </c>
      <c r="BR263"/>
      <c r="BV263" s="18" t="s">
        <v>176</v>
      </c>
      <c r="BY263"/>
      <c r="BZ263" s="12"/>
      <c r="CE263"/>
      <c r="CF263" s="18" t="s">
        <v>174</v>
      </c>
      <c r="CG263" s="18">
        <v>946.19</v>
      </c>
      <c r="CH263" s="18">
        <v>1721.62</v>
      </c>
      <c r="CI263" s="12"/>
      <c r="CJ263" s="12">
        <v>1260</v>
      </c>
      <c r="CK263" s="12">
        <v>0</v>
      </c>
      <c r="CL263" s="12">
        <v>19</v>
      </c>
      <c r="CO263" s="62"/>
      <c r="CP263" s="62" t="s">
        <v>176</v>
      </c>
      <c r="CR263" s="18"/>
      <c r="CU263" s="62"/>
      <c r="CV263" s="62" t="s">
        <v>176</v>
      </c>
      <c r="CX263" s="18"/>
      <c r="DA263"/>
      <c r="DB263" s="18" t="s">
        <v>176</v>
      </c>
      <c r="DE263"/>
      <c r="DF263" s="12"/>
      <c r="DH263"/>
      <c r="DR263" s="18" t="s">
        <v>174</v>
      </c>
      <c r="DS263" s="18">
        <v>2600</v>
      </c>
      <c r="DT263" s="18">
        <v>1280.3</v>
      </c>
      <c r="DU263" s="29"/>
      <c r="DV263" s="29">
        <v>3</v>
      </c>
      <c r="DW263" s="29">
        <v>14</v>
      </c>
      <c r="DX263" s="29">
        <v>8.4</v>
      </c>
      <c r="DY263" s="111" t="s">
        <v>174</v>
      </c>
      <c r="DZ263" s="111">
        <v>69</v>
      </c>
      <c r="EA263" s="111">
        <v>68</v>
      </c>
      <c r="EB263" s="111">
        <v>68</v>
      </c>
      <c r="EC263" s="111">
        <v>67</v>
      </c>
      <c r="ED263" s="111">
        <v>12</v>
      </c>
      <c r="EE263" s="111">
        <v>12</v>
      </c>
      <c r="EF263" t="s">
        <v>176</v>
      </c>
      <c r="EK263" s="18" t="s">
        <v>174</v>
      </c>
      <c r="EM263" s="18">
        <v>96.45</v>
      </c>
      <c r="EN263"/>
      <c r="EO263" t="s">
        <v>177</v>
      </c>
      <c r="EP263" s="12">
        <v>50</v>
      </c>
      <c r="EQ263" s="12">
        <v>14</v>
      </c>
      <c r="ER263" s="12">
        <v>120</v>
      </c>
      <c r="ES263" s="12">
        <v>120</v>
      </c>
      <c r="ET263" s="12">
        <v>6</v>
      </c>
      <c r="EU263" s="54" t="s">
        <v>176</v>
      </c>
      <c r="EV263" s="12" t="s">
        <v>207</v>
      </c>
      <c r="EW263" s="12">
        <v>1</v>
      </c>
      <c r="EX263" s="18" t="s">
        <v>174</v>
      </c>
      <c r="EZ263" s="18">
        <v>38.65</v>
      </c>
      <c r="FA263" s="12"/>
      <c r="FB263" s="12">
        <v>18</v>
      </c>
      <c r="FC263" s="12">
        <v>60</v>
      </c>
      <c r="FD263" s="12">
        <v>12</v>
      </c>
      <c r="FE263" s="109" t="s">
        <v>180</v>
      </c>
      <c r="FF263" s="109">
        <v>18</v>
      </c>
      <c r="FG263" s="109">
        <v>60</v>
      </c>
      <c r="FH263" s="109">
        <v>12</v>
      </c>
      <c r="FI263" t="s">
        <v>180</v>
      </c>
      <c r="FN263" s="116" t="s">
        <v>174</v>
      </c>
      <c r="FO263" s="84">
        <f t="shared" si="28"/>
        <v>50</v>
      </c>
      <c r="FQ263" s="85"/>
      <c r="FR263" s="85">
        <f t="shared" si="29"/>
        <v>200</v>
      </c>
      <c r="FU263" s="18">
        <v>860.13</v>
      </c>
      <c r="FV263" s="86"/>
      <c r="FW263" s="86">
        <f t="shared" si="27"/>
        <v>4535.8</v>
      </c>
      <c r="FX263" s="86">
        <f t="shared" si="27"/>
        <v>8077.9199999999992</v>
      </c>
      <c r="FY263" s="86">
        <f t="shared" si="27"/>
        <v>0</v>
      </c>
    </row>
    <row r="264" spans="1:183" x14ac:dyDescent="0.25">
      <c r="A264" s="83" t="s">
        <v>518</v>
      </c>
      <c r="B264" t="s">
        <v>436</v>
      </c>
      <c r="C264" s="15">
        <v>44854</v>
      </c>
      <c r="D264" s="45">
        <v>44880</v>
      </c>
      <c r="E264" t="s">
        <v>202</v>
      </c>
      <c r="F264" s="54" t="s">
        <v>177</v>
      </c>
      <c r="G264" t="s">
        <v>203</v>
      </c>
      <c r="H264" s="54"/>
      <c r="I264"/>
      <c r="J264">
        <v>100</v>
      </c>
      <c r="L264" t="s">
        <v>174</v>
      </c>
      <c r="M264">
        <v>1</v>
      </c>
      <c r="P264">
        <v>12000</v>
      </c>
      <c r="T264">
        <v>1</v>
      </c>
      <c r="U264">
        <v>7</v>
      </c>
      <c r="V264">
        <v>8960</v>
      </c>
      <c r="W264">
        <v>1120</v>
      </c>
      <c r="X264" t="s">
        <v>175</v>
      </c>
      <c r="Y264">
        <v>1681</v>
      </c>
      <c r="Z264">
        <v>1681</v>
      </c>
      <c r="AA264">
        <v>1431</v>
      </c>
      <c r="AB264">
        <v>1175</v>
      </c>
      <c r="AC264">
        <v>1</v>
      </c>
      <c r="AD264" s="18" t="s">
        <v>176</v>
      </c>
      <c r="AG264"/>
      <c r="AH264" t="s">
        <v>176</v>
      </c>
      <c r="AL264" t="s">
        <v>176</v>
      </c>
      <c r="AM264" s="18" t="s">
        <v>176</v>
      </c>
      <c r="AP264"/>
      <c r="AQ264" s="18" t="s">
        <v>174</v>
      </c>
      <c r="AS264" s="18">
        <v>1458.84</v>
      </c>
      <c r="AT264"/>
      <c r="AU264" s="18" t="s">
        <v>176</v>
      </c>
      <c r="AX264"/>
      <c r="AY264" t="s">
        <v>174</v>
      </c>
      <c r="AZ264" s="12">
        <v>256</v>
      </c>
      <c r="BA264" s="18">
        <v>485.32</v>
      </c>
      <c r="BB264" s="18">
        <v>133.15</v>
      </c>
      <c r="BC264"/>
      <c r="BD264" s="12" t="s">
        <v>174</v>
      </c>
      <c r="BE264" s="12">
        <v>250</v>
      </c>
      <c r="BF264" s="18">
        <v>400.51</v>
      </c>
      <c r="BG264" s="18">
        <v>9.17</v>
      </c>
      <c r="BH264"/>
      <c r="BI264" s="12" t="s">
        <v>176</v>
      </c>
      <c r="BM264" s="12"/>
      <c r="BR264"/>
      <c r="BV264" s="18" t="s">
        <v>176</v>
      </c>
      <c r="BY264"/>
      <c r="BZ264" s="12"/>
      <c r="CE264"/>
      <c r="CF264" s="18" t="s">
        <v>176</v>
      </c>
      <c r="CI264" s="12"/>
      <c r="CL264"/>
      <c r="CO264" s="62"/>
      <c r="CP264" s="62" t="s">
        <v>176</v>
      </c>
      <c r="CR264" s="18"/>
      <c r="CU264" s="62"/>
      <c r="CV264" s="62" t="s">
        <v>176</v>
      </c>
      <c r="CX264" s="18"/>
      <c r="DA264"/>
      <c r="DB264" s="18" t="s">
        <v>176</v>
      </c>
      <c r="DE264"/>
      <c r="DF264" s="12"/>
      <c r="DH264"/>
      <c r="DR264" s="18" t="s">
        <v>174</v>
      </c>
      <c r="DS264" s="18">
        <v>2600</v>
      </c>
      <c r="DT264" s="18">
        <v>158.31</v>
      </c>
      <c r="DU264" s="29"/>
      <c r="DV264" s="29">
        <v>2.5</v>
      </c>
      <c r="DW264" s="29">
        <v>14</v>
      </c>
      <c r="DX264" s="111">
        <v>8.4</v>
      </c>
      <c r="DY264" s="29" t="s">
        <v>174</v>
      </c>
      <c r="DZ264" s="29">
        <v>70</v>
      </c>
      <c r="EA264" s="29">
        <v>69</v>
      </c>
      <c r="EB264" s="29">
        <v>68</v>
      </c>
      <c r="EC264" s="29">
        <v>67</v>
      </c>
      <c r="ED264" s="29">
        <v>12</v>
      </c>
      <c r="EE264" s="29">
        <v>12</v>
      </c>
      <c r="EF264" t="s">
        <v>176</v>
      </c>
      <c r="EK264" s="18" t="s">
        <v>174</v>
      </c>
      <c r="EL264" s="18">
        <v>6.09</v>
      </c>
      <c r="EM264" s="18">
        <v>39.43</v>
      </c>
      <c r="EN264"/>
      <c r="EO264" t="s">
        <v>177</v>
      </c>
      <c r="EP264" s="12">
        <v>30</v>
      </c>
      <c r="EQ264" s="12">
        <v>8</v>
      </c>
      <c r="ER264" s="12">
        <v>120</v>
      </c>
      <c r="ES264" s="12">
        <v>120</v>
      </c>
      <c r="ET264" s="109">
        <v>0</v>
      </c>
      <c r="EU264" s="54" t="s">
        <v>176</v>
      </c>
      <c r="EV264" s="12" t="s">
        <v>207</v>
      </c>
      <c r="EW264" s="109">
        <v>1</v>
      </c>
      <c r="EX264" s="18" t="s">
        <v>174</v>
      </c>
      <c r="EZ264" s="18">
        <v>42.88</v>
      </c>
      <c r="FA264" s="12"/>
      <c r="FB264" s="12">
        <v>18</v>
      </c>
      <c r="FC264" s="12">
        <v>60</v>
      </c>
      <c r="FD264" s="12">
        <v>12</v>
      </c>
      <c r="FE264" s="12" t="s">
        <v>180</v>
      </c>
      <c r="FF264" s="12">
        <v>18</v>
      </c>
      <c r="FG264" s="12">
        <v>60</v>
      </c>
      <c r="FH264" s="12">
        <v>12</v>
      </c>
      <c r="FI264" s="12" t="s">
        <v>205</v>
      </c>
      <c r="FJ264" s="12"/>
      <c r="FK264" s="12"/>
      <c r="FN264" s="116" t="s">
        <v>174</v>
      </c>
      <c r="FO264" s="84">
        <f t="shared" si="28"/>
        <v>50</v>
      </c>
      <c r="FQ264" s="85"/>
      <c r="FR264" s="85">
        <f t="shared" si="29"/>
        <v>200</v>
      </c>
      <c r="FU264" s="18">
        <v>671.18</v>
      </c>
      <c r="FV264" s="86"/>
      <c r="FW264" s="86">
        <f t="shared" si="27"/>
        <v>3741.92</v>
      </c>
      <c r="FX264" s="86">
        <f t="shared" si="27"/>
        <v>2512.96</v>
      </c>
      <c r="FY264" s="86">
        <f t="shared" si="27"/>
        <v>0</v>
      </c>
    </row>
    <row r="265" spans="1:183" ht="30" x14ac:dyDescent="0.25">
      <c r="A265" s="83" t="s">
        <v>519</v>
      </c>
      <c r="B265" t="s">
        <v>201</v>
      </c>
      <c r="C265" s="45">
        <v>44879</v>
      </c>
      <c r="D265" s="15">
        <v>44915</v>
      </c>
      <c r="E265" t="s">
        <v>199</v>
      </c>
      <c r="F265" t="s">
        <v>177</v>
      </c>
      <c r="G265" s="54" t="s">
        <v>182</v>
      </c>
      <c r="J265">
        <v>100</v>
      </c>
      <c r="K265">
        <v>8.1999999999999993</v>
      </c>
      <c r="L265" t="s">
        <v>174</v>
      </c>
      <c r="O265">
        <v>1</v>
      </c>
      <c r="P265">
        <v>30000</v>
      </c>
      <c r="T265">
        <v>4</v>
      </c>
      <c r="U265">
        <v>6</v>
      </c>
      <c r="V265">
        <v>12000</v>
      </c>
      <c r="W265">
        <v>1500</v>
      </c>
      <c r="X265" t="s">
        <v>175</v>
      </c>
      <c r="Y265">
        <v>2738</v>
      </c>
      <c r="AB265">
        <v>2275</v>
      </c>
      <c r="AC265">
        <v>1</v>
      </c>
      <c r="AD265" t="s">
        <v>176</v>
      </c>
      <c r="AH265" t="s">
        <v>176</v>
      </c>
      <c r="AL265" t="s">
        <v>176</v>
      </c>
      <c r="AM265" t="s">
        <v>176</v>
      </c>
      <c r="AQ265" t="s">
        <v>174</v>
      </c>
      <c r="AS265" s="18">
        <v>1362.51</v>
      </c>
      <c r="AU265" t="s">
        <v>176</v>
      </c>
      <c r="AY265" t="s">
        <v>174</v>
      </c>
      <c r="AZ265" s="12">
        <v>463</v>
      </c>
      <c r="BB265" s="18">
        <v>909.47</v>
      </c>
      <c r="BD265" t="s">
        <v>176</v>
      </c>
      <c r="BI265" t="s">
        <v>174</v>
      </c>
      <c r="BJ265" s="12">
        <v>1500</v>
      </c>
      <c r="BK265" s="18">
        <v>437</v>
      </c>
      <c r="BL265" s="18">
        <v>1236.82</v>
      </c>
      <c r="BN265" s="12">
        <v>19</v>
      </c>
      <c r="BO265" s="12">
        <v>38</v>
      </c>
      <c r="BV265" t="s">
        <v>176</v>
      </c>
      <c r="CF265" t="s">
        <v>174</v>
      </c>
      <c r="CG265" s="18">
        <v>857.2</v>
      </c>
      <c r="CH265" s="18">
        <v>1624.83</v>
      </c>
      <c r="CJ265" s="12">
        <v>1500</v>
      </c>
      <c r="CK265" s="12">
        <v>0</v>
      </c>
      <c r="CL265" s="12">
        <v>19</v>
      </c>
      <c r="CM265" s="12"/>
      <c r="CN265" s="12"/>
      <c r="CO265" s="12"/>
      <c r="CP265" s="62" t="s">
        <v>176</v>
      </c>
      <c r="CV265" s="62" t="s">
        <v>176</v>
      </c>
      <c r="DB265" t="s">
        <v>174</v>
      </c>
      <c r="DC265" s="18">
        <v>322</v>
      </c>
      <c r="DD265" s="18">
        <v>1322.04</v>
      </c>
      <c r="DF265" s="12">
        <v>14</v>
      </c>
      <c r="DG265" s="12">
        <v>40</v>
      </c>
      <c r="DH265" s="12">
        <v>8</v>
      </c>
      <c r="DI265" t="s">
        <v>181</v>
      </c>
      <c r="DR265" t="s">
        <v>176</v>
      </c>
      <c r="DY265" t="s">
        <v>174</v>
      </c>
      <c r="DZ265" s="29">
        <v>77</v>
      </c>
      <c r="EA265" s="29">
        <v>77</v>
      </c>
      <c r="EB265" s="29">
        <v>72</v>
      </c>
      <c r="EC265" s="29">
        <v>72</v>
      </c>
      <c r="ED265" s="29">
        <v>12</v>
      </c>
      <c r="EE265" s="29">
        <v>12</v>
      </c>
      <c r="EF265" t="s">
        <v>176</v>
      </c>
      <c r="EK265" t="s">
        <v>174</v>
      </c>
      <c r="EM265" s="18">
        <v>32.729999999999997</v>
      </c>
      <c r="EO265" t="s">
        <v>177</v>
      </c>
      <c r="EP265">
        <v>40</v>
      </c>
      <c r="EQ265" s="12">
        <v>10</v>
      </c>
      <c r="ER265" s="12">
        <v>140</v>
      </c>
      <c r="ES265" s="12">
        <v>120</v>
      </c>
      <c r="ET265" s="12">
        <v>6</v>
      </c>
      <c r="EU265" t="s">
        <v>176</v>
      </c>
      <c r="EV265" s="54" t="s">
        <v>209</v>
      </c>
      <c r="EW265" s="12">
        <v>0</v>
      </c>
      <c r="EX265" t="s">
        <v>174</v>
      </c>
      <c r="EZ265" s="18">
        <v>120.75</v>
      </c>
      <c r="FB265" s="12">
        <v>9</v>
      </c>
      <c r="FC265" s="12">
        <v>100</v>
      </c>
      <c r="FD265" s="12">
        <v>12</v>
      </c>
      <c r="FE265" t="s">
        <v>180</v>
      </c>
      <c r="FF265" s="12">
        <v>9</v>
      </c>
      <c r="FG265" s="12">
        <v>100</v>
      </c>
      <c r="FH265" s="12">
        <v>12</v>
      </c>
      <c r="FI265" t="s">
        <v>205</v>
      </c>
      <c r="FJ265" s="12"/>
      <c r="FK265" s="12"/>
      <c r="FL265" s="12"/>
      <c r="FN265" s="66" t="s">
        <v>174</v>
      </c>
      <c r="FO265" s="84">
        <f t="shared" si="28"/>
        <v>50</v>
      </c>
      <c r="FR265" s="85">
        <f t="shared" si="29"/>
        <v>200</v>
      </c>
      <c r="FU265" s="18">
        <v>592.27</v>
      </c>
      <c r="FW265" s="86">
        <f t="shared" si="30"/>
        <v>1866.2</v>
      </c>
      <c r="FX265" s="86">
        <f t="shared" si="27"/>
        <v>7201.42</v>
      </c>
      <c r="FY265" s="86">
        <f t="shared" si="27"/>
        <v>0</v>
      </c>
    </row>
    <row r="266" spans="1:183" ht="30" x14ac:dyDescent="0.25">
      <c r="A266" s="83" t="s">
        <v>520</v>
      </c>
      <c r="B266" t="s">
        <v>201</v>
      </c>
      <c r="C266" s="45">
        <v>44886</v>
      </c>
      <c r="D266" s="15">
        <v>44909</v>
      </c>
      <c r="E266" t="s">
        <v>199</v>
      </c>
      <c r="F266" t="s">
        <v>177</v>
      </c>
      <c r="G266" s="54" t="s">
        <v>182</v>
      </c>
      <c r="J266">
        <v>100</v>
      </c>
      <c r="K266">
        <v>8</v>
      </c>
      <c r="L266" t="s">
        <v>174</v>
      </c>
      <c r="O266">
        <v>1</v>
      </c>
      <c r="P266">
        <v>30000</v>
      </c>
      <c r="T266">
        <v>1</v>
      </c>
      <c r="U266">
        <v>5</v>
      </c>
      <c r="V266">
        <v>8064</v>
      </c>
      <c r="W266">
        <v>1008</v>
      </c>
      <c r="X266" t="s">
        <v>175</v>
      </c>
      <c r="Y266">
        <v>1806</v>
      </c>
      <c r="AB266">
        <v>1040</v>
      </c>
      <c r="AC266">
        <v>1</v>
      </c>
      <c r="AD266" t="s">
        <v>176</v>
      </c>
      <c r="AH266" t="s">
        <v>176</v>
      </c>
      <c r="AL266" t="s">
        <v>176</v>
      </c>
      <c r="AM266" t="s">
        <v>176</v>
      </c>
      <c r="AQ266" t="s">
        <v>174</v>
      </c>
      <c r="AS266" s="18">
        <v>903.55</v>
      </c>
      <c r="AU266" t="s">
        <v>176</v>
      </c>
      <c r="AY266" t="s">
        <v>174</v>
      </c>
      <c r="AZ266" s="12">
        <v>766</v>
      </c>
      <c r="BB266" s="18">
        <v>1525.73</v>
      </c>
      <c r="BD266" t="s">
        <v>176</v>
      </c>
      <c r="BI266" t="s">
        <v>176</v>
      </c>
      <c r="BV266" t="s">
        <v>176</v>
      </c>
      <c r="CF266" t="s">
        <v>174</v>
      </c>
      <c r="CG266" s="18">
        <v>328.3</v>
      </c>
      <c r="CH266" s="18">
        <v>781.66</v>
      </c>
      <c r="CJ266" s="12">
        <v>1040</v>
      </c>
      <c r="CK266" s="12">
        <v>0</v>
      </c>
      <c r="CL266" s="12">
        <v>19</v>
      </c>
      <c r="CP266" s="62" t="s">
        <v>176</v>
      </c>
      <c r="CV266" s="62" t="s">
        <v>176</v>
      </c>
      <c r="DB266" t="s">
        <v>174</v>
      </c>
      <c r="DD266" s="18">
        <v>1284.3</v>
      </c>
      <c r="DF266" s="12">
        <v>14</v>
      </c>
      <c r="DG266" s="12">
        <v>40</v>
      </c>
      <c r="DH266" s="12">
        <v>8</v>
      </c>
      <c r="DI266" t="s">
        <v>181</v>
      </c>
      <c r="DR266" t="s">
        <v>176</v>
      </c>
      <c r="DY266" t="s">
        <v>174</v>
      </c>
      <c r="DZ266" s="29">
        <v>77</v>
      </c>
      <c r="EA266" s="29">
        <v>77</v>
      </c>
      <c r="EB266" s="29">
        <v>72</v>
      </c>
      <c r="EC266" s="29">
        <v>72</v>
      </c>
      <c r="ED266" s="29">
        <v>12</v>
      </c>
      <c r="EE266" s="29">
        <v>12</v>
      </c>
      <c r="EF266" t="s">
        <v>176</v>
      </c>
      <c r="EK266" t="s">
        <v>174</v>
      </c>
      <c r="EO266" t="s">
        <v>177</v>
      </c>
      <c r="EP266">
        <v>40</v>
      </c>
      <c r="EQ266" s="12">
        <v>10</v>
      </c>
      <c r="ER266" s="12">
        <v>140</v>
      </c>
      <c r="ES266" s="12">
        <v>120</v>
      </c>
      <c r="ET266" s="12">
        <v>0</v>
      </c>
      <c r="EU266" t="s">
        <v>176</v>
      </c>
      <c r="EV266" s="54" t="s">
        <v>253</v>
      </c>
      <c r="EW266" s="12">
        <v>0</v>
      </c>
      <c r="EX266" t="s">
        <v>174</v>
      </c>
      <c r="EZ266" s="18">
        <v>106.79</v>
      </c>
      <c r="FB266" s="12">
        <v>9</v>
      </c>
      <c r="FC266" s="12">
        <v>100</v>
      </c>
      <c r="FD266" s="12">
        <v>12</v>
      </c>
      <c r="FE266" t="s">
        <v>180</v>
      </c>
      <c r="FF266" s="12">
        <v>9</v>
      </c>
      <c r="FG266" s="12">
        <v>100</v>
      </c>
      <c r="FH266" s="12">
        <v>10</v>
      </c>
      <c r="FI266" t="s">
        <v>205</v>
      </c>
      <c r="FJ266" s="12"/>
      <c r="FK266" s="12"/>
      <c r="FL266" s="12"/>
      <c r="FN266" s="66" t="s">
        <v>174</v>
      </c>
      <c r="FO266" s="84">
        <f t="shared" si="28"/>
        <v>50</v>
      </c>
      <c r="FR266" s="85">
        <f t="shared" si="29"/>
        <v>200</v>
      </c>
      <c r="FU266" s="18">
        <v>637.91</v>
      </c>
      <c r="FW266" s="86">
        <f t="shared" si="30"/>
        <v>578.29999999999995</v>
      </c>
      <c r="FX266" s="86">
        <f t="shared" si="27"/>
        <v>5239.9399999999996</v>
      </c>
      <c r="FY266" s="86">
        <f t="shared" si="27"/>
        <v>0</v>
      </c>
    </row>
    <row r="267" spans="1:183" x14ac:dyDescent="0.25">
      <c r="A267" s="83" t="s">
        <v>521</v>
      </c>
      <c r="B267" t="s">
        <v>436</v>
      </c>
      <c r="C267" s="45">
        <v>44888</v>
      </c>
      <c r="D267" s="15">
        <v>44909</v>
      </c>
      <c r="E267" t="s">
        <v>199</v>
      </c>
      <c r="F267" t="s">
        <v>177</v>
      </c>
      <c r="G267" s="54" t="s">
        <v>203</v>
      </c>
      <c r="J267">
        <v>100</v>
      </c>
      <c r="L267" t="s">
        <v>174</v>
      </c>
      <c r="N267">
        <v>1</v>
      </c>
      <c r="P267">
        <v>24000</v>
      </c>
      <c r="T267">
        <v>1</v>
      </c>
      <c r="U267">
        <v>6</v>
      </c>
      <c r="V267">
        <v>8768</v>
      </c>
      <c r="W267">
        <v>1096</v>
      </c>
      <c r="X267" t="s">
        <v>175</v>
      </c>
      <c r="Y267">
        <v>2491</v>
      </c>
      <c r="Z267">
        <v>2491</v>
      </c>
      <c r="AA267">
        <v>1698</v>
      </c>
      <c r="AB267">
        <v>1094</v>
      </c>
      <c r="AC267">
        <v>1</v>
      </c>
      <c r="AD267" t="s">
        <v>176</v>
      </c>
      <c r="AH267" t="s">
        <v>176</v>
      </c>
      <c r="AL267" t="s">
        <v>176</v>
      </c>
      <c r="AM267" t="s">
        <v>176</v>
      </c>
      <c r="AQ267" t="s">
        <v>174</v>
      </c>
      <c r="AS267" s="18">
        <v>867.12</v>
      </c>
      <c r="AU267" t="s">
        <v>176</v>
      </c>
      <c r="AY267" t="s">
        <v>174</v>
      </c>
      <c r="AZ267" s="12">
        <v>604</v>
      </c>
      <c r="BA267" s="18">
        <v>171</v>
      </c>
      <c r="BB267" s="18">
        <v>983.9</v>
      </c>
      <c r="BD267" t="s">
        <v>174</v>
      </c>
      <c r="BE267" s="12">
        <v>793</v>
      </c>
      <c r="BF267" s="18">
        <v>530.1</v>
      </c>
      <c r="BG267" s="18">
        <v>1308.53</v>
      </c>
      <c r="BI267" t="s">
        <v>174</v>
      </c>
      <c r="BJ267" s="12">
        <v>1096</v>
      </c>
      <c r="BK267" s="18">
        <v>55.66</v>
      </c>
      <c r="BL267" s="18">
        <v>1163.97</v>
      </c>
      <c r="BN267" s="12">
        <v>13</v>
      </c>
      <c r="BO267" s="12">
        <v>38</v>
      </c>
      <c r="BV267" t="s">
        <v>176</v>
      </c>
      <c r="CF267" t="s">
        <v>174</v>
      </c>
      <c r="CG267" s="18">
        <v>706.72</v>
      </c>
      <c r="CH267" s="18">
        <v>1405.83</v>
      </c>
      <c r="CJ267" s="12">
        <v>1096</v>
      </c>
      <c r="CK267" s="12">
        <v>0</v>
      </c>
      <c r="CL267" s="12">
        <v>19</v>
      </c>
      <c r="CP267" s="62" t="s">
        <v>176</v>
      </c>
      <c r="CV267" s="62" t="s">
        <v>176</v>
      </c>
      <c r="DB267" t="s">
        <v>176</v>
      </c>
      <c r="DF267" s="12"/>
      <c r="DR267" t="s">
        <v>174</v>
      </c>
      <c r="DS267" s="18">
        <v>2600</v>
      </c>
      <c r="DT267" s="18">
        <v>1142.1500000000001</v>
      </c>
      <c r="DV267" s="29">
        <v>2</v>
      </c>
      <c r="DW267" s="29">
        <v>14</v>
      </c>
      <c r="DX267" s="29">
        <v>8.1999999999999993</v>
      </c>
      <c r="DY267" t="s">
        <v>174</v>
      </c>
      <c r="DZ267" s="29">
        <v>69</v>
      </c>
      <c r="EA267" s="29">
        <v>69</v>
      </c>
      <c r="EB267" s="29">
        <v>67</v>
      </c>
      <c r="EC267" s="29">
        <v>67</v>
      </c>
      <c r="ED267" s="29">
        <v>12</v>
      </c>
      <c r="EE267" s="29">
        <v>12</v>
      </c>
      <c r="EF267" t="s">
        <v>176</v>
      </c>
      <c r="EK267" t="s">
        <v>174</v>
      </c>
      <c r="EM267" s="18">
        <v>59.98</v>
      </c>
      <c r="EO267" t="s">
        <v>177</v>
      </c>
      <c r="EP267">
        <v>40</v>
      </c>
      <c r="EQ267" s="12">
        <v>11</v>
      </c>
      <c r="ER267" s="12">
        <v>120</v>
      </c>
      <c r="ES267" s="12">
        <v>120</v>
      </c>
      <c r="ET267" s="12">
        <v>6</v>
      </c>
      <c r="EU267" t="s">
        <v>176</v>
      </c>
      <c r="EV267" s="54" t="s">
        <v>207</v>
      </c>
      <c r="EW267" s="12">
        <v>0</v>
      </c>
      <c r="EX267" t="s">
        <v>174</v>
      </c>
      <c r="EZ267" s="18">
        <v>22.61</v>
      </c>
      <c r="FB267" s="12">
        <v>18</v>
      </c>
      <c r="FC267" s="12">
        <v>60</v>
      </c>
      <c r="FD267" s="12">
        <v>12</v>
      </c>
      <c r="FE267" t="s">
        <v>180</v>
      </c>
      <c r="FF267" s="12">
        <v>18</v>
      </c>
      <c r="FG267" s="12">
        <v>60</v>
      </c>
      <c r="FH267" s="12">
        <v>12</v>
      </c>
      <c r="FI267" t="s">
        <v>205</v>
      </c>
      <c r="FJ267" s="109"/>
      <c r="FK267" s="109"/>
      <c r="FN267" s="66" t="s">
        <v>174</v>
      </c>
      <c r="FO267" s="84">
        <f t="shared" si="28"/>
        <v>50</v>
      </c>
      <c r="FR267" s="85">
        <f t="shared" si="29"/>
        <v>200</v>
      </c>
      <c r="FU267" s="18">
        <v>799.89</v>
      </c>
      <c r="FW267" s="86">
        <f>SUM(AE267,AI267,AN267,AR267,AV267,BA267,BF267,BK267,BW267,CG267,CS267,CY267,DC267,DS267,EH267,EL267,EY267,FO267,FR267)+17.17</f>
        <v>4330.6499999999996</v>
      </c>
      <c r="FX267" s="86">
        <f t="shared" si="27"/>
        <v>7753.98</v>
      </c>
      <c r="FY267" s="86">
        <f t="shared" si="27"/>
        <v>0</v>
      </c>
    </row>
    <row r="268" spans="1:183" x14ac:dyDescent="0.25">
      <c r="A268" s="83" t="s">
        <v>522</v>
      </c>
      <c r="B268" t="s">
        <v>436</v>
      </c>
      <c r="C268" s="45">
        <v>44844</v>
      </c>
      <c r="D268" s="15">
        <v>44903</v>
      </c>
      <c r="E268" t="s">
        <v>202</v>
      </c>
      <c r="F268" t="s">
        <v>177</v>
      </c>
      <c r="G268" s="54" t="s">
        <v>203</v>
      </c>
      <c r="J268">
        <v>100</v>
      </c>
      <c r="L268" t="s">
        <v>174</v>
      </c>
      <c r="N268">
        <v>1</v>
      </c>
      <c r="P268">
        <v>24000</v>
      </c>
      <c r="T268">
        <v>2</v>
      </c>
      <c r="U268">
        <v>6</v>
      </c>
      <c r="V268">
        <v>8448</v>
      </c>
      <c r="W268">
        <v>1056</v>
      </c>
      <c r="X268" t="s">
        <v>175</v>
      </c>
      <c r="Y268">
        <v>1104</v>
      </c>
      <c r="Z268">
        <v>1104</v>
      </c>
      <c r="AA268">
        <v>1003</v>
      </c>
      <c r="AB268">
        <v>937</v>
      </c>
      <c r="AC268">
        <v>1</v>
      </c>
      <c r="AD268" t="s">
        <v>176</v>
      </c>
      <c r="AH268" t="s">
        <v>176</v>
      </c>
      <c r="AL268" t="s">
        <v>176</v>
      </c>
      <c r="AM268" t="s">
        <v>176</v>
      </c>
      <c r="AQ268" t="s">
        <v>174</v>
      </c>
      <c r="AS268" s="18">
        <v>944.74</v>
      </c>
      <c r="AU268" t="s">
        <v>176</v>
      </c>
      <c r="AY268" t="s">
        <v>174</v>
      </c>
      <c r="AZ268" s="12">
        <v>66</v>
      </c>
      <c r="BA268" s="18">
        <v>82.5</v>
      </c>
      <c r="BB268" s="18">
        <v>21.86</v>
      </c>
      <c r="BD268" t="s">
        <v>174</v>
      </c>
      <c r="BE268" s="12">
        <v>101</v>
      </c>
      <c r="BF268" s="18">
        <v>369.35</v>
      </c>
      <c r="BG268" s="18">
        <v>21.79</v>
      </c>
      <c r="BI268" t="s">
        <v>176</v>
      </c>
      <c r="BV268" t="s">
        <v>176</v>
      </c>
      <c r="CF268" t="s">
        <v>176</v>
      </c>
      <c r="CM268" s="12"/>
      <c r="CN268" s="12"/>
      <c r="CO268" s="12"/>
      <c r="CP268" s="62" t="s">
        <v>176</v>
      </c>
      <c r="CV268" s="62" t="s">
        <v>176</v>
      </c>
      <c r="DB268" t="s">
        <v>176</v>
      </c>
      <c r="DF268" s="12"/>
      <c r="DR268" t="s">
        <v>174</v>
      </c>
      <c r="DS268" s="18">
        <v>2600</v>
      </c>
      <c r="DT268" s="18">
        <v>1302.5</v>
      </c>
      <c r="DV268" s="29">
        <v>2</v>
      </c>
      <c r="DW268" s="29">
        <v>14</v>
      </c>
      <c r="DX268" s="29">
        <v>8.1999999999999993</v>
      </c>
      <c r="DY268" t="s">
        <v>174</v>
      </c>
      <c r="DZ268" s="29">
        <v>69</v>
      </c>
      <c r="EA268" s="29">
        <v>68</v>
      </c>
      <c r="EB268" s="29">
        <v>69</v>
      </c>
      <c r="EC268" s="29">
        <v>68</v>
      </c>
      <c r="ED268" s="29">
        <v>12</v>
      </c>
      <c r="EE268" s="29">
        <v>12</v>
      </c>
      <c r="EF268" t="s">
        <v>176</v>
      </c>
      <c r="EK268" t="s">
        <v>174</v>
      </c>
      <c r="EM268" s="18">
        <v>65.209999999999994</v>
      </c>
      <c r="EO268" t="s">
        <v>177</v>
      </c>
      <c r="EP268">
        <v>40</v>
      </c>
      <c r="EQ268" s="12">
        <v>3</v>
      </c>
      <c r="ER268" s="12">
        <v>120</v>
      </c>
      <c r="ES268" s="12">
        <v>120</v>
      </c>
      <c r="ET268" s="12">
        <v>6</v>
      </c>
      <c r="EU268" t="s">
        <v>176</v>
      </c>
      <c r="EV268" s="54" t="s">
        <v>207</v>
      </c>
      <c r="EW268" s="12">
        <v>0</v>
      </c>
      <c r="EX268" t="s">
        <v>174</v>
      </c>
      <c r="EZ268" s="18">
        <v>97.11</v>
      </c>
      <c r="FB268" s="12">
        <v>18</v>
      </c>
      <c r="FC268" s="12">
        <v>60</v>
      </c>
      <c r="FD268" s="12">
        <v>12</v>
      </c>
      <c r="FE268" t="s">
        <v>180</v>
      </c>
      <c r="FF268" s="12">
        <v>18</v>
      </c>
      <c r="FG268" s="12">
        <v>60</v>
      </c>
      <c r="FH268" s="12">
        <v>12</v>
      </c>
      <c r="FI268" t="s">
        <v>205</v>
      </c>
      <c r="FJ268" s="12"/>
      <c r="FK268" s="12"/>
      <c r="FL268" s="12"/>
      <c r="FN268" s="66" t="s">
        <v>174</v>
      </c>
      <c r="FO268" s="84">
        <f t="shared" si="28"/>
        <v>50</v>
      </c>
      <c r="FR268" s="85">
        <f t="shared" si="29"/>
        <v>200</v>
      </c>
      <c r="FU268" s="18">
        <v>791.04</v>
      </c>
      <c r="FW268" s="86">
        <f t="shared" si="30"/>
        <v>3301.85</v>
      </c>
      <c r="FX268" s="86">
        <f t="shared" si="27"/>
        <v>3244.25</v>
      </c>
      <c r="FY268" s="86">
        <f t="shared" si="27"/>
        <v>0</v>
      </c>
    </row>
    <row r="269" spans="1:183" ht="15" customHeight="1" x14ac:dyDescent="0.25">
      <c r="A269" s="83" t="s">
        <v>523</v>
      </c>
      <c r="B269" t="s">
        <v>337</v>
      </c>
      <c r="C269" s="45">
        <v>44697</v>
      </c>
      <c r="D269" s="15">
        <v>44903</v>
      </c>
      <c r="E269" t="s">
        <v>202</v>
      </c>
      <c r="F269" t="s">
        <v>177</v>
      </c>
      <c r="G269" s="54" t="s">
        <v>299</v>
      </c>
      <c r="J269">
        <v>100</v>
      </c>
      <c r="L269" t="s">
        <v>174</v>
      </c>
      <c r="N269">
        <v>1</v>
      </c>
      <c r="P269">
        <v>30000</v>
      </c>
      <c r="Q269">
        <v>13</v>
      </c>
      <c r="T269">
        <v>1</v>
      </c>
      <c r="U269">
        <v>7</v>
      </c>
      <c r="V269">
        <v>8960</v>
      </c>
      <c r="W269">
        <v>1280</v>
      </c>
      <c r="X269" t="s">
        <v>175</v>
      </c>
      <c r="Y269">
        <v>1900</v>
      </c>
      <c r="Z269">
        <v>234</v>
      </c>
      <c r="AA269">
        <v>101</v>
      </c>
      <c r="AB269">
        <v>1149</v>
      </c>
      <c r="AC269">
        <v>1</v>
      </c>
      <c r="AD269" t="s">
        <v>176</v>
      </c>
      <c r="AH269" t="s">
        <v>176</v>
      </c>
      <c r="AL269" t="s">
        <v>176</v>
      </c>
      <c r="AM269" t="s">
        <v>176</v>
      </c>
      <c r="AQ269" t="s">
        <v>174</v>
      </c>
      <c r="AS269" s="18">
        <v>273.95999999999998</v>
      </c>
      <c r="AT269" s="18">
        <v>748.5</v>
      </c>
      <c r="AU269" t="s">
        <v>176</v>
      </c>
      <c r="AY269" t="s">
        <v>174</v>
      </c>
      <c r="AZ269" s="12">
        <v>751</v>
      </c>
      <c r="BB269" s="18">
        <v>476.05</v>
      </c>
      <c r="BD269" t="s">
        <v>174</v>
      </c>
      <c r="BE269" s="12">
        <v>133</v>
      </c>
      <c r="BH269" s="18">
        <v>154.51</v>
      </c>
      <c r="BI269" t="s">
        <v>174</v>
      </c>
      <c r="BJ269" s="12">
        <v>1280</v>
      </c>
      <c r="BL269" s="18">
        <v>1576.14</v>
      </c>
      <c r="BN269" s="12">
        <v>13</v>
      </c>
      <c r="BO269" s="12">
        <v>38</v>
      </c>
      <c r="BV269" t="s">
        <v>176</v>
      </c>
      <c r="CF269" t="s">
        <v>174</v>
      </c>
      <c r="CI269" s="18">
        <v>1690.4</v>
      </c>
      <c r="CJ269" s="12">
        <v>1280</v>
      </c>
      <c r="CK269" s="65">
        <v>4</v>
      </c>
      <c r="CL269" s="12">
        <v>19</v>
      </c>
      <c r="CP269" s="62" t="s">
        <v>176</v>
      </c>
      <c r="CV269" s="62" t="s">
        <v>176</v>
      </c>
      <c r="DB269" t="s">
        <v>176</v>
      </c>
      <c r="DF269" s="12"/>
      <c r="DR269" t="s">
        <v>174</v>
      </c>
      <c r="DS269" s="18">
        <v>2586.06</v>
      </c>
      <c r="DU269" s="18">
        <v>1421.47</v>
      </c>
      <c r="DV269" s="29">
        <v>2</v>
      </c>
      <c r="DW269" s="29">
        <v>14</v>
      </c>
      <c r="DX269" s="29">
        <v>8.1999999999999993</v>
      </c>
      <c r="DY269" t="s">
        <v>174</v>
      </c>
      <c r="DZ269" s="29">
        <v>78</v>
      </c>
      <c r="EA269" s="29">
        <v>80</v>
      </c>
      <c r="EB269" s="29">
        <v>72</v>
      </c>
      <c r="EC269" s="29">
        <v>72</v>
      </c>
      <c r="ED269" s="29">
        <v>8</v>
      </c>
      <c r="EE269" s="29">
        <v>6</v>
      </c>
      <c r="EF269" t="s">
        <v>176</v>
      </c>
      <c r="EK269" t="s">
        <v>174</v>
      </c>
      <c r="EL269" s="18">
        <v>182.76</v>
      </c>
      <c r="EO269" t="s">
        <v>177</v>
      </c>
      <c r="EP269">
        <v>40</v>
      </c>
      <c r="EQ269" s="12">
        <v>7</v>
      </c>
      <c r="ER269" s="12">
        <v>125</v>
      </c>
      <c r="ES269" s="12">
        <v>120</v>
      </c>
      <c r="ET269" s="12">
        <v>12</v>
      </c>
      <c r="EU269" t="s">
        <v>174</v>
      </c>
      <c r="EW269" s="12">
        <v>2</v>
      </c>
      <c r="EX269" t="s">
        <v>174</v>
      </c>
      <c r="EZ269" s="18">
        <v>157.82</v>
      </c>
      <c r="FF269" s="12"/>
      <c r="FG269" s="12"/>
      <c r="FH269" s="12"/>
      <c r="FN269" s="66" t="s">
        <v>174</v>
      </c>
      <c r="FO269" s="84">
        <f>IF(FN269="Yes",50,0)</f>
        <v>50</v>
      </c>
      <c r="FR269" s="85">
        <f>IF(F269="electric",200,0)</f>
        <v>200</v>
      </c>
      <c r="FU269" s="18">
        <v>1300</v>
      </c>
      <c r="FW269" s="86">
        <f t="shared" si="30"/>
        <v>3018.8199999999997</v>
      </c>
      <c r="FX269" s="86">
        <f t="shared" ref="FX269:FY284" si="31">SUM(AF269,AJ269,AO269,AS269,AW269,BB269,BG269,BL269,BX269,CH269,CT269,CZ269,DD269,DT269,EI269,EM269,EZ269,FP269,FS269,FU269)</f>
        <v>3783.9700000000003</v>
      </c>
      <c r="FY269" s="86">
        <f>SUM(AG269,AK269,AP269,AT269,AX269,BC269,BH269,BM269,BY269,CI269,CU269,DA269,DE269,DU269,EJ269,EN269,FA269,FQ269,FT269,FV269)</f>
        <v>4014.88</v>
      </c>
      <c r="GA269" s="18"/>
    </row>
    <row r="270" spans="1:183" x14ac:dyDescent="0.25">
      <c r="A270" s="83" t="s">
        <v>524</v>
      </c>
      <c r="B270" t="s">
        <v>436</v>
      </c>
      <c r="C270" s="45">
        <v>44825</v>
      </c>
      <c r="D270" s="15">
        <v>44936</v>
      </c>
      <c r="E270" t="s">
        <v>199</v>
      </c>
      <c r="F270" t="s">
        <v>177</v>
      </c>
      <c r="G270" s="54" t="s">
        <v>299</v>
      </c>
      <c r="J270">
        <v>100</v>
      </c>
      <c r="L270" t="s">
        <v>174</v>
      </c>
      <c r="N270">
        <v>1</v>
      </c>
      <c r="P270">
        <v>30000</v>
      </c>
      <c r="T270">
        <v>1</v>
      </c>
      <c r="U270">
        <v>8</v>
      </c>
      <c r="V270">
        <v>13760</v>
      </c>
      <c r="W270">
        <v>1720</v>
      </c>
      <c r="X270" t="s">
        <v>175</v>
      </c>
      <c r="Y270">
        <v>4295</v>
      </c>
      <c r="Z270">
        <v>4295</v>
      </c>
      <c r="AA270">
        <v>4295</v>
      </c>
      <c r="AB270">
        <v>3123</v>
      </c>
      <c r="AC270">
        <v>1</v>
      </c>
      <c r="AD270" t="s">
        <v>176</v>
      </c>
      <c r="AH270" t="s">
        <v>176</v>
      </c>
      <c r="AL270" t="s">
        <v>176</v>
      </c>
      <c r="AM270" t="s">
        <v>176</v>
      </c>
      <c r="AQ270" t="s">
        <v>174</v>
      </c>
      <c r="AS270" s="18">
        <v>1177.4000000000001</v>
      </c>
      <c r="AU270" t="s">
        <v>176</v>
      </c>
      <c r="AY270" t="s">
        <v>174</v>
      </c>
      <c r="AZ270" s="12">
        <v>1172</v>
      </c>
      <c r="BA270" s="18">
        <v>1154.25</v>
      </c>
      <c r="BB270" s="18">
        <v>96.25</v>
      </c>
      <c r="BD270" t="s">
        <v>176</v>
      </c>
      <c r="BI270" t="s">
        <v>176</v>
      </c>
      <c r="BV270" t="s">
        <v>176</v>
      </c>
      <c r="CF270" t="s">
        <v>176</v>
      </c>
      <c r="CP270" s="62" t="s">
        <v>176</v>
      </c>
      <c r="CV270" s="62" t="s">
        <v>176</v>
      </c>
      <c r="DB270" t="s">
        <v>176</v>
      </c>
      <c r="DF270" s="12"/>
      <c r="DR270" t="s">
        <v>174</v>
      </c>
      <c r="DS270" s="18">
        <v>2600</v>
      </c>
      <c r="DT270" s="18">
        <v>469.76</v>
      </c>
      <c r="DV270" s="29">
        <v>2</v>
      </c>
      <c r="DW270" s="29">
        <v>14</v>
      </c>
      <c r="DX270" s="29">
        <v>8.4</v>
      </c>
      <c r="DY270" t="s">
        <v>174</v>
      </c>
      <c r="DZ270" s="29">
        <v>68</v>
      </c>
      <c r="EA270" s="29">
        <v>69</v>
      </c>
      <c r="EB270" s="29">
        <v>67</v>
      </c>
      <c r="EC270" s="29">
        <v>67</v>
      </c>
      <c r="ED270" s="29">
        <v>12</v>
      </c>
      <c r="EE270" s="29">
        <v>12</v>
      </c>
      <c r="EF270" t="s">
        <v>176</v>
      </c>
      <c r="EK270" t="s">
        <v>174</v>
      </c>
      <c r="EM270" s="18">
        <v>45.64</v>
      </c>
      <c r="EO270" t="s">
        <v>177</v>
      </c>
      <c r="EP270">
        <v>40</v>
      </c>
      <c r="EQ270" s="12">
        <v>8</v>
      </c>
      <c r="ER270" s="12">
        <v>120</v>
      </c>
      <c r="ES270" s="12">
        <v>120</v>
      </c>
      <c r="ET270" s="12">
        <v>6</v>
      </c>
      <c r="EU270" t="s">
        <v>176</v>
      </c>
      <c r="EV270" s="54" t="s">
        <v>207</v>
      </c>
      <c r="EW270" s="12">
        <v>0</v>
      </c>
      <c r="EX270" t="s">
        <v>174</v>
      </c>
      <c r="EZ270" s="18">
        <v>53.92</v>
      </c>
      <c r="FB270" s="12">
        <v>18</v>
      </c>
      <c r="FC270" s="12">
        <v>60</v>
      </c>
      <c r="FD270" s="12">
        <v>12</v>
      </c>
      <c r="FE270" t="s">
        <v>180</v>
      </c>
      <c r="FF270" s="12">
        <v>18</v>
      </c>
      <c r="FG270" s="12">
        <v>60</v>
      </c>
      <c r="FH270" s="12">
        <v>12</v>
      </c>
      <c r="FI270" t="s">
        <v>205</v>
      </c>
      <c r="FN270" s="66" t="s">
        <v>174</v>
      </c>
      <c r="FO270" s="84">
        <f>IF(FN270="Yes",50,0)</f>
        <v>50</v>
      </c>
      <c r="FR270" s="85">
        <f>IF(F270="electric",200,0)+17.17</f>
        <v>217.17000000000002</v>
      </c>
      <c r="FU270" s="18">
        <v>841.84</v>
      </c>
      <c r="FW270" s="86">
        <f t="shared" si="30"/>
        <v>4021.42</v>
      </c>
      <c r="FX270" s="86">
        <f t="shared" si="31"/>
        <v>2684.8100000000004</v>
      </c>
      <c r="FY270" s="86">
        <f t="shared" si="31"/>
        <v>0</v>
      </c>
      <c r="GA270" s="18"/>
    </row>
    <row r="271" spans="1:183" ht="30" customHeight="1" x14ac:dyDescent="0.25">
      <c r="A271" s="83" t="s">
        <v>525</v>
      </c>
      <c r="B271" s="87" t="s">
        <v>201</v>
      </c>
      <c r="C271" s="88">
        <v>44872</v>
      </c>
      <c r="D271" s="89">
        <v>44895</v>
      </c>
      <c r="E271" s="87" t="s">
        <v>199</v>
      </c>
      <c r="F271" s="87" t="s">
        <v>177</v>
      </c>
      <c r="G271" s="87" t="s">
        <v>299</v>
      </c>
      <c r="H271" s="87"/>
      <c r="I271" s="87"/>
      <c r="J271" s="83">
        <v>100</v>
      </c>
      <c r="K271" s="87"/>
      <c r="L271" s="87" t="s">
        <v>176</v>
      </c>
      <c r="M271" s="83"/>
      <c r="N271" s="83"/>
      <c r="O271" s="83"/>
      <c r="P271" s="83"/>
      <c r="Q271" s="83"/>
      <c r="R271" s="83"/>
      <c r="S271" s="83"/>
      <c r="T271" s="83">
        <v>2</v>
      </c>
      <c r="U271" s="83"/>
      <c r="V271" s="83">
        <v>10752</v>
      </c>
      <c r="W271" s="83">
        <v>1344</v>
      </c>
      <c r="X271" s="87" t="s">
        <v>175</v>
      </c>
      <c r="Y271" s="83">
        <v>2878</v>
      </c>
      <c r="Z271" s="83"/>
      <c r="AA271" s="83"/>
      <c r="AB271" s="83">
        <v>2148</v>
      </c>
      <c r="AC271" s="83">
        <v>1</v>
      </c>
      <c r="AD271" s="87" t="s">
        <v>176</v>
      </c>
      <c r="AE271" s="90"/>
      <c r="AF271" s="90"/>
      <c r="AG271" s="90"/>
      <c r="AH271" s="87" t="s">
        <v>176</v>
      </c>
      <c r="AI271" s="84"/>
      <c r="AJ271" s="84"/>
      <c r="AK271" s="84"/>
      <c r="AL271" s="87" t="s">
        <v>176</v>
      </c>
      <c r="AM271" s="87" t="s">
        <v>176</v>
      </c>
      <c r="AN271" s="90"/>
      <c r="AO271" s="90"/>
      <c r="AP271" s="90"/>
      <c r="AQ271" s="87" t="s">
        <v>174</v>
      </c>
      <c r="AR271" s="90"/>
      <c r="AS271" s="90">
        <v>822.99</v>
      </c>
      <c r="AT271" s="90"/>
      <c r="AU271" s="87" t="s">
        <v>176</v>
      </c>
      <c r="AV271" s="90"/>
      <c r="AW271" s="90"/>
      <c r="AX271" s="90"/>
      <c r="AY271" s="87" t="s">
        <v>174</v>
      </c>
      <c r="AZ271" s="91">
        <v>730</v>
      </c>
      <c r="BA271" s="90"/>
      <c r="BB271" s="90">
        <v>695.46</v>
      </c>
      <c r="BC271" s="90"/>
      <c r="BD271" s="87" t="s">
        <v>176</v>
      </c>
      <c r="BE271" s="91"/>
      <c r="BF271" s="90"/>
      <c r="BG271" s="90"/>
      <c r="BH271" s="90"/>
      <c r="BI271" s="87" t="s">
        <v>174</v>
      </c>
      <c r="BJ271" s="91">
        <v>1344</v>
      </c>
      <c r="BK271" s="90">
        <v>632.5</v>
      </c>
      <c r="BL271" s="90">
        <v>975.4</v>
      </c>
      <c r="BM271" s="90"/>
      <c r="BN271" s="91">
        <v>19</v>
      </c>
      <c r="BO271" s="91">
        <v>38</v>
      </c>
      <c r="BP271" s="91"/>
      <c r="BQ271" s="91"/>
      <c r="BR271" s="91"/>
      <c r="BS271" s="83"/>
      <c r="BT271" s="83"/>
      <c r="BU271" s="83"/>
      <c r="BV271" s="87" t="s">
        <v>176</v>
      </c>
      <c r="BW271" s="90"/>
      <c r="BX271" s="90"/>
      <c r="BY271" s="90"/>
      <c r="BZ271" s="83"/>
      <c r="CA271" s="91"/>
      <c r="CB271" s="91"/>
      <c r="CC271" s="91"/>
      <c r="CD271" s="91"/>
      <c r="CE271" s="91"/>
      <c r="CF271" s="87" t="s">
        <v>174</v>
      </c>
      <c r="CG271" s="90">
        <v>763.35</v>
      </c>
      <c r="CH271" s="90">
        <v>1417.4</v>
      </c>
      <c r="CI271" s="90"/>
      <c r="CJ271" s="91">
        <v>1344</v>
      </c>
      <c r="CK271" s="91">
        <v>0</v>
      </c>
      <c r="CL271" s="91">
        <v>19</v>
      </c>
      <c r="CM271" s="83"/>
      <c r="CN271" s="83"/>
      <c r="CO271" s="83"/>
      <c r="CP271" s="92" t="s">
        <v>176</v>
      </c>
      <c r="CQ271" s="83"/>
      <c r="CR271" s="83"/>
      <c r="CS271" s="90"/>
      <c r="CT271" s="90"/>
      <c r="CU271" s="90"/>
      <c r="CV271" s="92" t="s">
        <v>176</v>
      </c>
      <c r="CW271" s="83"/>
      <c r="CX271" s="83"/>
      <c r="CY271" s="90"/>
      <c r="CZ271" s="90"/>
      <c r="DA271" s="90"/>
      <c r="DB271" s="87" t="s">
        <v>174</v>
      </c>
      <c r="DC271" s="90"/>
      <c r="DD271" s="90">
        <v>1099.6400000000001</v>
      </c>
      <c r="DE271" s="90"/>
      <c r="DF271" s="91">
        <v>12</v>
      </c>
      <c r="DG271" s="91">
        <v>48</v>
      </c>
      <c r="DH271" s="91">
        <v>8</v>
      </c>
      <c r="DI271" s="87" t="s">
        <v>181</v>
      </c>
      <c r="DJ271" s="83"/>
      <c r="DK271" s="83"/>
      <c r="DL271" s="83"/>
      <c r="DM271" s="87"/>
      <c r="DN271" s="83"/>
      <c r="DO271" s="83"/>
      <c r="DP271" s="83"/>
      <c r="DQ271" s="87"/>
      <c r="DR271" s="87" t="s">
        <v>174</v>
      </c>
      <c r="DS271" s="90">
        <v>2600</v>
      </c>
      <c r="DT271" s="90">
        <v>1721.91</v>
      </c>
      <c r="DU271" s="90"/>
      <c r="DV271" s="93">
        <v>2.5</v>
      </c>
      <c r="DW271" s="93">
        <v>14</v>
      </c>
      <c r="DX271" s="93">
        <v>8.4</v>
      </c>
      <c r="DY271" s="87" t="s">
        <v>174</v>
      </c>
      <c r="DZ271" s="83">
        <v>77</v>
      </c>
      <c r="EA271" s="83">
        <v>77</v>
      </c>
      <c r="EB271" s="83">
        <v>72</v>
      </c>
      <c r="EC271" s="83">
        <v>72</v>
      </c>
      <c r="ED271" s="83">
        <v>12</v>
      </c>
      <c r="EE271" s="83">
        <v>12</v>
      </c>
      <c r="EF271" s="87" t="s">
        <v>176</v>
      </c>
      <c r="EG271" s="83"/>
      <c r="EH271" s="84"/>
      <c r="EI271" s="84"/>
      <c r="EJ271" s="84"/>
      <c r="EK271" s="87" t="s">
        <v>174</v>
      </c>
      <c r="EL271" s="90"/>
      <c r="EM271" s="90">
        <v>54.25</v>
      </c>
      <c r="EN271" s="90"/>
      <c r="EO271" s="87" t="s">
        <v>177</v>
      </c>
      <c r="EP271" s="83">
        <v>40</v>
      </c>
      <c r="EQ271" s="91">
        <v>10</v>
      </c>
      <c r="ER271" s="91">
        <v>140</v>
      </c>
      <c r="ES271" s="91">
        <v>120</v>
      </c>
      <c r="ET271" s="91"/>
      <c r="EU271" s="87" t="s">
        <v>176</v>
      </c>
      <c r="EV271" s="87" t="s">
        <v>526</v>
      </c>
      <c r="EW271" s="91">
        <v>1</v>
      </c>
      <c r="EX271" s="87" t="s">
        <v>174</v>
      </c>
      <c r="EY271" s="90"/>
      <c r="EZ271" s="90">
        <v>140.25</v>
      </c>
      <c r="FA271" s="90"/>
      <c r="FB271" s="91">
        <v>9</v>
      </c>
      <c r="FC271" s="91">
        <v>100</v>
      </c>
      <c r="FD271" s="91">
        <v>12</v>
      </c>
      <c r="FE271" s="87" t="s">
        <v>180</v>
      </c>
      <c r="FF271" s="83">
        <v>9</v>
      </c>
      <c r="FG271" s="83">
        <v>100</v>
      </c>
      <c r="FH271" s="83">
        <v>10</v>
      </c>
      <c r="FI271" s="87" t="s">
        <v>205</v>
      </c>
      <c r="FJ271" s="83"/>
      <c r="FK271" s="83"/>
      <c r="FL271" s="83"/>
      <c r="FM271" s="87"/>
      <c r="FN271" s="113" t="s">
        <v>174</v>
      </c>
      <c r="FO271" s="84">
        <f t="shared" ref="FO271:FO334" si="32">IF(FN271="Yes",50,0)</f>
        <v>50</v>
      </c>
      <c r="FP271" s="84"/>
      <c r="FQ271" s="84"/>
      <c r="FR271" s="85">
        <f t="shared" ref="FR271:FR334" si="33">IF(F271="electric",200,0)</f>
        <v>200</v>
      </c>
      <c r="FS271" s="90"/>
      <c r="FT271" s="90"/>
      <c r="FU271" s="90">
        <v>592.27</v>
      </c>
      <c r="FV271" s="90"/>
      <c r="FW271" s="86">
        <f t="shared" si="30"/>
        <v>4245.8500000000004</v>
      </c>
      <c r="FX271" s="86">
        <f t="shared" si="31"/>
        <v>7519.57</v>
      </c>
      <c r="FY271" s="86">
        <f t="shared" si="31"/>
        <v>0</v>
      </c>
      <c r="GA271" s="18"/>
    </row>
    <row r="272" spans="1:183" ht="30" customHeight="1" x14ac:dyDescent="0.25">
      <c r="A272" s="83" t="s">
        <v>527</v>
      </c>
      <c r="B272" s="87" t="s">
        <v>201</v>
      </c>
      <c r="C272" s="88">
        <v>44858</v>
      </c>
      <c r="D272" s="89">
        <v>44875</v>
      </c>
      <c r="E272" s="87" t="s">
        <v>202</v>
      </c>
      <c r="F272" s="87" t="s">
        <v>177</v>
      </c>
      <c r="G272" s="87" t="s">
        <v>299</v>
      </c>
      <c r="H272" s="87"/>
      <c r="I272" s="87"/>
      <c r="J272" s="83">
        <v>100</v>
      </c>
      <c r="K272" s="87"/>
      <c r="L272" s="87" t="s">
        <v>174</v>
      </c>
      <c r="M272" s="83">
        <v>2</v>
      </c>
      <c r="N272" s="83"/>
      <c r="O272" s="83"/>
      <c r="P272" s="83">
        <v>10000</v>
      </c>
      <c r="Q272" s="83"/>
      <c r="R272" s="83">
        <v>10000</v>
      </c>
      <c r="S272" s="83"/>
      <c r="T272" s="83">
        <v>3</v>
      </c>
      <c r="U272" s="83">
        <v>7</v>
      </c>
      <c r="V272" s="83">
        <v>7840</v>
      </c>
      <c r="W272" s="83">
        <v>980</v>
      </c>
      <c r="X272" s="87" t="s">
        <v>175</v>
      </c>
      <c r="Y272" s="83">
        <v>3950</v>
      </c>
      <c r="Z272" s="83"/>
      <c r="AA272" s="83"/>
      <c r="AB272" s="83">
        <v>1227</v>
      </c>
      <c r="AC272" s="83">
        <v>1</v>
      </c>
      <c r="AD272" s="87" t="s">
        <v>176</v>
      </c>
      <c r="AE272" s="90"/>
      <c r="AF272" s="90"/>
      <c r="AG272" s="90"/>
      <c r="AH272" s="87" t="s">
        <v>176</v>
      </c>
      <c r="AI272" s="84"/>
      <c r="AJ272" s="84"/>
      <c r="AK272" s="84"/>
      <c r="AL272" s="87" t="s">
        <v>174</v>
      </c>
      <c r="AM272" s="87" t="s">
        <v>176</v>
      </c>
      <c r="AN272" s="90"/>
      <c r="AO272" s="90">
        <v>749</v>
      </c>
      <c r="AP272" s="90"/>
      <c r="AQ272" s="87" t="s">
        <v>174</v>
      </c>
      <c r="AR272" s="90"/>
      <c r="AS272" s="90">
        <v>848.46</v>
      </c>
      <c r="AT272" s="90"/>
      <c r="AU272" s="87" t="s">
        <v>176</v>
      </c>
      <c r="AV272" s="90"/>
      <c r="AW272" s="90"/>
      <c r="AX272" s="90"/>
      <c r="AY272" s="87" t="s">
        <v>174</v>
      </c>
      <c r="AZ272" s="91">
        <v>2723</v>
      </c>
      <c r="BA272" s="90"/>
      <c r="BB272" s="90">
        <v>802.44</v>
      </c>
      <c r="BC272" s="90"/>
      <c r="BD272" s="87" t="s">
        <v>176</v>
      </c>
      <c r="BE272" s="91"/>
      <c r="BF272" s="90"/>
      <c r="BG272" s="90"/>
      <c r="BH272" s="90"/>
      <c r="BI272" s="87" t="s">
        <v>174</v>
      </c>
      <c r="BJ272" s="91">
        <v>980</v>
      </c>
      <c r="BK272" s="90">
        <v>1251.8</v>
      </c>
      <c r="BL272" s="90">
        <v>608.97</v>
      </c>
      <c r="BM272" s="90"/>
      <c r="BN272" s="91">
        <v>4</v>
      </c>
      <c r="BO272" s="91">
        <v>38</v>
      </c>
      <c r="BP272" s="91"/>
      <c r="BQ272" s="91"/>
      <c r="BR272" s="91"/>
      <c r="BS272" s="83"/>
      <c r="BT272" s="83"/>
      <c r="BU272" s="83"/>
      <c r="BV272" s="87" t="s">
        <v>176</v>
      </c>
      <c r="BW272" s="90"/>
      <c r="BX272" s="90"/>
      <c r="BY272" s="90"/>
      <c r="BZ272" s="83"/>
      <c r="CA272" s="91"/>
      <c r="CB272" s="91"/>
      <c r="CC272" s="91"/>
      <c r="CD272" s="91"/>
      <c r="CE272" s="91"/>
      <c r="CF272" s="87" t="s">
        <v>174</v>
      </c>
      <c r="CG272" s="90">
        <v>776.33</v>
      </c>
      <c r="CH272" s="90">
        <v>1067.6500000000001</v>
      </c>
      <c r="CI272" s="90"/>
      <c r="CJ272" s="91">
        <v>980</v>
      </c>
      <c r="CK272" s="91">
        <v>5</v>
      </c>
      <c r="CL272" s="91">
        <v>19</v>
      </c>
      <c r="CM272" s="83"/>
      <c r="CN272" s="83"/>
      <c r="CO272" s="83"/>
      <c r="CP272" s="92" t="s">
        <v>176</v>
      </c>
      <c r="CQ272" s="83"/>
      <c r="CR272" s="83"/>
      <c r="CS272" s="90"/>
      <c r="CT272" s="90"/>
      <c r="CU272" s="90"/>
      <c r="CV272" s="92" t="s">
        <v>176</v>
      </c>
      <c r="CW272" s="83"/>
      <c r="CX272" s="83"/>
      <c r="CY272" s="90"/>
      <c r="CZ272" s="90"/>
      <c r="DA272" s="90"/>
      <c r="DB272" s="87" t="s">
        <v>176</v>
      </c>
      <c r="DC272" s="90"/>
      <c r="DD272" s="90"/>
      <c r="DE272" s="90"/>
      <c r="DF272" s="91"/>
      <c r="DG272" s="91"/>
      <c r="DH272" s="91"/>
      <c r="DI272" s="87"/>
      <c r="DJ272" s="83"/>
      <c r="DK272" s="83"/>
      <c r="DL272" s="83"/>
      <c r="DM272" s="87"/>
      <c r="DN272" s="83"/>
      <c r="DO272" s="83"/>
      <c r="DP272" s="83"/>
      <c r="DQ272" s="87"/>
      <c r="DR272" s="87" t="s">
        <v>174</v>
      </c>
      <c r="DS272" s="90">
        <v>2600</v>
      </c>
      <c r="DT272" s="90">
        <v>2288.2399999999998</v>
      </c>
      <c r="DU272" s="90"/>
      <c r="DV272" s="93">
        <v>2</v>
      </c>
      <c r="DW272" s="93">
        <v>14</v>
      </c>
      <c r="DX272" s="93">
        <v>8.1999999999999993</v>
      </c>
      <c r="DY272" s="87" t="s">
        <v>174</v>
      </c>
      <c r="DZ272" s="83">
        <v>77</v>
      </c>
      <c r="EA272" s="83">
        <v>77</v>
      </c>
      <c r="EB272" s="83">
        <v>72</v>
      </c>
      <c r="EC272" s="83">
        <v>72</v>
      </c>
      <c r="ED272" s="83">
        <v>12</v>
      </c>
      <c r="EE272" s="83">
        <v>12</v>
      </c>
      <c r="EF272" s="87" t="s">
        <v>176</v>
      </c>
      <c r="EG272" s="83"/>
      <c r="EH272" s="84"/>
      <c r="EI272" s="84"/>
      <c r="EJ272" s="84"/>
      <c r="EK272" s="87" t="s">
        <v>174</v>
      </c>
      <c r="EL272" s="90"/>
      <c r="EM272" s="90">
        <v>148.13</v>
      </c>
      <c r="EN272" s="90"/>
      <c r="EO272" s="87" t="s">
        <v>177</v>
      </c>
      <c r="EP272" s="83">
        <v>40</v>
      </c>
      <c r="EQ272" s="91">
        <v>10</v>
      </c>
      <c r="ER272" s="91">
        <v>140</v>
      </c>
      <c r="ES272" s="91">
        <v>120</v>
      </c>
      <c r="ET272" s="91">
        <v>6</v>
      </c>
      <c r="EU272" s="87" t="s">
        <v>174</v>
      </c>
      <c r="EV272" s="87"/>
      <c r="EW272" s="91">
        <v>1</v>
      </c>
      <c r="EX272" s="87" t="s">
        <v>174</v>
      </c>
      <c r="EY272" s="90"/>
      <c r="EZ272" s="90">
        <v>91.19</v>
      </c>
      <c r="FA272" s="90"/>
      <c r="FB272" s="91">
        <v>9</v>
      </c>
      <c r="FC272" s="91">
        <v>100</v>
      </c>
      <c r="FD272" s="91">
        <v>12</v>
      </c>
      <c r="FE272" s="87" t="s">
        <v>180</v>
      </c>
      <c r="FF272" s="83">
        <v>9</v>
      </c>
      <c r="FG272" s="83">
        <v>100</v>
      </c>
      <c r="FH272" s="83">
        <v>10</v>
      </c>
      <c r="FI272" s="87" t="s">
        <v>205</v>
      </c>
      <c r="FJ272" s="83"/>
      <c r="FK272" s="83"/>
      <c r="FL272" s="83"/>
      <c r="FM272" s="87"/>
      <c r="FN272" s="113" t="s">
        <v>174</v>
      </c>
      <c r="FO272" s="84">
        <f t="shared" si="32"/>
        <v>50</v>
      </c>
      <c r="FP272" s="84"/>
      <c r="FQ272" s="84"/>
      <c r="FR272" s="85">
        <f t="shared" si="33"/>
        <v>200</v>
      </c>
      <c r="FS272" s="90"/>
      <c r="FT272" s="90"/>
      <c r="FU272" s="90">
        <v>597.54999999999995</v>
      </c>
      <c r="FV272" s="90"/>
      <c r="FW272" s="86">
        <f t="shared" si="30"/>
        <v>4878.13</v>
      </c>
      <c r="FX272" s="86">
        <f t="shared" si="31"/>
        <v>7201.63</v>
      </c>
      <c r="FY272" s="86">
        <f t="shared" si="31"/>
        <v>0</v>
      </c>
      <c r="GA272" s="18"/>
    </row>
    <row r="273" spans="1:183" ht="45" customHeight="1" x14ac:dyDescent="0.25">
      <c r="A273" s="83" t="s">
        <v>528</v>
      </c>
      <c r="B273" s="87" t="s">
        <v>201</v>
      </c>
      <c r="C273" s="88">
        <v>44860</v>
      </c>
      <c r="D273" s="89">
        <v>44893</v>
      </c>
      <c r="E273" s="87" t="s">
        <v>199</v>
      </c>
      <c r="F273" s="87" t="s">
        <v>177</v>
      </c>
      <c r="G273" s="87" t="s">
        <v>299</v>
      </c>
      <c r="H273" s="87"/>
      <c r="I273" s="87"/>
      <c r="J273" s="83">
        <v>100</v>
      </c>
      <c r="K273" s="87"/>
      <c r="L273" s="87" t="s">
        <v>176</v>
      </c>
      <c r="M273" s="83"/>
      <c r="N273" s="83"/>
      <c r="O273" s="83"/>
      <c r="P273" s="83"/>
      <c r="Q273" s="83"/>
      <c r="R273" s="83"/>
      <c r="S273" s="83"/>
      <c r="T273" s="83">
        <v>2</v>
      </c>
      <c r="U273" s="83">
        <v>7</v>
      </c>
      <c r="V273" s="83">
        <v>8576</v>
      </c>
      <c r="W273" s="83">
        <v>1072</v>
      </c>
      <c r="X273" s="87" t="s">
        <v>175</v>
      </c>
      <c r="Y273" s="83">
        <v>8095</v>
      </c>
      <c r="Z273" s="83"/>
      <c r="AA273" s="83"/>
      <c r="AB273" s="83">
        <v>1742</v>
      </c>
      <c r="AC273" s="83">
        <v>1</v>
      </c>
      <c r="AD273" s="87" t="s">
        <v>176</v>
      </c>
      <c r="AE273" s="90"/>
      <c r="AF273" s="90"/>
      <c r="AG273" s="90"/>
      <c r="AH273" s="87" t="s">
        <v>176</v>
      </c>
      <c r="AI273" s="84"/>
      <c r="AJ273" s="84"/>
      <c r="AK273" s="84"/>
      <c r="AL273" s="87" t="s">
        <v>176</v>
      </c>
      <c r="AM273" s="87" t="s">
        <v>176</v>
      </c>
      <c r="AN273" s="90"/>
      <c r="AO273" s="90"/>
      <c r="AP273" s="90"/>
      <c r="AQ273" s="87" t="s">
        <v>174</v>
      </c>
      <c r="AR273" s="90"/>
      <c r="AS273" s="90">
        <v>2310.64</v>
      </c>
      <c r="AT273" s="90"/>
      <c r="AU273" s="87" t="s">
        <v>176</v>
      </c>
      <c r="AV273" s="90"/>
      <c r="AW273" s="90"/>
      <c r="AX273" s="90"/>
      <c r="AY273" s="87" t="s">
        <v>174</v>
      </c>
      <c r="AZ273" s="91">
        <v>6353</v>
      </c>
      <c r="BA273" s="90"/>
      <c r="BB273" s="90">
        <v>915.69</v>
      </c>
      <c r="BC273" s="90"/>
      <c r="BD273" s="87" t="s">
        <v>176</v>
      </c>
      <c r="BE273" s="91"/>
      <c r="BF273" s="90"/>
      <c r="BG273" s="90"/>
      <c r="BH273" s="90"/>
      <c r="BI273" s="87" t="s">
        <v>174</v>
      </c>
      <c r="BJ273" s="91">
        <v>1072</v>
      </c>
      <c r="BK273" s="90">
        <v>517.5</v>
      </c>
      <c r="BL273" s="90">
        <v>1381.1</v>
      </c>
      <c r="BM273" s="90"/>
      <c r="BN273" s="91">
        <v>13</v>
      </c>
      <c r="BO273" s="91">
        <v>38</v>
      </c>
      <c r="BP273" s="91"/>
      <c r="BQ273" s="91"/>
      <c r="BR273" s="91"/>
      <c r="BS273" s="83"/>
      <c r="BT273" s="83"/>
      <c r="BU273" s="83"/>
      <c r="BV273" s="87" t="s">
        <v>176</v>
      </c>
      <c r="BW273" s="90"/>
      <c r="BX273" s="90"/>
      <c r="BY273" s="90"/>
      <c r="BZ273" s="83"/>
      <c r="CA273" s="91"/>
      <c r="CB273" s="91"/>
      <c r="CC273" s="91"/>
      <c r="CD273" s="91"/>
      <c r="CE273" s="91"/>
      <c r="CF273" s="87" t="s">
        <v>174</v>
      </c>
      <c r="CG273" s="90">
        <v>737.5</v>
      </c>
      <c r="CH273" s="90">
        <v>1191.54</v>
      </c>
      <c r="CI273" s="90"/>
      <c r="CJ273" s="91">
        <v>1072</v>
      </c>
      <c r="CK273" s="91">
        <v>0</v>
      </c>
      <c r="CL273" s="91">
        <v>19</v>
      </c>
      <c r="CM273" s="83"/>
      <c r="CN273" s="83"/>
      <c r="CO273" s="83"/>
      <c r="CP273" s="92" t="s">
        <v>176</v>
      </c>
      <c r="CQ273" s="83"/>
      <c r="CR273" s="83"/>
      <c r="CS273" s="90"/>
      <c r="CT273" s="90"/>
      <c r="CU273" s="90"/>
      <c r="CV273" s="92" t="s">
        <v>176</v>
      </c>
      <c r="CW273" s="83"/>
      <c r="CX273" s="83"/>
      <c r="CY273" s="90"/>
      <c r="CZ273" s="90"/>
      <c r="DA273" s="90"/>
      <c r="DB273" s="87" t="s">
        <v>174</v>
      </c>
      <c r="DC273" s="90"/>
      <c r="DD273" s="90">
        <v>622.25</v>
      </c>
      <c r="DE273" s="90"/>
      <c r="DF273" s="91">
        <v>14</v>
      </c>
      <c r="DG273" s="91">
        <v>52</v>
      </c>
      <c r="DH273" s="91">
        <v>8</v>
      </c>
      <c r="DI273" s="87" t="s">
        <v>181</v>
      </c>
      <c r="DJ273" s="83"/>
      <c r="DK273" s="83"/>
      <c r="DL273" s="83"/>
      <c r="DM273" s="87"/>
      <c r="DN273" s="83"/>
      <c r="DO273" s="83"/>
      <c r="DP273" s="83"/>
      <c r="DQ273" s="87"/>
      <c r="DR273" s="87" t="s">
        <v>174</v>
      </c>
      <c r="DS273" s="90">
        <v>2600</v>
      </c>
      <c r="DT273" s="90">
        <v>1761.06</v>
      </c>
      <c r="DU273" s="90"/>
      <c r="DV273" s="93">
        <v>2.5</v>
      </c>
      <c r="DW273" s="93">
        <v>14</v>
      </c>
      <c r="DX273" s="93">
        <v>8.4</v>
      </c>
      <c r="DY273" s="87" t="s">
        <v>174</v>
      </c>
      <c r="DZ273" s="83">
        <v>77</v>
      </c>
      <c r="EA273" s="83">
        <v>77</v>
      </c>
      <c r="EB273" s="83">
        <v>72</v>
      </c>
      <c r="EC273" s="83">
        <v>72</v>
      </c>
      <c r="ED273" s="83">
        <v>12</v>
      </c>
      <c r="EE273" s="83">
        <v>12</v>
      </c>
      <c r="EF273" s="87" t="s">
        <v>176</v>
      </c>
      <c r="EG273" s="83"/>
      <c r="EH273" s="84"/>
      <c r="EI273" s="84"/>
      <c r="EJ273" s="84"/>
      <c r="EK273" s="87" t="s">
        <v>174</v>
      </c>
      <c r="EL273" s="90"/>
      <c r="EM273" s="90">
        <v>85.87</v>
      </c>
      <c r="EN273" s="90"/>
      <c r="EO273" s="87" t="s">
        <v>177</v>
      </c>
      <c r="EP273" s="83">
        <v>40</v>
      </c>
      <c r="EQ273" s="91">
        <v>10</v>
      </c>
      <c r="ER273" s="91">
        <v>140</v>
      </c>
      <c r="ES273" s="91">
        <v>120</v>
      </c>
      <c r="ET273" s="91">
        <v>3</v>
      </c>
      <c r="EU273" s="87" t="s">
        <v>176</v>
      </c>
      <c r="EV273" s="87" t="s">
        <v>301</v>
      </c>
      <c r="EW273" s="91">
        <v>1</v>
      </c>
      <c r="EX273" s="87" t="s">
        <v>174</v>
      </c>
      <c r="EY273" s="90"/>
      <c r="EZ273" s="90">
        <v>78.790000000000006</v>
      </c>
      <c r="FA273" s="90"/>
      <c r="FB273" s="91">
        <v>9</v>
      </c>
      <c r="FC273" s="91">
        <v>75</v>
      </c>
      <c r="FD273" s="91">
        <v>12</v>
      </c>
      <c r="FE273" s="87" t="s">
        <v>180</v>
      </c>
      <c r="FF273" s="83">
        <v>9</v>
      </c>
      <c r="FG273" s="83">
        <v>75</v>
      </c>
      <c r="FH273" s="83">
        <v>10</v>
      </c>
      <c r="FI273" s="87" t="s">
        <v>205</v>
      </c>
      <c r="FJ273" s="83"/>
      <c r="FK273" s="83"/>
      <c r="FL273" s="83"/>
      <c r="FM273" s="87"/>
      <c r="FN273" s="113" t="s">
        <v>174</v>
      </c>
      <c r="FO273" s="84">
        <f t="shared" si="32"/>
        <v>50</v>
      </c>
      <c r="FP273" s="84"/>
      <c r="FQ273" s="84"/>
      <c r="FR273" s="85">
        <f t="shared" si="33"/>
        <v>200</v>
      </c>
      <c r="FS273" s="90"/>
      <c r="FT273" s="90"/>
      <c r="FU273" s="90">
        <v>675.79</v>
      </c>
      <c r="FV273" s="90"/>
      <c r="FW273" s="86">
        <f>SUM(AE273,AI273,AN273,AR273,AV273,BA273,BF273,BK273,BW273,CG273,CS273,CY273,DC273,DS273,EH273,EL273,EY273,FO273,FR273)</f>
        <v>4105</v>
      </c>
      <c r="FX273" s="86">
        <f t="shared" si="31"/>
        <v>9022.7300000000032</v>
      </c>
      <c r="FY273" s="86">
        <f t="shared" si="31"/>
        <v>0</v>
      </c>
      <c r="GA273" s="18"/>
    </row>
    <row r="274" spans="1:183" ht="30" customHeight="1" x14ac:dyDescent="0.25">
      <c r="A274" s="83" t="s">
        <v>529</v>
      </c>
      <c r="B274" s="87" t="s">
        <v>201</v>
      </c>
      <c r="C274" s="88">
        <v>44854</v>
      </c>
      <c r="D274" s="89">
        <v>44874</v>
      </c>
      <c r="E274" s="87" t="s">
        <v>199</v>
      </c>
      <c r="F274" s="87" t="s">
        <v>177</v>
      </c>
      <c r="G274" s="87" t="s">
        <v>299</v>
      </c>
      <c r="H274" s="87"/>
      <c r="I274" s="87"/>
      <c r="J274" s="83">
        <v>100</v>
      </c>
      <c r="K274" s="87"/>
      <c r="L274" s="87" t="s">
        <v>176</v>
      </c>
      <c r="M274" s="83"/>
      <c r="N274" s="83"/>
      <c r="O274" s="83"/>
      <c r="P274" s="83"/>
      <c r="Q274" s="83"/>
      <c r="R274" s="83"/>
      <c r="S274" s="83"/>
      <c r="T274" s="83">
        <v>2</v>
      </c>
      <c r="U274" s="83">
        <v>9</v>
      </c>
      <c r="V274" s="83">
        <v>13440</v>
      </c>
      <c r="W274" s="83">
        <v>1680</v>
      </c>
      <c r="X274" s="87" t="s">
        <v>175</v>
      </c>
      <c r="Y274" s="83">
        <v>1985</v>
      </c>
      <c r="Z274" s="83"/>
      <c r="AA274" s="83"/>
      <c r="AB274" s="83">
        <v>1525</v>
      </c>
      <c r="AC274" s="83">
        <v>1</v>
      </c>
      <c r="AD274" s="87" t="s">
        <v>176</v>
      </c>
      <c r="AE274" s="90"/>
      <c r="AF274" s="90"/>
      <c r="AG274" s="90"/>
      <c r="AH274" s="87" t="s">
        <v>176</v>
      </c>
      <c r="AI274" s="84"/>
      <c r="AJ274" s="84"/>
      <c r="AK274" s="84"/>
      <c r="AL274" s="87" t="s">
        <v>176</v>
      </c>
      <c r="AM274" s="87" t="s">
        <v>176</v>
      </c>
      <c r="AN274" s="90"/>
      <c r="AO274" s="90"/>
      <c r="AP274" s="90"/>
      <c r="AQ274" s="87" t="s">
        <v>174</v>
      </c>
      <c r="AR274" s="90"/>
      <c r="AS274" s="90">
        <v>1035.68</v>
      </c>
      <c r="AT274" s="90"/>
      <c r="AU274" s="87" t="s">
        <v>176</v>
      </c>
      <c r="AV274" s="90"/>
      <c r="AW274" s="90"/>
      <c r="AX274" s="90"/>
      <c r="AY274" s="87" t="s">
        <v>174</v>
      </c>
      <c r="AZ274" s="91">
        <v>460</v>
      </c>
      <c r="BA274" s="90"/>
      <c r="BB274" s="90">
        <v>901.79</v>
      </c>
      <c r="BC274" s="90"/>
      <c r="BD274" s="87" t="s">
        <v>176</v>
      </c>
      <c r="BE274" s="91"/>
      <c r="BF274" s="90"/>
      <c r="BG274" s="90"/>
      <c r="BH274" s="90"/>
      <c r="BI274" s="87" t="s">
        <v>176</v>
      </c>
      <c r="BJ274" s="91"/>
      <c r="BK274" s="90"/>
      <c r="BL274" s="90"/>
      <c r="BM274" s="90"/>
      <c r="BN274" s="91"/>
      <c r="BO274" s="91"/>
      <c r="BP274" s="91"/>
      <c r="BQ274" s="91"/>
      <c r="BR274" s="91"/>
      <c r="BS274" s="83"/>
      <c r="BT274" s="83"/>
      <c r="BU274" s="83"/>
      <c r="BV274" s="87" t="s">
        <v>176</v>
      </c>
      <c r="BW274" s="90"/>
      <c r="BX274" s="90"/>
      <c r="BY274" s="90"/>
      <c r="BZ274" s="83"/>
      <c r="CA274" s="91"/>
      <c r="CB274" s="91"/>
      <c r="CC274" s="91"/>
      <c r="CD274" s="91"/>
      <c r="CE274" s="91"/>
      <c r="CF274" s="87" t="s">
        <v>174</v>
      </c>
      <c r="CG274" s="90">
        <v>1135.5999999999999</v>
      </c>
      <c r="CH274" s="90">
        <v>1623.82</v>
      </c>
      <c r="CI274" s="90"/>
      <c r="CJ274" s="91">
        <v>1680</v>
      </c>
      <c r="CK274" s="91">
        <v>0</v>
      </c>
      <c r="CL274" s="91">
        <v>19</v>
      </c>
      <c r="CM274" s="83"/>
      <c r="CN274" s="83"/>
      <c r="CO274" s="83"/>
      <c r="CP274" s="92" t="s">
        <v>176</v>
      </c>
      <c r="CQ274" s="83"/>
      <c r="CR274" s="83"/>
      <c r="CS274" s="90"/>
      <c r="CT274" s="90"/>
      <c r="CU274" s="90"/>
      <c r="CV274" s="92" t="s">
        <v>176</v>
      </c>
      <c r="CW274" s="83"/>
      <c r="CX274" s="83"/>
      <c r="CY274" s="90"/>
      <c r="CZ274" s="90"/>
      <c r="DA274" s="90"/>
      <c r="DB274" s="87" t="s">
        <v>174</v>
      </c>
      <c r="DC274" s="90"/>
      <c r="DD274" s="90">
        <v>1298.26</v>
      </c>
      <c r="DE274" s="90"/>
      <c r="DF274" s="91">
        <v>12</v>
      </c>
      <c r="DG274" s="91">
        <v>40</v>
      </c>
      <c r="DH274" s="91">
        <v>8</v>
      </c>
      <c r="DI274" s="87" t="s">
        <v>181</v>
      </c>
      <c r="DJ274" s="83"/>
      <c r="DK274" s="83"/>
      <c r="DL274" s="83"/>
      <c r="DM274" s="87"/>
      <c r="DN274" s="83"/>
      <c r="DO274" s="83"/>
      <c r="DP274" s="83"/>
      <c r="DQ274" s="87"/>
      <c r="DR274" s="87" t="s">
        <v>174</v>
      </c>
      <c r="DS274" s="90">
        <v>2600</v>
      </c>
      <c r="DT274" s="90">
        <v>2470.21</v>
      </c>
      <c r="DU274" s="90"/>
      <c r="DV274" s="93">
        <v>3</v>
      </c>
      <c r="DW274" s="93">
        <v>14</v>
      </c>
      <c r="DX274" s="93">
        <v>8.4</v>
      </c>
      <c r="DY274" s="87" t="s">
        <v>174</v>
      </c>
      <c r="DZ274" s="83">
        <v>77</v>
      </c>
      <c r="EA274" s="83">
        <v>77</v>
      </c>
      <c r="EB274" s="83">
        <v>72</v>
      </c>
      <c r="EC274" s="83">
        <v>72</v>
      </c>
      <c r="ED274" s="83">
        <v>12</v>
      </c>
      <c r="EE274" s="83">
        <v>12</v>
      </c>
      <c r="EF274" s="87" t="s">
        <v>176</v>
      </c>
      <c r="EG274" s="83"/>
      <c r="EH274" s="84"/>
      <c r="EI274" s="84"/>
      <c r="EJ274" s="84"/>
      <c r="EK274" s="87" t="s">
        <v>174</v>
      </c>
      <c r="EL274" s="90"/>
      <c r="EM274" s="90">
        <v>101.31</v>
      </c>
      <c r="EN274" s="90"/>
      <c r="EO274" s="87" t="s">
        <v>177</v>
      </c>
      <c r="EP274" s="83">
        <v>40</v>
      </c>
      <c r="EQ274" s="91">
        <v>10</v>
      </c>
      <c r="ER274" s="91">
        <v>140</v>
      </c>
      <c r="ES274" s="91">
        <v>120</v>
      </c>
      <c r="ET274" s="91">
        <v>6</v>
      </c>
      <c r="EU274" s="87" t="s">
        <v>176</v>
      </c>
      <c r="EV274" s="87" t="s">
        <v>207</v>
      </c>
      <c r="EW274" s="91">
        <v>2</v>
      </c>
      <c r="EX274" s="87" t="s">
        <v>174</v>
      </c>
      <c r="EY274" s="90"/>
      <c r="EZ274" s="90">
        <v>108.94</v>
      </c>
      <c r="FA274" s="90"/>
      <c r="FB274" s="91">
        <v>9</v>
      </c>
      <c r="FC274" s="91">
        <v>100</v>
      </c>
      <c r="FD274" s="91">
        <v>12</v>
      </c>
      <c r="FE274" s="87" t="s">
        <v>180</v>
      </c>
      <c r="FF274" s="83">
        <v>9</v>
      </c>
      <c r="FG274" s="83">
        <v>100</v>
      </c>
      <c r="FH274" s="83">
        <v>10</v>
      </c>
      <c r="FI274" s="87" t="s">
        <v>205</v>
      </c>
      <c r="FJ274" s="83"/>
      <c r="FK274" s="83"/>
      <c r="FL274" s="83"/>
      <c r="FM274" s="87"/>
      <c r="FN274" s="113" t="s">
        <v>174</v>
      </c>
      <c r="FO274" s="84">
        <f t="shared" si="32"/>
        <v>50</v>
      </c>
      <c r="FP274" s="84"/>
      <c r="FQ274" s="84"/>
      <c r="FR274" s="85">
        <f t="shared" si="33"/>
        <v>200</v>
      </c>
      <c r="FS274" s="90"/>
      <c r="FT274" s="90"/>
      <c r="FU274" s="90">
        <v>592.27</v>
      </c>
      <c r="FV274" s="90"/>
      <c r="FW274" s="86">
        <f t="shared" si="30"/>
        <v>3985.6</v>
      </c>
      <c r="FX274" s="86">
        <f>SUM(AF274,AJ274,AO274,AS274,AW274,BB274,BG274,BL274,BX274,CH274,CT274,CZ274,DD274,DT274,EI274,EM274,EZ274,FP274,FS274,FU274)</f>
        <v>8132.2800000000007</v>
      </c>
      <c r="FY274" s="86">
        <f t="shared" si="31"/>
        <v>0</v>
      </c>
      <c r="GA274" s="18"/>
    </row>
    <row r="275" spans="1:183" ht="30" customHeight="1" x14ac:dyDescent="0.25">
      <c r="A275" s="119" t="s">
        <v>530</v>
      </c>
      <c r="B275" s="87" t="s">
        <v>337</v>
      </c>
      <c r="C275" s="88">
        <v>44705</v>
      </c>
      <c r="D275" s="89">
        <v>44936</v>
      </c>
      <c r="E275" s="87" t="s">
        <v>202</v>
      </c>
      <c r="F275" s="87" t="s">
        <v>177</v>
      </c>
      <c r="G275" s="87" t="s">
        <v>299</v>
      </c>
      <c r="H275" s="87"/>
      <c r="I275" s="87"/>
      <c r="J275" s="83">
        <v>100</v>
      </c>
      <c r="K275" s="87"/>
      <c r="L275" s="87" t="s">
        <v>174</v>
      </c>
      <c r="M275" s="83">
        <v>1</v>
      </c>
      <c r="N275" s="83"/>
      <c r="P275" s="83">
        <v>12000</v>
      </c>
      <c r="Q275" s="83">
        <v>9.8000000000000007</v>
      </c>
      <c r="R275" s="83"/>
      <c r="S275" s="83"/>
      <c r="T275" s="83">
        <v>1</v>
      </c>
      <c r="U275" s="83">
        <v>6</v>
      </c>
      <c r="V275" s="83">
        <v>5880</v>
      </c>
      <c r="W275" s="83">
        <v>840</v>
      </c>
      <c r="X275" s="87" t="s">
        <v>175</v>
      </c>
      <c r="Y275" s="83">
        <v>2180</v>
      </c>
      <c r="Z275" s="83">
        <v>441</v>
      </c>
      <c r="AA275" s="83">
        <v>132</v>
      </c>
      <c r="AB275" s="83">
        <v>995</v>
      </c>
      <c r="AC275" s="83">
        <v>1</v>
      </c>
      <c r="AD275" s="87" t="s">
        <v>176</v>
      </c>
      <c r="AE275" s="90"/>
      <c r="AF275" s="90"/>
      <c r="AG275" s="90"/>
      <c r="AH275" s="87" t="s">
        <v>176</v>
      </c>
      <c r="AI275" s="84"/>
      <c r="AJ275" s="84"/>
      <c r="AK275" s="84"/>
      <c r="AL275" s="87" t="s">
        <v>176</v>
      </c>
      <c r="AM275" s="87" t="s">
        <v>176</v>
      </c>
      <c r="AN275" s="90"/>
      <c r="AO275" s="90"/>
      <c r="AP275" s="90"/>
      <c r="AQ275" s="87" t="s">
        <v>174</v>
      </c>
      <c r="AR275" s="90"/>
      <c r="AS275" s="90">
        <v>486.38</v>
      </c>
      <c r="AT275" s="90">
        <v>667.01</v>
      </c>
      <c r="AU275" s="87" t="s">
        <v>176</v>
      </c>
      <c r="AV275" s="90"/>
      <c r="AW275" s="90"/>
      <c r="AX275" s="90"/>
      <c r="AY275" s="87" t="s">
        <v>174</v>
      </c>
      <c r="AZ275" s="91">
        <v>1185</v>
      </c>
      <c r="BA275" s="90"/>
      <c r="BB275" s="90"/>
      <c r="BC275" s="90">
        <v>631.92999999999995</v>
      </c>
      <c r="BD275" s="87" t="s">
        <v>174</v>
      </c>
      <c r="BE275" s="91">
        <v>309</v>
      </c>
      <c r="BF275" s="90"/>
      <c r="BG275" s="90"/>
      <c r="BH275" s="90">
        <v>508.27</v>
      </c>
      <c r="BI275" s="87" t="s">
        <v>174</v>
      </c>
      <c r="BJ275" s="91">
        <v>840</v>
      </c>
      <c r="BK275" s="90"/>
      <c r="BL275" s="90">
        <v>1335.08</v>
      </c>
      <c r="BM275" s="90"/>
      <c r="BN275" s="91">
        <v>13</v>
      </c>
      <c r="BO275" s="91">
        <v>38</v>
      </c>
      <c r="BP275" s="91"/>
      <c r="BQ275" s="91"/>
      <c r="BR275" s="91"/>
      <c r="BS275" s="83"/>
      <c r="BT275" s="83"/>
      <c r="BU275" s="83"/>
      <c r="BV275" s="87" t="s">
        <v>176</v>
      </c>
      <c r="BW275" s="90"/>
      <c r="BX275" s="90"/>
      <c r="BY275" s="90"/>
      <c r="BZ275" s="83"/>
      <c r="CA275" s="91"/>
      <c r="CB275" s="91"/>
      <c r="CC275" s="91"/>
      <c r="CD275" s="91"/>
      <c r="CE275" s="91"/>
      <c r="CF275" s="87" t="s">
        <v>174</v>
      </c>
      <c r="CG275" s="90"/>
      <c r="CH275" s="90"/>
      <c r="CI275" s="90">
        <v>2245.67</v>
      </c>
      <c r="CJ275" s="91">
        <v>1216</v>
      </c>
      <c r="CK275" s="91">
        <v>11</v>
      </c>
      <c r="CL275" s="91">
        <v>19</v>
      </c>
      <c r="CM275" s="83"/>
      <c r="CN275" s="83"/>
      <c r="CO275" s="83"/>
      <c r="CP275" s="92" t="s">
        <v>176</v>
      </c>
      <c r="CQ275" s="83"/>
      <c r="CR275" s="83"/>
      <c r="CS275" s="90"/>
      <c r="CT275" s="90"/>
      <c r="CU275" s="90"/>
      <c r="CV275" s="92" t="s">
        <v>176</v>
      </c>
      <c r="CW275" s="83"/>
      <c r="CX275" s="83"/>
      <c r="CY275" s="90"/>
      <c r="CZ275" s="90"/>
      <c r="DA275" s="90"/>
      <c r="DB275" s="87" t="s">
        <v>176</v>
      </c>
      <c r="DC275" s="90"/>
      <c r="DD275" s="90"/>
      <c r="DE275" s="90"/>
      <c r="DF275" s="91"/>
      <c r="DG275" s="91"/>
      <c r="DH275" s="91"/>
      <c r="DI275" s="87"/>
      <c r="DJ275" s="83"/>
      <c r="DK275" s="83"/>
      <c r="DL275" s="83"/>
      <c r="DM275" s="87"/>
      <c r="DN275" s="83"/>
      <c r="DO275" s="83"/>
      <c r="DP275" s="83"/>
      <c r="DQ275" s="87"/>
      <c r="DR275" s="87" t="s">
        <v>174</v>
      </c>
      <c r="DS275" s="90">
        <v>2308.09</v>
      </c>
      <c r="DT275" s="90">
        <v>1902.1</v>
      </c>
      <c r="DU275" s="90"/>
      <c r="DV275" s="93">
        <v>2</v>
      </c>
      <c r="DW275" s="93">
        <v>14</v>
      </c>
      <c r="DX275" s="93">
        <v>8.1999999999999993</v>
      </c>
      <c r="DY275" s="87" t="s">
        <v>174</v>
      </c>
      <c r="DZ275" s="83">
        <v>78</v>
      </c>
      <c r="EA275" s="83">
        <v>80</v>
      </c>
      <c r="EB275" s="83">
        <v>72</v>
      </c>
      <c r="EC275" s="83">
        <v>72</v>
      </c>
      <c r="ED275" s="83">
        <v>8</v>
      </c>
      <c r="EE275" s="83">
        <v>6</v>
      </c>
      <c r="EF275" s="87" t="s">
        <v>176</v>
      </c>
      <c r="EG275" s="83"/>
      <c r="EH275" s="84"/>
      <c r="EI275" s="84"/>
      <c r="EJ275" s="84"/>
      <c r="EK275" s="87" t="s">
        <v>174</v>
      </c>
      <c r="EL275" s="90">
        <v>198.9</v>
      </c>
      <c r="EM275" s="90">
        <v>43.51</v>
      </c>
      <c r="EN275" s="90"/>
      <c r="EO275" s="87" t="s">
        <v>177</v>
      </c>
      <c r="EP275" s="83">
        <v>30</v>
      </c>
      <c r="EQ275" s="91"/>
      <c r="ER275" s="91">
        <v>120</v>
      </c>
      <c r="ES275" s="91">
        <v>120</v>
      </c>
      <c r="ET275" s="91">
        <v>12</v>
      </c>
      <c r="EU275" s="87" t="s">
        <v>174</v>
      </c>
      <c r="EV275" s="87"/>
      <c r="EW275" s="91">
        <v>1</v>
      </c>
      <c r="EX275" s="87" t="s">
        <v>174</v>
      </c>
      <c r="EY275" s="90"/>
      <c r="EZ275" s="90">
        <v>53.23</v>
      </c>
      <c r="FA275" s="90"/>
      <c r="FB275" s="91"/>
      <c r="FC275" s="91"/>
      <c r="FD275" s="91"/>
      <c r="FE275" s="87"/>
      <c r="FF275" s="83"/>
      <c r="FG275" s="83"/>
      <c r="FH275" s="83"/>
      <c r="FI275" s="87"/>
      <c r="FJ275" s="83"/>
      <c r="FK275" s="83"/>
      <c r="FL275" s="83"/>
      <c r="FM275" s="87"/>
      <c r="FN275" s="113" t="s">
        <v>174</v>
      </c>
      <c r="FO275" s="84">
        <f t="shared" si="32"/>
        <v>50</v>
      </c>
      <c r="FP275" s="84"/>
      <c r="FQ275" s="84"/>
      <c r="FR275" s="85">
        <f t="shared" si="33"/>
        <v>200</v>
      </c>
      <c r="FS275" s="90"/>
      <c r="FT275" s="90"/>
      <c r="FU275" s="90"/>
      <c r="FV275" s="90"/>
      <c r="FW275" s="86">
        <f t="shared" si="30"/>
        <v>2756.9900000000002</v>
      </c>
      <c r="FX275" s="86">
        <f t="shared" si="31"/>
        <v>3820.3</v>
      </c>
      <c r="FY275" s="86">
        <f t="shared" si="31"/>
        <v>4052.88</v>
      </c>
      <c r="GA275" s="18"/>
    </row>
    <row r="276" spans="1:183" ht="30" customHeight="1" x14ac:dyDescent="0.25">
      <c r="A276" s="83" t="s">
        <v>531</v>
      </c>
      <c r="B276" s="87" t="s">
        <v>436</v>
      </c>
      <c r="C276" s="88">
        <v>44888</v>
      </c>
      <c r="D276" s="89">
        <v>44970</v>
      </c>
      <c r="E276" s="87" t="s">
        <v>202</v>
      </c>
      <c r="F276" s="87" t="s">
        <v>288</v>
      </c>
      <c r="G276" s="87"/>
      <c r="H276" s="87"/>
      <c r="I276" s="87"/>
      <c r="J276" s="83"/>
      <c r="K276" s="87"/>
      <c r="L276" s="87"/>
      <c r="M276" s="83"/>
      <c r="N276" s="83"/>
      <c r="O276" s="83"/>
      <c r="P276" s="83"/>
      <c r="Q276" s="83"/>
      <c r="R276" s="83"/>
      <c r="S276" s="83"/>
      <c r="T276" s="83">
        <v>1</v>
      </c>
      <c r="U276" s="83"/>
      <c r="V276" s="83"/>
      <c r="W276" s="83"/>
      <c r="X276" s="87"/>
      <c r="Y276" s="83"/>
      <c r="Z276" s="83"/>
      <c r="AA276" s="83"/>
      <c r="AB276" s="83"/>
      <c r="AC276" s="83"/>
      <c r="AD276" s="87"/>
      <c r="AE276" s="90"/>
      <c r="AF276" s="90"/>
      <c r="AG276" s="90"/>
      <c r="AH276" s="87"/>
      <c r="AI276" s="84"/>
      <c r="AJ276" s="84"/>
      <c r="AK276" s="84"/>
      <c r="AL276" s="87"/>
      <c r="AM276" s="87"/>
      <c r="AN276" s="90"/>
      <c r="AO276" s="90"/>
      <c r="AP276" s="90"/>
      <c r="AQ276" s="87"/>
      <c r="AR276" s="90"/>
      <c r="AS276" s="90"/>
      <c r="AT276" s="90"/>
      <c r="AU276" s="87"/>
      <c r="AV276" s="90"/>
      <c r="AW276" s="90"/>
      <c r="AX276" s="90"/>
      <c r="AY276" s="87"/>
      <c r="AZ276" s="91"/>
      <c r="BA276" s="90"/>
      <c r="BB276" s="90"/>
      <c r="BC276" s="90"/>
      <c r="BD276" s="87"/>
      <c r="BE276" s="91"/>
      <c r="BF276" s="90"/>
      <c r="BG276" s="90"/>
      <c r="BH276" s="90"/>
      <c r="BI276" s="87"/>
      <c r="BJ276" s="91"/>
      <c r="BK276" s="90"/>
      <c r="BL276" s="90"/>
      <c r="BM276" s="90"/>
      <c r="BN276" s="91"/>
      <c r="BO276" s="91"/>
      <c r="BP276" s="91"/>
      <c r="BQ276" s="91"/>
      <c r="BR276" s="91"/>
      <c r="BS276" s="83"/>
      <c r="BT276" s="83"/>
      <c r="BU276" s="83"/>
      <c r="BV276" s="87"/>
      <c r="BW276" s="90"/>
      <c r="BX276" s="90"/>
      <c r="BY276" s="90"/>
      <c r="BZ276" s="83"/>
      <c r="CA276" s="91"/>
      <c r="CB276" s="91"/>
      <c r="CC276" s="91"/>
      <c r="CD276" s="91"/>
      <c r="CE276" s="91"/>
      <c r="CF276" s="87"/>
      <c r="CG276" s="90"/>
      <c r="CH276" s="90"/>
      <c r="CI276" s="90"/>
      <c r="CJ276" s="91"/>
      <c r="CK276" s="91"/>
      <c r="CL276" s="91"/>
      <c r="CM276" s="83"/>
      <c r="CN276" s="83"/>
      <c r="CO276" s="83"/>
      <c r="CP276" s="92"/>
      <c r="CQ276" s="83"/>
      <c r="CR276" s="83"/>
      <c r="CS276" s="90"/>
      <c r="CT276" s="90"/>
      <c r="CU276" s="90"/>
      <c r="CV276" s="92"/>
      <c r="CW276" s="83"/>
      <c r="CX276" s="83"/>
      <c r="CY276" s="90"/>
      <c r="CZ276" s="90"/>
      <c r="DA276" s="90"/>
      <c r="DB276" s="87"/>
      <c r="DC276" s="90"/>
      <c r="DD276" s="90"/>
      <c r="DE276" s="90"/>
      <c r="DF276" s="91"/>
      <c r="DG276" s="91"/>
      <c r="DH276" s="91"/>
      <c r="DI276" s="87"/>
      <c r="DJ276" s="83"/>
      <c r="DK276" s="83"/>
      <c r="DL276" s="83"/>
      <c r="DM276" s="87"/>
      <c r="DN276" s="83"/>
      <c r="DO276" s="83"/>
      <c r="DP276" s="83"/>
      <c r="DQ276" s="87"/>
      <c r="DR276" s="87"/>
      <c r="DS276" s="90"/>
      <c r="DT276" s="90"/>
      <c r="DU276" s="90"/>
      <c r="DV276" s="93"/>
      <c r="DW276" s="93"/>
      <c r="DX276" s="93"/>
      <c r="DY276" s="87"/>
      <c r="DZ276" s="83"/>
      <c r="EA276" s="83"/>
      <c r="EB276" s="83"/>
      <c r="EC276" s="83"/>
      <c r="ED276" s="83"/>
      <c r="EE276" s="83"/>
      <c r="EF276" s="87" t="s">
        <v>176</v>
      </c>
      <c r="EG276" s="83"/>
      <c r="EH276" s="84"/>
      <c r="EI276" s="84"/>
      <c r="EJ276" s="84"/>
      <c r="EK276" s="87" t="s">
        <v>174</v>
      </c>
      <c r="EL276" s="90">
        <v>75</v>
      </c>
      <c r="EM276" s="90">
        <v>106.36</v>
      </c>
      <c r="EN276" s="90"/>
      <c r="EO276" s="87" t="s">
        <v>177</v>
      </c>
      <c r="EP276" s="83">
        <v>40</v>
      </c>
      <c r="EQ276" s="91">
        <v>10</v>
      </c>
      <c r="ER276" s="91">
        <v>120</v>
      </c>
      <c r="ES276" s="91">
        <v>120</v>
      </c>
      <c r="ET276" s="91">
        <v>6</v>
      </c>
      <c r="EU276" s="87" t="s">
        <v>176</v>
      </c>
      <c r="EV276" s="87" t="s">
        <v>207</v>
      </c>
      <c r="EW276" s="91">
        <v>2</v>
      </c>
      <c r="EX276" s="87" t="s">
        <v>174</v>
      </c>
      <c r="EY276" s="90"/>
      <c r="EZ276" s="90">
        <v>57.3</v>
      </c>
      <c r="FA276" s="90"/>
      <c r="FB276" s="91">
        <v>18</v>
      </c>
      <c r="FC276" s="91">
        <v>60</v>
      </c>
      <c r="FD276" s="91">
        <v>12</v>
      </c>
      <c r="FE276" s="87" t="s">
        <v>180</v>
      </c>
      <c r="FF276" s="83">
        <v>18</v>
      </c>
      <c r="FG276" s="83">
        <v>60</v>
      </c>
      <c r="FH276" s="83">
        <v>12</v>
      </c>
      <c r="FI276" s="87" t="s">
        <v>180</v>
      </c>
      <c r="FJ276" s="83"/>
      <c r="FK276" s="83"/>
      <c r="FL276" s="83"/>
      <c r="FM276" s="87"/>
      <c r="FN276" s="113" t="s">
        <v>174</v>
      </c>
      <c r="FO276" s="84">
        <f t="shared" si="32"/>
        <v>50</v>
      </c>
      <c r="FP276" s="84"/>
      <c r="FQ276" s="84"/>
      <c r="FR276" s="85">
        <f t="shared" si="33"/>
        <v>0</v>
      </c>
      <c r="FS276" s="90"/>
      <c r="FT276" s="90"/>
      <c r="FU276" s="90"/>
      <c r="FV276" s="90"/>
      <c r="FW276" s="86">
        <f t="shared" si="30"/>
        <v>125</v>
      </c>
      <c r="FX276" s="86">
        <f t="shared" si="31"/>
        <v>163.66</v>
      </c>
      <c r="FY276" s="86">
        <f t="shared" si="31"/>
        <v>0</v>
      </c>
      <c r="GA276" s="18"/>
    </row>
    <row r="277" spans="1:183" ht="30" customHeight="1" x14ac:dyDescent="0.25">
      <c r="A277" s="83" t="s">
        <v>532</v>
      </c>
      <c r="B277" s="87" t="s">
        <v>337</v>
      </c>
      <c r="C277" s="88">
        <v>44760</v>
      </c>
      <c r="D277" s="89">
        <v>44980</v>
      </c>
      <c r="E277" s="87" t="s">
        <v>202</v>
      </c>
      <c r="F277" s="87" t="s">
        <v>177</v>
      </c>
      <c r="G277" s="87" t="s">
        <v>299</v>
      </c>
      <c r="H277" s="87"/>
      <c r="I277" s="87"/>
      <c r="J277" s="83">
        <v>100</v>
      </c>
      <c r="K277" s="87"/>
      <c r="L277" s="87" t="s">
        <v>174</v>
      </c>
      <c r="M277" s="83"/>
      <c r="N277" s="83">
        <v>1</v>
      </c>
      <c r="O277" s="83"/>
      <c r="P277" s="83">
        <v>36000</v>
      </c>
      <c r="Q277" s="83">
        <v>10</v>
      </c>
      <c r="R277" s="83"/>
      <c r="S277" s="83"/>
      <c r="T277" s="83">
        <v>1</v>
      </c>
      <c r="U277" s="83">
        <v>7</v>
      </c>
      <c r="V277" s="83">
        <v>14144</v>
      </c>
      <c r="W277" s="83">
        <v>1768</v>
      </c>
      <c r="X277" s="87" t="s">
        <v>175</v>
      </c>
      <c r="Y277" s="83">
        <v>1844</v>
      </c>
      <c r="Z277" s="83">
        <v>353</v>
      </c>
      <c r="AA277" s="83">
        <v>168</v>
      </c>
      <c r="AB277" s="83">
        <v>1151</v>
      </c>
      <c r="AC277" s="83">
        <v>1</v>
      </c>
      <c r="AD277" s="87" t="s">
        <v>176</v>
      </c>
      <c r="AE277" s="90"/>
      <c r="AF277" s="90"/>
      <c r="AG277" s="90"/>
      <c r="AH277" s="87" t="s">
        <v>176</v>
      </c>
      <c r="AI277" s="84"/>
      <c r="AJ277" s="84"/>
      <c r="AK277" s="84"/>
      <c r="AL277" s="87" t="s">
        <v>176</v>
      </c>
      <c r="AM277" s="87" t="s">
        <v>176</v>
      </c>
      <c r="AN277" s="90"/>
      <c r="AO277" s="90"/>
      <c r="AP277" s="90"/>
      <c r="AQ277" s="87" t="s">
        <v>174</v>
      </c>
      <c r="AR277" s="90"/>
      <c r="AS277" s="90">
        <v>603.98</v>
      </c>
      <c r="AT277" s="90">
        <v>1396.02</v>
      </c>
      <c r="AU277" s="87" t="s">
        <v>176</v>
      </c>
      <c r="AV277" s="90"/>
      <c r="AW277" s="90"/>
      <c r="AX277" s="90"/>
      <c r="AY277" s="87" t="s">
        <v>174</v>
      </c>
      <c r="AZ277" s="91">
        <v>693</v>
      </c>
      <c r="BA277" s="90"/>
      <c r="BB277" s="90">
        <v>267.17</v>
      </c>
      <c r="BC277" s="90"/>
      <c r="BD277" s="87" t="s">
        <v>174</v>
      </c>
      <c r="BE277" s="91">
        <v>185</v>
      </c>
      <c r="BF277" s="90"/>
      <c r="BG277" s="90">
        <v>517.72</v>
      </c>
      <c r="BH277" s="90"/>
      <c r="BI277" s="87" t="s">
        <v>174</v>
      </c>
      <c r="BJ277" s="91">
        <v>1768</v>
      </c>
      <c r="BK277" s="90">
        <v>2265.0500000000002</v>
      </c>
      <c r="BL277" s="90"/>
      <c r="BM277" s="90">
        <v>1422.21</v>
      </c>
      <c r="BN277" s="91">
        <v>11</v>
      </c>
      <c r="BO277" s="91">
        <v>38</v>
      </c>
      <c r="BP277" s="91"/>
      <c r="BQ277" s="91"/>
      <c r="BR277" s="91"/>
      <c r="BS277" s="83"/>
      <c r="BT277" s="83"/>
      <c r="BU277" s="83"/>
      <c r="BV277" s="87" t="s">
        <v>176</v>
      </c>
      <c r="BW277" s="90"/>
      <c r="BX277" s="90"/>
      <c r="BY277" s="90"/>
      <c r="BZ277" s="83"/>
      <c r="CA277" s="91"/>
      <c r="CB277" s="91"/>
      <c r="CC277" s="91"/>
      <c r="CD277" s="91"/>
      <c r="CE277" s="91"/>
      <c r="CF277" s="87" t="s">
        <v>174</v>
      </c>
      <c r="CG277" s="90"/>
      <c r="CH277" s="90"/>
      <c r="CI277" s="90">
        <v>1944.08</v>
      </c>
      <c r="CJ277" s="91">
        <v>1768</v>
      </c>
      <c r="CK277" s="91">
        <v>11</v>
      </c>
      <c r="CL277" s="91">
        <v>19</v>
      </c>
      <c r="CM277" s="83"/>
      <c r="CN277" s="83"/>
      <c r="CO277" s="83"/>
      <c r="CP277" s="92" t="s">
        <v>176</v>
      </c>
      <c r="CQ277" s="83"/>
      <c r="CR277" s="83"/>
      <c r="CS277" s="90"/>
      <c r="CT277" s="90"/>
      <c r="CU277" s="90"/>
      <c r="CV277" s="92" t="s">
        <v>176</v>
      </c>
      <c r="CW277" s="83"/>
      <c r="CX277" s="83"/>
      <c r="CY277" s="90"/>
      <c r="CZ277" s="90"/>
      <c r="DA277" s="90"/>
      <c r="DB277" s="87" t="s">
        <v>176</v>
      </c>
      <c r="DC277" s="90"/>
      <c r="DD277" s="90"/>
      <c r="DE277" s="90"/>
      <c r="DF277" s="91"/>
      <c r="DG277" s="91"/>
      <c r="DH277" s="91"/>
      <c r="DI277" s="87"/>
      <c r="DJ277" s="83"/>
      <c r="DK277" s="83"/>
      <c r="DL277" s="83"/>
      <c r="DM277" s="87"/>
      <c r="DN277" s="83"/>
      <c r="DO277" s="83"/>
      <c r="DP277" s="83"/>
      <c r="DQ277" s="87"/>
      <c r="DR277" s="87" t="s">
        <v>174</v>
      </c>
      <c r="DS277" s="90">
        <v>2176.34</v>
      </c>
      <c r="DT277" s="90"/>
      <c r="DU277" s="90">
        <v>3021.52</v>
      </c>
      <c r="DV277" s="93">
        <v>2.5</v>
      </c>
      <c r="DW277" s="93">
        <v>14</v>
      </c>
      <c r="DX277" s="93">
        <v>8.5</v>
      </c>
      <c r="DY277" s="87" t="s">
        <v>174</v>
      </c>
      <c r="DZ277" s="83">
        <v>78</v>
      </c>
      <c r="EA277" s="83">
        <v>80</v>
      </c>
      <c r="EB277" s="83">
        <v>72</v>
      </c>
      <c r="EC277" s="83">
        <v>72</v>
      </c>
      <c r="ED277" s="83">
        <v>8</v>
      </c>
      <c r="EE277" s="83">
        <v>6</v>
      </c>
      <c r="EF277" s="87" t="s">
        <v>176</v>
      </c>
      <c r="EG277" s="83"/>
      <c r="EH277" s="84"/>
      <c r="EI277" s="84"/>
      <c r="EJ277" s="84"/>
      <c r="EK277" s="87" t="s">
        <v>174</v>
      </c>
      <c r="EL277" s="90">
        <v>135.08000000000001</v>
      </c>
      <c r="EM277" s="90">
        <v>128.88999999999999</v>
      </c>
      <c r="EN277" s="90"/>
      <c r="EO277" s="87" t="s">
        <v>177</v>
      </c>
      <c r="EP277" s="83">
        <v>40</v>
      </c>
      <c r="EQ277" s="91"/>
      <c r="ER277" s="91">
        <v>125</v>
      </c>
      <c r="ES277" s="91">
        <v>120</v>
      </c>
      <c r="ET277" s="91">
        <v>12</v>
      </c>
      <c r="EU277" s="87" t="s">
        <v>174</v>
      </c>
      <c r="EV277" s="87"/>
      <c r="EW277" s="91">
        <v>2</v>
      </c>
      <c r="EX277" s="87" t="s">
        <v>174</v>
      </c>
      <c r="EY277" s="90"/>
      <c r="EZ277" s="90">
        <v>119.86</v>
      </c>
      <c r="FA277" s="90"/>
      <c r="FB277" s="91"/>
      <c r="FC277" s="91"/>
      <c r="FD277" s="91"/>
      <c r="FE277" s="87"/>
      <c r="FF277" s="83"/>
      <c r="FG277" s="83"/>
      <c r="FH277" s="83"/>
      <c r="FI277" s="87"/>
      <c r="FJ277" s="83"/>
      <c r="FK277" s="83"/>
      <c r="FL277" s="83"/>
      <c r="FM277" s="87"/>
      <c r="FN277" s="113" t="s">
        <v>174</v>
      </c>
      <c r="FO277" s="84">
        <f t="shared" si="32"/>
        <v>50</v>
      </c>
      <c r="FP277" s="84"/>
      <c r="FQ277" s="84"/>
      <c r="FR277" s="85">
        <f t="shared" si="33"/>
        <v>200</v>
      </c>
      <c r="FS277" s="90"/>
      <c r="FT277" s="90"/>
      <c r="FU277" s="90"/>
      <c r="FV277" s="90"/>
      <c r="FW277" s="86">
        <f t="shared" si="30"/>
        <v>4826.47</v>
      </c>
      <c r="FX277" s="86">
        <f t="shared" si="31"/>
        <v>1637.6200000000001</v>
      </c>
      <c r="FY277" s="86">
        <f t="shared" si="31"/>
        <v>7783.83</v>
      </c>
      <c r="GA277" s="18"/>
    </row>
    <row r="278" spans="1:183" ht="30" customHeight="1" x14ac:dyDescent="0.25">
      <c r="A278" s="83" t="s">
        <v>533</v>
      </c>
      <c r="B278" s="87" t="s">
        <v>201</v>
      </c>
      <c r="C278" s="88">
        <v>44865</v>
      </c>
      <c r="D278" s="89">
        <v>44957</v>
      </c>
      <c r="E278" s="87" t="s">
        <v>199</v>
      </c>
      <c r="F278" s="87" t="s">
        <v>177</v>
      </c>
      <c r="G278" s="87" t="s">
        <v>299</v>
      </c>
      <c r="H278" s="87"/>
      <c r="I278" s="87"/>
      <c r="J278" s="83">
        <v>100</v>
      </c>
      <c r="K278" s="87"/>
      <c r="L278" s="87" t="s">
        <v>176</v>
      </c>
      <c r="M278" s="83"/>
      <c r="N278" s="83"/>
      <c r="O278" s="83"/>
      <c r="P278" s="83"/>
      <c r="Q278" s="83"/>
      <c r="R278" s="83"/>
      <c r="S278" s="83"/>
      <c r="T278" s="83">
        <v>1</v>
      </c>
      <c r="U278" s="83">
        <v>5</v>
      </c>
      <c r="V278" s="83">
        <v>13824</v>
      </c>
      <c r="W278" s="83">
        <v>1728</v>
      </c>
      <c r="X278" s="87" t="s">
        <v>204</v>
      </c>
      <c r="Y278" s="83">
        <v>6112</v>
      </c>
      <c r="Z278" s="83"/>
      <c r="AA278" s="83"/>
      <c r="AB278" s="83">
        <v>4850</v>
      </c>
      <c r="AC278" s="83">
        <v>1</v>
      </c>
      <c r="AD278" s="87" t="s">
        <v>176</v>
      </c>
      <c r="AE278" s="90"/>
      <c r="AF278" s="90"/>
      <c r="AG278" s="90"/>
      <c r="AH278" s="87" t="s">
        <v>176</v>
      </c>
      <c r="AI278" s="84"/>
      <c r="AJ278" s="84"/>
      <c r="AK278" s="84"/>
      <c r="AL278" s="87" t="s">
        <v>176</v>
      </c>
      <c r="AM278" s="87" t="s">
        <v>176</v>
      </c>
      <c r="AN278" s="90"/>
      <c r="AO278" s="90"/>
      <c r="AP278" s="90"/>
      <c r="AQ278" s="87" t="s">
        <v>174</v>
      </c>
      <c r="AR278" s="90"/>
      <c r="AS278" s="90">
        <v>973.9</v>
      </c>
      <c r="AT278" s="90"/>
      <c r="AU278" s="87" t="s">
        <v>176</v>
      </c>
      <c r="AV278" s="90"/>
      <c r="AW278" s="90"/>
      <c r="AX278" s="90"/>
      <c r="AY278" s="87" t="s">
        <v>174</v>
      </c>
      <c r="AZ278" s="91">
        <v>1262</v>
      </c>
      <c r="BA278" s="90"/>
      <c r="BB278" s="90">
        <v>714.8</v>
      </c>
      <c r="BC278" s="90"/>
      <c r="BD278" s="87" t="s">
        <v>176</v>
      </c>
      <c r="BE278" s="91"/>
      <c r="BF278" s="90"/>
      <c r="BG278" s="90"/>
      <c r="BH278" s="90"/>
      <c r="BI278" s="87" t="s">
        <v>174</v>
      </c>
      <c r="BJ278" s="91">
        <v>1728</v>
      </c>
      <c r="BK278" s="90"/>
      <c r="BL278" s="90">
        <v>1804.24</v>
      </c>
      <c r="BM278" s="90"/>
      <c r="BN278" s="91">
        <v>19</v>
      </c>
      <c r="BO278" s="91">
        <v>38</v>
      </c>
      <c r="BP278" s="91"/>
      <c r="BQ278" s="91"/>
      <c r="BR278" s="91"/>
      <c r="BS278" s="83"/>
      <c r="BT278" s="83"/>
      <c r="BU278" s="83"/>
      <c r="BV278" s="87" t="s">
        <v>176</v>
      </c>
      <c r="BW278" s="90"/>
      <c r="BX278" s="90"/>
      <c r="BY278" s="90"/>
      <c r="BZ278" s="83"/>
      <c r="CA278" s="91"/>
      <c r="CB278" s="91"/>
      <c r="CC278" s="91"/>
      <c r="CD278" s="91"/>
      <c r="CE278" s="91"/>
      <c r="CF278" s="87" t="s">
        <v>174</v>
      </c>
      <c r="CG278" s="90"/>
      <c r="CH278" s="90">
        <v>2121.92</v>
      </c>
      <c r="CI278" s="90"/>
      <c r="CJ278" s="91">
        <v>1728</v>
      </c>
      <c r="CK278" s="91">
        <v>0</v>
      </c>
      <c r="CL278" s="91">
        <v>19</v>
      </c>
      <c r="CM278" s="83"/>
      <c r="CN278" s="83"/>
      <c r="CO278" s="83"/>
      <c r="CP278" s="92" t="s">
        <v>176</v>
      </c>
      <c r="CQ278" s="83"/>
      <c r="CR278" s="83"/>
      <c r="CS278" s="90"/>
      <c r="CT278" s="90"/>
      <c r="CU278" s="90"/>
      <c r="CV278" s="92" t="s">
        <v>176</v>
      </c>
      <c r="CW278" s="83"/>
      <c r="CX278" s="83"/>
      <c r="CY278" s="90"/>
      <c r="CZ278" s="90"/>
      <c r="DA278" s="90"/>
      <c r="DB278" s="87" t="s">
        <v>174</v>
      </c>
      <c r="DC278" s="90"/>
      <c r="DD278" s="90">
        <v>878.27</v>
      </c>
      <c r="DE278" s="90"/>
      <c r="DF278" s="91">
        <v>24</v>
      </c>
      <c r="DG278" s="91">
        <v>35</v>
      </c>
      <c r="DH278" s="91">
        <v>8</v>
      </c>
      <c r="DI278" s="87" t="s">
        <v>181</v>
      </c>
      <c r="DJ278" s="83"/>
      <c r="DK278" s="83"/>
      <c r="DL278" s="83"/>
      <c r="DM278" s="87"/>
      <c r="DN278" s="83"/>
      <c r="DO278" s="83"/>
      <c r="DP278" s="83"/>
      <c r="DQ278" s="87"/>
      <c r="DR278" s="87" t="s">
        <v>174</v>
      </c>
      <c r="DS278" s="90">
        <v>2600</v>
      </c>
      <c r="DT278" s="90">
        <v>2717.63</v>
      </c>
      <c r="DU278" s="90"/>
      <c r="DV278" s="93">
        <v>3</v>
      </c>
      <c r="DW278" s="93">
        <v>14</v>
      </c>
      <c r="DX278" s="93">
        <v>8.8000000000000007</v>
      </c>
      <c r="DY278" s="87" t="s">
        <v>174</v>
      </c>
      <c r="DZ278" s="83">
        <v>77</v>
      </c>
      <c r="EA278" s="83">
        <v>77</v>
      </c>
      <c r="EB278" s="83">
        <v>72</v>
      </c>
      <c r="EC278" s="83">
        <v>72</v>
      </c>
      <c r="ED278" s="83">
        <v>12</v>
      </c>
      <c r="EE278" s="83">
        <v>12</v>
      </c>
      <c r="EF278" s="87" t="s">
        <v>176</v>
      </c>
      <c r="EG278" s="83"/>
      <c r="EH278" s="84"/>
      <c r="EI278" s="84"/>
      <c r="EJ278" s="84"/>
      <c r="EK278" s="87" t="s">
        <v>174</v>
      </c>
      <c r="EL278" s="90"/>
      <c r="EM278" s="90">
        <v>88.54</v>
      </c>
      <c r="EN278" s="90"/>
      <c r="EO278" s="87" t="s">
        <v>177</v>
      </c>
      <c r="EP278" s="83">
        <v>40</v>
      </c>
      <c r="EQ278" s="91">
        <v>10</v>
      </c>
      <c r="ER278" s="91">
        <v>140</v>
      </c>
      <c r="ES278" s="91">
        <v>120</v>
      </c>
      <c r="ET278" s="91">
        <v>3</v>
      </c>
      <c r="EU278" s="87" t="s">
        <v>174</v>
      </c>
      <c r="EV278" s="87"/>
      <c r="EW278" s="91">
        <v>0</v>
      </c>
      <c r="EX278" s="87" t="s">
        <v>174</v>
      </c>
      <c r="EY278" s="90"/>
      <c r="EZ278" s="90">
        <v>60.01</v>
      </c>
      <c r="FA278" s="90"/>
      <c r="FB278" s="91">
        <v>9</v>
      </c>
      <c r="FC278" s="91">
        <v>100</v>
      </c>
      <c r="FD278" s="91">
        <v>12</v>
      </c>
      <c r="FE278" s="87" t="s">
        <v>180</v>
      </c>
      <c r="FF278" s="83">
        <v>9</v>
      </c>
      <c r="FG278" s="83">
        <v>100</v>
      </c>
      <c r="FH278" s="83">
        <v>10</v>
      </c>
      <c r="FI278" s="87" t="s">
        <v>205</v>
      </c>
      <c r="FJ278" s="83"/>
      <c r="FK278" s="83"/>
      <c r="FL278" s="83"/>
      <c r="FM278" s="87"/>
      <c r="FN278" s="113" t="s">
        <v>174</v>
      </c>
      <c r="FO278" s="84">
        <f t="shared" si="32"/>
        <v>50</v>
      </c>
      <c r="FP278" s="84"/>
      <c r="FQ278" s="84"/>
      <c r="FR278" s="85">
        <f t="shared" si="33"/>
        <v>200</v>
      </c>
      <c r="FS278" s="90"/>
      <c r="FT278" s="90"/>
      <c r="FU278" s="90">
        <v>583.21</v>
      </c>
      <c r="FV278" s="90"/>
      <c r="FW278" s="86">
        <f t="shared" si="30"/>
        <v>2850</v>
      </c>
      <c r="FX278" s="86">
        <f t="shared" si="31"/>
        <v>9942.52</v>
      </c>
      <c r="FY278" s="86">
        <f t="shared" si="31"/>
        <v>0</v>
      </c>
      <c r="GA278" s="18"/>
    </row>
    <row r="279" spans="1:183" ht="30" customHeight="1" x14ac:dyDescent="0.25">
      <c r="A279" s="119" t="s">
        <v>534</v>
      </c>
      <c r="B279" s="87" t="s">
        <v>201</v>
      </c>
      <c r="C279" s="88">
        <v>44930</v>
      </c>
      <c r="D279" s="89">
        <v>44970</v>
      </c>
      <c r="E279" s="87" t="s">
        <v>199</v>
      </c>
      <c r="F279" s="87" t="s">
        <v>177</v>
      </c>
      <c r="G279" s="87" t="s">
        <v>299</v>
      </c>
      <c r="H279" s="87"/>
      <c r="I279" s="87"/>
      <c r="J279" s="83">
        <v>100</v>
      </c>
      <c r="K279" s="87"/>
      <c r="L279" s="87" t="s">
        <v>176</v>
      </c>
      <c r="M279" s="83"/>
      <c r="N279" s="83"/>
      <c r="O279" s="83"/>
      <c r="P279" s="83"/>
      <c r="Q279" s="83"/>
      <c r="R279" s="83"/>
      <c r="S279" s="83"/>
      <c r="T279" s="83">
        <v>2</v>
      </c>
      <c r="U279" s="83">
        <v>9</v>
      </c>
      <c r="V279" s="83">
        <v>12744</v>
      </c>
      <c r="W279" s="83">
        <v>1593</v>
      </c>
      <c r="X279" s="87" t="s">
        <v>175</v>
      </c>
      <c r="Y279" s="83">
        <v>2758</v>
      </c>
      <c r="Z279" s="83"/>
      <c r="AA279" s="83"/>
      <c r="AB279" s="83">
        <v>1854</v>
      </c>
      <c r="AC279" s="83">
        <v>1</v>
      </c>
      <c r="AD279" s="87" t="s">
        <v>176</v>
      </c>
      <c r="AE279" s="90"/>
      <c r="AF279" s="90"/>
      <c r="AG279" s="90"/>
      <c r="AH279" s="87" t="s">
        <v>176</v>
      </c>
      <c r="AI279" s="84"/>
      <c r="AJ279" s="84"/>
      <c r="AK279" s="84"/>
      <c r="AL279" s="87" t="s">
        <v>176</v>
      </c>
      <c r="AM279" s="87" t="s">
        <v>176</v>
      </c>
      <c r="AN279" s="90"/>
      <c r="AO279" s="90"/>
      <c r="AP279" s="90"/>
      <c r="AQ279" s="87" t="s">
        <v>174</v>
      </c>
      <c r="AR279" s="90"/>
      <c r="AS279" s="90">
        <v>1496.89</v>
      </c>
      <c r="AT279" s="90"/>
      <c r="AU279" s="87" t="s">
        <v>176</v>
      </c>
      <c r="AV279" s="90"/>
      <c r="AW279" s="90"/>
      <c r="AX279" s="90"/>
      <c r="AY279" s="87" t="s">
        <v>174</v>
      </c>
      <c r="AZ279" s="91">
        <v>904</v>
      </c>
      <c r="BA279" s="90"/>
      <c r="BB279" s="90">
        <v>1374.07</v>
      </c>
      <c r="BC279" s="90"/>
      <c r="BD279" s="87" t="s">
        <v>176</v>
      </c>
      <c r="BE279" s="91"/>
      <c r="BF279" s="90"/>
      <c r="BG279" s="90"/>
      <c r="BH279" s="90"/>
      <c r="BI279" s="87" t="s">
        <v>174</v>
      </c>
      <c r="BJ279" s="91">
        <v>1593</v>
      </c>
      <c r="BK279" s="90"/>
      <c r="BL279" s="90">
        <v>1082.8699999999999</v>
      </c>
      <c r="BM279" s="90"/>
      <c r="BN279" s="91">
        <v>11</v>
      </c>
      <c r="BO279" s="91">
        <v>38</v>
      </c>
      <c r="BP279" s="91"/>
      <c r="BQ279" s="91"/>
      <c r="BR279" s="91"/>
      <c r="BS279" s="83"/>
      <c r="BT279" s="83"/>
      <c r="BU279" s="83"/>
      <c r="BV279" s="87" t="s">
        <v>176</v>
      </c>
      <c r="BW279" s="90"/>
      <c r="BX279" s="90"/>
      <c r="BY279" s="90"/>
      <c r="BZ279" s="83"/>
      <c r="CA279" s="91"/>
      <c r="CB279" s="91"/>
      <c r="CC279" s="91"/>
      <c r="CD279" s="91"/>
      <c r="CE279" s="91"/>
      <c r="CF279" s="87" t="s">
        <v>174</v>
      </c>
      <c r="CG279" s="90"/>
      <c r="CH279" s="90">
        <v>2507.9499999999998</v>
      </c>
      <c r="CI279" s="90"/>
      <c r="CJ279" s="91">
        <v>1593</v>
      </c>
      <c r="CK279" s="91">
        <v>0</v>
      </c>
      <c r="CL279" s="91">
        <v>19</v>
      </c>
      <c r="CM279" s="83"/>
      <c r="CN279" s="83"/>
      <c r="CO279" s="83"/>
      <c r="CP279" s="92" t="s">
        <v>176</v>
      </c>
      <c r="CQ279" s="83"/>
      <c r="CR279" s="83"/>
      <c r="CS279" s="90"/>
      <c r="CT279" s="90"/>
      <c r="CU279" s="90"/>
      <c r="CV279" s="92" t="s">
        <v>176</v>
      </c>
      <c r="CW279" s="83"/>
      <c r="CX279" s="83"/>
      <c r="CY279" s="90"/>
      <c r="CZ279" s="90"/>
      <c r="DA279" s="90"/>
      <c r="DB279" s="87" t="s">
        <v>174</v>
      </c>
      <c r="DC279" s="90"/>
      <c r="DD279" s="90">
        <v>1202.28</v>
      </c>
      <c r="DE279" s="90"/>
      <c r="DF279" s="91">
        <v>6</v>
      </c>
      <c r="DG279" s="91">
        <v>225</v>
      </c>
      <c r="DH279" s="91">
        <v>8</v>
      </c>
      <c r="DI279" s="87" t="s">
        <v>181</v>
      </c>
      <c r="DJ279" s="83"/>
      <c r="DK279" s="83"/>
      <c r="DL279" s="83"/>
      <c r="DM279" s="87"/>
      <c r="DN279" s="83"/>
      <c r="DO279" s="83"/>
      <c r="DP279" s="83"/>
      <c r="DQ279" s="87"/>
      <c r="DR279" s="87" t="s">
        <v>174</v>
      </c>
      <c r="DS279" s="90">
        <v>2600</v>
      </c>
      <c r="DT279" s="90">
        <v>2332.91</v>
      </c>
      <c r="DU279" s="90"/>
      <c r="DV279" s="93">
        <v>2.5</v>
      </c>
      <c r="DW279" s="93">
        <v>15</v>
      </c>
      <c r="DX279" s="93">
        <v>9</v>
      </c>
      <c r="DY279" s="87" t="s">
        <v>174</v>
      </c>
      <c r="DZ279" s="83">
        <v>78</v>
      </c>
      <c r="EA279" s="83">
        <v>72</v>
      </c>
      <c r="EB279" s="83">
        <v>72</v>
      </c>
      <c r="EC279" s="83">
        <v>72</v>
      </c>
      <c r="ED279" s="83">
        <v>12</v>
      </c>
      <c r="EE279" s="83">
        <v>12</v>
      </c>
      <c r="EF279" s="87" t="s">
        <v>176</v>
      </c>
      <c r="EG279" s="83"/>
      <c r="EH279" s="84"/>
      <c r="EI279" s="84"/>
      <c r="EJ279" s="84"/>
      <c r="EK279" s="87" t="s">
        <v>174</v>
      </c>
      <c r="EL279" s="90"/>
      <c r="EM279" s="90">
        <f>62.05+54.23</f>
        <v>116.28</v>
      </c>
      <c r="EN279" s="90"/>
      <c r="EO279" s="87" t="s">
        <v>177</v>
      </c>
      <c r="EP279" s="83">
        <v>40</v>
      </c>
      <c r="EQ279" s="91">
        <v>10</v>
      </c>
      <c r="ER279" s="91">
        <v>125</v>
      </c>
      <c r="ES279" s="91">
        <v>125</v>
      </c>
      <c r="ET279" s="91">
        <v>0</v>
      </c>
      <c r="EU279" s="87" t="s">
        <v>174</v>
      </c>
      <c r="EV279" s="87"/>
      <c r="EW279" s="91">
        <v>2</v>
      </c>
      <c r="EX279" s="87" t="s">
        <v>174</v>
      </c>
      <c r="EY279" s="90"/>
      <c r="EZ279" s="90">
        <v>94.32</v>
      </c>
      <c r="FA279" s="90"/>
      <c r="FB279" s="91">
        <v>9</v>
      </c>
      <c r="FC279" s="91">
        <v>60</v>
      </c>
      <c r="FD279" s="91">
        <v>6</v>
      </c>
      <c r="FE279" s="87" t="s">
        <v>180</v>
      </c>
      <c r="FF279" s="83">
        <v>9</v>
      </c>
      <c r="FG279" s="83">
        <v>60</v>
      </c>
      <c r="FH279" s="83">
        <v>8</v>
      </c>
      <c r="FI279" s="87" t="s">
        <v>205</v>
      </c>
      <c r="FJ279" s="83"/>
      <c r="FK279" s="83"/>
      <c r="FL279" s="83"/>
      <c r="FM279" s="87"/>
      <c r="FN279" s="113" t="s">
        <v>174</v>
      </c>
      <c r="FO279" s="84">
        <f t="shared" si="32"/>
        <v>50</v>
      </c>
      <c r="FP279" s="84"/>
      <c r="FQ279" s="84"/>
      <c r="FR279" s="85">
        <f t="shared" si="33"/>
        <v>200</v>
      </c>
      <c r="FS279" s="90"/>
      <c r="FT279" s="90"/>
      <c r="FU279" s="90">
        <v>583.21</v>
      </c>
      <c r="FV279" s="90"/>
      <c r="FW279" s="86">
        <f t="shared" si="30"/>
        <v>2850</v>
      </c>
      <c r="FX279" s="86">
        <f t="shared" si="31"/>
        <v>10790.779999999999</v>
      </c>
      <c r="FY279" s="86">
        <f t="shared" si="31"/>
        <v>0</v>
      </c>
      <c r="GA279" s="18"/>
    </row>
    <row r="280" spans="1:183" ht="30" customHeight="1" x14ac:dyDescent="0.25">
      <c r="A280" s="83" t="s">
        <v>535</v>
      </c>
      <c r="B280" s="87" t="s">
        <v>201</v>
      </c>
      <c r="C280" s="88">
        <v>44922</v>
      </c>
      <c r="D280" s="89">
        <v>44950</v>
      </c>
      <c r="E280" s="87" t="s">
        <v>199</v>
      </c>
      <c r="F280" s="87" t="s">
        <v>177</v>
      </c>
      <c r="G280" s="87" t="s">
        <v>299</v>
      </c>
      <c r="H280" s="87"/>
      <c r="I280" s="87"/>
      <c r="J280" s="83">
        <v>100</v>
      </c>
      <c r="K280" s="87"/>
      <c r="L280" s="87" t="s">
        <v>176</v>
      </c>
      <c r="M280" s="83"/>
      <c r="N280" s="83"/>
      <c r="O280" s="83"/>
      <c r="P280" s="83"/>
      <c r="Q280" s="83"/>
      <c r="R280" s="83"/>
      <c r="S280" s="83"/>
      <c r="T280" s="83">
        <v>1</v>
      </c>
      <c r="U280" s="83">
        <v>7</v>
      </c>
      <c r="V280" s="83">
        <v>10240</v>
      </c>
      <c r="W280" s="83">
        <v>1280</v>
      </c>
      <c r="X280" s="87" t="s">
        <v>204</v>
      </c>
      <c r="Y280" s="83">
        <v>3175</v>
      </c>
      <c r="Z280" s="83"/>
      <c r="AA280" s="83"/>
      <c r="AB280" s="83">
        <v>1376</v>
      </c>
      <c r="AC280" s="83">
        <v>1</v>
      </c>
      <c r="AD280" s="87" t="s">
        <v>176</v>
      </c>
      <c r="AE280" s="90"/>
      <c r="AF280" s="90"/>
      <c r="AG280" s="90"/>
      <c r="AH280" s="87" t="s">
        <v>176</v>
      </c>
      <c r="AI280" s="84"/>
      <c r="AJ280" s="84"/>
      <c r="AK280" s="84"/>
      <c r="AL280" s="87" t="s">
        <v>176</v>
      </c>
      <c r="AM280" s="87" t="s">
        <v>176</v>
      </c>
      <c r="AN280" s="90"/>
      <c r="AO280" s="90"/>
      <c r="AP280" s="90"/>
      <c r="AQ280" s="87" t="s">
        <v>174</v>
      </c>
      <c r="AR280" s="90"/>
      <c r="AS280" s="90">
        <v>872.11</v>
      </c>
      <c r="AT280" s="90"/>
      <c r="AU280" s="87" t="s">
        <v>176</v>
      </c>
      <c r="AV280" s="90"/>
      <c r="AW280" s="90"/>
      <c r="AX280" s="90"/>
      <c r="AY280" s="87" t="s">
        <v>174</v>
      </c>
      <c r="AZ280" s="91">
        <v>1799</v>
      </c>
      <c r="BA280" s="90"/>
      <c r="BB280" s="90">
        <v>622.71</v>
      </c>
      <c r="BC280" s="90"/>
      <c r="BD280" s="87" t="s">
        <v>176</v>
      </c>
      <c r="BE280" s="91"/>
      <c r="BF280" s="90"/>
      <c r="BG280" s="90"/>
      <c r="BH280" s="90"/>
      <c r="BI280" s="87" t="s">
        <v>174</v>
      </c>
      <c r="BJ280" s="91">
        <v>1280</v>
      </c>
      <c r="BK280" s="90"/>
      <c r="BL280" s="90">
        <v>2256.75</v>
      </c>
      <c r="BM280" s="90"/>
      <c r="BN280" s="91">
        <v>4</v>
      </c>
      <c r="BO280" s="91">
        <v>38</v>
      </c>
      <c r="BP280" s="91"/>
      <c r="BQ280" s="91"/>
      <c r="BR280" s="91"/>
      <c r="BS280" s="83"/>
      <c r="BT280" s="83"/>
      <c r="BU280" s="83"/>
      <c r="BV280" s="87" t="s">
        <v>176</v>
      </c>
      <c r="BW280" s="90"/>
      <c r="BX280" s="90"/>
      <c r="BY280" s="90"/>
      <c r="BZ280" s="83"/>
      <c r="CA280" s="91"/>
      <c r="CB280" s="91"/>
      <c r="CC280" s="91"/>
      <c r="CD280" s="91"/>
      <c r="CE280" s="91"/>
      <c r="CF280" s="87" t="s">
        <v>174</v>
      </c>
      <c r="CG280" s="90"/>
      <c r="CH280" s="90">
        <v>1822.08</v>
      </c>
      <c r="CI280" s="90"/>
      <c r="CJ280" s="91">
        <v>1280</v>
      </c>
      <c r="CK280" s="91">
        <v>4.2</v>
      </c>
      <c r="CL280" s="91">
        <v>19</v>
      </c>
      <c r="CM280" s="83"/>
      <c r="CN280" s="83"/>
      <c r="CO280" s="83"/>
      <c r="CP280" s="92" t="s">
        <v>176</v>
      </c>
      <c r="CQ280" s="83"/>
      <c r="CR280" s="83"/>
      <c r="CS280" s="90"/>
      <c r="CT280" s="90"/>
      <c r="CU280" s="90"/>
      <c r="CV280" s="92" t="s">
        <v>176</v>
      </c>
      <c r="CW280" s="83"/>
      <c r="CX280" s="83"/>
      <c r="CY280" s="90"/>
      <c r="CZ280" s="90"/>
      <c r="DA280" s="90"/>
      <c r="DB280" s="87" t="s">
        <v>176</v>
      </c>
      <c r="DC280" s="90"/>
      <c r="DD280" s="90"/>
      <c r="DE280" s="90"/>
      <c r="DF280" s="91"/>
      <c r="DG280" s="91"/>
      <c r="DH280" s="91"/>
      <c r="DI280" s="87"/>
      <c r="DJ280" s="83"/>
      <c r="DK280" s="83"/>
      <c r="DL280" s="83"/>
      <c r="DM280" s="87"/>
      <c r="DN280" s="83"/>
      <c r="DO280" s="83"/>
      <c r="DP280" s="83"/>
      <c r="DQ280" s="87"/>
      <c r="DR280" s="87" t="s">
        <v>174</v>
      </c>
      <c r="DS280" s="90">
        <v>2600</v>
      </c>
      <c r="DT280" s="90">
        <v>2606.29</v>
      </c>
      <c r="DU280" s="90"/>
      <c r="DV280" s="93">
        <v>2.5</v>
      </c>
      <c r="DW280" s="93">
        <v>14.3</v>
      </c>
      <c r="DX280" s="93">
        <v>9</v>
      </c>
      <c r="DY280" s="87" t="s">
        <v>174</v>
      </c>
      <c r="DZ280" s="83">
        <v>75</v>
      </c>
      <c r="EA280" s="83">
        <v>75</v>
      </c>
      <c r="EB280" s="83">
        <v>72</v>
      </c>
      <c r="EC280" s="83">
        <v>72</v>
      </c>
      <c r="ED280" s="83">
        <v>12</v>
      </c>
      <c r="EE280" s="83">
        <v>12</v>
      </c>
      <c r="EF280" s="87" t="s">
        <v>176</v>
      </c>
      <c r="EG280" s="83"/>
      <c r="EH280" s="84"/>
      <c r="EI280" s="84"/>
      <c r="EJ280" s="84"/>
      <c r="EK280" s="87" t="s">
        <v>174</v>
      </c>
      <c r="EL280" s="90"/>
      <c r="EM280" s="90">
        <v>104.52</v>
      </c>
      <c r="EN280" s="90"/>
      <c r="EO280" s="87" t="s">
        <v>177</v>
      </c>
      <c r="EP280" s="83">
        <v>40</v>
      </c>
      <c r="EQ280" s="91">
        <v>10</v>
      </c>
      <c r="ER280" s="91">
        <v>140</v>
      </c>
      <c r="ES280" s="91">
        <v>120</v>
      </c>
      <c r="ET280" s="91">
        <v>0</v>
      </c>
      <c r="EU280" s="87" t="s">
        <v>176</v>
      </c>
      <c r="EV280" s="87" t="s">
        <v>209</v>
      </c>
      <c r="EW280" s="91">
        <v>1</v>
      </c>
      <c r="EX280" s="87" t="s">
        <v>174</v>
      </c>
      <c r="EY280" s="90"/>
      <c r="EZ280" s="90">
        <v>89.91</v>
      </c>
      <c r="FA280" s="90"/>
      <c r="FB280" s="91">
        <v>9</v>
      </c>
      <c r="FC280" s="91">
        <v>100</v>
      </c>
      <c r="FD280" s="91">
        <v>12</v>
      </c>
      <c r="FE280" s="87" t="s">
        <v>180</v>
      </c>
      <c r="FF280" s="83">
        <v>9</v>
      </c>
      <c r="FG280" s="83">
        <v>100</v>
      </c>
      <c r="FH280" s="83">
        <v>10</v>
      </c>
      <c r="FI280" s="87" t="s">
        <v>205</v>
      </c>
      <c r="FJ280" s="83"/>
      <c r="FK280" s="83"/>
      <c r="FL280" s="83"/>
      <c r="FM280" s="87"/>
      <c r="FN280" s="113" t="s">
        <v>174</v>
      </c>
      <c r="FO280" s="84">
        <f t="shared" si="32"/>
        <v>50</v>
      </c>
      <c r="FP280" s="84"/>
      <c r="FQ280" s="84"/>
      <c r="FR280" s="85">
        <f t="shared" si="33"/>
        <v>200</v>
      </c>
      <c r="FS280" s="90"/>
      <c r="FT280" s="90"/>
      <c r="FU280" s="90">
        <v>597.54999999999995</v>
      </c>
      <c r="FV280" s="90"/>
      <c r="FW280" s="86">
        <f t="shared" si="30"/>
        <v>2850</v>
      </c>
      <c r="FX280" s="86">
        <f t="shared" si="31"/>
        <v>8971.9199999999983</v>
      </c>
      <c r="FY280" s="86">
        <f t="shared" si="31"/>
        <v>0</v>
      </c>
      <c r="GA280" s="18"/>
    </row>
    <row r="281" spans="1:183" ht="30" customHeight="1" x14ac:dyDescent="0.25">
      <c r="A281" s="83" t="s">
        <v>536</v>
      </c>
      <c r="B281" s="87" t="s">
        <v>201</v>
      </c>
      <c r="C281" s="88">
        <v>44881</v>
      </c>
      <c r="D281" s="89">
        <v>44949</v>
      </c>
      <c r="E281" s="87" t="s">
        <v>199</v>
      </c>
      <c r="F281" s="87" t="s">
        <v>177</v>
      </c>
      <c r="G281" s="87" t="s">
        <v>299</v>
      </c>
      <c r="H281" s="87"/>
      <c r="I281" s="87"/>
      <c r="J281" s="83">
        <v>100</v>
      </c>
      <c r="K281" s="87"/>
      <c r="L281" s="87" t="s">
        <v>176</v>
      </c>
      <c r="M281" s="83"/>
      <c r="N281" s="83"/>
      <c r="O281" s="83"/>
      <c r="P281" s="83"/>
      <c r="Q281" s="83"/>
      <c r="R281" s="83"/>
      <c r="S281" s="83"/>
      <c r="T281" s="83">
        <v>1</v>
      </c>
      <c r="U281" s="83">
        <v>10</v>
      </c>
      <c r="V281" s="83">
        <v>20480</v>
      </c>
      <c r="W281" s="83">
        <v>2560</v>
      </c>
      <c r="X281" s="87" t="s">
        <v>204</v>
      </c>
      <c r="Y281" s="83">
        <v>3540</v>
      </c>
      <c r="Z281" s="83"/>
      <c r="AA281" s="83"/>
      <c r="AB281" s="83">
        <v>2490</v>
      </c>
      <c r="AC281" s="83">
        <v>2</v>
      </c>
      <c r="AD281" s="87" t="s">
        <v>176</v>
      </c>
      <c r="AE281" s="90"/>
      <c r="AF281" s="90"/>
      <c r="AG281" s="90"/>
      <c r="AH281" s="87" t="s">
        <v>176</v>
      </c>
      <c r="AI281" s="84"/>
      <c r="AJ281" s="84"/>
      <c r="AK281" s="84"/>
      <c r="AL281" s="87" t="s">
        <v>176</v>
      </c>
      <c r="AM281" s="87" t="s">
        <v>176</v>
      </c>
      <c r="AN281" s="90"/>
      <c r="AO281" s="90"/>
      <c r="AP281" s="90"/>
      <c r="AQ281" s="87" t="s">
        <v>174</v>
      </c>
      <c r="AR281" s="90"/>
      <c r="AS281" s="90">
        <v>1319.87</v>
      </c>
      <c r="AT281" s="90"/>
      <c r="AU281" s="87" t="s">
        <v>176</v>
      </c>
      <c r="AV281" s="90"/>
      <c r="AW281" s="90"/>
      <c r="AX281" s="90"/>
      <c r="AY281" s="87" t="s">
        <v>174</v>
      </c>
      <c r="AZ281" s="91">
        <v>1050</v>
      </c>
      <c r="BA281" s="90"/>
      <c r="BB281" s="90">
        <v>1556.41</v>
      </c>
      <c r="BC281" s="90"/>
      <c r="BD281" s="87" t="s">
        <v>176</v>
      </c>
      <c r="BE281" s="91"/>
      <c r="BF281" s="90"/>
      <c r="BG281" s="90"/>
      <c r="BH281" s="90"/>
      <c r="BI281" s="87" t="s">
        <v>174</v>
      </c>
      <c r="BJ281" s="91">
        <v>1280</v>
      </c>
      <c r="BK281" s="90"/>
      <c r="BL281" s="90">
        <v>1591.39</v>
      </c>
      <c r="BM281" s="90"/>
      <c r="BN281" s="91">
        <v>19</v>
      </c>
      <c r="BO281" s="91">
        <v>38</v>
      </c>
      <c r="BP281" s="91"/>
      <c r="BQ281" s="91"/>
      <c r="BR281" s="91"/>
      <c r="BS281" s="83"/>
      <c r="BT281" s="83"/>
      <c r="BU281" s="83"/>
      <c r="BV281" s="87" t="s">
        <v>176</v>
      </c>
      <c r="BW281" s="90"/>
      <c r="BX281" s="90"/>
      <c r="BY281" s="90"/>
      <c r="BZ281" s="83"/>
      <c r="CA281" s="91"/>
      <c r="CB281" s="91"/>
      <c r="CC281" s="91"/>
      <c r="CD281" s="91"/>
      <c r="CE281" s="91"/>
      <c r="CF281" s="87" t="s">
        <v>174</v>
      </c>
      <c r="CG281" s="90"/>
      <c r="CH281" s="90">
        <v>3022.49</v>
      </c>
      <c r="CI281" s="90"/>
      <c r="CJ281" s="91">
        <v>1280</v>
      </c>
      <c r="CK281" s="91">
        <v>0</v>
      </c>
      <c r="CL281" s="91">
        <v>19</v>
      </c>
      <c r="CM281" s="83"/>
      <c r="CN281" s="83"/>
      <c r="CO281" s="83"/>
      <c r="CP281" s="92" t="s">
        <v>176</v>
      </c>
      <c r="CQ281" s="83"/>
      <c r="CR281" s="83"/>
      <c r="CS281" s="90"/>
      <c r="CT281" s="90"/>
      <c r="CU281" s="90"/>
      <c r="CV281" s="92" t="s">
        <v>176</v>
      </c>
      <c r="CW281" s="83"/>
      <c r="CX281" s="83"/>
      <c r="CY281" s="90"/>
      <c r="CZ281" s="90"/>
      <c r="DA281" s="90"/>
      <c r="DB281" s="87" t="s">
        <v>174</v>
      </c>
      <c r="DC281" s="90"/>
      <c r="DD281" s="90">
        <v>1275.3</v>
      </c>
      <c r="DE281" s="90"/>
      <c r="DF281" s="91">
        <v>14</v>
      </c>
      <c r="DG281" s="91">
        <v>28</v>
      </c>
      <c r="DH281" s="91">
        <v>8</v>
      </c>
      <c r="DI281" s="87" t="s">
        <v>181</v>
      </c>
      <c r="DJ281" s="83"/>
      <c r="DK281" s="83"/>
      <c r="DL281" s="83"/>
      <c r="DM281" s="87"/>
      <c r="DN281" s="83"/>
      <c r="DO281" s="83"/>
      <c r="DP281" s="83"/>
      <c r="DQ281" s="87"/>
      <c r="DR281" s="87" t="s">
        <v>174</v>
      </c>
      <c r="DS281" s="90">
        <v>2600</v>
      </c>
      <c r="DT281" s="90">
        <v>2817.43</v>
      </c>
      <c r="DU281" s="90"/>
      <c r="DV281" s="93">
        <v>3</v>
      </c>
      <c r="DW281" s="93">
        <v>14.3</v>
      </c>
      <c r="DX281" s="93">
        <v>9</v>
      </c>
      <c r="DY281" s="87" t="s">
        <v>174</v>
      </c>
      <c r="DZ281" s="83">
        <v>75</v>
      </c>
      <c r="EA281" s="83">
        <v>75</v>
      </c>
      <c r="EB281" s="83">
        <v>72</v>
      </c>
      <c r="EC281" s="83">
        <v>72</v>
      </c>
      <c r="ED281" s="83">
        <v>12</v>
      </c>
      <c r="EE281" s="83">
        <v>12</v>
      </c>
      <c r="EF281" s="87" t="s">
        <v>176</v>
      </c>
      <c r="EG281" s="83"/>
      <c r="EH281" s="84"/>
      <c r="EI281" s="84"/>
      <c r="EJ281" s="84"/>
      <c r="EK281" s="87" t="s">
        <v>174</v>
      </c>
      <c r="EL281" s="90"/>
      <c r="EM281" s="90">
        <v>110.09</v>
      </c>
      <c r="EN281" s="90"/>
      <c r="EO281" s="87" t="s">
        <v>177</v>
      </c>
      <c r="EP281" s="83">
        <v>40</v>
      </c>
      <c r="EQ281" s="91">
        <v>10</v>
      </c>
      <c r="ER281" s="91">
        <v>140</v>
      </c>
      <c r="ES281" s="91">
        <v>120</v>
      </c>
      <c r="ET281" s="91">
        <v>6</v>
      </c>
      <c r="EU281" s="87" t="s">
        <v>176</v>
      </c>
      <c r="EV281" s="87" t="s">
        <v>301</v>
      </c>
      <c r="EW281" s="91">
        <v>1</v>
      </c>
      <c r="EX281" s="87" t="s">
        <v>174</v>
      </c>
      <c r="EY281" s="90"/>
      <c r="EZ281" s="90">
        <v>198.01</v>
      </c>
      <c r="FA281" s="90"/>
      <c r="FB281" s="91">
        <v>9</v>
      </c>
      <c r="FC281" s="91">
        <v>100</v>
      </c>
      <c r="FD281" s="91">
        <v>12</v>
      </c>
      <c r="FE281" s="87" t="s">
        <v>180</v>
      </c>
      <c r="FF281" s="83">
        <v>9</v>
      </c>
      <c r="FG281" s="83">
        <v>100</v>
      </c>
      <c r="FH281" s="83">
        <v>10</v>
      </c>
      <c r="FI281" s="87" t="s">
        <v>205</v>
      </c>
      <c r="FJ281" s="83"/>
      <c r="FK281" s="83"/>
      <c r="FL281" s="83"/>
      <c r="FM281" s="87"/>
      <c r="FN281" s="113" t="s">
        <v>174</v>
      </c>
      <c r="FO281" s="84">
        <f t="shared" si="32"/>
        <v>50</v>
      </c>
      <c r="FP281" s="84"/>
      <c r="FQ281" s="84"/>
      <c r="FR281" s="85">
        <f t="shared" si="33"/>
        <v>200</v>
      </c>
      <c r="FS281" s="90"/>
      <c r="FT281" s="90"/>
      <c r="FU281" s="90">
        <v>575.89</v>
      </c>
      <c r="FV281" s="90"/>
      <c r="FW281" s="86">
        <f t="shared" si="30"/>
        <v>2850</v>
      </c>
      <c r="FX281" s="86">
        <f t="shared" si="31"/>
        <v>12466.88</v>
      </c>
      <c r="FY281" s="86">
        <f t="shared" si="31"/>
        <v>0</v>
      </c>
      <c r="GA281" s="18"/>
    </row>
    <row r="282" spans="1:183" ht="30" customHeight="1" x14ac:dyDescent="0.25">
      <c r="A282" s="119" t="s">
        <v>537</v>
      </c>
      <c r="B282" s="87" t="s">
        <v>436</v>
      </c>
      <c r="C282" s="88">
        <v>44908</v>
      </c>
      <c r="D282" s="89">
        <v>44999</v>
      </c>
      <c r="E282" s="87" t="s">
        <v>202</v>
      </c>
      <c r="F282" s="87" t="s">
        <v>177</v>
      </c>
      <c r="G282" s="87" t="s">
        <v>299</v>
      </c>
      <c r="H282" s="87"/>
      <c r="I282" s="87"/>
      <c r="J282" s="83">
        <v>100</v>
      </c>
      <c r="K282" s="87"/>
      <c r="L282" s="87" t="s">
        <v>174</v>
      </c>
      <c r="M282" s="83"/>
      <c r="N282" s="83">
        <v>1</v>
      </c>
      <c r="O282" s="83"/>
      <c r="P282" s="83">
        <v>30000</v>
      </c>
      <c r="Q282" s="83"/>
      <c r="R282" s="83"/>
      <c r="S282" s="83"/>
      <c r="T282" s="83">
        <v>3</v>
      </c>
      <c r="U282" s="83">
        <v>7</v>
      </c>
      <c r="V282" s="83">
        <v>8512</v>
      </c>
      <c r="W282" s="83">
        <v>1064</v>
      </c>
      <c r="X282" s="87" t="s">
        <v>175</v>
      </c>
      <c r="Y282" s="83">
        <v>1466</v>
      </c>
      <c r="Z282" s="83">
        <v>1466</v>
      </c>
      <c r="AA282" s="83">
        <v>1267</v>
      </c>
      <c r="AB282" s="83">
        <v>1215</v>
      </c>
      <c r="AC282" s="83">
        <v>1</v>
      </c>
      <c r="AD282" s="87" t="s">
        <v>176</v>
      </c>
      <c r="AE282" s="90"/>
      <c r="AF282" s="90"/>
      <c r="AG282" s="90"/>
      <c r="AH282" s="87" t="s">
        <v>176</v>
      </c>
      <c r="AI282" s="84"/>
      <c r="AJ282" s="84"/>
      <c r="AK282" s="84"/>
      <c r="AL282" s="87" t="s">
        <v>176</v>
      </c>
      <c r="AM282" s="87" t="s">
        <v>176</v>
      </c>
      <c r="AN282" s="90"/>
      <c r="AO282" s="90"/>
      <c r="AP282" s="90"/>
      <c r="AQ282" s="87" t="s">
        <v>174</v>
      </c>
      <c r="AR282" s="90"/>
      <c r="AS282" s="90">
        <v>1523.09</v>
      </c>
      <c r="AT282" s="90"/>
      <c r="AU282" s="87" t="s">
        <v>174</v>
      </c>
      <c r="AV282" s="90"/>
      <c r="AW282" s="90">
        <v>52.76</v>
      </c>
      <c r="AX282" s="90"/>
      <c r="AY282" s="87" t="s">
        <v>174</v>
      </c>
      <c r="AZ282" s="91">
        <v>52</v>
      </c>
      <c r="BA282" s="90">
        <v>199.87</v>
      </c>
      <c r="BB282" s="90">
        <v>145.63999999999999</v>
      </c>
      <c r="BC282" s="90"/>
      <c r="BD282" s="87" t="s">
        <v>174</v>
      </c>
      <c r="BE282" s="91">
        <v>199</v>
      </c>
      <c r="BF282" s="90">
        <v>566.74</v>
      </c>
      <c r="BG282" s="90">
        <v>78.91</v>
      </c>
      <c r="BH282" s="90"/>
      <c r="BI282" s="87" t="s">
        <v>174</v>
      </c>
      <c r="BJ282" s="91">
        <v>1064</v>
      </c>
      <c r="BK282" s="90">
        <v>95.19</v>
      </c>
      <c r="BL282" s="90">
        <v>1303.56</v>
      </c>
      <c r="BM282" s="90"/>
      <c r="BN282" s="91">
        <v>11</v>
      </c>
      <c r="BO282" s="91">
        <v>38</v>
      </c>
      <c r="BP282" s="91"/>
      <c r="BQ282" s="91"/>
      <c r="BR282" s="91"/>
      <c r="BS282" s="83"/>
      <c r="BT282" s="83"/>
      <c r="BU282" s="83"/>
      <c r="BV282" s="87" t="s">
        <v>176</v>
      </c>
      <c r="BW282" s="90"/>
      <c r="BX282" s="90"/>
      <c r="BY282" s="90"/>
      <c r="BZ282" s="83"/>
      <c r="CA282" s="91"/>
      <c r="CB282" s="91"/>
      <c r="CC282" s="91"/>
      <c r="CD282" s="91"/>
      <c r="CE282" s="91"/>
      <c r="CF282" s="87" t="s">
        <v>176</v>
      </c>
      <c r="CG282" s="90"/>
      <c r="CH282" s="90"/>
      <c r="CI282" s="90"/>
      <c r="CJ282" s="91"/>
      <c r="CK282" s="91"/>
      <c r="CL282" s="91"/>
      <c r="CM282" s="83"/>
      <c r="CN282" s="83"/>
      <c r="CO282" s="83"/>
      <c r="CP282" s="92" t="s">
        <v>176</v>
      </c>
      <c r="CQ282" s="83"/>
      <c r="CR282" s="83"/>
      <c r="CS282" s="90"/>
      <c r="CT282" s="90"/>
      <c r="CU282" s="90"/>
      <c r="CV282" s="92" t="s">
        <v>176</v>
      </c>
      <c r="CW282" s="83"/>
      <c r="CX282" s="83"/>
      <c r="CY282" s="90"/>
      <c r="CZ282" s="90"/>
      <c r="DA282" s="90"/>
      <c r="DB282" s="87" t="s">
        <v>176</v>
      </c>
      <c r="DC282" s="90"/>
      <c r="DD282" s="90"/>
      <c r="DE282" s="90"/>
      <c r="DF282" s="91"/>
      <c r="DG282" s="91"/>
      <c r="DH282" s="91"/>
      <c r="DI282" s="87"/>
      <c r="DJ282" s="83"/>
      <c r="DK282" s="83"/>
      <c r="DL282" s="83"/>
      <c r="DM282" s="87"/>
      <c r="DN282" s="83"/>
      <c r="DO282" s="83"/>
      <c r="DP282" s="83"/>
      <c r="DQ282" s="87"/>
      <c r="DR282" s="87" t="s">
        <v>174</v>
      </c>
      <c r="DS282" s="90">
        <v>2600</v>
      </c>
      <c r="DT282" s="90">
        <v>1096.0899999999999</v>
      </c>
      <c r="DU282" s="90"/>
      <c r="DV282" s="93">
        <v>2.5</v>
      </c>
      <c r="DW282" s="93">
        <v>14</v>
      </c>
      <c r="DX282" s="93">
        <v>8.4</v>
      </c>
      <c r="DY282" s="87" t="s">
        <v>174</v>
      </c>
      <c r="DZ282" s="83">
        <v>69</v>
      </c>
      <c r="EA282" s="83">
        <v>69</v>
      </c>
      <c r="EB282" s="83">
        <v>69</v>
      </c>
      <c r="EC282" s="83">
        <v>67</v>
      </c>
      <c r="ED282" s="83">
        <v>12</v>
      </c>
      <c r="EE282" s="83">
        <v>12</v>
      </c>
      <c r="EF282" s="87" t="s">
        <v>176</v>
      </c>
      <c r="EG282" s="83"/>
      <c r="EH282" s="84"/>
      <c r="EI282" s="84"/>
      <c r="EJ282" s="84"/>
      <c r="EK282" s="87" t="s">
        <v>174</v>
      </c>
      <c r="EL282" s="90">
        <v>33</v>
      </c>
      <c r="EM282" s="90">
        <v>8.6</v>
      </c>
      <c r="EN282" s="90"/>
      <c r="EO282" s="87" t="s">
        <v>177</v>
      </c>
      <c r="EP282" s="83">
        <v>40</v>
      </c>
      <c r="EQ282" s="91">
        <v>8</v>
      </c>
      <c r="ER282" s="91">
        <v>121</v>
      </c>
      <c r="ES282" s="91">
        <v>121</v>
      </c>
      <c r="ET282" s="91">
        <v>6</v>
      </c>
      <c r="EU282" s="87" t="s">
        <v>176</v>
      </c>
      <c r="EV282" s="87" t="s">
        <v>207</v>
      </c>
      <c r="EW282" s="91">
        <v>1</v>
      </c>
      <c r="EX282" s="87" t="s">
        <v>174</v>
      </c>
      <c r="EY282" s="90">
        <v>16.5</v>
      </c>
      <c r="EZ282" s="90">
        <v>14.94</v>
      </c>
      <c r="FA282" s="90"/>
      <c r="FB282" s="91">
        <v>18</v>
      </c>
      <c r="FC282" s="91">
        <v>60</v>
      </c>
      <c r="FD282" s="91">
        <v>12</v>
      </c>
      <c r="FE282" s="87" t="s">
        <v>180</v>
      </c>
      <c r="FF282" s="83">
        <v>18</v>
      </c>
      <c r="FG282" s="83">
        <v>60</v>
      </c>
      <c r="FH282" s="83">
        <v>12</v>
      </c>
      <c r="FI282" s="87" t="s">
        <v>180</v>
      </c>
      <c r="FJ282" s="83"/>
      <c r="FK282" s="83"/>
      <c r="FL282" s="83"/>
      <c r="FM282" s="87"/>
      <c r="FN282" s="113" t="s">
        <v>174</v>
      </c>
      <c r="FO282" s="84">
        <f t="shared" si="32"/>
        <v>50</v>
      </c>
      <c r="FP282" s="84"/>
      <c r="FQ282" s="84"/>
      <c r="FR282" s="85">
        <f t="shared" si="33"/>
        <v>200</v>
      </c>
      <c r="FS282" s="90"/>
      <c r="FT282" s="90"/>
      <c r="FU282" s="90">
        <v>742.63</v>
      </c>
      <c r="FV282" s="90"/>
      <c r="FW282" s="86">
        <f t="shared" si="30"/>
        <v>3761.3</v>
      </c>
      <c r="FX282" s="86">
        <f t="shared" si="31"/>
        <v>4966.22</v>
      </c>
      <c r="FY282" s="86">
        <f t="shared" si="31"/>
        <v>0</v>
      </c>
      <c r="GA282" s="18"/>
    </row>
    <row r="283" spans="1:183" x14ac:dyDescent="0.25">
      <c r="A283" s="83" t="s">
        <v>538</v>
      </c>
      <c r="B283" s="87" t="s">
        <v>436</v>
      </c>
      <c r="C283" s="88">
        <v>44949</v>
      </c>
      <c r="D283" s="89">
        <v>44992</v>
      </c>
      <c r="E283" s="87" t="s">
        <v>202</v>
      </c>
      <c r="F283" s="87" t="s">
        <v>177</v>
      </c>
      <c r="G283" s="87" t="s">
        <v>299</v>
      </c>
      <c r="H283" s="87"/>
      <c r="I283" s="87"/>
      <c r="J283" s="83">
        <v>100</v>
      </c>
      <c r="K283" s="87"/>
      <c r="L283" s="87" t="s">
        <v>174</v>
      </c>
      <c r="M283" s="83"/>
      <c r="N283" s="83">
        <v>1</v>
      </c>
      <c r="O283" s="83"/>
      <c r="P283" s="83">
        <v>42000</v>
      </c>
      <c r="Q283" s="83"/>
      <c r="R283" s="83"/>
      <c r="S283" s="83"/>
      <c r="T283" s="83">
        <v>3</v>
      </c>
      <c r="U283" s="83">
        <v>8</v>
      </c>
      <c r="V283" s="83">
        <v>15232</v>
      </c>
      <c r="W283" s="83">
        <v>1904</v>
      </c>
      <c r="X283" s="87" t="s">
        <v>175</v>
      </c>
      <c r="Y283" s="83">
        <v>3539</v>
      </c>
      <c r="Z283" s="83">
        <v>3539</v>
      </c>
      <c r="AA283" s="83"/>
      <c r="AB283" s="83"/>
      <c r="AC283" s="83">
        <v>1</v>
      </c>
      <c r="AD283" s="87" t="s">
        <v>176</v>
      </c>
      <c r="AE283" s="90"/>
      <c r="AF283" s="90"/>
      <c r="AG283" s="90"/>
      <c r="AH283" s="87" t="s">
        <v>176</v>
      </c>
      <c r="AI283" s="84"/>
      <c r="AJ283" s="84"/>
      <c r="AK283" s="84"/>
      <c r="AL283" s="87" t="s">
        <v>176</v>
      </c>
      <c r="AM283" s="87" t="s">
        <v>176</v>
      </c>
      <c r="AN283" s="90"/>
      <c r="AO283" s="90"/>
      <c r="AP283" s="90"/>
      <c r="AQ283" s="87" t="s">
        <v>174</v>
      </c>
      <c r="AR283" s="90"/>
      <c r="AS283" s="90">
        <v>2509.2399999999998</v>
      </c>
      <c r="AT283" s="90"/>
      <c r="AU283" s="87" t="s">
        <v>176</v>
      </c>
      <c r="AV283" s="90"/>
      <c r="AW283" s="90"/>
      <c r="AX283" s="90"/>
      <c r="AY283" s="87" t="s">
        <v>174</v>
      </c>
      <c r="AZ283" s="91"/>
      <c r="BA283" s="90">
        <v>624.25</v>
      </c>
      <c r="BB283" s="90">
        <v>4.99</v>
      </c>
      <c r="BC283" s="90"/>
      <c r="BD283" s="87" t="s">
        <v>174</v>
      </c>
      <c r="BE283" s="91"/>
      <c r="BF283" s="90">
        <v>724.25</v>
      </c>
      <c r="BG283" s="90">
        <v>237.39</v>
      </c>
      <c r="BH283" s="90"/>
      <c r="BI283" s="87" t="s">
        <v>176</v>
      </c>
      <c r="BJ283" s="91"/>
      <c r="BK283" s="90"/>
      <c r="BL283" s="90"/>
      <c r="BM283" s="90"/>
      <c r="BN283" s="91"/>
      <c r="BO283" s="91"/>
      <c r="BP283" s="91"/>
      <c r="BQ283" s="91"/>
      <c r="BR283" s="91"/>
      <c r="BS283" s="83"/>
      <c r="BT283" s="83"/>
      <c r="BU283" s="83"/>
      <c r="BV283" s="87" t="s">
        <v>176</v>
      </c>
      <c r="BW283" s="90"/>
      <c r="BX283" s="90"/>
      <c r="BY283" s="90"/>
      <c r="BZ283" s="83"/>
      <c r="CA283" s="91"/>
      <c r="CB283" s="91"/>
      <c r="CC283" s="91"/>
      <c r="CD283" s="91"/>
      <c r="CE283" s="91"/>
      <c r="CF283" s="87" t="s">
        <v>176</v>
      </c>
      <c r="CG283" s="90"/>
      <c r="CH283" s="90"/>
      <c r="CI283" s="90"/>
      <c r="CJ283" s="91"/>
      <c r="CK283" s="91"/>
      <c r="CL283" s="91"/>
      <c r="CM283" s="83"/>
      <c r="CN283" s="83"/>
      <c r="CO283" s="83"/>
      <c r="CP283" s="92" t="s">
        <v>176</v>
      </c>
      <c r="CQ283" s="83"/>
      <c r="CR283" s="83"/>
      <c r="CS283" s="90"/>
      <c r="CT283" s="90"/>
      <c r="CU283" s="90"/>
      <c r="CV283" s="92" t="s">
        <v>176</v>
      </c>
      <c r="CW283" s="83"/>
      <c r="CX283" s="83"/>
      <c r="CY283" s="90"/>
      <c r="CZ283" s="90"/>
      <c r="DA283" s="90"/>
      <c r="DB283" s="87" t="s">
        <v>176</v>
      </c>
      <c r="DC283" s="90"/>
      <c r="DD283" s="90"/>
      <c r="DE283" s="90"/>
      <c r="DF283" s="91"/>
      <c r="DG283" s="91"/>
      <c r="DH283" s="91"/>
      <c r="DI283" s="87"/>
      <c r="DJ283" s="83"/>
      <c r="DK283" s="83"/>
      <c r="DL283" s="83"/>
      <c r="DM283" s="87"/>
      <c r="DN283" s="83"/>
      <c r="DO283" s="83"/>
      <c r="DP283" s="83"/>
      <c r="DQ283" s="87"/>
      <c r="DR283" s="87" t="s">
        <v>174</v>
      </c>
      <c r="DS283" s="90">
        <v>2600</v>
      </c>
      <c r="DT283" s="90">
        <v>1760.42</v>
      </c>
      <c r="DU283" s="90"/>
      <c r="DV283" s="93">
        <v>3.5</v>
      </c>
      <c r="DW283" s="93">
        <v>14</v>
      </c>
      <c r="DX283" s="93">
        <v>8.1999999999999993</v>
      </c>
      <c r="DY283" s="87" t="s">
        <v>174</v>
      </c>
      <c r="DZ283" s="83">
        <v>68</v>
      </c>
      <c r="EA283" s="83">
        <v>69</v>
      </c>
      <c r="EB283" s="83">
        <v>67</v>
      </c>
      <c r="EC283" s="83">
        <v>68</v>
      </c>
      <c r="ED283" s="83">
        <v>12</v>
      </c>
      <c r="EE283" s="83">
        <v>12</v>
      </c>
      <c r="EF283" s="87" t="s">
        <v>176</v>
      </c>
      <c r="EG283" s="83"/>
      <c r="EH283" s="84"/>
      <c r="EI283" s="84"/>
      <c r="EJ283" s="84"/>
      <c r="EK283" s="87" t="s">
        <v>174</v>
      </c>
      <c r="EL283" s="90"/>
      <c r="EM283" s="90">
        <v>43.01</v>
      </c>
      <c r="EN283" s="90"/>
      <c r="EO283" s="87" t="s">
        <v>177</v>
      </c>
      <c r="EP283" s="83">
        <v>40</v>
      </c>
      <c r="EQ283" s="91">
        <v>9</v>
      </c>
      <c r="ER283" s="91">
        <v>120</v>
      </c>
      <c r="ES283" s="91">
        <v>120</v>
      </c>
      <c r="ET283" s="91">
        <v>6</v>
      </c>
      <c r="EU283" s="87" t="s">
        <v>176</v>
      </c>
      <c r="EV283" s="87" t="s">
        <v>207</v>
      </c>
      <c r="EW283" s="91"/>
      <c r="EX283" s="87" t="s">
        <v>174</v>
      </c>
      <c r="EY283" s="90"/>
      <c r="EZ283" s="90">
        <v>51.27</v>
      </c>
      <c r="FA283" s="90"/>
      <c r="FB283" s="91">
        <v>18</v>
      </c>
      <c r="FC283" s="91">
        <v>60</v>
      </c>
      <c r="FD283" s="91">
        <v>12</v>
      </c>
      <c r="FE283" s="87" t="s">
        <v>180</v>
      </c>
      <c r="FF283" s="83">
        <v>18</v>
      </c>
      <c r="FG283" s="83">
        <v>60</v>
      </c>
      <c r="FH283" s="83">
        <v>12</v>
      </c>
      <c r="FI283" s="87" t="s">
        <v>180</v>
      </c>
      <c r="FJ283" s="83"/>
      <c r="FK283" s="83"/>
      <c r="FL283" s="83"/>
      <c r="FM283" s="87"/>
      <c r="FN283" s="113" t="s">
        <v>174</v>
      </c>
      <c r="FO283" s="84">
        <f t="shared" si="32"/>
        <v>50</v>
      </c>
      <c r="FP283" s="84"/>
      <c r="FQ283" s="84"/>
      <c r="FR283" s="85">
        <f t="shared" si="33"/>
        <v>200</v>
      </c>
      <c r="FS283" s="90"/>
      <c r="FT283" s="90"/>
      <c r="FU283" s="90">
        <v>348</v>
      </c>
      <c r="FV283" s="90"/>
      <c r="FW283" s="86">
        <f t="shared" si="30"/>
        <v>4198.5</v>
      </c>
      <c r="FX283" s="86">
        <f t="shared" si="31"/>
        <v>4954.32</v>
      </c>
      <c r="FY283" s="86">
        <f t="shared" si="31"/>
        <v>0</v>
      </c>
      <c r="GA283" s="18"/>
    </row>
    <row r="284" spans="1:183" ht="30" customHeight="1" x14ac:dyDescent="0.25">
      <c r="A284" s="83" t="s">
        <v>539</v>
      </c>
      <c r="B284" s="87" t="s">
        <v>201</v>
      </c>
      <c r="C284" s="88">
        <v>44931</v>
      </c>
      <c r="D284" s="89">
        <v>44991</v>
      </c>
      <c r="E284" s="87" t="s">
        <v>199</v>
      </c>
      <c r="F284" s="87" t="s">
        <v>177</v>
      </c>
      <c r="G284" s="87" t="s">
        <v>299</v>
      </c>
      <c r="H284" s="87"/>
      <c r="I284" s="87"/>
      <c r="J284" s="83">
        <v>100</v>
      </c>
      <c r="K284" s="87"/>
      <c r="L284" s="87" t="s">
        <v>176</v>
      </c>
      <c r="M284" s="83"/>
      <c r="N284" s="83"/>
      <c r="O284" s="83"/>
      <c r="P284" s="83"/>
      <c r="Q284" s="83"/>
      <c r="R284" s="83"/>
      <c r="S284" s="83"/>
      <c r="T284" s="83">
        <v>1</v>
      </c>
      <c r="U284" s="83">
        <v>7</v>
      </c>
      <c r="V284" s="83">
        <v>9600</v>
      </c>
      <c r="W284" s="83">
        <v>1200</v>
      </c>
      <c r="X284" s="87" t="s">
        <v>175</v>
      </c>
      <c r="Y284" s="83">
        <v>1484</v>
      </c>
      <c r="Z284" s="83"/>
      <c r="AA284" s="83"/>
      <c r="AB284" s="83">
        <v>1045</v>
      </c>
      <c r="AC284" s="83">
        <v>1</v>
      </c>
      <c r="AD284" s="87" t="s">
        <v>176</v>
      </c>
      <c r="AE284" s="90"/>
      <c r="AF284" s="90"/>
      <c r="AG284" s="90"/>
      <c r="AH284" s="87" t="s">
        <v>176</v>
      </c>
      <c r="AI284" s="84"/>
      <c r="AJ284" s="84"/>
      <c r="AK284" s="84"/>
      <c r="AL284" s="87" t="s">
        <v>176</v>
      </c>
      <c r="AM284" s="87" t="s">
        <v>176</v>
      </c>
      <c r="AN284" s="90"/>
      <c r="AO284" s="90"/>
      <c r="AP284" s="90"/>
      <c r="AQ284" s="87" t="s">
        <v>174</v>
      </c>
      <c r="AR284" s="90"/>
      <c r="AS284" s="90">
        <v>1021.94</v>
      </c>
      <c r="AT284" s="90"/>
      <c r="AU284" s="87" t="s">
        <v>176</v>
      </c>
      <c r="AV284" s="90"/>
      <c r="AW284" s="90"/>
      <c r="AX284" s="90"/>
      <c r="AY284" s="87" t="s">
        <v>174</v>
      </c>
      <c r="AZ284" s="91">
        <v>439</v>
      </c>
      <c r="BA284" s="90"/>
      <c r="BB284" s="90">
        <v>1068.83</v>
      </c>
      <c r="BC284" s="90"/>
      <c r="BD284" s="87" t="s">
        <v>176</v>
      </c>
      <c r="BE284" s="91"/>
      <c r="BF284" s="90"/>
      <c r="BG284" s="90"/>
      <c r="BH284" s="90"/>
      <c r="BI284" s="87" t="s">
        <v>174</v>
      </c>
      <c r="BJ284" s="91">
        <v>1200</v>
      </c>
      <c r="BK284" s="90"/>
      <c r="BL284" s="90">
        <v>2434.0100000000002</v>
      </c>
      <c r="BM284" s="90"/>
      <c r="BN284" s="91">
        <v>19</v>
      </c>
      <c r="BO284" s="91">
        <v>38</v>
      </c>
      <c r="BP284" s="91"/>
      <c r="BQ284" s="91"/>
      <c r="BR284" s="91"/>
      <c r="BS284" s="83"/>
      <c r="BT284" s="83"/>
      <c r="BU284" s="83"/>
      <c r="BV284" s="87" t="s">
        <v>176</v>
      </c>
      <c r="BW284" s="90"/>
      <c r="BX284" s="90"/>
      <c r="BY284" s="90"/>
      <c r="BZ284" s="83"/>
      <c r="CA284" s="91"/>
      <c r="CB284" s="91"/>
      <c r="CC284" s="91"/>
      <c r="CD284" s="91"/>
      <c r="CE284" s="91"/>
      <c r="CF284" s="87" t="s">
        <v>174</v>
      </c>
      <c r="CG284" s="90"/>
      <c r="CH284" s="90">
        <v>4286.2700000000004</v>
      </c>
      <c r="CI284" s="90"/>
      <c r="CJ284" s="91">
        <v>1200</v>
      </c>
      <c r="CK284" s="91">
        <v>0</v>
      </c>
      <c r="CL284" s="91">
        <v>19</v>
      </c>
      <c r="CM284" s="83"/>
      <c r="CN284" s="83"/>
      <c r="CO284" s="83"/>
      <c r="CP284" s="92" t="s">
        <v>176</v>
      </c>
      <c r="CQ284" s="83"/>
      <c r="CR284" s="83"/>
      <c r="CS284" s="90"/>
      <c r="CT284" s="90"/>
      <c r="CU284" s="90"/>
      <c r="CV284" s="92" t="s">
        <v>176</v>
      </c>
      <c r="CW284" s="83"/>
      <c r="CX284" s="83"/>
      <c r="CY284" s="90"/>
      <c r="CZ284" s="90"/>
      <c r="DA284" s="90"/>
      <c r="DB284" s="87" t="s">
        <v>174</v>
      </c>
      <c r="DC284" s="90"/>
      <c r="DD284" s="90">
        <v>1034.24</v>
      </c>
      <c r="DE284" s="90"/>
      <c r="DF284" s="91">
        <v>16</v>
      </c>
      <c r="DG284" s="91">
        <v>45</v>
      </c>
      <c r="DH284" s="91">
        <v>8</v>
      </c>
      <c r="DI284" s="87" t="s">
        <v>181</v>
      </c>
      <c r="DJ284" s="83"/>
      <c r="DK284" s="83"/>
      <c r="DL284" s="83"/>
      <c r="DM284" s="87"/>
      <c r="DN284" s="83"/>
      <c r="DO284" s="83"/>
      <c r="DP284" s="83"/>
      <c r="DQ284" s="87"/>
      <c r="DR284" s="87" t="s">
        <v>174</v>
      </c>
      <c r="DS284" s="90">
        <v>2600</v>
      </c>
      <c r="DT284" s="90">
        <v>2385.04</v>
      </c>
      <c r="DU284" s="90"/>
      <c r="DV284" s="93">
        <v>2.5</v>
      </c>
      <c r="DW284" s="93">
        <v>15</v>
      </c>
      <c r="DX284" s="93">
        <v>9</v>
      </c>
      <c r="DY284" s="87" t="s">
        <v>174</v>
      </c>
      <c r="DZ284" s="83">
        <v>77</v>
      </c>
      <c r="EA284" s="83">
        <v>77</v>
      </c>
      <c r="EB284" s="83">
        <v>72</v>
      </c>
      <c r="EC284" s="83">
        <v>72</v>
      </c>
      <c r="ED284" s="83">
        <v>12</v>
      </c>
      <c r="EE284" s="83">
        <v>12</v>
      </c>
      <c r="EF284" s="87" t="s">
        <v>176</v>
      </c>
      <c r="EG284" s="83"/>
      <c r="EH284" s="84"/>
      <c r="EI284" s="84"/>
      <c r="EJ284" s="84"/>
      <c r="EK284" s="87" t="s">
        <v>174</v>
      </c>
      <c r="EL284" s="90"/>
      <c r="EM284" s="90">
        <v>79</v>
      </c>
      <c r="EN284" s="90"/>
      <c r="EO284" s="87" t="s">
        <v>177</v>
      </c>
      <c r="EP284" s="83">
        <v>40</v>
      </c>
      <c r="EQ284" s="91">
        <v>10</v>
      </c>
      <c r="ER284" s="91">
        <v>140</v>
      </c>
      <c r="ES284" s="91">
        <v>120</v>
      </c>
      <c r="ET284" s="91">
        <v>6</v>
      </c>
      <c r="EU284" s="87" t="s">
        <v>176</v>
      </c>
      <c r="EV284" s="87" t="s">
        <v>540</v>
      </c>
      <c r="EW284" s="91">
        <v>1</v>
      </c>
      <c r="EX284" s="87" t="s">
        <v>174</v>
      </c>
      <c r="EY284" s="90"/>
      <c r="EZ284" s="90">
        <v>251.64</v>
      </c>
      <c r="FA284" s="90"/>
      <c r="FB284" s="91">
        <v>9</v>
      </c>
      <c r="FC284" s="91">
        <v>100</v>
      </c>
      <c r="FD284" s="91">
        <v>12</v>
      </c>
      <c r="FE284" s="87" t="s">
        <v>180</v>
      </c>
      <c r="FF284" s="83">
        <v>9</v>
      </c>
      <c r="FG284" s="83">
        <v>100</v>
      </c>
      <c r="FH284" s="83">
        <v>10</v>
      </c>
      <c r="FI284" s="87" t="s">
        <v>205</v>
      </c>
      <c r="FJ284" s="83"/>
      <c r="FK284" s="83"/>
      <c r="FL284" s="83"/>
      <c r="FM284" s="87"/>
      <c r="FN284" s="113" t="s">
        <v>174</v>
      </c>
      <c r="FO284" s="84">
        <f t="shared" si="32"/>
        <v>50</v>
      </c>
      <c r="FP284" s="84"/>
      <c r="FQ284" s="84"/>
      <c r="FR284" s="85">
        <f t="shared" si="33"/>
        <v>200</v>
      </c>
      <c r="FS284" s="90"/>
      <c r="FT284" s="90"/>
      <c r="FU284" s="90">
        <v>575.89</v>
      </c>
      <c r="FV284" s="90"/>
      <c r="FW284" s="86">
        <f t="shared" si="30"/>
        <v>2850</v>
      </c>
      <c r="FX284" s="86">
        <f t="shared" si="31"/>
        <v>13136.86</v>
      </c>
      <c r="FY284" s="86">
        <f t="shared" si="31"/>
        <v>0</v>
      </c>
      <c r="GA284" s="18"/>
    </row>
    <row r="285" spans="1:183" ht="30" customHeight="1" x14ac:dyDescent="0.25">
      <c r="A285" s="83" t="s">
        <v>541</v>
      </c>
      <c r="B285" s="87" t="s">
        <v>201</v>
      </c>
      <c r="C285" s="88">
        <v>44872</v>
      </c>
      <c r="D285" s="89">
        <v>45000</v>
      </c>
      <c r="E285" s="87" t="s">
        <v>202</v>
      </c>
      <c r="F285" s="87" t="s">
        <v>177</v>
      </c>
      <c r="G285" s="87" t="s">
        <v>299</v>
      </c>
      <c r="H285" s="87"/>
      <c r="I285" s="87"/>
      <c r="J285" s="83">
        <v>100</v>
      </c>
      <c r="K285" s="87"/>
      <c r="L285" s="87" t="s">
        <v>176</v>
      </c>
      <c r="M285" s="83"/>
      <c r="N285" s="83"/>
      <c r="O285" s="83"/>
      <c r="P285" s="83"/>
      <c r="Q285" s="83"/>
      <c r="R285" s="83"/>
      <c r="S285" s="83"/>
      <c r="T285" s="83">
        <v>1</v>
      </c>
      <c r="U285" s="83">
        <v>6</v>
      </c>
      <c r="V285" s="83">
        <v>7424</v>
      </c>
      <c r="W285" s="83">
        <v>928</v>
      </c>
      <c r="X285" s="87" t="s">
        <v>175</v>
      </c>
      <c r="Y285" s="83">
        <v>2369</v>
      </c>
      <c r="Z285" s="83"/>
      <c r="AA285" s="83"/>
      <c r="AB285" s="83">
        <v>2050</v>
      </c>
      <c r="AC285" s="83">
        <v>1</v>
      </c>
      <c r="AD285" s="87" t="s">
        <v>176</v>
      </c>
      <c r="AE285" s="90"/>
      <c r="AF285" s="90"/>
      <c r="AG285" s="90"/>
      <c r="AH285" s="87" t="s">
        <v>176</v>
      </c>
      <c r="AI285" s="84"/>
      <c r="AJ285" s="84"/>
      <c r="AK285" s="84"/>
      <c r="AL285" s="87" t="s">
        <v>176</v>
      </c>
      <c r="AM285" s="87" t="s">
        <v>176</v>
      </c>
      <c r="AN285" s="90"/>
      <c r="AO285" s="90"/>
      <c r="AP285" s="90"/>
      <c r="AQ285" s="87" t="s">
        <v>174</v>
      </c>
      <c r="AR285" s="90"/>
      <c r="AS285" s="90">
        <v>847.54</v>
      </c>
      <c r="AT285" s="90"/>
      <c r="AU285" s="87" t="s">
        <v>176</v>
      </c>
      <c r="AV285" s="90"/>
      <c r="AW285" s="90"/>
      <c r="AX285" s="90"/>
      <c r="AY285" s="87" t="s">
        <v>174</v>
      </c>
      <c r="AZ285" s="91">
        <v>319</v>
      </c>
      <c r="BA285" s="90"/>
      <c r="BB285" s="90">
        <v>662.43</v>
      </c>
      <c r="BC285" s="90"/>
      <c r="BD285" s="87" t="s">
        <v>176</v>
      </c>
      <c r="BE285" s="91"/>
      <c r="BF285" s="90"/>
      <c r="BG285" s="90"/>
      <c r="BH285" s="90"/>
      <c r="BI285" s="87" t="s">
        <v>176</v>
      </c>
      <c r="BJ285" s="91"/>
      <c r="BK285" s="90"/>
      <c r="BL285" s="90"/>
      <c r="BM285" s="90"/>
      <c r="BN285" s="91"/>
      <c r="BO285" s="91"/>
      <c r="BP285" s="91"/>
      <c r="BQ285" s="91"/>
      <c r="BR285" s="91"/>
      <c r="BS285" s="83"/>
      <c r="BT285" s="83"/>
      <c r="BU285" s="83"/>
      <c r="BV285" s="87" t="s">
        <v>176</v>
      </c>
      <c r="BW285" s="90"/>
      <c r="BX285" s="90"/>
      <c r="BY285" s="90"/>
      <c r="BZ285" s="83"/>
      <c r="CA285" s="91"/>
      <c r="CB285" s="91"/>
      <c r="CC285" s="91"/>
      <c r="CD285" s="91"/>
      <c r="CE285" s="91"/>
      <c r="CF285" s="87" t="s">
        <v>174</v>
      </c>
      <c r="CG285" s="90">
        <v>778.88</v>
      </c>
      <c r="CH285" s="90">
        <v>1314.96</v>
      </c>
      <c r="CI285" s="90"/>
      <c r="CJ285" s="91">
        <v>928</v>
      </c>
      <c r="CK285" s="91">
        <v>4</v>
      </c>
      <c r="CL285" s="91">
        <v>19</v>
      </c>
      <c r="CM285" s="83"/>
      <c r="CN285" s="83"/>
      <c r="CO285" s="83"/>
      <c r="CP285" s="92" t="s">
        <v>176</v>
      </c>
      <c r="CQ285" s="83"/>
      <c r="CR285" s="83"/>
      <c r="CS285" s="90"/>
      <c r="CT285" s="90"/>
      <c r="CU285" s="90"/>
      <c r="CV285" s="92" t="s">
        <v>176</v>
      </c>
      <c r="CW285" s="83"/>
      <c r="CX285" s="83"/>
      <c r="CY285" s="90"/>
      <c r="CZ285" s="90"/>
      <c r="DA285" s="90"/>
      <c r="DB285" s="87" t="s">
        <v>176</v>
      </c>
      <c r="DC285" s="90"/>
      <c r="DD285" s="90"/>
      <c r="DE285" s="90"/>
      <c r="DF285" s="91"/>
      <c r="DG285" s="91"/>
      <c r="DH285" s="91"/>
      <c r="DI285" s="87"/>
      <c r="DJ285" s="83"/>
      <c r="DK285" s="83"/>
      <c r="DL285" s="83"/>
      <c r="DM285" s="87"/>
      <c r="DN285" s="83"/>
      <c r="DO285" s="83"/>
      <c r="DP285" s="83"/>
      <c r="DQ285" s="87"/>
      <c r="DR285" s="87" t="s">
        <v>174</v>
      </c>
      <c r="DS285" s="90">
        <v>2600</v>
      </c>
      <c r="DT285" s="90">
        <v>2694.94</v>
      </c>
      <c r="DU285" s="90"/>
      <c r="DV285" s="93">
        <v>2</v>
      </c>
      <c r="DW285" s="93">
        <v>15</v>
      </c>
      <c r="DX285" s="93">
        <v>9</v>
      </c>
      <c r="DY285" s="87" t="s">
        <v>174</v>
      </c>
      <c r="DZ285" s="83">
        <v>77</v>
      </c>
      <c r="EA285" s="83">
        <v>77</v>
      </c>
      <c r="EB285" s="83">
        <v>72</v>
      </c>
      <c r="EC285" s="83">
        <v>72</v>
      </c>
      <c r="ED285" s="83">
        <v>12</v>
      </c>
      <c r="EE285" s="83">
        <v>12</v>
      </c>
      <c r="EF285" s="87" t="s">
        <v>176</v>
      </c>
      <c r="EG285" s="83"/>
      <c r="EH285" s="84"/>
      <c r="EI285" s="84"/>
      <c r="EJ285" s="84"/>
      <c r="EK285" s="87" t="s">
        <v>174</v>
      </c>
      <c r="EL285" s="90"/>
      <c r="EM285" s="90">
        <v>129.93</v>
      </c>
      <c r="EN285" s="90"/>
      <c r="EO285" s="87" t="s">
        <v>177</v>
      </c>
      <c r="EP285" s="83">
        <v>40</v>
      </c>
      <c r="EQ285" s="91">
        <v>10</v>
      </c>
      <c r="ER285" s="91">
        <v>140</v>
      </c>
      <c r="ES285" s="91">
        <v>120</v>
      </c>
      <c r="ET285" s="91">
        <v>6</v>
      </c>
      <c r="EU285" s="87" t="s">
        <v>174</v>
      </c>
      <c r="EV285" s="87"/>
      <c r="EW285" s="91">
        <v>1</v>
      </c>
      <c r="EX285" s="87" t="s">
        <v>174</v>
      </c>
      <c r="EY285" s="90"/>
      <c r="EZ285" s="90">
        <v>88</v>
      </c>
      <c r="FA285" s="90"/>
      <c r="FB285" s="91">
        <v>9</v>
      </c>
      <c r="FC285" s="91">
        <v>100</v>
      </c>
      <c r="FD285" s="91">
        <v>12</v>
      </c>
      <c r="FE285" s="87" t="s">
        <v>180</v>
      </c>
      <c r="FF285" s="83">
        <v>9</v>
      </c>
      <c r="FG285" s="83">
        <v>100</v>
      </c>
      <c r="FH285" s="83">
        <v>10</v>
      </c>
      <c r="FI285" s="87" t="s">
        <v>205</v>
      </c>
      <c r="FJ285" s="83"/>
      <c r="FK285" s="83"/>
      <c r="FL285" s="83"/>
      <c r="FM285" s="87"/>
      <c r="FN285" s="113" t="s">
        <v>174</v>
      </c>
      <c r="FO285" s="84">
        <f t="shared" si="32"/>
        <v>50</v>
      </c>
      <c r="FP285" s="84"/>
      <c r="FQ285" s="84"/>
      <c r="FR285" s="85">
        <f t="shared" si="33"/>
        <v>200</v>
      </c>
      <c r="FS285" s="90"/>
      <c r="FT285" s="90"/>
      <c r="FU285" s="90">
        <v>575.89</v>
      </c>
      <c r="FV285" s="90"/>
      <c r="FW285" s="86">
        <f t="shared" si="30"/>
        <v>3628.88</v>
      </c>
      <c r="FX285" s="86">
        <f t="shared" ref="FW285:FY347" si="34">SUM(AF285,AJ285,AO285,AS285,AW285,BB285,BG285,BL285,BX285,CH285,CT285,CZ285,DD285,DT285,EI285,EM285,EZ285,FP285,FS285,FU285)</f>
        <v>6313.6900000000005</v>
      </c>
      <c r="FY285" s="86">
        <f t="shared" si="34"/>
        <v>0</v>
      </c>
      <c r="GA285" s="18"/>
    </row>
    <row r="286" spans="1:183" ht="30" customHeight="1" x14ac:dyDescent="0.25">
      <c r="A286" s="83" t="s">
        <v>542</v>
      </c>
      <c r="B286" s="87" t="s">
        <v>201</v>
      </c>
      <c r="C286" s="88">
        <v>44978</v>
      </c>
      <c r="D286" s="89">
        <v>44999</v>
      </c>
      <c r="E286" s="87" t="s">
        <v>202</v>
      </c>
      <c r="F286" s="87" t="s">
        <v>177</v>
      </c>
      <c r="G286" s="87" t="s">
        <v>299</v>
      </c>
      <c r="H286" s="87"/>
      <c r="I286" s="87"/>
      <c r="J286" s="83">
        <v>100</v>
      </c>
      <c r="K286" s="87"/>
      <c r="L286" s="87" t="s">
        <v>174</v>
      </c>
      <c r="M286" s="83"/>
      <c r="N286" s="83"/>
      <c r="O286" s="83"/>
      <c r="P286" s="83"/>
      <c r="Q286" s="83"/>
      <c r="R286" s="83"/>
      <c r="S286" s="83"/>
      <c r="T286" s="83">
        <v>1</v>
      </c>
      <c r="U286" s="83">
        <v>8</v>
      </c>
      <c r="V286" s="83">
        <v>11648</v>
      </c>
      <c r="W286" s="83">
        <v>1456</v>
      </c>
      <c r="X286" s="87" t="s">
        <v>175</v>
      </c>
      <c r="Y286" s="83">
        <v>2275</v>
      </c>
      <c r="Z286" s="83"/>
      <c r="AA286" s="83"/>
      <c r="AB286" s="83">
        <v>1899</v>
      </c>
      <c r="AC286" s="83">
        <v>1</v>
      </c>
      <c r="AD286" s="87" t="s">
        <v>176</v>
      </c>
      <c r="AE286" s="90"/>
      <c r="AF286" s="90"/>
      <c r="AG286" s="90"/>
      <c r="AH286" s="87" t="s">
        <v>176</v>
      </c>
      <c r="AI286" s="84"/>
      <c r="AJ286" s="84"/>
      <c r="AK286" s="84"/>
      <c r="AL286" s="87" t="s">
        <v>176</v>
      </c>
      <c r="AM286" s="87" t="s">
        <v>176</v>
      </c>
      <c r="AN286" s="90"/>
      <c r="AO286" s="90"/>
      <c r="AP286" s="90"/>
      <c r="AQ286" s="87" t="s">
        <v>174</v>
      </c>
      <c r="AR286" s="90"/>
      <c r="AS286" s="90">
        <v>924.08</v>
      </c>
      <c r="AT286" s="90"/>
      <c r="AU286" s="87" t="s">
        <v>176</v>
      </c>
      <c r="AV286" s="90"/>
      <c r="AW286" s="90"/>
      <c r="AX286" s="90"/>
      <c r="AY286" s="87" t="s">
        <v>174</v>
      </c>
      <c r="AZ286" s="91">
        <v>376</v>
      </c>
      <c r="BA286" s="90"/>
      <c r="BB286" s="90">
        <v>520.9</v>
      </c>
      <c r="BC286" s="90"/>
      <c r="BD286" s="87" t="s">
        <v>176</v>
      </c>
      <c r="BE286" s="91"/>
      <c r="BF286" s="90"/>
      <c r="BG286" s="90"/>
      <c r="BH286" s="90"/>
      <c r="BI286" s="87" t="s">
        <v>174</v>
      </c>
      <c r="BJ286" s="91">
        <v>1456</v>
      </c>
      <c r="BK286" s="90">
        <v>1230.3599999999999</v>
      </c>
      <c r="BL286" s="90">
        <v>737.73</v>
      </c>
      <c r="BM286" s="90"/>
      <c r="BN286" s="91">
        <v>4.5999999999999996</v>
      </c>
      <c r="BO286" s="91">
        <v>38</v>
      </c>
      <c r="BP286" s="91"/>
      <c r="BQ286" s="91"/>
      <c r="BR286" s="91"/>
      <c r="BS286" s="83"/>
      <c r="BT286" s="83"/>
      <c r="BU286" s="83"/>
      <c r="BV286" s="87" t="s">
        <v>176</v>
      </c>
      <c r="BW286" s="90"/>
      <c r="BX286" s="90"/>
      <c r="BY286" s="90"/>
      <c r="BZ286" s="83"/>
      <c r="CA286" s="91"/>
      <c r="CB286" s="91"/>
      <c r="CC286" s="91"/>
      <c r="CD286" s="91"/>
      <c r="CE286" s="91"/>
      <c r="CF286" s="87" t="s">
        <v>174</v>
      </c>
      <c r="CG286" s="90">
        <v>1778.11</v>
      </c>
      <c r="CH286" s="90">
        <v>1494.28</v>
      </c>
      <c r="CI286" s="90"/>
      <c r="CJ286" s="91">
        <v>1456</v>
      </c>
      <c r="CK286" s="91">
        <v>4</v>
      </c>
      <c r="CL286" s="91">
        <v>19</v>
      </c>
      <c r="CM286" s="83"/>
      <c r="CN286" s="83"/>
      <c r="CO286" s="83"/>
      <c r="CP286" s="92" t="s">
        <v>176</v>
      </c>
      <c r="CQ286" s="83"/>
      <c r="CR286" s="83"/>
      <c r="CS286" s="90"/>
      <c r="CT286" s="90"/>
      <c r="CU286" s="90"/>
      <c r="CV286" s="92" t="s">
        <v>176</v>
      </c>
      <c r="CW286" s="83"/>
      <c r="CX286" s="83"/>
      <c r="CY286" s="90"/>
      <c r="CZ286" s="90"/>
      <c r="DA286" s="90"/>
      <c r="DB286" s="87" t="s">
        <v>176</v>
      </c>
      <c r="DC286" s="90"/>
      <c r="DD286" s="90"/>
      <c r="DE286" s="90"/>
      <c r="DF286" s="91"/>
      <c r="DG286" s="91"/>
      <c r="DH286" s="91"/>
      <c r="DI286" s="87"/>
      <c r="DJ286" s="83"/>
      <c r="DK286" s="83"/>
      <c r="DL286" s="83"/>
      <c r="DM286" s="87"/>
      <c r="DN286" s="83"/>
      <c r="DO286" s="83"/>
      <c r="DP286" s="83"/>
      <c r="DQ286" s="87"/>
      <c r="DR286" s="87" t="s">
        <v>174</v>
      </c>
      <c r="DS286" s="90">
        <v>2600</v>
      </c>
      <c r="DT286" s="90">
        <v>2603.71</v>
      </c>
      <c r="DU286" s="90"/>
      <c r="DV286" s="93">
        <v>2.5</v>
      </c>
      <c r="DW286" s="93">
        <v>15</v>
      </c>
      <c r="DX286" s="93">
        <v>9</v>
      </c>
      <c r="DY286" s="87" t="s">
        <v>174</v>
      </c>
      <c r="DZ286" s="83">
        <v>77</v>
      </c>
      <c r="EA286" s="83">
        <v>77</v>
      </c>
      <c r="EB286" s="83">
        <v>72</v>
      </c>
      <c r="EC286" s="83">
        <v>72</v>
      </c>
      <c r="ED286" s="83">
        <v>12</v>
      </c>
      <c r="EE286" s="83">
        <v>12</v>
      </c>
      <c r="EF286" s="87" t="s">
        <v>176</v>
      </c>
      <c r="EG286" s="83"/>
      <c r="EH286" s="84"/>
      <c r="EI286" s="84"/>
      <c r="EJ286" s="84"/>
      <c r="EK286" s="87" t="s">
        <v>174</v>
      </c>
      <c r="EL286" s="90"/>
      <c r="EM286" s="90">
        <v>109.66</v>
      </c>
      <c r="EN286" s="90"/>
      <c r="EO286" s="87" t="s">
        <v>177</v>
      </c>
      <c r="EP286" s="83">
        <v>40</v>
      </c>
      <c r="EQ286" s="91">
        <v>10</v>
      </c>
      <c r="ER286" s="91">
        <v>140</v>
      </c>
      <c r="ES286" s="91">
        <v>120</v>
      </c>
      <c r="ET286" s="91">
        <v>6</v>
      </c>
      <c r="EU286" s="87" t="s">
        <v>176</v>
      </c>
      <c r="EV286" s="87" t="s">
        <v>543</v>
      </c>
      <c r="EW286" s="91">
        <v>2</v>
      </c>
      <c r="EX286" s="87" t="s">
        <v>174</v>
      </c>
      <c r="EY286" s="90"/>
      <c r="EZ286" s="90">
        <v>133.94999999999999</v>
      </c>
      <c r="FA286" s="90"/>
      <c r="FB286" s="91">
        <v>9</v>
      </c>
      <c r="FC286" s="91">
        <v>100</v>
      </c>
      <c r="FD286" s="91">
        <v>12</v>
      </c>
      <c r="FE286" s="87" t="s">
        <v>180</v>
      </c>
      <c r="FF286" s="83">
        <v>9</v>
      </c>
      <c r="FG286" s="83">
        <v>100</v>
      </c>
      <c r="FH286" s="83">
        <v>10</v>
      </c>
      <c r="FI286" s="87" t="s">
        <v>205</v>
      </c>
      <c r="FJ286" s="83"/>
      <c r="FK286" s="83"/>
      <c r="FL286" s="83"/>
      <c r="FM286" s="87"/>
      <c r="FN286" s="113" t="s">
        <v>174</v>
      </c>
      <c r="FO286" s="84">
        <f t="shared" si="32"/>
        <v>50</v>
      </c>
      <c r="FP286" s="84"/>
      <c r="FQ286" s="84"/>
      <c r="FR286" s="85">
        <f t="shared" si="33"/>
        <v>200</v>
      </c>
      <c r="FS286" s="90"/>
      <c r="FT286" s="90"/>
      <c r="FU286" s="90">
        <v>583.21</v>
      </c>
      <c r="FV286" s="90"/>
      <c r="FW286" s="86">
        <f t="shared" si="30"/>
        <v>5858.4699999999993</v>
      </c>
      <c r="FX286" s="86">
        <f t="shared" si="34"/>
        <v>7107.5199999999995</v>
      </c>
      <c r="FY286" s="86">
        <f t="shared" si="34"/>
        <v>0</v>
      </c>
      <c r="GA286" s="18"/>
    </row>
    <row r="287" spans="1:183" ht="30" customHeight="1" x14ac:dyDescent="0.25">
      <c r="A287" s="83" t="s">
        <v>544</v>
      </c>
      <c r="B287" s="87" t="s">
        <v>201</v>
      </c>
      <c r="C287" s="88">
        <v>44986</v>
      </c>
      <c r="D287" s="89">
        <v>45012</v>
      </c>
      <c r="E287" s="87" t="s">
        <v>202</v>
      </c>
      <c r="F287" s="87" t="s">
        <v>177</v>
      </c>
      <c r="G287" s="87" t="s">
        <v>299</v>
      </c>
      <c r="H287" s="87"/>
      <c r="I287" s="87"/>
      <c r="J287" s="83">
        <v>100</v>
      </c>
      <c r="K287" s="87"/>
      <c r="L287" s="87" t="s">
        <v>176</v>
      </c>
      <c r="M287" s="83"/>
      <c r="N287" s="83"/>
      <c r="O287" s="83"/>
      <c r="P287" s="83"/>
      <c r="Q287" s="83"/>
      <c r="R287" s="83"/>
      <c r="S287" s="83"/>
      <c r="T287" s="83">
        <v>1</v>
      </c>
      <c r="U287" s="83">
        <v>6</v>
      </c>
      <c r="V287" s="83">
        <v>7680</v>
      </c>
      <c r="W287" s="83">
        <v>960</v>
      </c>
      <c r="X287" s="87" t="s">
        <v>204</v>
      </c>
      <c r="Y287" s="83">
        <v>1550</v>
      </c>
      <c r="Z287" s="83"/>
      <c r="AA287" s="83"/>
      <c r="AB287" s="83">
        <v>735</v>
      </c>
      <c r="AC287" s="83">
        <v>1</v>
      </c>
      <c r="AD287" s="87" t="s">
        <v>176</v>
      </c>
      <c r="AE287" s="90"/>
      <c r="AF287" s="90"/>
      <c r="AG287" s="90"/>
      <c r="AH287" s="87" t="s">
        <v>176</v>
      </c>
      <c r="AI287" s="84"/>
      <c r="AJ287" s="84"/>
      <c r="AK287" s="84"/>
      <c r="AL287" s="87" t="s">
        <v>176</v>
      </c>
      <c r="AM287" s="87" t="s">
        <v>176</v>
      </c>
      <c r="AN287" s="90"/>
      <c r="AO287" s="90"/>
      <c r="AP287" s="90"/>
      <c r="AQ287" s="87" t="s">
        <v>174</v>
      </c>
      <c r="AR287" s="90"/>
      <c r="AS287" s="90">
        <v>1570.59</v>
      </c>
      <c r="AT287" s="90"/>
      <c r="AU287" s="87" t="s">
        <v>176</v>
      </c>
      <c r="AV287" s="90"/>
      <c r="AW287" s="90"/>
      <c r="AX287" s="90"/>
      <c r="AY287" s="87" t="s">
        <v>174</v>
      </c>
      <c r="AZ287" s="91">
        <v>815</v>
      </c>
      <c r="BA287" s="90"/>
      <c r="BB287" s="90">
        <v>439.55</v>
      </c>
      <c r="BC287" s="90"/>
      <c r="BD287" s="87" t="s">
        <v>176</v>
      </c>
      <c r="BE287" s="91"/>
      <c r="BF287" s="90"/>
      <c r="BG287" s="90"/>
      <c r="BH287" s="90"/>
      <c r="BI287" s="87" t="s">
        <v>174</v>
      </c>
      <c r="BJ287" s="91">
        <v>960</v>
      </c>
      <c r="BK287" s="90"/>
      <c r="BL287" s="90">
        <v>1790.93</v>
      </c>
      <c r="BM287" s="90"/>
      <c r="BN287" s="91">
        <v>5</v>
      </c>
      <c r="BO287" s="91">
        <v>38</v>
      </c>
      <c r="BP287" s="91"/>
      <c r="BQ287" s="91"/>
      <c r="BR287" s="91"/>
      <c r="BS287" s="83"/>
      <c r="BT287" s="83"/>
      <c r="BU287" s="83"/>
      <c r="BV287" s="87" t="s">
        <v>176</v>
      </c>
      <c r="BW287" s="90"/>
      <c r="BX287" s="90"/>
      <c r="BY287" s="90"/>
      <c r="BZ287" s="83"/>
      <c r="CA287" s="91"/>
      <c r="CB287" s="91"/>
      <c r="CC287" s="91"/>
      <c r="CD287" s="91"/>
      <c r="CE287" s="91"/>
      <c r="CF287" s="87" t="s">
        <v>174</v>
      </c>
      <c r="CG287" s="90"/>
      <c r="CH287" s="90">
        <v>1817.8</v>
      </c>
      <c r="CI287" s="90"/>
      <c r="CJ287" s="91">
        <v>960</v>
      </c>
      <c r="CK287" s="91">
        <v>4</v>
      </c>
      <c r="CL287" s="91">
        <v>19</v>
      </c>
      <c r="CM287" s="83"/>
      <c r="CN287" s="83"/>
      <c r="CO287" s="83"/>
      <c r="CP287" s="92" t="s">
        <v>176</v>
      </c>
      <c r="CQ287" s="83"/>
      <c r="CR287" s="83"/>
      <c r="CS287" s="90"/>
      <c r="CT287" s="90"/>
      <c r="CU287" s="90"/>
      <c r="CV287" s="92" t="s">
        <v>176</v>
      </c>
      <c r="CW287" s="83"/>
      <c r="CX287" s="83"/>
      <c r="CY287" s="90"/>
      <c r="CZ287" s="90"/>
      <c r="DA287" s="90"/>
      <c r="DB287" s="87" t="s">
        <v>176</v>
      </c>
      <c r="DC287" s="90"/>
      <c r="DD287" s="90"/>
      <c r="DE287" s="90"/>
      <c r="DF287" s="91"/>
      <c r="DG287" s="91"/>
      <c r="DH287" s="91"/>
      <c r="DI287" s="87"/>
      <c r="DJ287" s="83"/>
      <c r="DK287" s="83"/>
      <c r="DL287" s="83"/>
      <c r="DM287" s="87"/>
      <c r="DN287" s="83"/>
      <c r="DO287" s="83"/>
      <c r="DP287" s="83"/>
      <c r="DQ287" s="87"/>
      <c r="DR287" s="87" t="s">
        <v>174</v>
      </c>
      <c r="DS287" s="90">
        <v>2600</v>
      </c>
      <c r="DT287" s="90">
        <v>2038.95</v>
      </c>
      <c r="DU287" s="90"/>
      <c r="DV287" s="93">
        <v>2</v>
      </c>
      <c r="DW287" s="93">
        <v>15</v>
      </c>
      <c r="DX287" s="93">
        <v>8.8000000000000007</v>
      </c>
      <c r="DY287" s="87" t="s">
        <v>174</v>
      </c>
      <c r="DZ287" s="83">
        <v>77</v>
      </c>
      <c r="EA287" s="83">
        <v>77</v>
      </c>
      <c r="EB287" s="83">
        <v>72</v>
      </c>
      <c r="EC287" s="83">
        <v>72</v>
      </c>
      <c r="ED287" s="83">
        <v>12</v>
      </c>
      <c r="EE287" s="83">
        <v>12</v>
      </c>
      <c r="EF287" s="87" t="s">
        <v>176</v>
      </c>
      <c r="EG287" s="83"/>
      <c r="EH287" s="84"/>
      <c r="EI287" s="84"/>
      <c r="EJ287" s="84"/>
      <c r="EK287" s="87" t="s">
        <v>174</v>
      </c>
      <c r="EL287" s="90"/>
      <c r="EM287" s="90">
        <v>166.86</v>
      </c>
      <c r="EN287" s="90"/>
      <c r="EO287" s="87" t="s">
        <v>177</v>
      </c>
      <c r="EP287" s="83">
        <v>40</v>
      </c>
      <c r="EQ287" s="91">
        <v>10</v>
      </c>
      <c r="ER287" s="91">
        <v>140</v>
      </c>
      <c r="ES287" s="91">
        <v>120</v>
      </c>
      <c r="ET287" s="91">
        <v>6</v>
      </c>
      <c r="EU287" s="87" t="s">
        <v>174</v>
      </c>
      <c r="EV287" s="87"/>
      <c r="EW287" s="91">
        <v>2</v>
      </c>
      <c r="EX287" s="87" t="s">
        <v>174</v>
      </c>
      <c r="EY287" s="90"/>
      <c r="EZ287" s="90">
        <v>67.900000000000006</v>
      </c>
      <c r="FA287" s="90"/>
      <c r="FB287" s="91">
        <v>9</v>
      </c>
      <c r="FC287" s="91">
        <v>100</v>
      </c>
      <c r="FD287" s="91">
        <v>12</v>
      </c>
      <c r="FE287" s="87" t="s">
        <v>180</v>
      </c>
      <c r="FF287" s="83">
        <v>9</v>
      </c>
      <c r="FG287" s="83">
        <v>100</v>
      </c>
      <c r="FH287" s="83">
        <v>10</v>
      </c>
      <c r="FI287" s="87" t="s">
        <v>205</v>
      </c>
      <c r="FJ287" s="83"/>
      <c r="FK287" s="83"/>
      <c r="FL287" s="83"/>
      <c r="FM287" s="87"/>
      <c r="FN287" s="113" t="s">
        <v>174</v>
      </c>
      <c r="FO287" s="84">
        <f t="shared" si="32"/>
        <v>50</v>
      </c>
      <c r="FP287" s="84"/>
      <c r="FQ287" s="84"/>
      <c r="FR287" s="85">
        <f t="shared" si="33"/>
        <v>200</v>
      </c>
      <c r="FS287" s="90"/>
      <c r="FT287" s="90"/>
      <c r="FU287" s="90">
        <v>61.23</v>
      </c>
      <c r="FV287" s="90"/>
      <c r="FW287" s="86">
        <f t="shared" si="30"/>
        <v>2850</v>
      </c>
      <c r="FX287" s="86">
        <f t="shared" si="34"/>
        <v>7953.8099999999986</v>
      </c>
      <c r="FY287" s="86">
        <f t="shared" si="34"/>
        <v>0</v>
      </c>
      <c r="GA287" s="18"/>
    </row>
    <row r="288" spans="1:183" ht="30" customHeight="1" x14ac:dyDescent="0.25">
      <c r="A288" s="83" t="s">
        <v>545</v>
      </c>
      <c r="B288" s="87" t="s">
        <v>201</v>
      </c>
      <c r="C288" s="88">
        <v>44992</v>
      </c>
      <c r="D288" s="89">
        <v>45014</v>
      </c>
      <c r="E288" s="87" t="s">
        <v>202</v>
      </c>
      <c r="F288" s="87" t="s">
        <v>177</v>
      </c>
      <c r="G288" s="87" t="s">
        <v>299</v>
      </c>
      <c r="H288" s="87"/>
      <c r="I288" s="87"/>
      <c r="J288" s="83">
        <v>100</v>
      </c>
      <c r="K288" s="87"/>
      <c r="L288" s="87" t="s">
        <v>176</v>
      </c>
      <c r="M288" s="83"/>
      <c r="N288" s="83"/>
      <c r="O288" s="83"/>
      <c r="P288" s="83"/>
      <c r="Q288" s="83"/>
      <c r="R288" s="83"/>
      <c r="S288" s="83"/>
      <c r="T288" s="83">
        <v>1</v>
      </c>
      <c r="U288" s="83">
        <v>7</v>
      </c>
      <c r="V288" s="83">
        <v>7280</v>
      </c>
      <c r="W288" s="83">
        <v>910</v>
      </c>
      <c r="X288" s="87" t="s">
        <v>175</v>
      </c>
      <c r="Y288" s="83">
        <v>1315</v>
      </c>
      <c r="Z288" s="83"/>
      <c r="AA288" s="83"/>
      <c r="AB288" s="83">
        <v>914</v>
      </c>
      <c r="AC288" s="83">
        <v>1</v>
      </c>
      <c r="AD288" s="87" t="s">
        <v>176</v>
      </c>
      <c r="AE288" s="90"/>
      <c r="AF288" s="90"/>
      <c r="AG288" s="90"/>
      <c r="AH288" s="87" t="s">
        <v>176</v>
      </c>
      <c r="AI288" s="84"/>
      <c r="AJ288" s="84"/>
      <c r="AK288" s="84"/>
      <c r="AL288" s="87" t="s">
        <v>176</v>
      </c>
      <c r="AM288" s="87" t="s">
        <v>176</v>
      </c>
      <c r="AN288" s="90"/>
      <c r="AO288" s="90"/>
      <c r="AP288" s="90"/>
      <c r="AQ288" s="87" t="s">
        <v>174</v>
      </c>
      <c r="AR288" s="90"/>
      <c r="AS288" s="90">
        <v>1848.08</v>
      </c>
      <c r="AT288" s="90"/>
      <c r="AU288" s="87" t="s">
        <v>176</v>
      </c>
      <c r="AV288" s="90"/>
      <c r="AW288" s="90"/>
      <c r="AX288" s="90"/>
      <c r="AY288" s="87" t="s">
        <v>174</v>
      </c>
      <c r="AZ288" s="91">
        <v>401</v>
      </c>
      <c r="BA288" s="90"/>
      <c r="BB288" s="90">
        <v>607.72</v>
      </c>
      <c r="BC288" s="90"/>
      <c r="BD288" s="87" t="s">
        <v>176</v>
      </c>
      <c r="BE288" s="91"/>
      <c r="BF288" s="90"/>
      <c r="BG288" s="90"/>
      <c r="BH288" s="90"/>
      <c r="BI288" s="87" t="s">
        <v>174</v>
      </c>
      <c r="BJ288" s="91">
        <v>910</v>
      </c>
      <c r="BK288" s="90"/>
      <c r="BL288" s="90">
        <v>1599.69</v>
      </c>
      <c r="BM288" s="90"/>
      <c r="BN288" s="91">
        <v>4</v>
      </c>
      <c r="BO288" s="91">
        <v>19</v>
      </c>
      <c r="BP288" s="91"/>
      <c r="BQ288" s="91"/>
      <c r="BR288" s="91"/>
      <c r="BS288" s="83"/>
      <c r="BT288" s="83"/>
      <c r="BU288" s="83"/>
      <c r="BV288" s="87" t="s">
        <v>176</v>
      </c>
      <c r="BW288" s="90"/>
      <c r="BX288" s="90"/>
      <c r="BY288" s="90"/>
      <c r="BZ288" s="83"/>
      <c r="CA288" s="91"/>
      <c r="CB288" s="91"/>
      <c r="CC288" s="91"/>
      <c r="CD288" s="91"/>
      <c r="CE288" s="91"/>
      <c r="CF288" s="87" t="s">
        <v>176</v>
      </c>
      <c r="CG288" s="90"/>
      <c r="CH288" s="90"/>
      <c r="CI288" s="90"/>
      <c r="CJ288" s="91"/>
      <c r="CK288" s="91"/>
      <c r="CL288" s="91"/>
      <c r="CM288" s="83"/>
      <c r="CN288" s="83"/>
      <c r="CO288" s="83"/>
      <c r="CP288" s="92" t="s">
        <v>176</v>
      </c>
      <c r="CQ288" s="83"/>
      <c r="CR288" s="83"/>
      <c r="CS288" s="90"/>
      <c r="CT288" s="90"/>
      <c r="CU288" s="90"/>
      <c r="CV288" s="92" t="s">
        <v>176</v>
      </c>
      <c r="CW288" s="83"/>
      <c r="CX288" s="83"/>
      <c r="CY288" s="90"/>
      <c r="CZ288" s="90"/>
      <c r="DA288" s="90"/>
      <c r="DB288" s="87" t="s">
        <v>176</v>
      </c>
      <c r="DC288" s="90"/>
      <c r="DD288" s="90"/>
      <c r="DE288" s="90"/>
      <c r="DF288" s="91"/>
      <c r="DG288" s="91"/>
      <c r="DH288" s="91"/>
      <c r="DI288" s="87"/>
      <c r="DJ288" s="83"/>
      <c r="DK288" s="83"/>
      <c r="DL288" s="83"/>
      <c r="DM288" s="87"/>
      <c r="DN288" s="83"/>
      <c r="DO288" s="83"/>
      <c r="DP288" s="83"/>
      <c r="DQ288" s="87"/>
      <c r="DR288" s="87" t="s">
        <v>174</v>
      </c>
      <c r="DS288" s="90">
        <v>2600</v>
      </c>
      <c r="DT288" s="90">
        <v>2063.88</v>
      </c>
      <c r="DU288" s="90"/>
      <c r="DV288" s="93">
        <v>2</v>
      </c>
      <c r="DW288" s="93">
        <v>15</v>
      </c>
      <c r="DX288" s="93">
        <v>9</v>
      </c>
      <c r="DY288" s="87" t="s">
        <v>174</v>
      </c>
      <c r="DZ288" s="83">
        <v>77</v>
      </c>
      <c r="EA288" s="83">
        <v>77</v>
      </c>
      <c r="EB288" s="83">
        <v>72</v>
      </c>
      <c r="EC288" s="83">
        <v>72</v>
      </c>
      <c r="ED288" s="83">
        <v>12</v>
      </c>
      <c r="EE288" s="83">
        <v>12</v>
      </c>
      <c r="EF288" s="87" t="s">
        <v>176</v>
      </c>
      <c r="EG288" s="83"/>
      <c r="EH288" s="84"/>
      <c r="EI288" s="84"/>
      <c r="EJ288" s="84"/>
      <c r="EK288" s="87" t="s">
        <v>174</v>
      </c>
      <c r="EL288" s="90"/>
      <c r="EM288" s="90">
        <v>158.13999999999999</v>
      </c>
      <c r="EN288" s="90"/>
      <c r="EO288" s="87" t="s">
        <v>177</v>
      </c>
      <c r="EP288" s="83">
        <v>40</v>
      </c>
      <c r="EQ288" s="91">
        <v>10</v>
      </c>
      <c r="ER288" s="91">
        <v>140</v>
      </c>
      <c r="ES288" s="91">
        <v>120</v>
      </c>
      <c r="ET288" s="91">
        <v>6</v>
      </c>
      <c r="EU288" s="87" t="s">
        <v>174</v>
      </c>
      <c r="EV288" s="87"/>
      <c r="EW288" s="91">
        <v>2</v>
      </c>
      <c r="EX288" s="87" t="s">
        <v>174</v>
      </c>
      <c r="EY288" s="90"/>
      <c r="EZ288" s="90">
        <v>74.92</v>
      </c>
      <c r="FA288" s="90"/>
      <c r="FB288" s="91">
        <v>9</v>
      </c>
      <c r="FC288" s="91">
        <v>100</v>
      </c>
      <c r="FD288" s="91">
        <v>12</v>
      </c>
      <c r="FE288" s="87" t="s">
        <v>180</v>
      </c>
      <c r="FF288" s="83">
        <v>9</v>
      </c>
      <c r="FG288" s="83">
        <v>100</v>
      </c>
      <c r="FH288" s="83">
        <v>10</v>
      </c>
      <c r="FI288" s="87" t="s">
        <v>205</v>
      </c>
      <c r="FJ288" s="83"/>
      <c r="FK288" s="83"/>
      <c r="FL288" s="83"/>
      <c r="FM288" s="87"/>
      <c r="FN288" s="113" t="s">
        <v>174</v>
      </c>
      <c r="FO288" s="84">
        <f t="shared" si="32"/>
        <v>50</v>
      </c>
      <c r="FP288" s="84"/>
      <c r="FQ288" s="84"/>
      <c r="FR288" s="85">
        <f t="shared" si="33"/>
        <v>200</v>
      </c>
      <c r="FS288" s="90"/>
      <c r="FT288" s="90"/>
      <c r="FU288" s="90">
        <v>61.23</v>
      </c>
      <c r="FV288" s="90"/>
      <c r="FW288" s="86">
        <f t="shared" si="30"/>
        <v>2850</v>
      </c>
      <c r="FX288" s="86">
        <f t="shared" si="34"/>
        <v>6413.6600000000008</v>
      </c>
      <c r="FY288" s="86">
        <f t="shared" si="34"/>
        <v>0</v>
      </c>
      <c r="GA288" s="18"/>
    </row>
    <row r="289" spans="1:183" x14ac:dyDescent="0.25">
      <c r="A289" s="83" t="s">
        <v>546</v>
      </c>
      <c r="B289" s="87" t="s">
        <v>337</v>
      </c>
      <c r="C289" s="88">
        <v>44806</v>
      </c>
      <c r="D289" s="89">
        <v>45002</v>
      </c>
      <c r="E289" s="87" t="s">
        <v>202</v>
      </c>
      <c r="F289" s="87" t="s">
        <v>177</v>
      </c>
      <c r="G289" s="87" t="s">
        <v>299</v>
      </c>
      <c r="H289" s="87"/>
      <c r="I289" s="87"/>
      <c r="J289" s="83">
        <v>100</v>
      </c>
      <c r="K289" s="87"/>
      <c r="L289" s="87" t="s">
        <v>174</v>
      </c>
      <c r="M289" s="83"/>
      <c r="N289" s="83">
        <v>1</v>
      </c>
      <c r="O289" s="83"/>
      <c r="P289" s="83">
        <v>36000</v>
      </c>
      <c r="Q289" s="83">
        <v>10</v>
      </c>
      <c r="R289" s="83"/>
      <c r="S289" s="83"/>
      <c r="T289" s="83">
        <v>1</v>
      </c>
      <c r="U289" s="83">
        <v>6</v>
      </c>
      <c r="V289" s="83">
        <v>7392</v>
      </c>
      <c r="W289" s="83">
        <v>924</v>
      </c>
      <c r="X289" s="87" t="s">
        <v>175</v>
      </c>
      <c r="Y289" s="83">
        <v>1024</v>
      </c>
      <c r="Z289" s="83">
        <v>212</v>
      </c>
      <c r="AA289" s="83">
        <v>110</v>
      </c>
      <c r="AB289" s="83">
        <v>668</v>
      </c>
      <c r="AC289" s="83">
        <v>1</v>
      </c>
      <c r="AD289" s="87" t="s">
        <v>176</v>
      </c>
      <c r="AE289" s="90"/>
      <c r="AF289" s="90"/>
      <c r="AG289" s="90"/>
      <c r="AH289" s="87" t="s">
        <v>176</v>
      </c>
      <c r="AI289" s="84"/>
      <c r="AJ289" s="84"/>
      <c r="AK289" s="84"/>
      <c r="AL289" s="87" t="s">
        <v>176</v>
      </c>
      <c r="AM289" s="87" t="s">
        <v>176</v>
      </c>
      <c r="AN289" s="90"/>
      <c r="AO289" s="90"/>
      <c r="AP289" s="90"/>
      <c r="AQ289" s="87" t="s">
        <v>174</v>
      </c>
      <c r="AR289" s="90"/>
      <c r="AS289" s="90"/>
      <c r="AT289" s="90">
        <v>1516.33</v>
      </c>
      <c r="AU289" s="87" t="s">
        <v>176</v>
      </c>
      <c r="AV289" s="90"/>
      <c r="AW289" s="90"/>
      <c r="AX289" s="90"/>
      <c r="AY289" s="87" t="s">
        <v>174</v>
      </c>
      <c r="AZ289" s="91">
        <v>356</v>
      </c>
      <c r="BA289" s="90"/>
      <c r="BB289" s="90"/>
      <c r="BC289" s="90">
        <v>183.1</v>
      </c>
      <c r="BD289" s="87" t="s">
        <v>174</v>
      </c>
      <c r="BE289" s="91">
        <v>89</v>
      </c>
      <c r="BF289" s="90"/>
      <c r="BG289" s="90"/>
      <c r="BH289" s="90">
        <v>205.52</v>
      </c>
      <c r="BI289" s="87" t="s">
        <v>174</v>
      </c>
      <c r="BJ289" s="91">
        <v>924</v>
      </c>
      <c r="BK289" s="90">
        <v>1111.1500000000001</v>
      </c>
      <c r="BL289" s="90"/>
      <c r="BM289" s="90"/>
      <c r="BN289" s="91">
        <v>11</v>
      </c>
      <c r="BO289" s="91">
        <v>38</v>
      </c>
      <c r="BP289" s="91"/>
      <c r="BQ289" s="91"/>
      <c r="BR289" s="91"/>
      <c r="BS289" s="83"/>
      <c r="BT289" s="83"/>
      <c r="BU289" s="83"/>
      <c r="BV289" s="87" t="s">
        <v>176</v>
      </c>
      <c r="BW289" s="90"/>
      <c r="BX289" s="90"/>
      <c r="BY289" s="90"/>
      <c r="BZ289" s="83"/>
      <c r="CA289" s="91"/>
      <c r="CB289" s="91"/>
      <c r="CC289" s="91"/>
      <c r="CD289" s="91"/>
      <c r="CE289" s="91"/>
      <c r="CF289" s="87" t="s">
        <v>174</v>
      </c>
      <c r="CG289" s="90"/>
      <c r="CH289" s="90"/>
      <c r="CI289" s="90">
        <v>1027.5</v>
      </c>
      <c r="CJ289" s="91">
        <v>924</v>
      </c>
      <c r="CK289" s="91">
        <v>7</v>
      </c>
      <c r="CL289" s="91">
        <v>19</v>
      </c>
      <c r="CM289" s="83"/>
      <c r="CN289" s="83"/>
      <c r="CO289" s="83"/>
      <c r="CP289" s="92" t="s">
        <v>176</v>
      </c>
      <c r="CQ289" s="83"/>
      <c r="CR289" s="83"/>
      <c r="CS289" s="90"/>
      <c r="CT289" s="90"/>
      <c r="CU289" s="90"/>
      <c r="CV289" s="92" t="s">
        <v>176</v>
      </c>
      <c r="CW289" s="83"/>
      <c r="CX289" s="83"/>
      <c r="CY289" s="90"/>
      <c r="CZ289" s="90"/>
      <c r="DA289" s="90"/>
      <c r="DB289" s="87" t="s">
        <v>176</v>
      </c>
      <c r="DC289" s="90"/>
      <c r="DD289" s="90"/>
      <c r="DE289" s="90"/>
      <c r="DF289" s="91"/>
      <c r="DG289" s="91"/>
      <c r="DH289" s="91"/>
      <c r="DI289" s="87"/>
      <c r="DJ289" s="83"/>
      <c r="DK289" s="83"/>
      <c r="DL289" s="83"/>
      <c r="DM289" s="87"/>
      <c r="DN289" s="83"/>
      <c r="DO289" s="83"/>
      <c r="DP289" s="83"/>
      <c r="DQ289" s="87"/>
      <c r="DR289" s="87" t="s">
        <v>174</v>
      </c>
      <c r="DS289" s="90">
        <v>2323.4699999999998</v>
      </c>
      <c r="DT289" s="90"/>
      <c r="DU289" s="90">
        <v>1847.19</v>
      </c>
      <c r="DV289" s="93">
        <v>3</v>
      </c>
      <c r="DW289" s="93">
        <v>14</v>
      </c>
      <c r="DX289" s="93">
        <v>8.1999999999999993</v>
      </c>
      <c r="DY289" s="87" t="s">
        <v>174</v>
      </c>
      <c r="DZ289" s="83">
        <v>78</v>
      </c>
      <c r="EA289" s="83">
        <v>80</v>
      </c>
      <c r="EB289" s="83">
        <v>72</v>
      </c>
      <c r="EC289" s="83">
        <v>72</v>
      </c>
      <c r="ED289" s="83">
        <v>8</v>
      </c>
      <c r="EE289" s="83">
        <v>6</v>
      </c>
      <c r="EF289" s="87" t="s">
        <v>176</v>
      </c>
      <c r="EG289" s="83"/>
      <c r="EH289" s="84"/>
      <c r="EI289" s="84"/>
      <c r="EJ289" s="84"/>
      <c r="EK289" s="87" t="s">
        <v>174</v>
      </c>
      <c r="EL289" s="90">
        <v>136.44</v>
      </c>
      <c r="EM289" s="90"/>
      <c r="EN289" s="90">
        <v>42.03</v>
      </c>
      <c r="EO289" s="87" t="s">
        <v>177</v>
      </c>
      <c r="EP289" s="83">
        <v>30</v>
      </c>
      <c r="EQ289" s="91"/>
      <c r="ER289" s="91">
        <v>114.5</v>
      </c>
      <c r="ES289" s="91">
        <v>114.5</v>
      </c>
      <c r="ET289" s="91">
        <v>6</v>
      </c>
      <c r="EU289" s="87" t="s">
        <v>174</v>
      </c>
      <c r="EV289" s="87"/>
      <c r="EW289" s="91">
        <v>2</v>
      </c>
      <c r="EX289" s="87" t="s">
        <v>174</v>
      </c>
      <c r="EY289" s="90"/>
      <c r="EZ289" s="90"/>
      <c r="FA289" s="90">
        <v>54.74</v>
      </c>
      <c r="FB289" s="91"/>
      <c r="FC289" s="91"/>
      <c r="FD289" s="91"/>
      <c r="FE289" s="87"/>
      <c r="FF289" s="83"/>
      <c r="FG289" s="83"/>
      <c r="FH289" s="83"/>
      <c r="FI289" s="87"/>
      <c r="FJ289" s="83"/>
      <c r="FK289" s="83"/>
      <c r="FL289" s="83"/>
      <c r="FM289" s="87"/>
      <c r="FN289" s="113" t="s">
        <v>174</v>
      </c>
      <c r="FO289" s="84">
        <f t="shared" si="32"/>
        <v>50</v>
      </c>
      <c r="FP289" s="84"/>
      <c r="FQ289" s="84"/>
      <c r="FR289" s="85">
        <f t="shared" si="33"/>
        <v>200</v>
      </c>
      <c r="FS289" s="90"/>
      <c r="FT289" s="90"/>
      <c r="FU289" s="90"/>
      <c r="FV289" s="90"/>
      <c r="FW289" s="86">
        <f t="shared" si="30"/>
        <v>3821.06</v>
      </c>
      <c r="FX289" s="86">
        <f t="shared" si="34"/>
        <v>0</v>
      </c>
      <c r="FY289" s="86">
        <f t="shared" si="34"/>
        <v>4876.4099999999989</v>
      </c>
      <c r="GA289" s="18"/>
    </row>
    <row r="290" spans="1:183" ht="30" customHeight="1" x14ac:dyDescent="0.25">
      <c r="A290" s="83" t="s">
        <v>547</v>
      </c>
      <c r="B290" s="87" t="s">
        <v>436</v>
      </c>
      <c r="C290" s="88">
        <v>44971</v>
      </c>
      <c r="D290" s="89">
        <v>45033</v>
      </c>
      <c r="E290" s="87" t="s">
        <v>202</v>
      </c>
      <c r="F290" s="87" t="s">
        <v>177</v>
      </c>
      <c r="G290" s="87" t="s">
        <v>299</v>
      </c>
      <c r="H290" s="87"/>
      <c r="I290" s="87"/>
      <c r="J290" s="83">
        <v>100</v>
      </c>
      <c r="K290" s="87"/>
      <c r="L290" s="87" t="s">
        <v>174</v>
      </c>
      <c r="M290" s="83"/>
      <c r="N290" s="83">
        <v>1</v>
      </c>
      <c r="O290" s="83"/>
      <c r="P290" s="83">
        <v>30000</v>
      </c>
      <c r="Q290" s="83"/>
      <c r="R290" s="83"/>
      <c r="S290" s="83"/>
      <c r="T290" s="83">
        <v>1</v>
      </c>
      <c r="U290" s="83">
        <v>8</v>
      </c>
      <c r="V290" s="83">
        <v>13440</v>
      </c>
      <c r="W290" s="83">
        <v>1680</v>
      </c>
      <c r="X290" s="87" t="s">
        <v>175</v>
      </c>
      <c r="Y290" s="83">
        <v>2362</v>
      </c>
      <c r="Z290" s="83">
        <v>2362</v>
      </c>
      <c r="AA290" s="83">
        <v>1912</v>
      </c>
      <c r="AB290" s="83">
        <v>1602</v>
      </c>
      <c r="AC290" s="83">
        <v>1</v>
      </c>
      <c r="AD290" s="87" t="s">
        <v>176</v>
      </c>
      <c r="AE290" s="90"/>
      <c r="AF290" s="90"/>
      <c r="AG290" s="90"/>
      <c r="AH290" s="87" t="s">
        <v>176</v>
      </c>
      <c r="AI290" s="84"/>
      <c r="AJ290" s="84"/>
      <c r="AK290" s="84"/>
      <c r="AL290" s="87" t="s">
        <v>176</v>
      </c>
      <c r="AM290" s="87" t="s">
        <v>176</v>
      </c>
      <c r="AN290" s="90"/>
      <c r="AO290" s="90"/>
      <c r="AP290" s="90"/>
      <c r="AQ290" s="87" t="s">
        <v>174</v>
      </c>
      <c r="AR290" s="90"/>
      <c r="AS290" s="90">
        <v>1465.7</v>
      </c>
      <c r="AT290" s="90"/>
      <c r="AU290" s="87" t="s">
        <v>176</v>
      </c>
      <c r="AV290" s="90"/>
      <c r="AW290" s="90"/>
      <c r="AX290" s="90"/>
      <c r="AY290" s="87" t="s">
        <v>174</v>
      </c>
      <c r="AZ290" s="91">
        <v>310</v>
      </c>
      <c r="BA290" s="90">
        <v>223.25</v>
      </c>
      <c r="BB290" s="90">
        <v>183.85</v>
      </c>
      <c r="BC290" s="90"/>
      <c r="BD290" s="87" t="s">
        <v>174</v>
      </c>
      <c r="BE290" s="91">
        <v>450</v>
      </c>
      <c r="BF290" s="90">
        <v>299</v>
      </c>
      <c r="BG290" s="90">
        <v>594.41999999999996</v>
      </c>
      <c r="BH290" s="90"/>
      <c r="BI290" s="87" t="s">
        <v>174</v>
      </c>
      <c r="BJ290" s="91">
        <v>1680</v>
      </c>
      <c r="BK290" s="90">
        <v>247</v>
      </c>
      <c r="BL290" s="90">
        <v>745.59</v>
      </c>
      <c r="BM290" s="90"/>
      <c r="BN290" s="91">
        <v>11</v>
      </c>
      <c r="BO290" s="91">
        <v>38</v>
      </c>
      <c r="BP290" s="91"/>
      <c r="BQ290" s="91"/>
      <c r="BR290" s="91"/>
      <c r="BS290" s="83"/>
      <c r="BT290" s="83"/>
      <c r="BU290" s="83"/>
      <c r="BV290" s="87" t="s">
        <v>176</v>
      </c>
      <c r="BW290" s="90"/>
      <c r="BX290" s="90"/>
      <c r="BY290" s="90"/>
      <c r="BZ290" s="83"/>
      <c r="CA290" s="91"/>
      <c r="CB290" s="91"/>
      <c r="CC290" s="91"/>
      <c r="CD290" s="91"/>
      <c r="CE290" s="91"/>
      <c r="CF290" s="87" t="s">
        <v>174</v>
      </c>
      <c r="CG290" s="90">
        <v>742.39</v>
      </c>
      <c r="CH290" s="90">
        <v>3015.28</v>
      </c>
      <c r="CI290" s="90"/>
      <c r="CJ290" s="91">
        <v>1680</v>
      </c>
      <c r="CK290" s="91">
        <v>0</v>
      </c>
      <c r="CL290" s="91">
        <v>19</v>
      </c>
      <c r="CM290" s="83"/>
      <c r="CN290" s="83"/>
      <c r="CO290" s="83"/>
      <c r="CP290" s="92" t="s">
        <v>176</v>
      </c>
      <c r="CQ290" s="83"/>
      <c r="CR290" s="83"/>
      <c r="CS290" s="90"/>
      <c r="CT290" s="90"/>
      <c r="CU290" s="90"/>
      <c r="CV290" s="92" t="s">
        <v>176</v>
      </c>
      <c r="CW290" s="83"/>
      <c r="CX290" s="83"/>
      <c r="CY290" s="90"/>
      <c r="CZ290" s="90"/>
      <c r="DA290" s="90"/>
      <c r="DB290" s="87" t="s">
        <v>176</v>
      </c>
      <c r="DC290" s="90"/>
      <c r="DD290" s="90"/>
      <c r="DE290" s="90"/>
      <c r="DF290" s="91"/>
      <c r="DG290" s="91"/>
      <c r="DH290" s="91"/>
      <c r="DI290" s="87"/>
      <c r="DJ290" s="83"/>
      <c r="DK290" s="83"/>
      <c r="DL290" s="83"/>
      <c r="DM290" s="87"/>
      <c r="DN290" s="83"/>
      <c r="DO290" s="83"/>
      <c r="DP290" s="83"/>
      <c r="DQ290" s="87"/>
      <c r="DR290" s="87" t="s">
        <v>174</v>
      </c>
      <c r="DS290" s="90">
        <v>2600</v>
      </c>
      <c r="DT290" s="90">
        <v>1536.53</v>
      </c>
      <c r="DU290" s="90"/>
      <c r="DV290" s="93">
        <v>2.5</v>
      </c>
      <c r="DW290" s="93">
        <v>14</v>
      </c>
      <c r="DX290" s="93">
        <v>8.4</v>
      </c>
      <c r="DY290" s="87" t="s">
        <v>174</v>
      </c>
      <c r="DZ290" s="83">
        <v>69</v>
      </c>
      <c r="EA290" s="83">
        <v>68</v>
      </c>
      <c r="EB290" s="83">
        <v>67</v>
      </c>
      <c r="EC290" s="83">
        <v>67</v>
      </c>
      <c r="ED290" s="83">
        <v>12</v>
      </c>
      <c r="EE290" s="83">
        <v>12</v>
      </c>
      <c r="EF290" s="87" t="s">
        <v>176</v>
      </c>
      <c r="EG290" s="83"/>
      <c r="EH290" s="84"/>
      <c r="EI290" s="84"/>
      <c r="EJ290" s="84"/>
      <c r="EK290" s="87" t="s">
        <v>174</v>
      </c>
      <c r="EL290" s="90"/>
      <c r="EM290" s="90">
        <v>36.25</v>
      </c>
      <c r="EN290" s="90"/>
      <c r="EO290" s="87" t="s">
        <v>177</v>
      </c>
      <c r="EP290" s="83">
        <v>40</v>
      </c>
      <c r="EQ290" s="91">
        <v>8</v>
      </c>
      <c r="ER290" s="91">
        <v>110</v>
      </c>
      <c r="ES290" s="91">
        <v>110</v>
      </c>
      <c r="ET290" s="91">
        <v>6</v>
      </c>
      <c r="EU290" s="87" t="s">
        <v>176</v>
      </c>
      <c r="EV290" s="87" t="s">
        <v>207</v>
      </c>
      <c r="EW290" s="91">
        <v>0</v>
      </c>
      <c r="EX290" s="87" t="s">
        <v>174</v>
      </c>
      <c r="EY290" s="90"/>
      <c r="EZ290" s="90">
        <v>47.95</v>
      </c>
      <c r="FA290" s="90"/>
      <c r="FB290" s="91">
        <v>18</v>
      </c>
      <c r="FC290" s="91">
        <v>60</v>
      </c>
      <c r="FD290" s="91">
        <v>12</v>
      </c>
      <c r="FE290" s="87" t="s">
        <v>180</v>
      </c>
      <c r="FF290" s="83">
        <v>18</v>
      </c>
      <c r="FG290" s="83">
        <v>60</v>
      </c>
      <c r="FH290" s="83">
        <v>12</v>
      </c>
      <c r="FI290" s="87" t="s">
        <v>180</v>
      </c>
      <c r="FJ290" s="83"/>
      <c r="FK290" s="83"/>
      <c r="FL290" s="83"/>
      <c r="FM290" s="87"/>
      <c r="FN290" s="113" t="s">
        <v>174</v>
      </c>
      <c r="FO290" s="84">
        <f t="shared" si="32"/>
        <v>50</v>
      </c>
      <c r="FP290" s="84"/>
      <c r="FQ290" s="84"/>
      <c r="FR290" s="85">
        <f t="shared" si="33"/>
        <v>200</v>
      </c>
      <c r="FS290" s="90"/>
      <c r="FT290" s="90"/>
      <c r="FU290" s="90"/>
      <c r="FV290" s="90"/>
      <c r="FW290" s="86">
        <f t="shared" si="30"/>
        <v>4361.6399999999994</v>
      </c>
      <c r="FX290" s="86">
        <f t="shared" si="34"/>
        <v>7625.57</v>
      </c>
      <c r="FY290" s="86">
        <f t="shared" si="34"/>
        <v>0</v>
      </c>
      <c r="GA290" s="18"/>
    </row>
    <row r="291" spans="1:183" ht="30" customHeight="1" x14ac:dyDescent="0.25">
      <c r="A291" s="83" t="s">
        <v>548</v>
      </c>
      <c r="B291" s="87" t="s">
        <v>201</v>
      </c>
      <c r="C291" s="88">
        <v>45019</v>
      </c>
      <c r="D291" s="89">
        <v>45028</v>
      </c>
      <c r="E291" s="87" t="s">
        <v>202</v>
      </c>
      <c r="F291" s="87" t="s">
        <v>177</v>
      </c>
      <c r="G291" s="87" t="s">
        <v>299</v>
      </c>
      <c r="H291" s="87"/>
      <c r="I291" s="87"/>
      <c r="J291" s="83">
        <v>100</v>
      </c>
      <c r="K291" s="87"/>
      <c r="L291" s="87" t="s">
        <v>176</v>
      </c>
      <c r="M291" s="83"/>
      <c r="N291" s="83"/>
      <c r="O291" s="83"/>
      <c r="P291" s="83"/>
      <c r="Q291" s="83"/>
      <c r="R291" s="83"/>
      <c r="S291" s="83"/>
      <c r="T291" s="83">
        <v>3</v>
      </c>
      <c r="U291" s="83">
        <v>6</v>
      </c>
      <c r="V291" s="83">
        <v>6720</v>
      </c>
      <c r="W291" s="83">
        <v>840</v>
      </c>
      <c r="X291" s="87" t="s">
        <v>175</v>
      </c>
      <c r="Y291" s="83">
        <v>2903</v>
      </c>
      <c r="Z291" s="83"/>
      <c r="AA291" s="83"/>
      <c r="AB291" s="83">
        <v>1250</v>
      </c>
      <c r="AC291" s="83">
        <v>1</v>
      </c>
      <c r="AD291" s="87" t="s">
        <v>176</v>
      </c>
      <c r="AE291" s="90"/>
      <c r="AF291" s="90"/>
      <c r="AG291" s="90"/>
      <c r="AH291" s="87" t="s">
        <v>176</v>
      </c>
      <c r="AI291" s="84"/>
      <c r="AJ291" s="84"/>
      <c r="AK291" s="84"/>
      <c r="AL291" s="87" t="s">
        <v>176</v>
      </c>
      <c r="AM291" s="87" t="s">
        <v>176</v>
      </c>
      <c r="AN291" s="90"/>
      <c r="AO291" s="90"/>
      <c r="AP291" s="90"/>
      <c r="AQ291" s="87" t="s">
        <v>174</v>
      </c>
      <c r="AR291" s="90"/>
      <c r="AS291" s="90">
        <v>891.17</v>
      </c>
      <c r="AT291" s="90"/>
      <c r="AU291" s="87" t="s">
        <v>176</v>
      </c>
      <c r="AV291" s="90"/>
      <c r="AW291" s="90"/>
      <c r="AX291" s="90"/>
      <c r="AY291" s="87" t="s">
        <v>174</v>
      </c>
      <c r="AZ291" s="91">
        <v>1653</v>
      </c>
      <c r="BA291" s="90"/>
      <c r="BB291" s="90">
        <v>947.47</v>
      </c>
      <c r="BC291" s="90"/>
      <c r="BD291" s="87" t="s">
        <v>176</v>
      </c>
      <c r="BE291" s="91"/>
      <c r="BF291" s="90"/>
      <c r="BG291" s="90"/>
      <c r="BH291" s="90"/>
      <c r="BI291" s="87" t="s">
        <v>174</v>
      </c>
      <c r="BJ291" s="91">
        <v>840</v>
      </c>
      <c r="BK291" s="90"/>
      <c r="BL291" s="90">
        <v>1806.05</v>
      </c>
      <c r="BM291" s="90"/>
      <c r="BN291" s="91">
        <v>9</v>
      </c>
      <c r="BO291" s="91">
        <v>38</v>
      </c>
      <c r="BP291" s="91"/>
      <c r="BQ291" s="91"/>
      <c r="BR291" s="91"/>
      <c r="BS291" s="83"/>
      <c r="BT291" s="83"/>
      <c r="BU291" s="83"/>
      <c r="BV291" s="87" t="s">
        <v>176</v>
      </c>
      <c r="BW291" s="90"/>
      <c r="BX291" s="90"/>
      <c r="BY291" s="90"/>
      <c r="BZ291" s="83"/>
      <c r="CA291" s="91"/>
      <c r="CB291" s="91"/>
      <c r="CC291" s="91"/>
      <c r="CD291" s="91"/>
      <c r="CE291" s="91"/>
      <c r="CF291" s="87" t="s">
        <v>174</v>
      </c>
      <c r="CG291" s="90"/>
      <c r="CH291" s="90">
        <v>2427.62</v>
      </c>
      <c r="CI291" s="90"/>
      <c r="CJ291" s="91">
        <v>840</v>
      </c>
      <c r="CK291" s="91">
        <v>4.2</v>
      </c>
      <c r="CL291" s="91">
        <v>19</v>
      </c>
      <c r="CM291" s="83"/>
      <c r="CN291" s="83"/>
      <c r="CO291" s="83"/>
      <c r="CP291" s="92" t="s">
        <v>176</v>
      </c>
      <c r="CQ291" s="83"/>
      <c r="CR291" s="83"/>
      <c r="CS291" s="90"/>
      <c r="CT291" s="90"/>
      <c r="CU291" s="90"/>
      <c r="CV291" s="92" t="s">
        <v>176</v>
      </c>
      <c r="CW291" s="83"/>
      <c r="CX291" s="83"/>
      <c r="CY291" s="90"/>
      <c r="CZ291" s="90"/>
      <c r="DA291" s="90"/>
      <c r="DB291" s="87" t="s">
        <v>176</v>
      </c>
      <c r="DC291" s="90"/>
      <c r="DD291" s="90"/>
      <c r="DE291" s="90"/>
      <c r="DF291" s="91"/>
      <c r="DG291" s="91"/>
      <c r="DH291" s="91"/>
      <c r="DI291" s="87"/>
      <c r="DJ291" s="83"/>
      <c r="DK291" s="83"/>
      <c r="DL291" s="83"/>
      <c r="DM291" s="87"/>
      <c r="DN291" s="83"/>
      <c r="DO291" s="83"/>
      <c r="DP291" s="83"/>
      <c r="DQ291" s="87"/>
      <c r="DR291" s="87" t="s">
        <v>174</v>
      </c>
      <c r="DS291" s="90">
        <v>2600</v>
      </c>
      <c r="DT291" s="90">
        <v>2618.6</v>
      </c>
      <c r="DU291" s="90"/>
      <c r="DV291" s="93">
        <v>2</v>
      </c>
      <c r="DW291" s="93">
        <v>15</v>
      </c>
      <c r="DX291" s="93">
        <v>8.8000000000000007</v>
      </c>
      <c r="DY291" s="87" t="s">
        <v>174</v>
      </c>
      <c r="DZ291" s="83">
        <v>75</v>
      </c>
      <c r="EA291" s="83">
        <v>75</v>
      </c>
      <c r="EB291" s="83">
        <v>72</v>
      </c>
      <c r="EC291" s="83">
        <v>72</v>
      </c>
      <c r="ED291" s="83">
        <v>12</v>
      </c>
      <c r="EE291" s="83">
        <v>12</v>
      </c>
      <c r="EF291" s="87" t="s">
        <v>176</v>
      </c>
      <c r="EG291" s="83"/>
      <c r="EH291" s="84"/>
      <c r="EI291" s="84"/>
      <c r="EJ291" s="84"/>
      <c r="EK291" s="87" t="s">
        <v>174</v>
      </c>
      <c r="EL291" s="90"/>
      <c r="EM291" s="90">
        <v>75.53</v>
      </c>
      <c r="EN291" s="90"/>
      <c r="EO291" s="87" t="s">
        <v>177</v>
      </c>
      <c r="EP291" s="83">
        <v>40</v>
      </c>
      <c r="EQ291" s="91">
        <v>10</v>
      </c>
      <c r="ER291" s="91">
        <v>140</v>
      </c>
      <c r="ES291" s="91">
        <v>120</v>
      </c>
      <c r="ET291" s="91">
        <v>0</v>
      </c>
      <c r="EU291" s="87" t="s">
        <v>176</v>
      </c>
      <c r="EV291" s="87" t="s">
        <v>207</v>
      </c>
      <c r="EW291" s="91">
        <v>2</v>
      </c>
      <c r="EX291" s="87" t="s">
        <v>174</v>
      </c>
      <c r="EY291" s="90"/>
      <c r="EZ291" s="90">
        <v>89.53</v>
      </c>
      <c r="FA291" s="90"/>
      <c r="FB291" s="91">
        <v>13</v>
      </c>
      <c r="FC291" s="91">
        <v>100</v>
      </c>
      <c r="FD291" s="91">
        <v>12</v>
      </c>
      <c r="FE291" s="87" t="s">
        <v>180</v>
      </c>
      <c r="FF291" s="83">
        <v>13</v>
      </c>
      <c r="FG291" s="83">
        <v>100</v>
      </c>
      <c r="FH291" s="83">
        <v>10</v>
      </c>
      <c r="FI291" s="87" t="s">
        <v>205</v>
      </c>
      <c r="FJ291" s="83"/>
      <c r="FK291" s="83"/>
      <c r="FL291" s="83"/>
      <c r="FM291" s="87"/>
      <c r="FN291" s="113" t="s">
        <v>174</v>
      </c>
      <c r="FO291" s="84">
        <f t="shared" si="32"/>
        <v>50</v>
      </c>
      <c r="FP291" s="84"/>
      <c r="FQ291" s="84"/>
      <c r="FR291" s="85">
        <f t="shared" si="33"/>
        <v>200</v>
      </c>
      <c r="FS291" s="90"/>
      <c r="FT291" s="90"/>
      <c r="FU291" s="90">
        <v>70.319999999999993</v>
      </c>
      <c r="FV291" s="90"/>
      <c r="FW291" s="86">
        <f t="shared" si="30"/>
        <v>2850</v>
      </c>
      <c r="FX291" s="86">
        <f t="shared" si="34"/>
        <v>8926.2900000000009</v>
      </c>
      <c r="FY291" s="86">
        <f t="shared" si="34"/>
        <v>0</v>
      </c>
      <c r="GA291" s="18"/>
    </row>
    <row r="292" spans="1:183" ht="45" customHeight="1" x14ac:dyDescent="0.25">
      <c r="A292" s="83" t="s">
        <v>549</v>
      </c>
      <c r="B292" s="87" t="s">
        <v>201</v>
      </c>
      <c r="C292" s="88">
        <v>45011</v>
      </c>
      <c r="D292" s="89">
        <v>45040</v>
      </c>
      <c r="E292" s="87" t="s">
        <v>202</v>
      </c>
      <c r="F292" s="87" t="s">
        <v>177</v>
      </c>
      <c r="G292" s="87" t="s">
        <v>299</v>
      </c>
      <c r="H292" s="87"/>
      <c r="I292" s="87"/>
      <c r="J292" s="83">
        <v>100</v>
      </c>
      <c r="K292" s="87"/>
      <c r="L292" s="87" t="s">
        <v>176</v>
      </c>
      <c r="M292" s="83"/>
      <c r="N292" s="83"/>
      <c r="O292" s="83"/>
      <c r="P292" s="83"/>
      <c r="Q292" s="83"/>
      <c r="R292" s="83"/>
      <c r="S292" s="83"/>
      <c r="T292" s="83">
        <v>2</v>
      </c>
      <c r="U292" s="83">
        <v>7</v>
      </c>
      <c r="V292" s="83">
        <v>11648</v>
      </c>
      <c r="W292" s="83">
        <v>1456</v>
      </c>
      <c r="X292" s="87" t="s">
        <v>204</v>
      </c>
      <c r="Y292" s="83">
        <v>2790</v>
      </c>
      <c r="Z292" s="83"/>
      <c r="AA292" s="83"/>
      <c r="AB292" s="83">
        <v>695</v>
      </c>
      <c r="AC292" s="83">
        <v>1</v>
      </c>
      <c r="AD292" s="87" t="s">
        <v>176</v>
      </c>
      <c r="AE292" s="90"/>
      <c r="AF292" s="90"/>
      <c r="AG292" s="90"/>
      <c r="AH292" s="87" t="s">
        <v>176</v>
      </c>
      <c r="AI292" s="84"/>
      <c r="AJ292" s="84"/>
      <c r="AK292" s="84"/>
      <c r="AL292" s="87" t="s">
        <v>176</v>
      </c>
      <c r="AM292" s="87" t="s">
        <v>176</v>
      </c>
      <c r="AN292" s="90"/>
      <c r="AO292" s="90"/>
      <c r="AP292" s="90"/>
      <c r="AQ292" s="87" t="s">
        <v>174</v>
      </c>
      <c r="AR292" s="90"/>
      <c r="AS292" s="90">
        <v>1854.96</v>
      </c>
      <c r="AT292" s="90"/>
      <c r="AU292" s="87" t="s">
        <v>176</v>
      </c>
      <c r="AV292" s="90"/>
      <c r="AW292" s="90"/>
      <c r="AX292" s="90"/>
      <c r="AY292" s="87" t="s">
        <v>174</v>
      </c>
      <c r="AZ292" s="91">
        <v>2095</v>
      </c>
      <c r="BA292" s="90"/>
      <c r="BB292" s="90">
        <v>1850.98</v>
      </c>
      <c r="BC292" s="90"/>
      <c r="BD292" s="87" t="s">
        <v>176</v>
      </c>
      <c r="BE292" s="91"/>
      <c r="BF292" s="90"/>
      <c r="BG292" s="90"/>
      <c r="BH292" s="90"/>
      <c r="BI292" s="87" t="s">
        <v>174</v>
      </c>
      <c r="BJ292" s="91">
        <v>1456</v>
      </c>
      <c r="BK292" s="90"/>
      <c r="BL292" s="90">
        <v>2103.1799999999998</v>
      </c>
      <c r="BM292" s="90"/>
      <c r="BN292" s="91">
        <v>5</v>
      </c>
      <c r="BO292" s="91">
        <v>38</v>
      </c>
      <c r="BP292" s="91"/>
      <c r="BQ292" s="91"/>
      <c r="BR292" s="91"/>
      <c r="BS292" s="83"/>
      <c r="BT292" s="83"/>
      <c r="BU292" s="83"/>
      <c r="BV292" s="87" t="s">
        <v>176</v>
      </c>
      <c r="BW292" s="90"/>
      <c r="BX292" s="90"/>
      <c r="BY292" s="90"/>
      <c r="BZ292" s="83"/>
      <c r="CA292" s="91"/>
      <c r="CB292" s="91"/>
      <c r="CC292" s="91"/>
      <c r="CD292" s="91"/>
      <c r="CE292" s="91"/>
      <c r="CF292" s="87" t="s">
        <v>174</v>
      </c>
      <c r="CG292" s="90"/>
      <c r="CH292" s="90">
        <v>1823.06</v>
      </c>
      <c r="CI292" s="90"/>
      <c r="CJ292" s="91">
        <v>1456</v>
      </c>
      <c r="CK292" s="91">
        <v>4.2</v>
      </c>
      <c r="CL292" s="91">
        <v>19</v>
      </c>
      <c r="CM292" s="83"/>
      <c r="CN292" s="83"/>
      <c r="CO292" s="83"/>
      <c r="CP292" s="92" t="s">
        <v>176</v>
      </c>
      <c r="CQ292" s="83"/>
      <c r="CR292" s="83"/>
      <c r="CS292" s="90"/>
      <c r="CT292" s="90"/>
      <c r="CU292" s="90"/>
      <c r="CV292" s="92" t="s">
        <v>176</v>
      </c>
      <c r="CW292" s="83"/>
      <c r="CX292" s="83"/>
      <c r="CY292" s="90"/>
      <c r="CZ292" s="90"/>
      <c r="DA292" s="90"/>
      <c r="DB292" s="87" t="s">
        <v>176</v>
      </c>
      <c r="DC292" s="90"/>
      <c r="DD292" s="90"/>
      <c r="DE292" s="90"/>
      <c r="DF292" s="91"/>
      <c r="DG292" s="91"/>
      <c r="DH292" s="91"/>
      <c r="DI292" s="87"/>
      <c r="DJ292" s="83"/>
      <c r="DK292" s="83"/>
      <c r="DL292" s="83"/>
      <c r="DM292" s="87"/>
      <c r="DN292" s="83"/>
      <c r="DO292" s="83"/>
      <c r="DP292" s="83"/>
      <c r="DQ292" s="87"/>
      <c r="DR292" s="87" t="s">
        <v>174</v>
      </c>
      <c r="DS292" s="90">
        <v>2600</v>
      </c>
      <c r="DT292" s="90">
        <v>2517.75</v>
      </c>
      <c r="DU292" s="90"/>
      <c r="DV292" s="93">
        <v>3</v>
      </c>
      <c r="DW292" s="93">
        <v>15</v>
      </c>
      <c r="DX292" s="93">
        <v>9</v>
      </c>
      <c r="DY292" s="87" t="s">
        <v>174</v>
      </c>
      <c r="DZ292" s="83">
        <v>77</v>
      </c>
      <c r="EA292" s="83">
        <v>77</v>
      </c>
      <c r="EB292" s="83">
        <v>72</v>
      </c>
      <c r="EC292" s="83">
        <v>72</v>
      </c>
      <c r="ED292" s="83">
        <v>12</v>
      </c>
      <c r="EE292" s="83">
        <v>12</v>
      </c>
      <c r="EF292" s="87" t="s">
        <v>176</v>
      </c>
      <c r="EG292" s="83"/>
      <c r="EH292" s="84"/>
      <c r="EI292" s="84"/>
      <c r="EJ292" s="84"/>
      <c r="EK292" s="87" t="s">
        <v>174</v>
      </c>
      <c r="EL292" s="90"/>
      <c r="EM292" s="90">
        <v>153.51</v>
      </c>
      <c r="EN292" s="90"/>
      <c r="EO292" s="87" t="s">
        <v>177</v>
      </c>
      <c r="EP292" s="83">
        <v>40</v>
      </c>
      <c r="EQ292" s="91">
        <v>10</v>
      </c>
      <c r="ER292" s="91">
        <v>140</v>
      </c>
      <c r="ES292" s="91">
        <v>120</v>
      </c>
      <c r="ET292" s="91">
        <v>6</v>
      </c>
      <c r="EU292" s="87" t="s">
        <v>174</v>
      </c>
      <c r="EV292" s="87"/>
      <c r="EW292" s="91">
        <v>1</v>
      </c>
      <c r="EX292" s="87" t="s">
        <v>174</v>
      </c>
      <c r="EY292" s="90"/>
      <c r="EZ292" s="90">
        <v>202.43</v>
      </c>
      <c r="FA292" s="90"/>
      <c r="FB292" s="91">
        <v>13</v>
      </c>
      <c r="FC292" s="91">
        <v>100</v>
      </c>
      <c r="FD292" s="91">
        <v>12</v>
      </c>
      <c r="FE292" s="87" t="s">
        <v>180</v>
      </c>
      <c r="FF292" s="83">
        <v>13</v>
      </c>
      <c r="FG292" s="83">
        <v>100</v>
      </c>
      <c r="FH292" s="83">
        <v>10</v>
      </c>
      <c r="FI292" s="87" t="s">
        <v>205</v>
      </c>
      <c r="FJ292" s="83"/>
      <c r="FK292" s="83"/>
      <c r="FL292" s="83"/>
      <c r="FM292" s="87"/>
      <c r="FN292" s="113" t="s">
        <v>174</v>
      </c>
      <c r="FO292" s="84">
        <f t="shared" si="32"/>
        <v>50</v>
      </c>
      <c r="FP292" s="84"/>
      <c r="FQ292" s="84"/>
      <c r="FR292" s="85">
        <f t="shared" si="33"/>
        <v>200</v>
      </c>
      <c r="FS292" s="90"/>
      <c r="FT292" s="90"/>
      <c r="FU292" s="90">
        <v>58.99</v>
      </c>
      <c r="FV292" s="90"/>
      <c r="FW292" s="86">
        <f t="shared" si="30"/>
        <v>2850</v>
      </c>
      <c r="FX292" s="86">
        <f t="shared" si="34"/>
        <v>10564.86</v>
      </c>
      <c r="FY292" s="86">
        <f t="shared" si="34"/>
        <v>0</v>
      </c>
      <c r="GA292" s="18"/>
    </row>
    <row r="293" spans="1:183" ht="30" customHeight="1" x14ac:dyDescent="0.25">
      <c r="A293" s="83" t="s">
        <v>550</v>
      </c>
      <c r="B293" s="87" t="s">
        <v>337</v>
      </c>
      <c r="C293" s="88">
        <v>45190</v>
      </c>
      <c r="D293" s="89">
        <v>45044</v>
      </c>
      <c r="E293" s="87" t="s">
        <v>202</v>
      </c>
      <c r="F293" s="87" t="s">
        <v>177</v>
      </c>
      <c r="G293" s="87" t="s">
        <v>299</v>
      </c>
      <c r="H293" s="87"/>
      <c r="I293" s="87"/>
      <c r="J293" s="83">
        <v>100</v>
      </c>
      <c r="K293" s="87"/>
      <c r="L293" s="87" t="s">
        <v>174</v>
      </c>
      <c r="M293" s="83"/>
      <c r="N293" s="83">
        <v>1</v>
      </c>
      <c r="O293" s="83"/>
      <c r="P293" s="83">
        <v>30000</v>
      </c>
      <c r="Q293" s="83">
        <v>13</v>
      </c>
      <c r="R293" s="83"/>
      <c r="S293" s="83"/>
      <c r="T293" s="83">
        <v>1</v>
      </c>
      <c r="U293" s="83">
        <v>6</v>
      </c>
      <c r="V293" s="83">
        <v>8512</v>
      </c>
      <c r="W293" s="83">
        <v>1064</v>
      </c>
      <c r="X293" s="87" t="s">
        <v>175</v>
      </c>
      <c r="Y293" s="83">
        <v>2245</v>
      </c>
      <c r="Z293" s="83">
        <v>1821</v>
      </c>
      <c r="AA293" s="83">
        <v>109</v>
      </c>
      <c r="AB293" s="83">
        <v>1011</v>
      </c>
      <c r="AC293" s="83">
        <v>1</v>
      </c>
      <c r="AD293" s="87" t="s">
        <v>176</v>
      </c>
      <c r="AE293" s="90"/>
      <c r="AF293" s="90"/>
      <c r="AG293" s="90"/>
      <c r="AH293" s="87" t="s">
        <v>176</v>
      </c>
      <c r="AI293" s="84"/>
      <c r="AJ293" s="84"/>
      <c r="AK293" s="84"/>
      <c r="AL293" s="87" t="s">
        <v>176</v>
      </c>
      <c r="AM293" s="87" t="s">
        <v>176</v>
      </c>
      <c r="AN293" s="90"/>
      <c r="AO293" s="90"/>
      <c r="AP293" s="90"/>
      <c r="AQ293" s="87" t="s">
        <v>174</v>
      </c>
      <c r="AR293" s="90"/>
      <c r="AS293" s="90"/>
      <c r="AT293" s="90">
        <v>1958.84</v>
      </c>
      <c r="AU293" s="87" t="s">
        <v>176</v>
      </c>
      <c r="AV293" s="90"/>
      <c r="AW293" s="90"/>
      <c r="AX293" s="90"/>
      <c r="AY293" s="87" t="s">
        <v>174</v>
      </c>
      <c r="AZ293" s="91">
        <v>1234</v>
      </c>
      <c r="BA293" s="90"/>
      <c r="BB293" s="90"/>
      <c r="BC293" s="90">
        <v>737.61</v>
      </c>
      <c r="BD293" s="87" t="s">
        <v>174</v>
      </c>
      <c r="BE293" s="91">
        <v>1712</v>
      </c>
      <c r="BF293" s="90">
        <v>618.01</v>
      </c>
      <c r="BG293" s="90"/>
      <c r="BH293" s="90"/>
      <c r="BI293" s="87" t="s">
        <v>174</v>
      </c>
      <c r="BJ293" s="91">
        <v>1064</v>
      </c>
      <c r="BK293" s="90">
        <v>1362.72</v>
      </c>
      <c r="BL293" s="90"/>
      <c r="BM293" s="90"/>
      <c r="BN293" s="91">
        <v>5.8</v>
      </c>
      <c r="BO293" s="91">
        <v>38</v>
      </c>
      <c r="BP293" s="91"/>
      <c r="BQ293" s="91"/>
      <c r="BR293" s="91"/>
      <c r="BS293" s="83"/>
      <c r="BT293" s="83"/>
      <c r="BU293" s="83"/>
      <c r="BV293" s="87" t="s">
        <v>176</v>
      </c>
      <c r="BW293" s="90"/>
      <c r="BX293" s="90"/>
      <c r="BY293" s="90"/>
      <c r="BZ293" s="83"/>
      <c r="CA293" s="91"/>
      <c r="CB293" s="91"/>
      <c r="CC293" s="91"/>
      <c r="CD293" s="91"/>
      <c r="CE293" s="91"/>
      <c r="CF293" s="87" t="s">
        <v>174</v>
      </c>
      <c r="CG293" s="90"/>
      <c r="CH293" s="90"/>
      <c r="CI293" s="90">
        <v>1400.36</v>
      </c>
      <c r="CJ293" s="91">
        <v>1064</v>
      </c>
      <c r="CK293" s="91">
        <v>2.5</v>
      </c>
      <c r="CL293" s="91">
        <v>19</v>
      </c>
      <c r="CM293" s="83"/>
      <c r="CN293" s="83"/>
      <c r="CO293" s="83"/>
      <c r="CP293" s="92" t="s">
        <v>176</v>
      </c>
      <c r="CQ293" s="83"/>
      <c r="CR293" s="83"/>
      <c r="CS293" s="90"/>
      <c r="CT293" s="90"/>
      <c r="CU293" s="90"/>
      <c r="CV293" s="92" t="s">
        <v>176</v>
      </c>
      <c r="CW293" s="83"/>
      <c r="CX293" s="83"/>
      <c r="CY293" s="90"/>
      <c r="CZ293" s="90"/>
      <c r="DA293" s="90"/>
      <c r="DB293" s="87" t="s">
        <v>176</v>
      </c>
      <c r="DC293" s="90"/>
      <c r="DD293" s="90"/>
      <c r="DE293" s="90"/>
      <c r="DF293" s="91"/>
      <c r="DG293" s="91"/>
      <c r="DH293" s="91"/>
      <c r="DI293" s="87"/>
      <c r="DJ293" s="83"/>
      <c r="DK293" s="83"/>
      <c r="DL293" s="83"/>
      <c r="DM293" s="87"/>
      <c r="DN293" s="83"/>
      <c r="DO293" s="83"/>
      <c r="DP293" s="83"/>
      <c r="DQ293" s="87"/>
      <c r="DR293" s="87" t="s">
        <v>174</v>
      </c>
      <c r="DS293" s="90">
        <v>2579.58</v>
      </c>
      <c r="DT293" s="90"/>
      <c r="DU293" s="90">
        <v>1882.57</v>
      </c>
      <c r="DV293" s="93">
        <v>2</v>
      </c>
      <c r="DW293" s="93">
        <v>14</v>
      </c>
      <c r="DX293" s="93">
        <v>8.5</v>
      </c>
      <c r="DY293" s="87" t="s">
        <v>174</v>
      </c>
      <c r="DZ293" s="83">
        <v>78</v>
      </c>
      <c r="EA293" s="83">
        <v>80</v>
      </c>
      <c r="EB293" s="83">
        <v>72</v>
      </c>
      <c r="EC293" s="83">
        <v>72</v>
      </c>
      <c r="ED293" s="83">
        <v>8</v>
      </c>
      <c r="EE293" s="83">
        <v>6</v>
      </c>
      <c r="EF293" s="87" t="s">
        <v>176</v>
      </c>
      <c r="EG293" s="83"/>
      <c r="EH293" s="84"/>
      <c r="EI293" s="84"/>
      <c r="EJ293" s="84"/>
      <c r="EK293" s="87" t="s">
        <v>174</v>
      </c>
      <c r="EL293" s="90">
        <v>55.96</v>
      </c>
      <c r="EM293" s="90"/>
      <c r="EN293" s="90"/>
      <c r="EO293" s="87" t="s">
        <v>177</v>
      </c>
      <c r="EP293" s="83">
        <v>40</v>
      </c>
      <c r="EQ293" s="91"/>
      <c r="ER293" s="91">
        <v>120</v>
      </c>
      <c r="ES293" s="91">
        <v>120</v>
      </c>
      <c r="ET293" s="91">
        <v>12</v>
      </c>
      <c r="EU293" s="87" t="s">
        <v>176</v>
      </c>
      <c r="EV293" s="87" t="s">
        <v>387</v>
      </c>
      <c r="EW293" s="91">
        <v>2</v>
      </c>
      <c r="EX293" s="87" t="s">
        <v>174</v>
      </c>
      <c r="EY293" s="90"/>
      <c r="EZ293" s="90"/>
      <c r="FA293" s="90">
        <v>75.040000000000006</v>
      </c>
      <c r="FB293" s="91"/>
      <c r="FC293" s="91"/>
      <c r="FD293" s="91"/>
      <c r="FE293" s="87"/>
      <c r="FF293" s="83"/>
      <c r="FG293" s="83"/>
      <c r="FH293" s="83"/>
      <c r="FI293" s="87"/>
      <c r="FJ293" s="83"/>
      <c r="FK293" s="83"/>
      <c r="FL293" s="83"/>
      <c r="FM293" s="87"/>
      <c r="FN293" s="113" t="s">
        <v>174</v>
      </c>
      <c r="FO293" s="84">
        <f t="shared" si="32"/>
        <v>50</v>
      </c>
      <c r="FP293" s="84"/>
      <c r="FQ293" s="84"/>
      <c r="FR293" s="85">
        <f t="shared" si="33"/>
        <v>200</v>
      </c>
      <c r="FS293" s="90"/>
      <c r="FT293" s="90"/>
      <c r="FU293" s="90"/>
      <c r="FV293" s="90"/>
      <c r="FW293" s="86">
        <f t="shared" si="30"/>
        <v>4866.2699999999995</v>
      </c>
      <c r="FX293" s="86">
        <f t="shared" si="34"/>
        <v>0</v>
      </c>
      <c r="FY293" s="86">
        <f t="shared" si="34"/>
        <v>6054.4199999999992</v>
      </c>
      <c r="GA293" s="18"/>
    </row>
    <row r="294" spans="1:183" x14ac:dyDescent="0.25">
      <c r="A294" s="83" t="s">
        <v>551</v>
      </c>
      <c r="B294" s="87" t="s">
        <v>337</v>
      </c>
      <c r="C294" s="88">
        <v>80422</v>
      </c>
      <c r="D294" s="89">
        <v>45030</v>
      </c>
      <c r="E294" s="87" t="s">
        <v>202</v>
      </c>
      <c r="F294" s="87" t="s">
        <v>177</v>
      </c>
      <c r="G294" s="87" t="s">
        <v>299</v>
      </c>
      <c r="H294" s="87"/>
      <c r="I294" s="87"/>
      <c r="J294" s="83">
        <v>100</v>
      </c>
      <c r="K294" s="87"/>
      <c r="L294" s="87" t="s">
        <v>174</v>
      </c>
      <c r="M294" s="83"/>
      <c r="N294" s="83">
        <v>1</v>
      </c>
      <c r="O294" s="83"/>
      <c r="P294" s="83">
        <v>24000</v>
      </c>
      <c r="Q294" s="83">
        <v>10</v>
      </c>
      <c r="R294" s="83"/>
      <c r="S294" s="83"/>
      <c r="T294" s="83">
        <v>2</v>
      </c>
      <c r="U294" s="83">
        <v>7</v>
      </c>
      <c r="V294" s="83">
        <v>11008</v>
      </c>
      <c r="W294" s="83">
        <v>1376</v>
      </c>
      <c r="X294" s="87" t="s">
        <v>204</v>
      </c>
      <c r="Y294" s="83">
        <v>4950</v>
      </c>
      <c r="Z294" s="83">
        <v>429</v>
      </c>
      <c r="AA294" s="83">
        <v>132</v>
      </c>
      <c r="AB294" s="83">
        <v>1912</v>
      </c>
      <c r="AC294" s="83">
        <v>1</v>
      </c>
      <c r="AD294" s="87" t="s">
        <v>176</v>
      </c>
      <c r="AE294" s="90"/>
      <c r="AF294" s="90"/>
      <c r="AG294" s="90"/>
      <c r="AH294" s="87" t="s">
        <v>176</v>
      </c>
      <c r="AI294" s="84"/>
      <c r="AJ294" s="84"/>
      <c r="AK294" s="84"/>
      <c r="AL294" s="87" t="s">
        <v>176</v>
      </c>
      <c r="AM294" s="87" t="s">
        <v>176</v>
      </c>
      <c r="AN294" s="90"/>
      <c r="AO294" s="90"/>
      <c r="AP294" s="90"/>
      <c r="AQ294" s="87" t="s">
        <v>174</v>
      </c>
      <c r="AR294" s="90"/>
      <c r="AS294" s="90"/>
      <c r="AT294" s="90">
        <v>2027.67</v>
      </c>
      <c r="AU294" s="87" t="s">
        <v>176</v>
      </c>
      <c r="AV294" s="90"/>
      <c r="AW294" s="90"/>
      <c r="AX294" s="90"/>
      <c r="AY294" s="87" t="s">
        <v>174</v>
      </c>
      <c r="AZ294" s="91">
        <v>3038</v>
      </c>
      <c r="BA294" s="90"/>
      <c r="BB294" s="90"/>
      <c r="BC294" s="90">
        <v>1320.3</v>
      </c>
      <c r="BD294" s="87" t="s">
        <v>174</v>
      </c>
      <c r="BE294" s="91">
        <v>297</v>
      </c>
      <c r="BF294" s="90"/>
      <c r="BG294" s="90"/>
      <c r="BH294" s="90">
        <v>854.21</v>
      </c>
      <c r="BI294" s="87" t="s">
        <v>174</v>
      </c>
      <c r="BJ294" s="91">
        <v>688</v>
      </c>
      <c r="BK294" s="90">
        <v>984.55</v>
      </c>
      <c r="BL294" s="90"/>
      <c r="BM294" s="90">
        <v>822.16</v>
      </c>
      <c r="BN294" s="91">
        <v>11</v>
      </c>
      <c r="BO294" s="91">
        <v>38</v>
      </c>
      <c r="BP294" s="91">
        <v>688</v>
      </c>
      <c r="BQ294" s="91">
        <v>0</v>
      </c>
      <c r="BR294" s="91">
        <v>38</v>
      </c>
      <c r="BS294" s="83"/>
      <c r="BT294" s="83"/>
      <c r="BU294" s="83"/>
      <c r="BV294" s="87" t="s">
        <v>176</v>
      </c>
      <c r="BW294" s="90"/>
      <c r="BX294" s="90"/>
      <c r="BY294" s="90"/>
      <c r="BZ294" s="83"/>
      <c r="CA294" s="91"/>
      <c r="CB294" s="91"/>
      <c r="CC294" s="91"/>
      <c r="CD294" s="91"/>
      <c r="CE294" s="91"/>
      <c r="CF294" s="87" t="s">
        <v>174</v>
      </c>
      <c r="CG294" s="90"/>
      <c r="CH294" s="90"/>
      <c r="CI294" s="90">
        <v>2189.59</v>
      </c>
      <c r="CJ294" s="91">
        <v>1032</v>
      </c>
      <c r="CK294" s="91">
        <v>11</v>
      </c>
      <c r="CL294" s="91">
        <v>19</v>
      </c>
      <c r="CM294" s="83">
        <v>344</v>
      </c>
      <c r="CN294" s="83">
        <v>0</v>
      </c>
      <c r="CO294" s="83">
        <v>19</v>
      </c>
      <c r="CP294" s="92" t="s">
        <v>176</v>
      </c>
      <c r="CQ294" s="83"/>
      <c r="CR294" s="83"/>
      <c r="CS294" s="90"/>
      <c r="CT294" s="90"/>
      <c r="CU294" s="90"/>
      <c r="CV294" s="92" t="s">
        <v>176</v>
      </c>
      <c r="CW294" s="83"/>
      <c r="CX294" s="83"/>
      <c r="CY294" s="90"/>
      <c r="CZ294" s="90"/>
      <c r="DA294" s="90"/>
      <c r="DB294" s="87" t="s">
        <v>176</v>
      </c>
      <c r="DC294" s="90"/>
      <c r="DD294" s="90"/>
      <c r="DE294" s="90"/>
      <c r="DF294" s="91"/>
      <c r="DG294" s="91"/>
      <c r="DH294" s="91"/>
      <c r="DI294" s="87"/>
      <c r="DJ294" s="83"/>
      <c r="DK294" s="83"/>
      <c r="DL294" s="83"/>
      <c r="DM294" s="87"/>
      <c r="DN294" s="83"/>
      <c r="DO294" s="83"/>
      <c r="DP294" s="83"/>
      <c r="DQ294" s="87"/>
      <c r="DR294" s="87" t="s">
        <v>174</v>
      </c>
      <c r="DS294" s="90">
        <v>2436.71</v>
      </c>
      <c r="DT294" s="90"/>
      <c r="DU294" s="90">
        <v>2245.98</v>
      </c>
      <c r="DV294" s="93">
        <v>2.5</v>
      </c>
      <c r="DW294" s="93">
        <v>14</v>
      </c>
      <c r="DX294" s="93">
        <v>8.5</v>
      </c>
      <c r="DY294" s="87" t="s">
        <v>174</v>
      </c>
      <c r="DZ294" s="83">
        <v>78</v>
      </c>
      <c r="EA294" s="83">
        <v>80</v>
      </c>
      <c r="EB294" s="83">
        <v>72</v>
      </c>
      <c r="EC294" s="83">
        <v>72</v>
      </c>
      <c r="ED294" s="83">
        <v>8</v>
      </c>
      <c r="EE294" s="83">
        <v>6</v>
      </c>
      <c r="EF294" s="87" t="s">
        <v>176</v>
      </c>
      <c r="EG294" s="83"/>
      <c r="EH294" s="84"/>
      <c r="EI294" s="84"/>
      <c r="EJ294" s="84"/>
      <c r="EK294" s="87" t="s">
        <v>174</v>
      </c>
      <c r="EL294" s="90">
        <v>136.72999999999999</v>
      </c>
      <c r="EM294" s="90"/>
      <c r="EN294" s="90">
        <v>41</v>
      </c>
      <c r="EO294" s="87" t="s">
        <v>177</v>
      </c>
      <c r="EP294" s="83">
        <v>40</v>
      </c>
      <c r="EQ294" s="91"/>
      <c r="ER294" s="91">
        <v>120</v>
      </c>
      <c r="ES294" s="91">
        <v>120</v>
      </c>
      <c r="ET294" s="91">
        <v>12</v>
      </c>
      <c r="EU294" s="87" t="s">
        <v>174</v>
      </c>
      <c r="EV294" s="87"/>
      <c r="EW294" s="91">
        <v>2</v>
      </c>
      <c r="EX294" s="87" t="s">
        <v>174</v>
      </c>
      <c r="EY294" s="90"/>
      <c r="EZ294" s="90"/>
      <c r="FA294" s="90">
        <v>52.91</v>
      </c>
      <c r="FB294" s="91"/>
      <c r="FC294" s="91"/>
      <c r="FD294" s="91"/>
      <c r="FE294" s="87"/>
      <c r="FF294" s="83"/>
      <c r="FG294" s="83"/>
      <c r="FH294" s="83"/>
      <c r="FI294" s="87"/>
      <c r="FJ294" s="83"/>
      <c r="FK294" s="83"/>
      <c r="FL294" s="83"/>
      <c r="FM294" s="87"/>
      <c r="FN294" s="113" t="s">
        <v>174</v>
      </c>
      <c r="FO294" s="84">
        <f t="shared" si="32"/>
        <v>50</v>
      </c>
      <c r="FP294" s="84"/>
      <c r="FQ294" s="84"/>
      <c r="FR294" s="85">
        <f t="shared" si="33"/>
        <v>200</v>
      </c>
      <c r="FS294" s="90"/>
      <c r="FT294" s="90"/>
      <c r="FU294" s="90"/>
      <c r="FV294" s="90"/>
      <c r="FW294" s="86">
        <f t="shared" si="30"/>
        <v>3807.9900000000002</v>
      </c>
      <c r="FX294" s="86">
        <f t="shared" si="34"/>
        <v>0</v>
      </c>
      <c r="FY294" s="86">
        <f t="shared" si="34"/>
        <v>9553.82</v>
      </c>
      <c r="GA294" s="18"/>
    </row>
    <row r="295" spans="1:183" ht="30" customHeight="1" x14ac:dyDescent="0.25">
      <c r="A295" s="83" t="s">
        <v>552</v>
      </c>
      <c r="B295" s="87" t="s">
        <v>436</v>
      </c>
      <c r="C295" s="88">
        <v>45056</v>
      </c>
      <c r="D295" s="89">
        <v>45077</v>
      </c>
      <c r="E295" s="87" t="s">
        <v>202</v>
      </c>
      <c r="F295" s="87" t="s">
        <v>177</v>
      </c>
      <c r="G295" s="87" t="s">
        <v>299</v>
      </c>
      <c r="H295" s="87"/>
      <c r="I295" s="87"/>
      <c r="J295" s="83">
        <v>100</v>
      </c>
      <c r="K295" s="87"/>
      <c r="L295" s="87" t="s">
        <v>174</v>
      </c>
      <c r="M295" s="83">
        <v>2</v>
      </c>
      <c r="N295" s="83"/>
      <c r="O295" s="83"/>
      <c r="P295" s="83">
        <v>10000</v>
      </c>
      <c r="Q295" s="83"/>
      <c r="R295" s="83">
        <v>5000</v>
      </c>
      <c r="S295" s="83"/>
      <c r="T295" s="83">
        <v>2</v>
      </c>
      <c r="U295" s="83">
        <v>7</v>
      </c>
      <c r="V295" s="83">
        <v>7840</v>
      </c>
      <c r="W295" s="83">
        <v>980</v>
      </c>
      <c r="X295" s="87" t="s">
        <v>175</v>
      </c>
      <c r="Y295" s="83">
        <v>2164</v>
      </c>
      <c r="Z295" s="83">
        <v>2164</v>
      </c>
      <c r="AA295" s="83">
        <v>1561</v>
      </c>
      <c r="AB295" s="83">
        <v>1038</v>
      </c>
      <c r="AC295" s="83">
        <v>1</v>
      </c>
      <c r="AD295" s="87" t="s">
        <v>176</v>
      </c>
      <c r="AE295" s="90"/>
      <c r="AF295" s="90"/>
      <c r="AG295" s="90"/>
      <c r="AH295" s="87" t="s">
        <v>176</v>
      </c>
      <c r="AI295" s="84"/>
      <c r="AJ295" s="84"/>
      <c r="AK295" s="84"/>
      <c r="AL295" s="87" t="s">
        <v>176</v>
      </c>
      <c r="AM295" s="87" t="s">
        <v>176</v>
      </c>
      <c r="AN295" s="90"/>
      <c r="AO295" s="90"/>
      <c r="AP295" s="90"/>
      <c r="AQ295" s="87" t="s">
        <v>174</v>
      </c>
      <c r="AR295" s="90"/>
      <c r="AS295" s="90">
        <v>1014.72</v>
      </c>
      <c r="AT295" s="90"/>
      <c r="AU295" s="87" t="s">
        <v>176</v>
      </c>
      <c r="AV295" s="90"/>
      <c r="AW295" s="90"/>
      <c r="AX295" s="90"/>
      <c r="AY295" s="87" t="s">
        <v>174</v>
      </c>
      <c r="AZ295" s="91">
        <v>523</v>
      </c>
      <c r="BA295" s="90">
        <v>404.42</v>
      </c>
      <c r="BB295" s="90">
        <v>82.51</v>
      </c>
      <c r="BC295" s="90"/>
      <c r="BD295" s="87" t="s">
        <v>174</v>
      </c>
      <c r="BE295" s="91">
        <v>603</v>
      </c>
      <c r="BF295" s="90">
        <v>265.58</v>
      </c>
      <c r="BG295" s="90">
        <v>117.04</v>
      </c>
      <c r="BH295" s="90"/>
      <c r="BI295" s="87" t="s">
        <v>176</v>
      </c>
      <c r="BJ295" s="91"/>
      <c r="BK295" s="90"/>
      <c r="BL295" s="90"/>
      <c r="BM295" s="90"/>
      <c r="BN295" s="91"/>
      <c r="BO295" s="91"/>
      <c r="BP295" s="91"/>
      <c r="BQ295" s="91"/>
      <c r="BR295" s="91"/>
      <c r="BS295" s="83"/>
      <c r="BT295" s="83"/>
      <c r="BU295" s="83"/>
      <c r="BV295" s="87" t="s">
        <v>176</v>
      </c>
      <c r="BW295" s="90"/>
      <c r="BX295" s="90"/>
      <c r="BY295" s="90"/>
      <c r="BZ295" s="83"/>
      <c r="CA295" s="91"/>
      <c r="CB295" s="91"/>
      <c r="CC295" s="91"/>
      <c r="CD295" s="91"/>
      <c r="CE295" s="91"/>
      <c r="CF295" s="87" t="s">
        <v>174</v>
      </c>
      <c r="CG295" s="90">
        <v>553.74</v>
      </c>
      <c r="CH295" s="90">
        <v>1712.52</v>
      </c>
      <c r="CI295" s="90"/>
      <c r="CJ295" s="91">
        <v>980</v>
      </c>
      <c r="CK295" s="91">
        <v>0</v>
      </c>
      <c r="CL295" s="91">
        <v>19</v>
      </c>
      <c r="CM295" s="83"/>
      <c r="CN295" s="83"/>
      <c r="CO295" s="83"/>
      <c r="CP295" s="92" t="s">
        <v>176</v>
      </c>
      <c r="CQ295" s="83"/>
      <c r="CR295" s="83"/>
      <c r="CS295" s="90"/>
      <c r="CT295" s="90"/>
      <c r="CU295" s="90"/>
      <c r="CV295" s="92" t="s">
        <v>176</v>
      </c>
      <c r="CW295" s="83"/>
      <c r="CX295" s="83"/>
      <c r="CY295" s="90"/>
      <c r="CZ295" s="90"/>
      <c r="DA295" s="90"/>
      <c r="DB295" s="87" t="s">
        <v>176</v>
      </c>
      <c r="DC295" s="90"/>
      <c r="DD295" s="90"/>
      <c r="DE295" s="90"/>
      <c r="DF295" s="91"/>
      <c r="DG295" s="91"/>
      <c r="DH295" s="91"/>
      <c r="DI295" s="87"/>
      <c r="DJ295" s="83"/>
      <c r="DK295" s="83"/>
      <c r="DL295" s="83"/>
      <c r="DM295" s="87"/>
      <c r="DN295" s="83"/>
      <c r="DO295" s="83"/>
      <c r="DP295" s="83"/>
      <c r="DQ295" s="87"/>
      <c r="DR295" s="87" t="s">
        <v>174</v>
      </c>
      <c r="DS295" s="90">
        <v>2600</v>
      </c>
      <c r="DT295" s="90">
        <v>1641.93</v>
      </c>
      <c r="DU295" s="90"/>
      <c r="DV295" s="93">
        <v>2.5</v>
      </c>
      <c r="DW295" s="93">
        <v>14</v>
      </c>
      <c r="DX295" s="93">
        <v>8.4</v>
      </c>
      <c r="DY295" s="87" t="s">
        <v>174</v>
      </c>
      <c r="DZ295" s="83">
        <v>69</v>
      </c>
      <c r="EA295" s="83">
        <v>67</v>
      </c>
      <c r="EB295" s="83">
        <v>67</v>
      </c>
      <c r="EC295" s="83">
        <v>67</v>
      </c>
      <c r="ED295" s="83">
        <v>12</v>
      </c>
      <c r="EE295" s="83">
        <v>12</v>
      </c>
      <c r="EF295" s="87" t="s">
        <v>176</v>
      </c>
      <c r="EG295" s="83"/>
      <c r="EH295" s="84"/>
      <c r="EI295" s="84"/>
      <c r="EJ295" s="84"/>
      <c r="EK295" s="87" t="s">
        <v>174</v>
      </c>
      <c r="EL295" s="90"/>
      <c r="EM295" s="90">
        <v>90.16</v>
      </c>
      <c r="EN295" s="90"/>
      <c r="EO295" s="87" t="s">
        <v>177</v>
      </c>
      <c r="EP295" s="83">
        <v>40</v>
      </c>
      <c r="EQ295" s="91">
        <v>8</v>
      </c>
      <c r="ER295" s="91">
        <v>120</v>
      </c>
      <c r="ES295" s="91">
        <v>120</v>
      </c>
      <c r="ET295" s="91">
        <v>6</v>
      </c>
      <c r="EU295" s="87" t="s">
        <v>176</v>
      </c>
      <c r="EV295" s="87" t="s">
        <v>207</v>
      </c>
      <c r="EW295" s="91">
        <v>2</v>
      </c>
      <c r="EX295" s="87" t="s">
        <v>174</v>
      </c>
      <c r="EY295" s="90"/>
      <c r="EZ295" s="90">
        <v>38.61</v>
      </c>
      <c r="FA295" s="90"/>
      <c r="FB295" s="91">
        <v>18</v>
      </c>
      <c r="FC295" s="91">
        <v>60</v>
      </c>
      <c r="FD295" s="91">
        <v>12</v>
      </c>
      <c r="FE295" s="87" t="s">
        <v>205</v>
      </c>
      <c r="FF295" s="83">
        <v>18</v>
      </c>
      <c r="FG295" s="83">
        <v>60</v>
      </c>
      <c r="FH295" s="83">
        <v>12</v>
      </c>
      <c r="FI295" s="87" t="s">
        <v>180</v>
      </c>
      <c r="FJ295" s="83"/>
      <c r="FK295" s="83"/>
      <c r="FL295" s="83"/>
      <c r="FM295" s="87"/>
      <c r="FN295" s="113" t="s">
        <v>174</v>
      </c>
      <c r="FO295" s="84">
        <f t="shared" si="32"/>
        <v>50</v>
      </c>
      <c r="FP295" s="84"/>
      <c r="FQ295" s="84"/>
      <c r="FR295" s="85">
        <f t="shared" si="33"/>
        <v>200</v>
      </c>
      <c r="FS295" s="90"/>
      <c r="FT295" s="90"/>
      <c r="FU295" s="90">
        <v>218.86</v>
      </c>
      <c r="FV295" s="90"/>
      <c r="FW295" s="86">
        <f t="shared" si="30"/>
        <v>4073.74</v>
      </c>
      <c r="FX295" s="86">
        <f t="shared" si="34"/>
        <v>4916.3499999999995</v>
      </c>
      <c r="FY295" s="86">
        <f t="shared" si="34"/>
        <v>0</v>
      </c>
      <c r="GA295" s="18"/>
    </row>
    <row r="296" spans="1:183" x14ac:dyDescent="0.25">
      <c r="A296" s="83" t="s">
        <v>553</v>
      </c>
      <c r="B296" s="87" t="s">
        <v>436</v>
      </c>
      <c r="C296" s="88">
        <v>45068</v>
      </c>
      <c r="D296" s="89">
        <v>45085</v>
      </c>
      <c r="E296" s="87" t="s">
        <v>202</v>
      </c>
      <c r="F296" s="87" t="s">
        <v>177</v>
      </c>
      <c r="G296" s="87" t="s">
        <v>299</v>
      </c>
      <c r="H296" s="87"/>
      <c r="I296" s="87"/>
      <c r="J296" s="83">
        <v>100</v>
      </c>
      <c r="K296" s="87"/>
      <c r="L296" s="87" t="s">
        <v>174</v>
      </c>
      <c r="M296" s="83"/>
      <c r="N296" s="83">
        <v>1</v>
      </c>
      <c r="O296" s="83"/>
      <c r="P296" s="83">
        <v>24000</v>
      </c>
      <c r="Q296" s="83"/>
      <c r="R296" s="83"/>
      <c r="S296" s="83"/>
      <c r="T296" s="83">
        <v>1</v>
      </c>
      <c r="U296" s="83">
        <v>6</v>
      </c>
      <c r="V296" s="83">
        <v>5376</v>
      </c>
      <c r="W296" s="83">
        <v>672</v>
      </c>
      <c r="X296" s="87" t="s">
        <v>175</v>
      </c>
      <c r="Y296" s="83">
        <v>1271</v>
      </c>
      <c r="Z296" s="83">
        <v>1271</v>
      </c>
      <c r="AA296" s="83">
        <v>967</v>
      </c>
      <c r="AB296" s="83">
        <v>732</v>
      </c>
      <c r="AC296" s="83">
        <v>1</v>
      </c>
      <c r="AD296" s="87" t="s">
        <v>176</v>
      </c>
      <c r="AE296" s="90"/>
      <c r="AF296" s="90"/>
      <c r="AG296" s="90"/>
      <c r="AH296" s="87" t="s">
        <v>176</v>
      </c>
      <c r="AI296" s="84"/>
      <c r="AJ296" s="84"/>
      <c r="AK296" s="84"/>
      <c r="AL296" s="87" t="s">
        <v>176</v>
      </c>
      <c r="AM296" s="87" t="s">
        <v>176</v>
      </c>
      <c r="AN296" s="90"/>
      <c r="AO296" s="90"/>
      <c r="AP296" s="90"/>
      <c r="AQ296" s="87" t="s">
        <v>174</v>
      </c>
      <c r="AR296" s="90"/>
      <c r="AS296" s="90">
        <v>1763.24</v>
      </c>
      <c r="AT296" s="90"/>
      <c r="AU296" s="87" t="s">
        <v>176</v>
      </c>
      <c r="AV296" s="90"/>
      <c r="AW296" s="90"/>
      <c r="AX296" s="90"/>
      <c r="AY296" s="87" t="s">
        <v>174</v>
      </c>
      <c r="AZ296" s="91">
        <v>235</v>
      </c>
      <c r="BA296" s="90">
        <v>215.79</v>
      </c>
      <c r="BB296" s="90">
        <v>81.739999999999995</v>
      </c>
      <c r="BC296" s="90"/>
      <c r="BD296" s="87" t="s">
        <v>174</v>
      </c>
      <c r="BE296" s="91">
        <v>304</v>
      </c>
      <c r="BF296" s="90">
        <v>439.35</v>
      </c>
      <c r="BG296" s="90">
        <v>124.98</v>
      </c>
      <c r="BH296" s="90"/>
      <c r="BI296" s="87" t="s">
        <v>176</v>
      </c>
      <c r="BJ296" s="91"/>
      <c r="BK296" s="90"/>
      <c r="BL296" s="90"/>
      <c r="BM296" s="90"/>
      <c r="BN296" s="91"/>
      <c r="BO296" s="91"/>
      <c r="BP296" s="91"/>
      <c r="BQ296" s="91"/>
      <c r="BR296" s="91"/>
      <c r="BS296" s="83"/>
      <c r="BT296" s="83"/>
      <c r="BU296" s="83"/>
      <c r="BV296" s="87" t="s">
        <v>176</v>
      </c>
      <c r="BW296" s="90"/>
      <c r="BX296" s="90"/>
      <c r="BY296" s="90"/>
      <c r="BZ296" s="83"/>
      <c r="CA296" s="91"/>
      <c r="CB296" s="91"/>
      <c r="CC296" s="91"/>
      <c r="CD296" s="91"/>
      <c r="CE296" s="91"/>
      <c r="CF296" s="87" t="s">
        <v>176</v>
      </c>
      <c r="CG296" s="90"/>
      <c r="CH296" s="90"/>
      <c r="CI296" s="90"/>
      <c r="CJ296" s="91"/>
      <c r="CK296" s="91"/>
      <c r="CL296" s="91"/>
      <c r="CM296" s="83"/>
      <c r="CN296" s="83"/>
      <c r="CO296" s="83"/>
      <c r="CP296" s="92" t="s">
        <v>176</v>
      </c>
      <c r="CQ296" s="83"/>
      <c r="CR296" s="83"/>
      <c r="CS296" s="90"/>
      <c r="CT296" s="90"/>
      <c r="CU296" s="90"/>
      <c r="CV296" s="92" t="s">
        <v>176</v>
      </c>
      <c r="CW296" s="83"/>
      <c r="CX296" s="83"/>
      <c r="CY296" s="90"/>
      <c r="CZ296" s="90"/>
      <c r="DA296" s="90"/>
      <c r="DB296" s="87" t="s">
        <v>176</v>
      </c>
      <c r="DC296" s="90"/>
      <c r="DD296" s="90"/>
      <c r="DE296" s="90"/>
      <c r="DF296" s="91"/>
      <c r="DG296" s="91"/>
      <c r="DH296" s="91"/>
      <c r="DI296" s="87"/>
      <c r="DJ296" s="83"/>
      <c r="DK296" s="83"/>
      <c r="DL296" s="83"/>
      <c r="DM296" s="87"/>
      <c r="DN296" s="83"/>
      <c r="DO296" s="83"/>
      <c r="DP296" s="83"/>
      <c r="DQ296" s="87"/>
      <c r="DR296" s="87" t="s">
        <v>174</v>
      </c>
      <c r="DS296" s="90">
        <v>2600</v>
      </c>
      <c r="DT296" s="90">
        <v>1154.8599999999999</v>
      </c>
      <c r="DU296" s="90"/>
      <c r="DV296" s="93">
        <v>2</v>
      </c>
      <c r="DW296" s="93">
        <v>14</v>
      </c>
      <c r="DX296" s="93">
        <v>8.4</v>
      </c>
      <c r="DY296" s="87" t="s">
        <v>174</v>
      </c>
      <c r="DZ296" s="83">
        <v>69</v>
      </c>
      <c r="EA296" s="83">
        <v>68</v>
      </c>
      <c r="EB296" s="83">
        <v>67</v>
      </c>
      <c r="EC296" s="83">
        <v>67</v>
      </c>
      <c r="ED296" s="83">
        <v>12</v>
      </c>
      <c r="EE296" s="83">
        <v>12</v>
      </c>
      <c r="EF296" s="87" t="s">
        <v>176</v>
      </c>
      <c r="EG296" s="83"/>
      <c r="EH296" s="84"/>
      <c r="EI296" s="84"/>
      <c r="EJ296" s="84"/>
      <c r="EK296" s="87" t="s">
        <v>176</v>
      </c>
      <c r="EL296" s="90"/>
      <c r="EM296" s="90"/>
      <c r="EN296" s="90"/>
      <c r="EO296" s="87" t="s">
        <v>177</v>
      </c>
      <c r="EP296" s="83">
        <v>30</v>
      </c>
      <c r="EQ296" s="91">
        <v>10</v>
      </c>
      <c r="ER296" s="91">
        <v>120</v>
      </c>
      <c r="ES296" s="91">
        <v>120</v>
      </c>
      <c r="ET296" s="91">
        <v>0</v>
      </c>
      <c r="EU296" s="87" t="s">
        <v>176</v>
      </c>
      <c r="EV296" s="87" t="s">
        <v>207</v>
      </c>
      <c r="EW296" s="91">
        <v>0</v>
      </c>
      <c r="EX296" s="87" t="s">
        <v>174</v>
      </c>
      <c r="EY296" s="90"/>
      <c r="EZ296" s="90">
        <v>45.37</v>
      </c>
      <c r="FA296" s="90"/>
      <c r="FB296" s="91">
        <v>18</v>
      </c>
      <c r="FC296" s="91">
        <v>60</v>
      </c>
      <c r="FD296" s="91">
        <v>12</v>
      </c>
      <c r="FE296" s="87" t="s">
        <v>180</v>
      </c>
      <c r="FF296" s="83">
        <v>18</v>
      </c>
      <c r="FG296" s="83">
        <v>60</v>
      </c>
      <c r="FH296" s="83">
        <v>12</v>
      </c>
      <c r="FI296" s="87" t="s">
        <v>180</v>
      </c>
      <c r="FJ296" s="83"/>
      <c r="FK296" s="83"/>
      <c r="FL296" s="83"/>
      <c r="FM296" s="87"/>
      <c r="FN296" s="113" t="s">
        <v>174</v>
      </c>
      <c r="FO296" s="84">
        <f t="shared" si="32"/>
        <v>50</v>
      </c>
      <c r="FP296" s="84"/>
      <c r="FQ296" s="84"/>
      <c r="FR296" s="85">
        <f t="shared" si="33"/>
        <v>200</v>
      </c>
      <c r="FS296" s="90"/>
      <c r="FT296" s="90"/>
      <c r="FU296" s="90">
        <v>109.56</v>
      </c>
      <c r="FV296" s="90"/>
      <c r="FW296" s="86">
        <f t="shared" si="30"/>
        <v>3505.14</v>
      </c>
      <c r="FX296" s="86">
        <f t="shared" si="34"/>
        <v>3279.7499999999995</v>
      </c>
      <c r="FY296" s="86">
        <f t="shared" si="34"/>
        <v>0</v>
      </c>
      <c r="GA296" s="18"/>
    </row>
    <row r="297" spans="1:183" x14ac:dyDescent="0.25">
      <c r="A297" s="83" t="s">
        <v>554</v>
      </c>
      <c r="B297" s="87" t="s">
        <v>201</v>
      </c>
      <c r="C297" s="88">
        <v>45049</v>
      </c>
      <c r="D297" s="89">
        <v>45069</v>
      </c>
      <c r="E297" s="87" t="s">
        <v>199</v>
      </c>
      <c r="F297" s="87" t="s">
        <v>177</v>
      </c>
      <c r="G297" s="87" t="s">
        <v>182</v>
      </c>
      <c r="H297" s="87"/>
      <c r="I297" s="87"/>
      <c r="J297" s="83">
        <v>100</v>
      </c>
      <c r="K297" s="87">
        <v>8</v>
      </c>
      <c r="L297" s="87" t="s">
        <v>174</v>
      </c>
      <c r="M297" s="83"/>
      <c r="N297" s="83"/>
      <c r="O297" s="83">
        <v>1</v>
      </c>
      <c r="P297" s="83"/>
      <c r="Q297" s="83">
        <v>14</v>
      </c>
      <c r="R297" s="83"/>
      <c r="S297" s="83"/>
      <c r="T297" s="83">
        <v>2</v>
      </c>
      <c r="U297" s="83">
        <v>6</v>
      </c>
      <c r="V297" s="83">
        <v>14880</v>
      </c>
      <c r="W297" s="83">
        <v>1860</v>
      </c>
      <c r="X297" s="87" t="s">
        <v>175</v>
      </c>
      <c r="Y297" s="83">
        <v>3320</v>
      </c>
      <c r="Z297" s="83"/>
      <c r="AA297" s="83"/>
      <c r="AB297" s="83">
        <v>2086</v>
      </c>
      <c r="AC297" s="83">
        <v>1</v>
      </c>
      <c r="AD297" s="87" t="s">
        <v>176</v>
      </c>
      <c r="AE297" s="90"/>
      <c r="AF297" s="90"/>
      <c r="AG297" s="90"/>
      <c r="AH297" s="87" t="s">
        <v>176</v>
      </c>
      <c r="AI297" s="84"/>
      <c r="AJ297" s="84"/>
      <c r="AK297" s="84"/>
      <c r="AL297" s="87" t="s">
        <v>176</v>
      </c>
      <c r="AM297" s="87" t="s">
        <v>176</v>
      </c>
      <c r="AN297" s="90"/>
      <c r="AO297" s="90"/>
      <c r="AP297" s="90"/>
      <c r="AQ297" s="87" t="s">
        <v>174</v>
      </c>
      <c r="AR297" s="90"/>
      <c r="AS297" s="90">
        <v>1120.5899999999999</v>
      </c>
      <c r="AT297" s="90"/>
      <c r="AU297" s="87" t="s">
        <v>176</v>
      </c>
      <c r="AV297" s="90"/>
      <c r="AW297" s="90"/>
      <c r="AX297" s="90"/>
      <c r="AY297" s="87" t="s">
        <v>174</v>
      </c>
      <c r="AZ297" s="91">
        <v>1234</v>
      </c>
      <c r="BA297" s="90"/>
      <c r="BB297" s="90">
        <v>1677.51</v>
      </c>
      <c r="BC297" s="90"/>
      <c r="BD297" s="87" t="s">
        <v>176</v>
      </c>
      <c r="BE297" s="91"/>
      <c r="BF297" s="90"/>
      <c r="BG297" s="90"/>
      <c r="BH297" s="90"/>
      <c r="BI297" s="87" t="s">
        <v>176</v>
      </c>
      <c r="BJ297" s="91"/>
      <c r="BK297" s="90"/>
      <c r="BL297" s="90"/>
      <c r="BM297" s="90"/>
      <c r="BN297" s="91"/>
      <c r="BO297" s="91"/>
      <c r="BP297" s="91"/>
      <c r="BQ297" s="91"/>
      <c r="BR297" s="91"/>
      <c r="BS297" s="83"/>
      <c r="BT297" s="83"/>
      <c r="BU297" s="83"/>
      <c r="BV297" s="87" t="s">
        <v>176</v>
      </c>
      <c r="BW297" s="90"/>
      <c r="BX297" s="90"/>
      <c r="BY297" s="90"/>
      <c r="BZ297" s="83"/>
      <c r="CA297" s="91"/>
      <c r="CB297" s="91"/>
      <c r="CC297" s="91"/>
      <c r="CD297" s="91"/>
      <c r="CE297" s="91"/>
      <c r="CF297" s="87" t="s">
        <v>174</v>
      </c>
      <c r="CG297" s="90">
        <v>1678.74</v>
      </c>
      <c r="CH297" s="90">
        <v>1129.42</v>
      </c>
      <c r="CI297" s="90"/>
      <c r="CJ297" s="91">
        <v>1860</v>
      </c>
      <c r="CK297" s="91">
        <v>0</v>
      </c>
      <c r="CL297" s="91">
        <v>19</v>
      </c>
      <c r="CM297" s="83"/>
      <c r="CN297" s="83"/>
      <c r="CO297" s="83"/>
      <c r="CP297" s="92" t="s">
        <v>176</v>
      </c>
      <c r="CQ297" s="83"/>
      <c r="CR297" s="83"/>
      <c r="CS297" s="90"/>
      <c r="CT297" s="90"/>
      <c r="CU297" s="90"/>
      <c r="CV297" s="92" t="s">
        <v>176</v>
      </c>
      <c r="CW297" s="83"/>
      <c r="CX297" s="83"/>
      <c r="CY297" s="90"/>
      <c r="CZ297" s="90"/>
      <c r="DA297" s="90"/>
      <c r="DB297" s="87" t="s">
        <v>174</v>
      </c>
      <c r="DC297" s="90"/>
      <c r="DD297" s="90">
        <v>759.02</v>
      </c>
      <c r="DE297" s="90"/>
      <c r="DF297" s="91">
        <v>14</v>
      </c>
      <c r="DG297" s="91">
        <v>50</v>
      </c>
      <c r="DH297" s="91">
        <v>8</v>
      </c>
      <c r="DI297" s="87" t="s">
        <v>181</v>
      </c>
      <c r="DJ297" s="83"/>
      <c r="DK297" s="83"/>
      <c r="DL297" s="83"/>
      <c r="DM297" s="87"/>
      <c r="DN297" s="83"/>
      <c r="DO297" s="83"/>
      <c r="DP297" s="83"/>
      <c r="DQ297" s="87"/>
      <c r="DR297" s="87" t="s">
        <v>176</v>
      </c>
      <c r="DS297" s="90"/>
      <c r="DT297" s="90"/>
      <c r="DU297" s="90"/>
      <c r="DV297" s="93"/>
      <c r="DW297" s="93"/>
      <c r="DX297" s="93"/>
      <c r="DY297" s="87" t="s">
        <v>174</v>
      </c>
      <c r="DZ297" s="83">
        <v>75</v>
      </c>
      <c r="EA297" s="83">
        <v>75</v>
      </c>
      <c r="EB297" s="83">
        <v>72</v>
      </c>
      <c r="EC297" s="83">
        <v>72</v>
      </c>
      <c r="ED297" s="83">
        <v>12</v>
      </c>
      <c r="EE297" s="83">
        <v>12</v>
      </c>
      <c r="EF297" s="87" t="s">
        <v>176</v>
      </c>
      <c r="EG297" s="83"/>
      <c r="EH297" s="84"/>
      <c r="EI297" s="84"/>
      <c r="EJ297" s="84"/>
      <c r="EK297" s="87" t="s">
        <v>174</v>
      </c>
      <c r="EL297" s="90"/>
      <c r="EM297" s="90">
        <v>208.4</v>
      </c>
      <c r="EN297" s="90"/>
      <c r="EO297" s="87" t="s">
        <v>177</v>
      </c>
      <c r="EP297" s="83">
        <v>40</v>
      </c>
      <c r="EQ297" s="91">
        <v>10</v>
      </c>
      <c r="ER297" s="91">
        <v>140</v>
      </c>
      <c r="ES297" s="91">
        <v>120</v>
      </c>
      <c r="ET297" s="91">
        <v>3</v>
      </c>
      <c r="EU297" s="87" t="s">
        <v>174</v>
      </c>
      <c r="EV297" s="87"/>
      <c r="EW297" s="91">
        <v>1</v>
      </c>
      <c r="EX297" s="87" t="s">
        <v>174</v>
      </c>
      <c r="EY297" s="90"/>
      <c r="EZ297" s="90">
        <v>64.73</v>
      </c>
      <c r="FA297" s="90"/>
      <c r="FB297" s="91">
        <v>9</v>
      </c>
      <c r="FC297" s="91">
        <v>75</v>
      </c>
      <c r="FD297" s="91">
        <v>12</v>
      </c>
      <c r="FE297" s="87" t="s">
        <v>180</v>
      </c>
      <c r="FF297" s="83">
        <v>9</v>
      </c>
      <c r="FG297" s="83">
        <v>75</v>
      </c>
      <c r="FH297" s="83">
        <v>10</v>
      </c>
      <c r="FI297" s="87" t="s">
        <v>205</v>
      </c>
      <c r="FJ297" s="83"/>
      <c r="FK297" s="83"/>
      <c r="FL297" s="83"/>
      <c r="FM297" s="87"/>
      <c r="FN297" s="113" t="s">
        <v>174</v>
      </c>
      <c r="FO297" s="84">
        <f t="shared" si="32"/>
        <v>50</v>
      </c>
      <c r="FP297" s="84"/>
      <c r="FQ297" s="84"/>
      <c r="FR297" s="85">
        <f t="shared" si="33"/>
        <v>200</v>
      </c>
      <c r="FS297" s="90"/>
      <c r="FT297" s="90"/>
      <c r="FU297" s="90">
        <v>80.010000000000005</v>
      </c>
      <c r="FV297" s="90"/>
      <c r="FW297" s="86">
        <f t="shared" si="30"/>
        <v>1928.74</v>
      </c>
      <c r="FX297" s="86">
        <f t="shared" si="34"/>
        <v>5039.6799999999994</v>
      </c>
      <c r="FY297" s="86">
        <f t="shared" si="34"/>
        <v>0</v>
      </c>
      <c r="GA297" s="18"/>
    </row>
    <row r="298" spans="1:183" x14ac:dyDescent="0.25">
      <c r="A298" s="83" t="s">
        <v>555</v>
      </c>
      <c r="B298" s="87" t="s">
        <v>201</v>
      </c>
      <c r="C298" s="88">
        <v>45041</v>
      </c>
      <c r="D298" s="89">
        <v>45064</v>
      </c>
      <c r="E298" s="87" t="s">
        <v>202</v>
      </c>
      <c r="F298" s="87" t="s">
        <v>177</v>
      </c>
      <c r="G298" s="87" t="s">
        <v>299</v>
      </c>
      <c r="H298" s="87"/>
      <c r="I298" s="87"/>
      <c r="J298" s="83">
        <v>100</v>
      </c>
      <c r="K298" s="87"/>
      <c r="L298" s="87" t="s">
        <v>176</v>
      </c>
      <c r="M298" s="83"/>
      <c r="N298" s="83"/>
      <c r="O298" s="83"/>
      <c r="P298" s="83"/>
      <c r="Q298" s="83"/>
      <c r="R298" s="83"/>
      <c r="S298" s="83"/>
      <c r="T298" s="83">
        <v>1</v>
      </c>
      <c r="U298" s="83">
        <v>7</v>
      </c>
      <c r="V298" s="83">
        <v>10240</v>
      </c>
      <c r="W298" s="83">
        <v>1280</v>
      </c>
      <c r="X298" s="87" t="s">
        <v>175</v>
      </c>
      <c r="Y298" s="83">
        <v>2475</v>
      </c>
      <c r="Z298" s="83"/>
      <c r="AA298" s="83"/>
      <c r="AB298" s="83">
        <v>975</v>
      </c>
      <c r="AC298" s="83">
        <v>1</v>
      </c>
      <c r="AD298" s="87" t="s">
        <v>176</v>
      </c>
      <c r="AE298" s="90"/>
      <c r="AF298" s="90"/>
      <c r="AG298" s="90"/>
      <c r="AH298" s="87" t="s">
        <v>176</v>
      </c>
      <c r="AI298" s="84"/>
      <c r="AJ298" s="84"/>
      <c r="AK298" s="84"/>
      <c r="AL298" s="87" t="s">
        <v>174</v>
      </c>
      <c r="AM298" s="87" t="s">
        <v>176</v>
      </c>
      <c r="AN298" s="90"/>
      <c r="AO298" s="90">
        <v>645.04999999999995</v>
      </c>
      <c r="AP298" s="90"/>
      <c r="AQ298" s="87" t="s">
        <v>174</v>
      </c>
      <c r="AR298" s="90"/>
      <c r="AS298" s="90">
        <v>906.33</v>
      </c>
      <c r="AT298" s="90"/>
      <c r="AU298" s="87" t="s">
        <v>176</v>
      </c>
      <c r="AV298" s="90"/>
      <c r="AW298" s="90"/>
      <c r="AX298" s="90"/>
      <c r="AY298" s="87" t="s">
        <v>174</v>
      </c>
      <c r="AZ298" s="91">
        <v>1500</v>
      </c>
      <c r="BA298" s="90"/>
      <c r="BB298" s="90">
        <v>1312.17</v>
      </c>
      <c r="BC298" s="90"/>
      <c r="BD298" s="87" t="s">
        <v>176</v>
      </c>
      <c r="BE298" s="91"/>
      <c r="BF298" s="90"/>
      <c r="BG298" s="90"/>
      <c r="BH298" s="90"/>
      <c r="BI298" s="87" t="s">
        <v>174</v>
      </c>
      <c r="BJ298" s="91">
        <v>1280</v>
      </c>
      <c r="BK298" s="90"/>
      <c r="BL298" s="90">
        <v>1725.89</v>
      </c>
      <c r="BM298" s="90"/>
      <c r="BN298" s="91">
        <v>12</v>
      </c>
      <c r="BO298" s="91">
        <v>38</v>
      </c>
      <c r="BP298" s="91"/>
      <c r="BQ298" s="91"/>
      <c r="BR298" s="91"/>
      <c r="BS298" s="83"/>
      <c r="BT298" s="83"/>
      <c r="BU298" s="83"/>
      <c r="BV298" s="87" t="s">
        <v>176</v>
      </c>
      <c r="BW298" s="90"/>
      <c r="BX298" s="90"/>
      <c r="BY298" s="90"/>
      <c r="BZ298" s="83"/>
      <c r="CA298" s="91"/>
      <c r="CB298" s="91"/>
      <c r="CC298" s="91"/>
      <c r="CD298" s="91"/>
      <c r="CE298" s="91"/>
      <c r="CF298" s="87" t="s">
        <v>174</v>
      </c>
      <c r="CG298" s="90"/>
      <c r="CH298" s="90">
        <v>2294.88</v>
      </c>
      <c r="CI298" s="90"/>
      <c r="CJ298" s="91">
        <v>1280</v>
      </c>
      <c r="CK298" s="91">
        <v>4</v>
      </c>
      <c r="CL298" s="91">
        <v>19</v>
      </c>
      <c r="CM298" s="83"/>
      <c r="CN298" s="83"/>
      <c r="CO298" s="83"/>
      <c r="CP298" s="92" t="s">
        <v>176</v>
      </c>
      <c r="CQ298" s="83"/>
      <c r="CR298" s="83"/>
      <c r="CS298" s="90"/>
      <c r="CT298" s="90"/>
      <c r="CU298" s="90"/>
      <c r="CV298" s="92" t="s">
        <v>176</v>
      </c>
      <c r="CW298" s="83"/>
      <c r="CX298" s="83"/>
      <c r="CY298" s="90"/>
      <c r="CZ298" s="90"/>
      <c r="DA298" s="90"/>
      <c r="DB298" s="87" t="s">
        <v>176</v>
      </c>
      <c r="DC298" s="90"/>
      <c r="DD298" s="90"/>
      <c r="DE298" s="90"/>
      <c r="DF298" s="91"/>
      <c r="DG298" s="91"/>
      <c r="DH298" s="91"/>
      <c r="DI298" s="87"/>
      <c r="DJ298" s="83"/>
      <c r="DK298" s="83"/>
      <c r="DL298" s="83"/>
      <c r="DM298" s="87"/>
      <c r="DN298" s="83"/>
      <c r="DO298" s="83"/>
      <c r="DP298" s="83"/>
      <c r="DQ298" s="87"/>
      <c r="DR298" s="87" t="s">
        <v>174</v>
      </c>
      <c r="DS298" s="90">
        <v>2600</v>
      </c>
      <c r="DT298" s="90">
        <v>2494.3200000000002</v>
      </c>
      <c r="DU298" s="90"/>
      <c r="DV298" s="93">
        <v>2</v>
      </c>
      <c r="DW298" s="93">
        <v>15</v>
      </c>
      <c r="DX298" s="93">
        <v>9</v>
      </c>
      <c r="DY298" s="87" t="s">
        <v>174</v>
      </c>
      <c r="DZ298" s="83">
        <v>75</v>
      </c>
      <c r="EA298" s="83">
        <v>75</v>
      </c>
      <c r="EB298" s="83">
        <v>72</v>
      </c>
      <c r="EC298" s="83">
        <v>72</v>
      </c>
      <c r="ED298" s="83">
        <v>12</v>
      </c>
      <c r="EE298" s="83">
        <v>12</v>
      </c>
      <c r="EF298" s="87" t="s">
        <v>176</v>
      </c>
      <c r="EG298" s="83"/>
      <c r="EH298" s="84"/>
      <c r="EI298" s="84"/>
      <c r="EJ298" s="84"/>
      <c r="EK298" s="87" t="s">
        <v>174</v>
      </c>
      <c r="EL298" s="90"/>
      <c r="EM298" s="90">
        <v>165.99</v>
      </c>
      <c r="EN298" s="90"/>
      <c r="EO298" s="87" t="s">
        <v>177</v>
      </c>
      <c r="EP298" s="94">
        <v>40</v>
      </c>
      <c r="EQ298" s="91">
        <v>10</v>
      </c>
      <c r="ER298" s="91">
        <v>140</v>
      </c>
      <c r="ES298" s="91">
        <v>120</v>
      </c>
      <c r="ET298" s="91">
        <v>0</v>
      </c>
      <c r="EU298" s="87" t="s">
        <v>174</v>
      </c>
      <c r="EV298" s="87"/>
      <c r="EW298" s="91">
        <v>2</v>
      </c>
      <c r="EX298" s="87" t="s">
        <v>174</v>
      </c>
      <c r="EY298" s="90"/>
      <c r="EZ298" s="90">
        <v>119.45</v>
      </c>
      <c r="FA298" s="90"/>
      <c r="FB298" s="91"/>
      <c r="FC298" s="91"/>
      <c r="FD298" s="91"/>
      <c r="FE298" s="87"/>
      <c r="FF298" s="83"/>
      <c r="FG298" s="83"/>
      <c r="FH298" s="83"/>
      <c r="FI298" s="87"/>
      <c r="FJ298" s="83"/>
      <c r="FK298" s="83"/>
      <c r="FL298" s="83"/>
      <c r="FM298" s="87"/>
      <c r="FN298" s="113" t="s">
        <v>174</v>
      </c>
      <c r="FO298" s="84">
        <f t="shared" si="32"/>
        <v>50</v>
      </c>
      <c r="FP298" s="84"/>
      <c r="FQ298" s="84"/>
      <c r="FR298" s="85">
        <f t="shared" si="33"/>
        <v>200</v>
      </c>
      <c r="FS298" s="90"/>
      <c r="FT298" s="90"/>
      <c r="FU298" s="90">
        <v>58.99</v>
      </c>
      <c r="FV298" s="90"/>
      <c r="FW298" s="86">
        <f t="shared" si="30"/>
        <v>2850</v>
      </c>
      <c r="FX298" s="86">
        <f t="shared" si="34"/>
        <v>9723.0700000000015</v>
      </c>
      <c r="FY298" s="86">
        <f t="shared" si="34"/>
        <v>0</v>
      </c>
      <c r="GA298" s="18"/>
    </row>
    <row r="299" spans="1:183" ht="30" customHeight="1" x14ac:dyDescent="0.25">
      <c r="A299" s="83" t="s">
        <v>556</v>
      </c>
      <c r="B299" s="87" t="s">
        <v>201</v>
      </c>
      <c r="C299" s="88">
        <v>45048</v>
      </c>
      <c r="D299" s="89">
        <v>45069</v>
      </c>
      <c r="E299" s="87" t="s">
        <v>202</v>
      </c>
      <c r="F299" s="87" t="s">
        <v>177</v>
      </c>
      <c r="G299" s="87" t="s">
        <v>299</v>
      </c>
      <c r="H299" s="87"/>
      <c r="I299" s="87"/>
      <c r="J299" s="83">
        <v>100</v>
      </c>
      <c r="K299" s="87"/>
      <c r="L299" s="87"/>
      <c r="M299" s="83"/>
      <c r="N299" s="83"/>
      <c r="O299" s="83"/>
      <c r="P299" s="83"/>
      <c r="Q299" s="83"/>
      <c r="R299" s="83"/>
      <c r="S299" s="83"/>
      <c r="T299" s="83">
        <v>2</v>
      </c>
      <c r="U299" s="83">
        <v>6</v>
      </c>
      <c r="V299" s="83">
        <v>9392</v>
      </c>
      <c r="W299" s="83">
        <v>924</v>
      </c>
      <c r="X299" s="87" t="s">
        <v>175</v>
      </c>
      <c r="Y299" s="83">
        <v>2497</v>
      </c>
      <c r="Z299" s="83"/>
      <c r="AA299" s="83"/>
      <c r="AB299" s="83">
        <v>724</v>
      </c>
      <c r="AC299" s="83">
        <v>1</v>
      </c>
      <c r="AD299" s="87" t="s">
        <v>176</v>
      </c>
      <c r="AE299" s="90"/>
      <c r="AF299" s="90"/>
      <c r="AG299" s="90"/>
      <c r="AH299" s="87" t="s">
        <v>176</v>
      </c>
      <c r="AI299" s="84"/>
      <c r="AJ299" s="84"/>
      <c r="AK299" s="84"/>
      <c r="AL299" s="87" t="s">
        <v>174</v>
      </c>
      <c r="AM299" s="87" t="s">
        <v>176</v>
      </c>
      <c r="AN299" s="90"/>
      <c r="AO299" s="90">
        <v>616.54999999999995</v>
      </c>
      <c r="AP299" s="90"/>
      <c r="AQ299" s="87" t="s">
        <v>174</v>
      </c>
      <c r="AR299" s="90"/>
      <c r="AS299" s="90">
        <v>1887.23</v>
      </c>
      <c r="AT299" s="90"/>
      <c r="AU299" s="87" t="s">
        <v>176</v>
      </c>
      <c r="AV299" s="90"/>
      <c r="AW299" s="90"/>
      <c r="AX299" s="90"/>
      <c r="AY299" s="87" t="s">
        <v>174</v>
      </c>
      <c r="AZ299" s="91">
        <v>1773</v>
      </c>
      <c r="BA299" s="90"/>
      <c r="BB299" s="90">
        <v>1142.1199999999999</v>
      </c>
      <c r="BC299" s="90"/>
      <c r="BD299" s="87" t="s">
        <v>176</v>
      </c>
      <c r="BE299" s="91"/>
      <c r="BF299" s="90"/>
      <c r="BG299" s="90"/>
      <c r="BH299" s="90"/>
      <c r="BI299" s="87" t="s">
        <v>174</v>
      </c>
      <c r="BJ299" s="91">
        <v>924</v>
      </c>
      <c r="BK299" s="90">
        <v>494</v>
      </c>
      <c r="BL299" s="90">
        <v>721.35</v>
      </c>
      <c r="BM299" s="90"/>
      <c r="BN299" s="91">
        <v>4</v>
      </c>
      <c r="BO299" s="91">
        <v>38</v>
      </c>
      <c r="BP299" s="91"/>
      <c r="BQ299" s="91"/>
      <c r="BR299" s="91"/>
      <c r="BS299" s="83"/>
      <c r="BT299" s="83"/>
      <c r="BU299" s="83"/>
      <c r="BV299" s="87" t="s">
        <v>176</v>
      </c>
      <c r="BW299" s="90"/>
      <c r="BX299" s="90"/>
      <c r="BY299" s="90"/>
      <c r="BZ299" s="83"/>
      <c r="CA299" s="91"/>
      <c r="CB299" s="91"/>
      <c r="CC299" s="91"/>
      <c r="CD299" s="91"/>
      <c r="CE299" s="91"/>
      <c r="CF299" s="87" t="s">
        <v>174</v>
      </c>
      <c r="CG299" s="90">
        <v>1271.5999999999999</v>
      </c>
      <c r="CH299" s="90">
        <v>1273.45</v>
      </c>
      <c r="CI299" s="90"/>
      <c r="CJ299" s="91">
        <v>924</v>
      </c>
      <c r="CK299" s="91">
        <v>6</v>
      </c>
      <c r="CL299" s="91">
        <v>19</v>
      </c>
      <c r="CM299" s="83"/>
      <c r="CN299" s="83"/>
      <c r="CO299" s="83"/>
      <c r="CP299" s="92" t="s">
        <v>176</v>
      </c>
      <c r="CQ299" s="83"/>
      <c r="CR299" s="83"/>
      <c r="CS299" s="90"/>
      <c r="CT299" s="90"/>
      <c r="CU299" s="90"/>
      <c r="CV299" s="92" t="s">
        <v>176</v>
      </c>
      <c r="CW299" s="83"/>
      <c r="CX299" s="83"/>
      <c r="CY299" s="90"/>
      <c r="CZ299" s="90"/>
      <c r="DA299" s="90"/>
      <c r="DB299" s="87" t="s">
        <v>176</v>
      </c>
      <c r="DC299" s="90"/>
      <c r="DD299" s="90"/>
      <c r="DE299" s="90"/>
      <c r="DF299" s="91"/>
      <c r="DG299" s="91"/>
      <c r="DH299" s="91"/>
      <c r="DI299" s="87"/>
      <c r="DJ299" s="83"/>
      <c r="DK299" s="83"/>
      <c r="DL299" s="83"/>
      <c r="DM299" s="87"/>
      <c r="DN299" s="83"/>
      <c r="DO299" s="83"/>
      <c r="DP299" s="83"/>
      <c r="DQ299" s="87"/>
      <c r="DR299" s="87" t="s">
        <v>174</v>
      </c>
      <c r="DS299" s="90">
        <v>2600</v>
      </c>
      <c r="DT299" s="90">
        <v>2953.62</v>
      </c>
      <c r="DU299" s="90"/>
      <c r="DV299" s="93">
        <v>2.5</v>
      </c>
      <c r="DW299" s="93">
        <v>15</v>
      </c>
      <c r="DX299" s="93">
        <v>9</v>
      </c>
      <c r="DY299" s="87" t="s">
        <v>174</v>
      </c>
      <c r="DZ299" s="83">
        <v>77</v>
      </c>
      <c r="EA299" s="83">
        <v>77</v>
      </c>
      <c r="EB299" s="83">
        <v>72</v>
      </c>
      <c r="EC299" s="83">
        <v>72</v>
      </c>
      <c r="ED299" s="83">
        <v>12</v>
      </c>
      <c r="EE299" s="83">
        <v>12</v>
      </c>
      <c r="EF299" s="87" t="s">
        <v>176</v>
      </c>
      <c r="EG299" s="83"/>
      <c r="EH299" s="84"/>
      <c r="EI299" s="84"/>
      <c r="EJ299" s="84"/>
      <c r="EK299" s="87" t="s">
        <v>174</v>
      </c>
      <c r="EL299" s="90"/>
      <c r="EM299" s="90">
        <v>202.15</v>
      </c>
      <c r="EN299" s="90"/>
      <c r="EO299" s="87" t="s">
        <v>177</v>
      </c>
      <c r="EP299" s="83">
        <v>40</v>
      </c>
      <c r="EQ299" s="91">
        <v>10</v>
      </c>
      <c r="ER299" s="91">
        <v>140</v>
      </c>
      <c r="ES299" s="91">
        <v>120</v>
      </c>
      <c r="ET299" s="91">
        <v>6</v>
      </c>
      <c r="EU299" s="87" t="s">
        <v>174</v>
      </c>
      <c r="EV299" s="87"/>
      <c r="EW299" s="91">
        <v>2</v>
      </c>
      <c r="EX299" s="87" t="s">
        <v>174</v>
      </c>
      <c r="EY299" s="90"/>
      <c r="EZ299" s="90">
        <v>128.76</v>
      </c>
      <c r="FA299" s="90"/>
      <c r="FB299" s="91">
        <v>9</v>
      </c>
      <c r="FC299" s="91">
        <v>75</v>
      </c>
      <c r="FD299" s="91">
        <v>12</v>
      </c>
      <c r="FE299" s="87" t="s">
        <v>180</v>
      </c>
      <c r="FF299" s="83">
        <v>9</v>
      </c>
      <c r="FG299" s="83">
        <v>75</v>
      </c>
      <c r="FH299" s="83">
        <v>10</v>
      </c>
      <c r="FI299" s="87" t="s">
        <v>205</v>
      </c>
      <c r="FJ299" s="83"/>
      <c r="FK299" s="83"/>
      <c r="FL299" s="83"/>
      <c r="FM299" s="87"/>
      <c r="FN299" s="113" t="s">
        <v>174</v>
      </c>
      <c r="FO299" s="84">
        <f t="shared" si="32"/>
        <v>50</v>
      </c>
      <c r="FP299" s="84"/>
      <c r="FQ299" s="84"/>
      <c r="FR299" s="85">
        <f t="shared" si="33"/>
        <v>200</v>
      </c>
      <c r="FS299" s="90"/>
      <c r="FT299" s="90"/>
      <c r="FU299" s="90">
        <v>68.739999999999995</v>
      </c>
      <c r="FV299" s="90"/>
      <c r="FW299" s="86">
        <f t="shared" si="30"/>
        <v>4615.6000000000004</v>
      </c>
      <c r="FX299" s="86">
        <f t="shared" si="34"/>
        <v>8993.9699999999993</v>
      </c>
      <c r="FY299" s="86">
        <f t="shared" si="34"/>
        <v>0</v>
      </c>
      <c r="GA299" s="18"/>
    </row>
    <row r="300" spans="1:183" ht="30" customHeight="1" x14ac:dyDescent="0.25">
      <c r="A300" s="83" t="s">
        <v>557</v>
      </c>
      <c r="B300" s="87" t="s">
        <v>201</v>
      </c>
      <c r="C300" s="88">
        <v>45027</v>
      </c>
      <c r="D300" s="89">
        <v>45050</v>
      </c>
      <c r="E300" s="87" t="s">
        <v>202</v>
      </c>
      <c r="F300" s="87" t="s">
        <v>177</v>
      </c>
      <c r="G300" s="87" t="s">
        <v>299</v>
      </c>
      <c r="H300" s="87"/>
      <c r="I300" s="87"/>
      <c r="J300" s="83">
        <v>100</v>
      </c>
      <c r="K300" s="87"/>
      <c r="L300" s="87" t="s">
        <v>176</v>
      </c>
      <c r="M300" s="83"/>
      <c r="O300" s="83"/>
      <c r="P300" s="83"/>
      <c r="Q300" s="83"/>
      <c r="R300" s="83"/>
      <c r="S300" s="83"/>
      <c r="T300" s="83">
        <v>2</v>
      </c>
      <c r="U300" s="83">
        <v>5</v>
      </c>
      <c r="V300" s="83">
        <v>7392</v>
      </c>
      <c r="W300" s="83">
        <v>924</v>
      </c>
      <c r="X300" s="87" t="s">
        <v>175</v>
      </c>
      <c r="Y300" s="83">
        <v>2996</v>
      </c>
      <c r="Z300" s="83"/>
      <c r="AA300" s="83"/>
      <c r="AB300" s="83">
        <v>774</v>
      </c>
      <c r="AC300" s="83">
        <v>1</v>
      </c>
      <c r="AD300" s="87" t="s">
        <v>176</v>
      </c>
      <c r="AE300" s="90"/>
      <c r="AF300" s="90"/>
      <c r="AG300" s="90"/>
      <c r="AH300" s="87" t="s">
        <v>176</v>
      </c>
      <c r="AI300" s="84"/>
      <c r="AJ300" s="84"/>
      <c r="AK300" s="84"/>
      <c r="AL300" s="87" t="s">
        <v>176</v>
      </c>
      <c r="AM300" s="87" t="s">
        <v>176</v>
      </c>
      <c r="AN300" s="90"/>
      <c r="AO300" s="90"/>
      <c r="AP300" s="90"/>
      <c r="AQ300" s="87" t="s">
        <v>174</v>
      </c>
      <c r="AR300" s="90"/>
      <c r="AS300" s="90">
        <v>1787.37</v>
      </c>
      <c r="AT300" s="90"/>
      <c r="AU300" s="87" t="s">
        <v>176</v>
      </c>
      <c r="AV300" s="90"/>
      <c r="AW300" s="90"/>
      <c r="AX300" s="90"/>
      <c r="AY300" s="87" t="s">
        <v>174</v>
      </c>
      <c r="AZ300" s="91">
        <v>2222</v>
      </c>
      <c r="BA300" s="90"/>
      <c r="BB300" s="90">
        <v>921.37</v>
      </c>
      <c r="BC300" s="90"/>
      <c r="BD300" s="87" t="s">
        <v>176</v>
      </c>
      <c r="BE300" s="91"/>
      <c r="BF300" s="90"/>
      <c r="BG300" s="90"/>
      <c r="BH300" s="90"/>
      <c r="BI300" s="87" t="s">
        <v>174</v>
      </c>
      <c r="BJ300" s="91">
        <v>924</v>
      </c>
      <c r="BK300" s="90"/>
      <c r="BL300" s="90">
        <v>1416.24</v>
      </c>
      <c r="BM300" s="90"/>
      <c r="BN300" s="91">
        <v>4</v>
      </c>
      <c r="BO300" s="91">
        <v>38</v>
      </c>
      <c r="BP300" s="91"/>
      <c r="BQ300" s="91"/>
      <c r="BR300" s="91"/>
      <c r="BS300" s="83"/>
      <c r="BT300" s="83"/>
      <c r="BU300" s="83"/>
      <c r="BV300" s="87" t="s">
        <v>176</v>
      </c>
      <c r="BW300" s="90"/>
      <c r="BX300" s="90"/>
      <c r="BY300" s="90"/>
      <c r="BZ300" s="83"/>
      <c r="CA300" s="91"/>
      <c r="CB300" s="91"/>
      <c r="CC300" s="91"/>
      <c r="CD300" s="91"/>
      <c r="CE300" s="91"/>
      <c r="CF300" s="87" t="s">
        <v>174</v>
      </c>
      <c r="CG300" s="90"/>
      <c r="CH300" s="90">
        <v>2091.98</v>
      </c>
      <c r="CI300" s="90"/>
      <c r="CJ300" s="91">
        <v>924</v>
      </c>
      <c r="CK300" s="91">
        <v>4.2</v>
      </c>
      <c r="CL300" s="91">
        <v>19</v>
      </c>
      <c r="CM300" s="83"/>
      <c r="CN300" s="83"/>
      <c r="CO300" s="83"/>
      <c r="CP300" s="92" t="s">
        <v>176</v>
      </c>
      <c r="CQ300" s="83"/>
      <c r="CR300" s="83"/>
      <c r="CS300" s="90"/>
      <c r="CT300" s="90"/>
      <c r="CU300" s="90"/>
      <c r="CV300" s="92" t="s">
        <v>176</v>
      </c>
      <c r="CW300" s="83"/>
      <c r="CX300" s="83"/>
      <c r="CY300" s="90"/>
      <c r="CZ300" s="90"/>
      <c r="DA300" s="90"/>
      <c r="DB300" s="87" t="s">
        <v>176</v>
      </c>
      <c r="DC300" s="90"/>
      <c r="DD300" s="90"/>
      <c r="DE300" s="90"/>
      <c r="DF300" s="91"/>
      <c r="DG300" s="91"/>
      <c r="DH300" s="91"/>
      <c r="DI300" s="87"/>
      <c r="DJ300" s="83"/>
      <c r="DK300" s="83"/>
      <c r="DL300" s="83"/>
      <c r="DM300" s="87"/>
      <c r="DN300" s="83"/>
      <c r="DO300" s="83"/>
      <c r="DP300" s="83"/>
      <c r="DQ300" s="87"/>
      <c r="DR300" s="87" t="s">
        <v>174</v>
      </c>
      <c r="DS300" s="90">
        <v>2600</v>
      </c>
      <c r="DT300" s="90">
        <v>2413.88</v>
      </c>
      <c r="DU300" s="90"/>
      <c r="DV300" s="93">
        <v>2.5</v>
      </c>
      <c r="DW300" s="93">
        <v>15</v>
      </c>
      <c r="DX300" s="93">
        <v>9</v>
      </c>
      <c r="DY300" s="87" t="s">
        <v>174</v>
      </c>
      <c r="DZ300" s="83">
        <v>75</v>
      </c>
      <c r="EA300" s="83">
        <v>75</v>
      </c>
      <c r="EB300" s="83">
        <v>72</v>
      </c>
      <c r="EC300" s="83">
        <v>72</v>
      </c>
      <c r="ED300" s="83">
        <v>12</v>
      </c>
      <c r="EE300" s="83">
        <v>12</v>
      </c>
      <c r="EF300" s="87" t="s">
        <v>176</v>
      </c>
      <c r="EG300" s="83"/>
      <c r="EH300" s="84"/>
      <c r="EI300" s="84"/>
      <c r="EJ300" s="84"/>
      <c r="EK300" s="87" t="s">
        <v>174</v>
      </c>
      <c r="EL300" s="90"/>
      <c r="EM300" s="90">
        <v>103.76</v>
      </c>
      <c r="EN300" s="90"/>
      <c r="EO300" s="87" t="s">
        <v>177</v>
      </c>
      <c r="EP300" s="83">
        <v>40</v>
      </c>
      <c r="EQ300" s="91">
        <v>10</v>
      </c>
      <c r="ER300" s="91">
        <v>140</v>
      </c>
      <c r="ES300" s="91">
        <v>120</v>
      </c>
      <c r="ET300" s="91">
        <v>6</v>
      </c>
      <c r="EU300" s="87" t="s">
        <v>176</v>
      </c>
      <c r="EV300" s="87" t="s">
        <v>558</v>
      </c>
      <c r="EW300" s="91"/>
      <c r="EX300" s="87" t="s">
        <v>174</v>
      </c>
      <c r="EY300" s="90"/>
      <c r="EZ300" s="90">
        <v>89.53</v>
      </c>
      <c r="FA300" s="90"/>
      <c r="FB300" s="91">
        <v>9</v>
      </c>
      <c r="FC300" s="91">
        <v>100</v>
      </c>
      <c r="FD300" s="91">
        <v>12</v>
      </c>
      <c r="FE300" s="87" t="s">
        <v>180</v>
      </c>
      <c r="FF300" s="83">
        <v>9</v>
      </c>
      <c r="FG300" s="83">
        <v>100</v>
      </c>
      <c r="FH300" s="83">
        <v>10</v>
      </c>
      <c r="FI300" s="87" t="s">
        <v>205</v>
      </c>
      <c r="FJ300" s="83"/>
      <c r="FK300" s="83"/>
      <c r="FL300" s="83"/>
      <c r="FM300" s="87"/>
      <c r="FN300" s="113" t="s">
        <v>174</v>
      </c>
      <c r="FO300" s="84">
        <f t="shared" si="32"/>
        <v>50</v>
      </c>
      <c r="FP300" s="84"/>
      <c r="FQ300" s="84"/>
      <c r="FR300" s="85">
        <f t="shared" si="33"/>
        <v>200</v>
      </c>
      <c r="FS300" s="90"/>
      <c r="FT300" s="90"/>
      <c r="FU300" s="90">
        <v>58.99</v>
      </c>
      <c r="FV300" s="90"/>
      <c r="FW300" s="86">
        <f t="shared" si="30"/>
        <v>2850</v>
      </c>
      <c r="FX300" s="86">
        <f t="shared" si="34"/>
        <v>8883.1200000000008</v>
      </c>
      <c r="FY300" s="86">
        <f t="shared" si="34"/>
        <v>0</v>
      </c>
      <c r="GA300" s="18"/>
    </row>
    <row r="301" spans="1:183" ht="30" customHeight="1" x14ac:dyDescent="0.25">
      <c r="A301" s="83" t="s">
        <v>559</v>
      </c>
      <c r="B301" s="87" t="s">
        <v>201</v>
      </c>
      <c r="C301" s="88">
        <v>45033</v>
      </c>
      <c r="D301" s="89">
        <v>45068</v>
      </c>
      <c r="E301" s="87" t="s">
        <v>199</v>
      </c>
      <c r="F301" s="87" t="s">
        <v>177</v>
      </c>
      <c r="G301" s="87" t="s">
        <v>299</v>
      </c>
      <c r="H301" s="87"/>
      <c r="I301" s="87"/>
      <c r="J301" s="83">
        <v>100</v>
      </c>
      <c r="K301" s="87"/>
      <c r="L301" s="87" t="s">
        <v>176</v>
      </c>
      <c r="M301" s="83"/>
      <c r="N301" s="83"/>
      <c r="O301" s="83"/>
      <c r="P301" s="83"/>
      <c r="Q301" s="83"/>
      <c r="R301" s="83"/>
      <c r="S301" s="83"/>
      <c r="T301" s="83">
        <v>1</v>
      </c>
      <c r="U301" s="83">
        <v>7</v>
      </c>
      <c r="V301" s="83">
        <v>9984</v>
      </c>
      <c r="W301" s="83">
        <v>1248</v>
      </c>
      <c r="X301" s="87" t="s">
        <v>175</v>
      </c>
      <c r="Y301" s="83">
        <v>3014</v>
      </c>
      <c r="Z301" s="83"/>
      <c r="AA301" s="83"/>
      <c r="AB301" s="83">
        <v>674</v>
      </c>
      <c r="AC301" s="83">
        <v>1</v>
      </c>
      <c r="AD301" s="87" t="s">
        <v>176</v>
      </c>
      <c r="AE301" s="90"/>
      <c r="AF301" s="90"/>
      <c r="AG301" s="90"/>
      <c r="AH301" s="87" t="s">
        <v>176</v>
      </c>
      <c r="AI301" s="84"/>
      <c r="AJ301" s="84"/>
      <c r="AK301" s="84"/>
      <c r="AL301" s="87" t="s">
        <v>176</v>
      </c>
      <c r="AM301" s="87" t="s">
        <v>176</v>
      </c>
      <c r="AN301" s="90"/>
      <c r="AO301" s="90"/>
      <c r="AP301" s="90"/>
      <c r="AQ301" s="87" t="s">
        <v>174</v>
      </c>
      <c r="AR301" s="90"/>
      <c r="AS301" s="90">
        <v>2287.69</v>
      </c>
      <c r="AT301" s="90"/>
      <c r="AU301" s="87" t="s">
        <v>176</v>
      </c>
      <c r="AV301" s="90"/>
      <c r="AW301" s="90"/>
      <c r="AX301" s="90"/>
      <c r="AY301" s="87" t="s">
        <v>174</v>
      </c>
      <c r="AZ301" s="91">
        <v>2340</v>
      </c>
      <c r="BA301" s="90"/>
      <c r="BB301" s="90">
        <v>1661.94</v>
      </c>
      <c r="BC301" s="90"/>
      <c r="BD301" s="87" t="s">
        <v>176</v>
      </c>
      <c r="BE301" s="91"/>
      <c r="BF301" s="90"/>
      <c r="BG301" s="90"/>
      <c r="BH301" s="90"/>
      <c r="BI301" s="87" t="s">
        <v>174</v>
      </c>
      <c r="BJ301" s="91">
        <v>1248</v>
      </c>
      <c r="BK301" s="90"/>
      <c r="BL301" s="90">
        <v>1020.36</v>
      </c>
      <c r="BM301" s="90"/>
      <c r="BN301" s="91">
        <v>6</v>
      </c>
      <c r="BO301" s="91">
        <v>38</v>
      </c>
      <c r="BP301" s="91"/>
      <c r="BQ301" s="91"/>
      <c r="BR301" s="91"/>
      <c r="BS301" s="83"/>
      <c r="BT301" s="83"/>
      <c r="BU301" s="83"/>
      <c r="BV301" s="87" t="s">
        <v>176</v>
      </c>
      <c r="BW301" s="90"/>
      <c r="BX301" s="90"/>
      <c r="BY301" s="90"/>
      <c r="BZ301" s="83"/>
      <c r="CA301" s="91"/>
      <c r="CB301" s="91"/>
      <c r="CC301" s="91"/>
      <c r="CD301" s="91"/>
      <c r="CE301" s="91"/>
      <c r="CF301" s="87" t="s">
        <v>176</v>
      </c>
      <c r="CG301" s="90"/>
      <c r="CH301" s="90"/>
      <c r="CI301" s="90"/>
      <c r="CJ301" s="91"/>
      <c r="CK301" s="91"/>
      <c r="CL301" s="91"/>
      <c r="CM301" s="83"/>
      <c r="CN301" s="83"/>
      <c r="CO301" s="83"/>
      <c r="CP301" s="92" t="s">
        <v>176</v>
      </c>
      <c r="CQ301" s="83"/>
      <c r="CR301" s="83"/>
      <c r="CS301" s="90"/>
      <c r="CT301" s="90"/>
      <c r="CU301" s="90"/>
      <c r="CV301" s="92" t="s">
        <v>176</v>
      </c>
      <c r="CW301" s="83"/>
      <c r="CX301" s="83"/>
      <c r="CY301" s="90"/>
      <c r="CZ301" s="90"/>
      <c r="DA301" s="90"/>
      <c r="DB301" s="87" t="s">
        <v>174</v>
      </c>
      <c r="DC301" s="90"/>
      <c r="DD301" s="90">
        <v>699.3</v>
      </c>
      <c r="DE301" s="90"/>
      <c r="DF301" s="91">
        <v>12</v>
      </c>
      <c r="DG301" s="91">
        <v>40</v>
      </c>
      <c r="DH301" s="91">
        <v>8</v>
      </c>
      <c r="DI301" s="87" t="s">
        <v>181</v>
      </c>
      <c r="DJ301" s="83"/>
      <c r="DK301" s="83"/>
      <c r="DL301" s="83"/>
      <c r="DM301" s="87"/>
      <c r="DN301" s="83"/>
      <c r="DO301" s="83"/>
      <c r="DP301" s="83"/>
      <c r="DQ301" s="87"/>
      <c r="DR301" s="87" t="s">
        <v>174</v>
      </c>
      <c r="DS301" s="90">
        <v>2600</v>
      </c>
      <c r="DT301" s="90">
        <v>2601.87</v>
      </c>
      <c r="DU301" s="90"/>
      <c r="DV301" s="93">
        <v>2</v>
      </c>
      <c r="DW301" s="93">
        <v>15</v>
      </c>
      <c r="DX301" s="93">
        <v>9</v>
      </c>
      <c r="DY301" s="87" t="s">
        <v>174</v>
      </c>
      <c r="DZ301" s="83">
        <v>77</v>
      </c>
      <c r="EA301" s="83">
        <v>77</v>
      </c>
      <c r="EB301" s="83">
        <v>72</v>
      </c>
      <c r="EC301" s="83">
        <v>72</v>
      </c>
      <c r="ED301" s="83">
        <v>12</v>
      </c>
      <c r="EE301" s="83">
        <v>12</v>
      </c>
      <c r="EF301" s="87" t="s">
        <v>176</v>
      </c>
      <c r="EG301" s="83"/>
      <c r="EH301" s="84"/>
      <c r="EI301" s="84"/>
      <c r="EJ301" s="84"/>
      <c r="EK301" s="87" t="s">
        <v>174</v>
      </c>
      <c r="EL301" s="90"/>
      <c r="EM301" s="90">
        <v>134.75</v>
      </c>
      <c r="EN301" s="90"/>
      <c r="EO301" s="87" t="s">
        <v>177</v>
      </c>
      <c r="EP301" s="94">
        <v>40</v>
      </c>
      <c r="EQ301" s="12">
        <v>10</v>
      </c>
      <c r="ER301" s="12">
        <v>140</v>
      </c>
      <c r="ES301" s="12">
        <v>120</v>
      </c>
      <c r="ET301" s="91">
        <v>6</v>
      </c>
      <c r="EU301" s="87" t="s">
        <v>174</v>
      </c>
      <c r="EV301" s="87"/>
      <c r="EW301" s="91">
        <v>1</v>
      </c>
      <c r="EX301" s="87" t="s">
        <v>174</v>
      </c>
      <c r="EY301" s="90"/>
      <c r="EZ301" s="90">
        <v>103.78</v>
      </c>
      <c r="FA301" s="90"/>
      <c r="FB301" s="91">
        <v>9</v>
      </c>
      <c r="FC301" s="91">
        <v>100</v>
      </c>
      <c r="FD301" s="91">
        <v>12</v>
      </c>
      <c r="FE301" s="87" t="s">
        <v>180</v>
      </c>
      <c r="FF301" s="83">
        <v>9</v>
      </c>
      <c r="FG301" s="83">
        <v>100</v>
      </c>
      <c r="FH301" s="83">
        <v>10</v>
      </c>
      <c r="FI301" s="87" t="s">
        <v>205</v>
      </c>
      <c r="FJ301" s="83"/>
      <c r="FK301" s="83"/>
      <c r="FL301" s="83"/>
      <c r="FM301" s="87"/>
      <c r="FN301" s="113" t="s">
        <v>174</v>
      </c>
      <c r="FO301" s="84">
        <f t="shared" si="32"/>
        <v>50</v>
      </c>
      <c r="FP301" s="84"/>
      <c r="FQ301" s="84"/>
      <c r="FR301" s="85">
        <f t="shared" si="33"/>
        <v>200</v>
      </c>
      <c r="FS301" s="90"/>
      <c r="FT301" s="90"/>
      <c r="FU301" s="90">
        <v>76.069999999999993</v>
      </c>
      <c r="FV301" s="90"/>
      <c r="FW301" s="86">
        <f t="shared" si="30"/>
        <v>2850</v>
      </c>
      <c r="FX301" s="86">
        <f t="shared" si="34"/>
        <v>8585.76</v>
      </c>
      <c r="FY301" s="86">
        <f t="shared" si="34"/>
        <v>0</v>
      </c>
      <c r="GA301" s="18"/>
    </row>
    <row r="302" spans="1:183" s="65" customFormat="1" x14ac:dyDescent="0.25">
      <c r="A302" s="83" t="s">
        <v>560</v>
      </c>
      <c r="B302" s="87" t="s">
        <v>337</v>
      </c>
      <c r="C302" s="88">
        <v>44972</v>
      </c>
      <c r="D302" s="89">
        <v>45084</v>
      </c>
      <c r="E302" s="87" t="s">
        <v>202</v>
      </c>
      <c r="F302" s="87" t="s">
        <v>177</v>
      </c>
      <c r="G302" s="87" t="s">
        <v>299</v>
      </c>
      <c r="H302" s="87"/>
      <c r="I302" s="87"/>
      <c r="J302" s="83">
        <v>100</v>
      </c>
      <c r="K302" s="87"/>
      <c r="L302" s="87" t="s">
        <v>174</v>
      </c>
      <c r="M302" s="83">
        <v>1</v>
      </c>
      <c r="N302" s="83"/>
      <c r="O302" s="83"/>
      <c r="P302" s="83">
        <v>15000</v>
      </c>
      <c r="Q302" s="83">
        <v>10</v>
      </c>
      <c r="R302" s="83"/>
      <c r="S302" s="83"/>
      <c r="T302" s="83">
        <v>2</v>
      </c>
      <c r="U302" s="83">
        <v>6</v>
      </c>
      <c r="V302" s="83">
        <v>6272</v>
      </c>
      <c r="W302" s="83">
        <v>784</v>
      </c>
      <c r="X302" s="87" t="s">
        <v>175</v>
      </c>
      <c r="Y302" s="83">
        <v>3903</v>
      </c>
      <c r="Z302" s="83">
        <v>800</v>
      </c>
      <c r="AA302" s="83">
        <v>108</v>
      </c>
      <c r="AB302" s="83">
        <v>850</v>
      </c>
      <c r="AC302" s="83">
        <v>1</v>
      </c>
      <c r="AD302" s="87" t="s">
        <v>176</v>
      </c>
      <c r="AE302" s="90"/>
      <c r="AF302" s="90"/>
      <c r="AG302" s="90"/>
      <c r="AH302" s="87" t="s">
        <v>176</v>
      </c>
      <c r="AI302" s="84"/>
      <c r="AJ302" s="84"/>
      <c r="AK302" s="84"/>
      <c r="AL302" s="87" t="s">
        <v>176</v>
      </c>
      <c r="AM302" s="87" t="s">
        <v>176</v>
      </c>
      <c r="AN302" s="90"/>
      <c r="AO302" s="90"/>
      <c r="AP302" s="90"/>
      <c r="AQ302" s="87" t="s">
        <v>174</v>
      </c>
      <c r="AR302" s="90"/>
      <c r="AS302" s="90">
        <v>1739.8</v>
      </c>
      <c r="AT302" s="90">
        <v>405.1</v>
      </c>
      <c r="AU302" s="87" t="s">
        <v>176</v>
      </c>
      <c r="AV302" s="90"/>
      <c r="AW302" s="90"/>
      <c r="AX302" s="90"/>
      <c r="AY302" s="87" t="s">
        <v>174</v>
      </c>
      <c r="AZ302" s="91">
        <v>3053</v>
      </c>
      <c r="BA302" s="90"/>
      <c r="BB302" s="90">
        <v>743.11</v>
      </c>
      <c r="BC302" s="90"/>
      <c r="BD302" s="87" t="s">
        <v>174</v>
      </c>
      <c r="BE302" s="91">
        <v>692</v>
      </c>
      <c r="BF302" s="90"/>
      <c r="BG302" s="90">
        <v>618.70000000000005</v>
      </c>
      <c r="BH302" s="90"/>
      <c r="BI302" s="87" t="s">
        <v>174</v>
      </c>
      <c r="BJ302" s="91">
        <v>784</v>
      </c>
      <c r="BK302" s="90">
        <v>1061.45</v>
      </c>
      <c r="BL302" s="90"/>
      <c r="BM302" s="90"/>
      <c r="BN302" s="91">
        <v>11</v>
      </c>
      <c r="BO302" s="91">
        <v>30</v>
      </c>
      <c r="BP302" s="91"/>
      <c r="BQ302" s="91"/>
      <c r="BR302" s="91"/>
      <c r="BS302" s="83"/>
      <c r="BT302" s="83"/>
      <c r="BU302" s="83"/>
      <c r="BV302" s="87" t="s">
        <v>176</v>
      </c>
      <c r="BW302" s="90"/>
      <c r="BX302" s="90"/>
      <c r="BY302" s="90"/>
      <c r="BZ302" s="83"/>
      <c r="CA302" s="91"/>
      <c r="CB302" s="91"/>
      <c r="CC302" s="91"/>
      <c r="CD302" s="91"/>
      <c r="CE302" s="91"/>
      <c r="CF302" s="87" t="s">
        <v>174</v>
      </c>
      <c r="CG302" s="90"/>
      <c r="CH302" s="90">
        <v>870.84</v>
      </c>
      <c r="CI302" s="90"/>
      <c r="CJ302" s="91">
        <v>784</v>
      </c>
      <c r="CK302" s="91">
        <v>11</v>
      </c>
      <c r="CL302" s="91">
        <v>19</v>
      </c>
      <c r="CM302" s="83"/>
      <c r="CN302" s="83"/>
      <c r="CO302" s="83"/>
      <c r="CP302" s="92" t="s">
        <v>176</v>
      </c>
      <c r="CQ302" s="83"/>
      <c r="CR302" s="83"/>
      <c r="CS302" s="90"/>
      <c r="CT302" s="90"/>
      <c r="CU302" s="90"/>
      <c r="CV302" s="92" t="s">
        <v>174</v>
      </c>
      <c r="CW302" s="83"/>
      <c r="CX302" s="83"/>
      <c r="CY302" s="90"/>
      <c r="CZ302" s="90"/>
      <c r="DA302" s="90">
        <v>480.34</v>
      </c>
      <c r="DB302" s="87" t="s">
        <v>176</v>
      </c>
      <c r="DC302" s="90"/>
      <c r="DD302" s="90"/>
      <c r="DE302" s="90"/>
      <c r="DF302" s="91"/>
      <c r="DG302" s="91"/>
      <c r="DH302" s="91"/>
      <c r="DI302" s="87"/>
      <c r="DJ302" s="83"/>
      <c r="DK302" s="83"/>
      <c r="DL302" s="83"/>
      <c r="DM302" s="87"/>
      <c r="DN302" s="83"/>
      <c r="DO302" s="83"/>
      <c r="DP302" s="83"/>
      <c r="DQ302" s="87"/>
      <c r="DR302" s="87" t="s">
        <v>174</v>
      </c>
      <c r="DS302" s="90">
        <v>2595.23</v>
      </c>
      <c r="DT302" s="90"/>
      <c r="DU302" s="90">
        <v>1919.74</v>
      </c>
      <c r="DV302" s="93">
        <v>2</v>
      </c>
      <c r="DW302" s="93">
        <v>14</v>
      </c>
      <c r="DX302" s="93">
        <v>8.5</v>
      </c>
      <c r="DY302" s="87" t="s">
        <v>174</v>
      </c>
      <c r="DZ302" s="83">
        <v>78</v>
      </c>
      <c r="EA302" s="83">
        <v>80</v>
      </c>
      <c r="EB302" s="83">
        <v>72</v>
      </c>
      <c r="EC302" s="83">
        <v>72</v>
      </c>
      <c r="ED302" s="83">
        <v>8</v>
      </c>
      <c r="EE302" s="83">
        <v>6</v>
      </c>
      <c r="EF302" s="87" t="s">
        <v>176</v>
      </c>
      <c r="EG302" s="83"/>
      <c r="EH302" s="84"/>
      <c r="EI302" s="84"/>
      <c r="EJ302" s="84"/>
      <c r="EK302" s="87" t="s">
        <v>174</v>
      </c>
      <c r="EL302" s="90">
        <v>173.15</v>
      </c>
      <c r="EM302" s="90"/>
      <c r="EN302" s="90"/>
      <c r="EO302" s="87" t="s">
        <v>177</v>
      </c>
      <c r="EP302" s="83">
        <v>20</v>
      </c>
      <c r="EQ302" s="91"/>
      <c r="ER302" s="91">
        <v>120</v>
      </c>
      <c r="ES302" s="91">
        <v>120</v>
      </c>
      <c r="ET302" s="91">
        <v>12</v>
      </c>
      <c r="EU302" s="87" t="s">
        <v>174</v>
      </c>
      <c r="EV302" s="87"/>
      <c r="EW302" s="91">
        <v>1</v>
      </c>
      <c r="EX302" s="87" t="s">
        <v>174</v>
      </c>
      <c r="EY302" s="90"/>
      <c r="EZ302" s="90">
        <v>52.6</v>
      </c>
      <c r="FA302" s="90"/>
      <c r="FB302" s="91"/>
      <c r="FC302" s="91"/>
      <c r="FD302" s="91"/>
      <c r="FE302" s="87"/>
      <c r="FF302" s="83"/>
      <c r="FG302" s="83"/>
      <c r="FH302" s="83"/>
      <c r="FI302" s="87"/>
      <c r="FJ302" s="83"/>
      <c r="FK302" s="83"/>
      <c r="FL302" s="83"/>
      <c r="FM302" s="87"/>
      <c r="FN302" s="113" t="s">
        <v>174</v>
      </c>
      <c r="FO302" s="84">
        <f t="shared" si="32"/>
        <v>50</v>
      </c>
      <c r="FP302" s="84"/>
      <c r="FQ302" s="84"/>
      <c r="FR302" s="85">
        <f t="shared" si="33"/>
        <v>200</v>
      </c>
      <c r="FS302" s="90"/>
      <c r="FT302" s="90"/>
      <c r="FU302" s="90"/>
      <c r="FV302" s="90"/>
      <c r="FW302" s="86">
        <f>SUM(AE302,AI302,AN302,AR302,AV302,BA302,BF302,BK302,BW302,CG302,CS302,CY302,DC302,DS302,EH302,EL302,EY302,FO302,FR302)</f>
        <v>4079.8300000000004</v>
      </c>
      <c r="FX302" s="86">
        <f t="shared" si="34"/>
        <v>4025.0499999999997</v>
      </c>
      <c r="FY302" s="86">
        <f t="shared" si="34"/>
        <v>2805.1800000000003</v>
      </c>
      <c r="GA302" s="18"/>
    </row>
    <row r="303" spans="1:183" ht="30" customHeight="1" x14ac:dyDescent="0.25">
      <c r="A303" s="83" t="s">
        <v>561</v>
      </c>
      <c r="B303" s="87" t="s">
        <v>436</v>
      </c>
      <c r="C303" s="88">
        <v>45071</v>
      </c>
      <c r="D303" s="89">
        <v>45085</v>
      </c>
      <c r="E303" s="87" t="s">
        <v>199</v>
      </c>
      <c r="F303" s="87" t="s">
        <v>177</v>
      </c>
      <c r="G303" s="87" t="s">
        <v>299</v>
      </c>
      <c r="H303" s="87"/>
      <c r="I303" s="87"/>
      <c r="J303" s="83">
        <v>100</v>
      </c>
      <c r="K303" s="87"/>
      <c r="L303" s="87" t="s">
        <v>174</v>
      </c>
      <c r="M303" s="83">
        <v>1</v>
      </c>
      <c r="N303" s="83"/>
      <c r="O303" s="83"/>
      <c r="P303" s="83">
        <v>18000</v>
      </c>
      <c r="Q303" s="83"/>
      <c r="R303" s="83"/>
      <c r="S303" s="83"/>
      <c r="T303" s="83">
        <v>1</v>
      </c>
      <c r="U303" s="83">
        <v>9</v>
      </c>
      <c r="V303" s="83">
        <v>12000</v>
      </c>
      <c r="W303" s="83">
        <v>1500</v>
      </c>
      <c r="X303" s="87" t="s">
        <v>175</v>
      </c>
      <c r="Y303" s="83">
        <v>2417</v>
      </c>
      <c r="Z303" s="83">
        <v>2417</v>
      </c>
      <c r="AA303" s="83">
        <v>2093</v>
      </c>
      <c r="AB303" s="83">
        <v>1833</v>
      </c>
      <c r="AC303" s="83">
        <v>1</v>
      </c>
      <c r="AD303" s="87" t="s">
        <v>176</v>
      </c>
      <c r="AE303" s="90"/>
      <c r="AF303" s="90"/>
      <c r="AG303" s="90"/>
      <c r="AH303" s="87" t="s">
        <v>176</v>
      </c>
      <c r="AI303" s="84"/>
      <c r="AJ303" s="84"/>
      <c r="AK303" s="84"/>
      <c r="AL303" s="87" t="s">
        <v>176</v>
      </c>
      <c r="AM303" s="87" t="s">
        <v>176</v>
      </c>
      <c r="AN303" s="90"/>
      <c r="AO303" s="90"/>
      <c r="AP303" s="90"/>
      <c r="AQ303" s="87" t="s">
        <v>174</v>
      </c>
      <c r="AR303" s="90"/>
      <c r="AS303" s="90">
        <v>1350.98</v>
      </c>
      <c r="AT303" s="90"/>
      <c r="AU303" s="87" t="s">
        <v>176</v>
      </c>
      <c r="AV303" s="90"/>
      <c r="AW303" s="90"/>
      <c r="AX303" s="90"/>
      <c r="AY303" s="87" t="s">
        <v>174</v>
      </c>
      <c r="AZ303" s="91">
        <v>260</v>
      </c>
      <c r="BA303" s="90">
        <v>211.5</v>
      </c>
      <c r="BB303" s="90">
        <v>207.9</v>
      </c>
      <c r="BC303" s="90"/>
      <c r="BD303" s="87" t="s">
        <v>174</v>
      </c>
      <c r="BE303" s="91">
        <v>324</v>
      </c>
      <c r="BF303" s="90">
        <v>419.1</v>
      </c>
      <c r="BG303" s="90">
        <v>571.91999999999996</v>
      </c>
      <c r="BH303" s="90"/>
      <c r="BI303" s="87" t="s">
        <v>176</v>
      </c>
      <c r="BJ303" s="91"/>
      <c r="BK303" s="90"/>
      <c r="BL303" s="90"/>
      <c r="BM303" s="90"/>
      <c r="BN303" s="91"/>
      <c r="BO303" s="91"/>
      <c r="BP303" s="91"/>
      <c r="BQ303" s="91"/>
      <c r="BR303" s="91"/>
      <c r="BS303" s="83"/>
      <c r="BT303" s="83"/>
      <c r="BU303" s="83"/>
      <c r="BV303" s="87" t="s">
        <v>176</v>
      </c>
      <c r="BW303" s="90"/>
      <c r="BX303" s="90"/>
      <c r="BY303" s="90"/>
      <c r="BZ303" s="83"/>
      <c r="CA303" s="91"/>
      <c r="CB303" s="91"/>
      <c r="CC303" s="91"/>
      <c r="CD303" s="91"/>
      <c r="CE303" s="91"/>
      <c r="CF303" s="87" t="s">
        <v>174</v>
      </c>
      <c r="CG303" s="90">
        <v>436.94</v>
      </c>
      <c r="CH303" s="90">
        <v>1901.84</v>
      </c>
      <c r="CI303" s="90"/>
      <c r="CJ303" s="91">
        <v>1500</v>
      </c>
      <c r="CK303" s="91" t="s">
        <v>562</v>
      </c>
      <c r="CL303" s="91" t="s">
        <v>235</v>
      </c>
      <c r="CM303" s="83"/>
      <c r="CN303" s="83"/>
      <c r="CO303" s="83"/>
      <c r="CP303" s="92" t="s">
        <v>176</v>
      </c>
      <c r="CQ303" s="83"/>
      <c r="CR303" s="83"/>
      <c r="CS303" s="90"/>
      <c r="CT303" s="90"/>
      <c r="CU303" s="90"/>
      <c r="CV303" s="92" t="s">
        <v>176</v>
      </c>
      <c r="CW303" s="83"/>
      <c r="CX303" s="83"/>
      <c r="CY303" s="90"/>
      <c r="CZ303" s="90"/>
      <c r="DA303" s="90"/>
      <c r="DB303" s="87" t="s">
        <v>176</v>
      </c>
      <c r="DC303" s="90"/>
      <c r="DD303" s="90"/>
      <c r="DE303" s="90"/>
      <c r="DF303" s="91"/>
      <c r="DG303" s="91"/>
      <c r="DH303" s="91"/>
      <c r="DI303" s="87"/>
      <c r="DJ303" s="83"/>
      <c r="DK303" s="83"/>
      <c r="DL303" s="83"/>
      <c r="DM303" s="87"/>
      <c r="DN303" s="83"/>
      <c r="DO303" s="83"/>
      <c r="DP303" s="83"/>
      <c r="DQ303" s="87"/>
      <c r="DR303" s="87" t="s">
        <v>176</v>
      </c>
      <c r="DS303" s="90"/>
      <c r="DT303" s="90"/>
      <c r="DU303" s="90"/>
      <c r="DV303" s="93"/>
      <c r="DW303" s="93"/>
      <c r="DX303" s="93"/>
      <c r="DY303" s="87" t="s">
        <v>174</v>
      </c>
      <c r="DZ303" s="83">
        <v>70</v>
      </c>
      <c r="EA303" s="83">
        <v>69</v>
      </c>
      <c r="EB303" s="83">
        <v>68</v>
      </c>
      <c r="EC303" s="83">
        <v>67</v>
      </c>
      <c r="ED303" s="83">
        <v>12</v>
      </c>
      <c r="EE303" s="83">
        <v>12</v>
      </c>
      <c r="EF303" s="87" t="s">
        <v>176</v>
      </c>
      <c r="EG303" s="83"/>
      <c r="EH303" s="84"/>
      <c r="EI303" s="84"/>
      <c r="EJ303" s="84"/>
      <c r="EK303" s="87" t="s">
        <v>174</v>
      </c>
      <c r="EL303" s="90"/>
      <c r="EM303" s="90">
        <v>46.07</v>
      </c>
      <c r="EN303" s="90"/>
      <c r="EO303" s="87" t="s">
        <v>177</v>
      </c>
      <c r="EP303" s="83">
        <v>40</v>
      </c>
      <c r="EQ303" s="91">
        <v>10</v>
      </c>
      <c r="ER303" s="91">
        <v>120</v>
      </c>
      <c r="ES303" s="91">
        <v>120</v>
      </c>
      <c r="ET303" s="91">
        <v>6</v>
      </c>
      <c r="EU303" s="87" t="s">
        <v>176</v>
      </c>
      <c r="EV303" s="87" t="s">
        <v>207</v>
      </c>
      <c r="EW303" s="91">
        <v>1</v>
      </c>
      <c r="EX303" s="87" t="s">
        <v>174</v>
      </c>
      <c r="EY303" s="90"/>
      <c r="EZ303" s="90">
        <v>25.95</v>
      </c>
      <c r="FA303" s="90"/>
      <c r="FB303" s="91">
        <v>18</v>
      </c>
      <c r="FC303" s="91">
        <v>60</v>
      </c>
      <c r="FD303" s="91">
        <v>12</v>
      </c>
      <c r="FE303" s="87" t="s">
        <v>180</v>
      </c>
      <c r="FF303" s="83">
        <v>18</v>
      </c>
      <c r="FG303" s="83">
        <v>60</v>
      </c>
      <c r="FH303" s="83">
        <v>12</v>
      </c>
      <c r="FI303" s="87" t="s">
        <v>205</v>
      </c>
      <c r="FJ303" s="83"/>
      <c r="FK303" s="83"/>
      <c r="FL303" s="83"/>
      <c r="FM303" s="87"/>
      <c r="FN303" s="113" t="s">
        <v>174</v>
      </c>
      <c r="FO303" s="84">
        <f t="shared" si="32"/>
        <v>50</v>
      </c>
      <c r="FP303" s="84"/>
      <c r="FQ303" s="84"/>
      <c r="FR303" s="85">
        <f t="shared" si="33"/>
        <v>200</v>
      </c>
      <c r="FS303" s="90"/>
      <c r="FT303" s="90"/>
      <c r="FU303" s="90">
        <v>127.79</v>
      </c>
      <c r="FV303" s="90"/>
      <c r="FW303" s="86">
        <f t="shared" si="30"/>
        <v>1317.54</v>
      </c>
      <c r="FX303" s="86">
        <f t="shared" si="34"/>
        <v>4232.4500000000007</v>
      </c>
      <c r="FY303" s="86">
        <f t="shared" si="34"/>
        <v>0</v>
      </c>
      <c r="GA303" s="18"/>
    </row>
    <row r="304" spans="1:183" ht="30" customHeight="1" x14ac:dyDescent="0.25">
      <c r="A304" s="83" t="s">
        <v>563</v>
      </c>
      <c r="B304" s="87" t="s">
        <v>436</v>
      </c>
      <c r="C304" s="88">
        <v>45054</v>
      </c>
      <c r="D304" s="89">
        <v>45092</v>
      </c>
      <c r="E304" s="87" t="s">
        <v>199</v>
      </c>
      <c r="F304" s="87" t="s">
        <v>177</v>
      </c>
      <c r="G304" s="87" t="s">
        <v>182</v>
      </c>
      <c r="H304" s="87"/>
      <c r="I304" s="87"/>
      <c r="J304" s="83">
        <v>100</v>
      </c>
      <c r="K304" s="87"/>
      <c r="L304" s="87" t="s">
        <v>174</v>
      </c>
      <c r="M304" s="83"/>
      <c r="N304" s="83"/>
      <c r="O304" s="83">
        <v>1</v>
      </c>
      <c r="P304" s="83">
        <v>24000</v>
      </c>
      <c r="Q304" s="83"/>
      <c r="R304" s="83"/>
      <c r="S304" s="83"/>
      <c r="T304" s="83">
        <v>1</v>
      </c>
      <c r="U304" s="83">
        <v>8</v>
      </c>
      <c r="V304" s="83">
        <v>9072</v>
      </c>
      <c r="W304" s="83">
        <v>1134</v>
      </c>
      <c r="X304" s="87" t="s">
        <v>175</v>
      </c>
      <c r="Y304" s="83">
        <v>2230</v>
      </c>
      <c r="Z304" s="83">
        <v>2230</v>
      </c>
      <c r="AA304" s="83">
        <v>1692</v>
      </c>
      <c r="AB304" s="83">
        <v>1254</v>
      </c>
      <c r="AC304" s="83">
        <v>1</v>
      </c>
      <c r="AD304" s="87" t="s">
        <v>176</v>
      </c>
      <c r="AE304" s="90"/>
      <c r="AF304" s="90"/>
      <c r="AG304" s="90"/>
      <c r="AH304" s="87" t="s">
        <v>176</v>
      </c>
      <c r="AI304" s="84"/>
      <c r="AJ304" s="84"/>
      <c r="AK304" s="84"/>
      <c r="AL304" s="87" t="s">
        <v>176</v>
      </c>
      <c r="AM304" s="87" t="s">
        <v>176</v>
      </c>
      <c r="AN304" s="90"/>
      <c r="AO304" s="90"/>
      <c r="AP304" s="90"/>
      <c r="AQ304" s="87" t="s">
        <v>174</v>
      </c>
      <c r="AR304" s="90"/>
      <c r="AS304" s="90">
        <v>1251.3699999999999</v>
      </c>
      <c r="AT304" s="90"/>
      <c r="AU304" s="87" t="s">
        <v>176</v>
      </c>
      <c r="AV304" s="90"/>
      <c r="AW304" s="90"/>
      <c r="AX304" s="90"/>
      <c r="AY304" s="87" t="s">
        <v>174</v>
      </c>
      <c r="AZ304" s="91">
        <v>438</v>
      </c>
      <c r="BA304" s="90">
        <v>176.5</v>
      </c>
      <c r="BB304" s="90">
        <v>653.66</v>
      </c>
      <c r="BC304" s="90"/>
      <c r="BD304" s="87" t="s">
        <v>174</v>
      </c>
      <c r="BE304" s="91">
        <v>538</v>
      </c>
      <c r="BF304" s="90">
        <v>206</v>
      </c>
      <c r="BG304" s="90">
        <v>565.03</v>
      </c>
      <c r="BH304" s="90"/>
      <c r="BI304" s="87" t="s">
        <v>176</v>
      </c>
      <c r="BJ304" s="91"/>
      <c r="BK304" s="90"/>
      <c r="BL304" s="90"/>
      <c r="BM304" s="90"/>
      <c r="BN304" s="91"/>
      <c r="BO304" s="91"/>
      <c r="BP304" s="91"/>
      <c r="BQ304" s="91"/>
      <c r="BR304" s="91"/>
      <c r="BS304" s="83"/>
      <c r="BT304" s="83"/>
      <c r="BU304" s="83"/>
      <c r="BV304" s="87" t="s">
        <v>176</v>
      </c>
      <c r="BW304" s="90"/>
      <c r="BX304" s="90"/>
      <c r="BY304" s="90"/>
      <c r="BZ304" s="83"/>
      <c r="CA304" s="91"/>
      <c r="CB304" s="91"/>
      <c r="CC304" s="91"/>
      <c r="CD304" s="91"/>
      <c r="CE304" s="91"/>
      <c r="CF304" s="87" t="s">
        <v>174</v>
      </c>
      <c r="CG304" s="90">
        <v>689.82</v>
      </c>
      <c r="CH304" s="90">
        <v>938.58</v>
      </c>
      <c r="CI304" s="90"/>
      <c r="CJ304" s="91">
        <v>1134</v>
      </c>
      <c r="CK304" s="91">
        <v>0</v>
      </c>
      <c r="CL304" s="91">
        <v>19</v>
      </c>
      <c r="CM304" s="83"/>
      <c r="CN304" s="83"/>
      <c r="CO304" s="83"/>
      <c r="CP304" s="92" t="s">
        <v>176</v>
      </c>
      <c r="CQ304" s="83"/>
      <c r="CR304" s="83"/>
      <c r="CS304" s="90"/>
      <c r="CT304" s="90"/>
      <c r="CU304" s="90"/>
      <c r="CV304" s="92" t="s">
        <v>176</v>
      </c>
      <c r="CW304" s="83"/>
      <c r="CX304" s="83"/>
      <c r="CY304" s="90"/>
      <c r="CZ304" s="90"/>
      <c r="DA304" s="90"/>
      <c r="DB304" s="87" t="s">
        <v>176</v>
      </c>
      <c r="DC304" s="90"/>
      <c r="DD304" s="90"/>
      <c r="DE304" s="90"/>
      <c r="DF304" s="91"/>
      <c r="DG304" s="91"/>
      <c r="DH304" s="91"/>
      <c r="DI304" s="87"/>
      <c r="DJ304" s="83"/>
      <c r="DK304" s="83"/>
      <c r="DL304" s="83"/>
      <c r="DM304" s="87"/>
      <c r="DN304" s="83"/>
      <c r="DO304" s="83"/>
      <c r="DP304" s="83"/>
      <c r="DQ304" s="87"/>
      <c r="DR304" s="87" t="s">
        <v>176</v>
      </c>
      <c r="DS304" s="90"/>
      <c r="DT304" s="90"/>
      <c r="DU304" s="90"/>
      <c r="DV304" s="93"/>
      <c r="DW304" s="93"/>
      <c r="DX304" s="93"/>
      <c r="DY304" s="87" t="s">
        <v>174</v>
      </c>
      <c r="DZ304" s="83">
        <v>70</v>
      </c>
      <c r="EA304" s="83">
        <v>70</v>
      </c>
      <c r="EB304" s="83">
        <v>68</v>
      </c>
      <c r="EC304" s="83">
        <v>68</v>
      </c>
      <c r="ED304" s="83">
        <v>12</v>
      </c>
      <c r="EE304" s="83">
        <v>12</v>
      </c>
      <c r="EF304" s="87" t="s">
        <v>176</v>
      </c>
      <c r="EG304" s="83"/>
      <c r="EH304" s="84"/>
      <c r="EI304" s="84"/>
      <c r="EJ304" s="84"/>
      <c r="EK304" s="87" t="s">
        <v>174</v>
      </c>
      <c r="EL304" s="90"/>
      <c r="EM304" s="90">
        <v>72.739999999999995</v>
      </c>
      <c r="EN304" s="90"/>
      <c r="EO304" s="87" t="s">
        <v>177</v>
      </c>
      <c r="EP304" s="83">
        <v>40</v>
      </c>
      <c r="EQ304" s="91">
        <v>10</v>
      </c>
      <c r="ER304" s="91">
        <v>120</v>
      </c>
      <c r="ES304" s="91">
        <v>120</v>
      </c>
      <c r="ET304" s="91">
        <v>6</v>
      </c>
      <c r="EU304" s="87" t="s">
        <v>176</v>
      </c>
      <c r="EV304" s="87" t="s">
        <v>207</v>
      </c>
      <c r="EW304" s="91">
        <v>1</v>
      </c>
      <c r="EX304" s="87" t="s">
        <v>174</v>
      </c>
      <c r="EY304" s="90"/>
      <c r="EZ304" s="90">
        <v>34.159999999999997</v>
      </c>
      <c r="FA304" s="90"/>
      <c r="FB304" s="91">
        <v>18</v>
      </c>
      <c r="FC304" s="91">
        <v>60</v>
      </c>
      <c r="FD304" s="91">
        <v>12</v>
      </c>
      <c r="FE304" s="87" t="s">
        <v>205</v>
      </c>
      <c r="FF304" s="83">
        <v>18</v>
      </c>
      <c r="FG304" s="83">
        <v>60</v>
      </c>
      <c r="FH304" s="83">
        <v>12</v>
      </c>
      <c r="FI304" s="87" t="s">
        <v>205</v>
      </c>
      <c r="FJ304" s="83"/>
      <c r="FK304" s="83"/>
      <c r="FL304" s="83"/>
      <c r="FM304" s="87"/>
      <c r="FN304" s="113" t="s">
        <v>174</v>
      </c>
      <c r="FO304" s="84">
        <f t="shared" si="32"/>
        <v>50</v>
      </c>
      <c r="FP304" s="84"/>
      <c r="FQ304" s="84"/>
      <c r="FR304" s="85">
        <f t="shared" si="33"/>
        <v>200</v>
      </c>
      <c r="FS304" s="90"/>
      <c r="FT304" s="90"/>
      <c r="FU304" s="90">
        <v>109.42</v>
      </c>
      <c r="FV304" s="90"/>
      <c r="FW304" s="86">
        <f t="shared" si="30"/>
        <v>1322.3200000000002</v>
      </c>
      <c r="FX304" s="86">
        <f t="shared" si="34"/>
        <v>3624.9599999999991</v>
      </c>
      <c r="FY304" s="86">
        <f t="shared" si="34"/>
        <v>0</v>
      </c>
      <c r="GA304" s="18"/>
    </row>
    <row r="305" spans="1:183" ht="30" customHeight="1" x14ac:dyDescent="0.25">
      <c r="A305" s="83" t="s">
        <v>564</v>
      </c>
      <c r="B305" s="87" t="s">
        <v>201</v>
      </c>
      <c r="C305" s="88">
        <v>45063</v>
      </c>
      <c r="D305" s="89">
        <v>45090</v>
      </c>
      <c r="E305" s="87" t="s">
        <v>202</v>
      </c>
      <c r="F305" s="87" t="s">
        <v>177</v>
      </c>
      <c r="G305" s="87" t="s">
        <v>299</v>
      </c>
      <c r="H305" s="87"/>
      <c r="I305" s="87"/>
      <c r="J305" s="83">
        <v>100</v>
      </c>
      <c r="K305" s="87"/>
      <c r="L305" s="87" t="s">
        <v>176</v>
      </c>
      <c r="M305" s="83"/>
      <c r="N305" s="83"/>
      <c r="O305" s="83"/>
      <c r="P305" s="83"/>
      <c r="Q305" s="83"/>
      <c r="R305" s="83"/>
      <c r="S305" s="83"/>
      <c r="T305" s="83">
        <v>2</v>
      </c>
      <c r="U305" s="83">
        <v>6</v>
      </c>
      <c r="V305" s="83">
        <v>7392</v>
      </c>
      <c r="W305" s="83">
        <v>924</v>
      </c>
      <c r="X305" s="87" t="s">
        <v>175</v>
      </c>
      <c r="Y305" s="83">
        <v>4438</v>
      </c>
      <c r="Z305" s="83"/>
      <c r="AA305" s="83"/>
      <c r="AB305" s="83">
        <v>987</v>
      </c>
      <c r="AC305" s="83">
        <v>1</v>
      </c>
      <c r="AD305" s="87" t="s">
        <v>176</v>
      </c>
      <c r="AE305" s="90"/>
      <c r="AF305" s="90"/>
      <c r="AG305" s="90"/>
      <c r="AH305" s="87" t="s">
        <v>176</v>
      </c>
      <c r="AI305" s="84"/>
      <c r="AJ305" s="84"/>
      <c r="AK305" s="84"/>
      <c r="AL305" s="87" t="s">
        <v>176</v>
      </c>
      <c r="AM305" s="87" t="s">
        <v>176</v>
      </c>
      <c r="AN305" s="90"/>
      <c r="AO305" s="90"/>
      <c r="AP305" s="90"/>
      <c r="AQ305" s="87" t="s">
        <v>174</v>
      </c>
      <c r="AR305" s="90"/>
      <c r="AS305" s="90">
        <v>2319.4499999999998</v>
      </c>
      <c r="AT305" s="90"/>
      <c r="AU305" s="87" t="s">
        <v>176</v>
      </c>
      <c r="AV305" s="90"/>
      <c r="AW305" s="90"/>
      <c r="AX305" s="90"/>
      <c r="AY305" s="87" t="s">
        <v>174</v>
      </c>
      <c r="AZ305" s="91">
        <v>3451</v>
      </c>
      <c r="BA305" s="90"/>
      <c r="BB305" s="90">
        <v>1169</v>
      </c>
      <c r="BC305" s="90"/>
      <c r="BD305" s="87" t="s">
        <v>176</v>
      </c>
      <c r="BE305" s="91"/>
      <c r="BF305" s="90"/>
      <c r="BG305" s="90"/>
      <c r="BH305" s="90"/>
      <c r="BI305" s="87" t="s">
        <v>174</v>
      </c>
      <c r="BJ305" s="91">
        <v>924</v>
      </c>
      <c r="BK305" s="90">
        <v>1604.2</v>
      </c>
      <c r="BL305" s="90">
        <v>930.15</v>
      </c>
      <c r="BM305" s="90"/>
      <c r="BN305" s="91">
        <v>14</v>
      </c>
      <c r="BO305" s="91">
        <v>38</v>
      </c>
      <c r="BP305" s="91"/>
      <c r="BQ305" s="91"/>
      <c r="BR305" s="91"/>
      <c r="BS305" s="83"/>
      <c r="BT305" s="83"/>
      <c r="BU305" s="83"/>
      <c r="BV305" s="87" t="s">
        <v>176</v>
      </c>
      <c r="BW305" s="90"/>
      <c r="BX305" s="90"/>
      <c r="BY305" s="90"/>
      <c r="BZ305" s="83"/>
      <c r="CA305" s="91"/>
      <c r="CB305" s="91"/>
      <c r="CC305" s="91"/>
      <c r="CD305" s="91"/>
      <c r="CE305" s="91"/>
      <c r="CF305" s="87" t="s">
        <v>174</v>
      </c>
      <c r="CG305" s="90">
        <v>1221.7</v>
      </c>
      <c r="CH305" s="90">
        <v>452.12</v>
      </c>
      <c r="CI305" s="90"/>
      <c r="CJ305" s="91">
        <v>924</v>
      </c>
      <c r="CK305" s="91">
        <v>4</v>
      </c>
      <c r="CL305" s="91">
        <v>19</v>
      </c>
      <c r="CM305" s="83"/>
      <c r="CN305" s="83"/>
      <c r="CO305" s="83"/>
      <c r="CP305" s="92" t="s">
        <v>176</v>
      </c>
      <c r="CQ305" s="83"/>
      <c r="CR305" s="83"/>
      <c r="CS305" s="90"/>
      <c r="CT305" s="90"/>
      <c r="CU305" s="90"/>
      <c r="CV305" s="92" t="s">
        <v>176</v>
      </c>
      <c r="CW305" s="83"/>
      <c r="CX305" s="83"/>
      <c r="CY305" s="90"/>
      <c r="CZ305" s="90"/>
      <c r="DA305" s="90"/>
      <c r="DB305" s="87" t="s">
        <v>176</v>
      </c>
      <c r="DC305" s="90"/>
      <c r="DD305" s="90"/>
      <c r="DE305" s="90"/>
      <c r="DF305" s="91"/>
      <c r="DG305" s="91"/>
      <c r="DH305" s="91"/>
      <c r="DI305" s="87"/>
      <c r="DJ305" s="83"/>
      <c r="DK305" s="83"/>
      <c r="DL305" s="83"/>
      <c r="DM305" s="87"/>
      <c r="DN305" s="83"/>
      <c r="DO305" s="83"/>
      <c r="DP305" s="83"/>
      <c r="DQ305" s="87"/>
      <c r="DR305" s="87" t="s">
        <v>174</v>
      </c>
      <c r="DS305" s="90">
        <v>2600</v>
      </c>
      <c r="DT305" s="90">
        <v>1886.79</v>
      </c>
      <c r="DU305" s="90"/>
      <c r="DV305" s="93">
        <v>2</v>
      </c>
      <c r="DW305" s="93">
        <v>15</v>
      </c>
      <c r="DX305" s="93">
        <v>9</v>
      </c>
      <c r="DY305" s="87" t="s">
        <v>174</v>
      </c>
      <c r="DZ305" s="83">
        <v>75</v>
      </c>
      <c r="EA305" s="83">
        <v>75</v>
      </c>
      <c r="EB305" s="83">
        <v>72</v>
      </c>
      <c r="EC305" s="83">
        <v>72</v>
      </c>
      <c r="ED305" s="83">
        <v>12</v>
      </c>
      <c r="EE305" s="83">
        <v>12</v>
      </c>
      <c r="EF305" s="87" t="s">
        <v>176</v>
      </c>
      <c r="EG305" s="83"/>
      <c r="EH305" s="84"/>
      <c r="EI305" s="84"/>
      <c r="EJ305" s="84"/>
      <c r="EK305" s="87" t="s">
        <v>174</v>
      </c>
      <c r="EL305" s="90"/>
      <c r="EM305" s="90">
        <v>115.32</v>
      </c>
      <c r="EN305" s="90"/>
      <c r="EO305" s="87" t="s">
        <v>177</v>
      </c>
      <c r="EP305" s="83">
        <v>40</v>
      </c>
      <c r="EQ305" s="91">
        <v>10</v>
      </c>
      <c r="ER305" s="91">
        <v>140</v>
      </c>
      <c r="ES305" s="91">
        <v>120</v>
      </c>
      <c r="ET305" s="91">
        <v>6</v>
      </c>
      <c r="EU305" s="87" t="s">
        <v>176</v>
      </c>
      <c r="EV305" s="87" t="s">
        <v>301</v>
      </c>
      <c r="EW305" s="91">
        <v>2</v>
      </c>
      <c r="EX305" s="87" t="s">
        <v>174</v>
      </c>
      <c r="EY305" s="90"/>
      <c r="EZ305" s="90">
        <v>116.72</v>
      </c>
      <c r="FA305" s="90"/>
      <c r="FB305" s="91">
        <v>9</v>
      </c>
      <c r="FC305" s="91">
        <v>75</v>
      </c>
      <c r="FD305" s="91">
        <v>12</v>
      </c>
      <c r="FE305" s="87" t="s">
        <v>180</v>
      </c>
      <c r="FF305" s="83">
        <v>9</v>
      </c>
      <c r="FG305" s="83">
        <v>75</v>
      </c>
      <c r="FH305" s="83">
        <v>10</v>
      </c>
      <c r="FI305" s="87" t="s">
        <v>205</v>
      </c>
      <c r="FJ305" s="83"/>
      <c r="FK305" s="83"/>
      <c r="FL305" s="83"/>
      <c r="FM305" s="87"/>
      <c r="FN305" s="113" t="s">
        <v>174</v>
      </c>
      <c r="FO305" s="84">
        <f t="shared" si="32"/>
        <v>50</v>
      </c>
      <c r="FP305" s="84"/>
      <c r="FQ305" s="84"/>
      <c r="FR305" s="85">
        <f t="shared" si="33"/>
        <v>200</v>
      </c>
      <c r="FS305" s="90"/>
      <c r="FT305" s="90"/>
      <c r="FU305" s="90">
        <v>72.66</v>
      </c>
      <c r="FV305" s="90"/>
      <c r="FW305" s="86">
        <f t="shared" si="30"/>
        <v>5675.9</v>
      </c>
      <c r="FX305" s="86">
        <f t="shared" si="34"/>
        <v>7062.2099999999991</v>
      </c>
      <c r="FY305" s="86">
        <f t="shared" si="34"/>
        <v>0</v>
      </c>
      <c r="GA305" s="18"/>
    </row>
    <row r="306" spans="1:183" ht="45" customHeight="1" x14ac:dyDescent="0.25">
      <c r="A306" s="83" t="s">
        <v>565</v>
      </c>
      <c r="B306" s="87" t="s">
        <v>201</v>
      </c>
      <c r="C306" s="88">
        <v>45068</v>
      </c>
      <c r="D306" s="89">
        <v>45104</v>
      </c>
      <c r="E306" s="87" t="s">
        <v>199</v>
      </c>
      <c r="F306" s="87" t="s">
        <v>177</v>
      </c>
      <c r="G306" s="87" t="s">
        <v>365</v>
      </c>
      <c r="H306" s="87"/>
      <c r="I306" s="87"/>
      <c r="J306" s="83">
        <v>100</v>
      </c>
      <c r="K306" s="87"/>
      <c r="L306" s="87" t="s">
        <v>174</v>
      </c>
      <c r="M306" s="83"/>
      <c r="N306" s="83">
        <v>1</v>
      </c>
      <c r="O306" s="83"/>
      <c r="P306" s="83">
        <v>20000</v>
      </c>
      <c r="Q306" s="83"/>
      <c r="R306" s="83"/>
      <c r="S306" s="83"/>
      <c r="T306" s="83">
        <v>2</v>
      </c>
      <c r="U306" s="83">
        <v>6</v>
      </c>
      <c r="V306" s="83">
        <v>8320</v>
      </c>
      <c r="W306" s="83">
        <v>1040</v>
      </c>
      <c r="X306" s="87" t="s">
        <v>175</v>
      </c>
      <c r="Y306" s="83">
        <v>3863</v>
      </c>
      <c r="Z306" s="83"/>
      <c r="AA306" s="83"/>
      <c r="AB306" s="83">
        <v>1205</v>
      </c>
      <c r="AC306" s="83">
        <v>1</v>
      </c>
      <c r="AD306" s="87" t="s">
        <v>176</v>
      </c>
      <c r="AE306" s="90"/>
      <c r="AF306" s="90"/>
      <c r="AG306" s="90"/>
      <c r="AH306" s="87" t="s">
        <v>176</v>
      </c>
      <c r="AI306" s="84"/>
      <c r="AJ306" s="84"/>
      <c r="AK306" s="84"/>
      <c r="AL306" s="87" t="s">
        <v>174</v>
      </c>
      <c r="AM306" s="87" t="s">
        <v>176</v>
      </c>
      <c r="AN306" s="90"/>
      <c r="AO306" s="90">
        <v>569.04999999999995</v>
      </c>
      <c r="AP306" s="90"/>
      <c r="AQ306" s="87" t="s">
        <v>174</v>
      </c>
      <c r="AR306" s="90"/>
      <c r="AS306" s="90">
        <v>2500.1999999999998</v>
      </c>
      <c r="AT306" s="90"/>
      <c r="AU306" s="87" t="s">
        <v>176</v>
      </c>
      <c r="AV306" s="90"/>
      <c r="AW306" s="90"/>
      <c r="AX306" s="90"/>
      <c r="AY306" s="87" t="s">
        <v>174</v>
      </c>
      <c r="AZ306" s="91">
        <v>2658</v>
      </c>
      <c r="BA306" s="90"/>
      <c r="BB306" s="90">
        <v>1031.46</v>
      </c>
      <c r="BC306" s="90"/>
      <c r="BD306" s="87" t="s">
        <v>176</v>
      </c>
      <c r="BE306" s="91"/>
      <c r="BF306" s="90"/>
      <c r="BG306" s="90"/>
      <c r="BH306" s="90"/>
      <c r="BI306" s="87" t="s">
        <v>176</v>
      </c>
      <c r="BJ306" s="91"/>
      <c r="BK306" s="90"/>
      <c r="BL306" s="90"/>
      <c r="BM306" s="90"/>
      <c r="BN306" s="91"/>
      <c r="BO306" s="91"/>
      <c r="BP306" s="91"/>
      <c r="BQ306" s="91"/>
      <c r="BR306" s="91"/>
      <c r="BS306" s="83"/>
      <c r="BT306" s="83"/>
      <c r="BU306" s="83"/>
      <c r="BV306" s="87" t="s">
        <v>176</v>
      </c>
      <c r="BW306" s="90"/>
      <c r="BX306" s="90"/>
      <c r="BY306" s="90"/>
      <c r="BZ306" s="83"/>
      <c r="CA306" s="91"/>
      <c r="CB306" s="91"/>
      <c r="CC306" s="91"/>
      <c r="CD306" s="91"/>
      <c r="CE306" s="91"/>
      <c r="CF306" s="87" t="s">
        <v>174</v>
      </c>
      <c r="CG306" s="90">
        <v>2042.36</v>
      </c>
      <c r="CH306" s="90">
        <v>674.56</v>
      </c>
      <c r="CI306" s="90"/>
      <c r="CJ306" s="91">
        <v>1040</v>
      </c>
      <c r="CK306" s="91">
        <v>0</v>
      </c>
      <c r="CL306" s="91">
        <v>19</v>
      </c>
      <c r="CM306" s="83"/>
      <c r="CN306" s="83"/>
      <c r="CO306" s="83"/>
      <c r="CP306" s="92" t="s">
        <v>176</v>
      </c>
      <c r="CQ306" s="83"/>
      <c r="CR306" s="83"/>
      <c r="CS306" s="90"/>
      <c r="CT306" s="90"/>
      <c r="CU306" s="90"/>
      <c r="CV306" s="92" t="s">
        <v>176</v>
      </c>
      <c r="CW306" s="83"/>
      <c r="CX306" s="83"/>
      <c r="CY306" s="90"/>
      <c r="CZ306" s="90"/>
      <c r="DA306" s="90"/>
      <c r="DB306" s="87" t="s">
        <v>176</v>
      </c>
      <c r="DC306" s="90"/>
      <c r="DD306" s="90"/>
      <c r="DE306" s="90"/>
      <c r="DF306" s="91"/>
      <c r="DG306" s="91"/>
      <c r="DH306" s="91"/>
      <c r="DI306" s="87"/>
      <c r="DJ306" s="83"/>
      <c r="DK306" s="83"/>
      <c r="DL306" s="83"/>
      <c r="DM306" s="87"/>
      <c r="DN306" s="83"/>
      <c r="DO306" s="83"/>
      <c r="DP306" s="83"/>
      <c r="DQ306" s="87"/>
      <c r="DR306" s="87" t="s">
        <v>174</v>
      </c>
      <c r="DS306" s="90"/>
      <c r="DT306" s="90">
        <v>2993.08</v>
      </c>
      <c r="DU306" s="90"/>
      <c r="DV306" s="93">
        <v>2</v>
      </c>
      <c r="DW306" s="93">
        <v>17</v>
      </c>
      <c r="DX306" s="93">
        <v>9</v>
      </c>
      <c r="DY306" s="87" t="s">
        <v>174</v>
      </c>
      <c r="DZ306" s="83">
        <v>75</v>
      </c>
      <c r="EA306" s="83">
        <v>75</v>
      </c>
      <c r="EB306" s="83">
        <v>72</v>
      </c>
      <c r="EC306" s="83">
        <v>72</v>
      </c>
      <c r="ED306" s="83">
        <v>12</v>
      </c>
      <c r="EE306" s="83">
        <v>12</v>
      </c>
      <c r="EF306" s="87" t="s">
        <v>176</v>
      </c>
      <c r="EG306" s="83"/>
      <c r="EH306" s="84"/>
      <c r="EI306" s="84"/>
      <c r="EJ306" s="84"/>
      <c r="EK306" s="87" t="s">
        <v>174</v>
      </c>
      <c r="EL306" s="90"/>
      <c r="EM306" s="90">
        <v>54.95</v>
      </c>
      <c r="EN306" s="90"/>
      <c r="EO306" s="87" t="s">
        <v>177</v>
      </c>
      <c r="EP306" s="83">
        <v>40</v>
      </c>
      <c r="EQ306" s="91">
        <v>10</v>
      </c>
      <c r="ER306" s="91">
        <v>140</v>
      </c>
      <c r="ES306" s="91">
        <v>120</v>
      </c>
      <c r="ET306" s="91">
        <v>0</v>
      </c>
      <c r="EU306" s="87" t="s">
        <v>321</v>
      </c>
      <c r="EV306" s="87" t="s">
        <v>301</v>
      </c>
      <c r="EW306" s="91">
        <v>2</v>
      </c>
      <c r="EX306" s="87" t="s">
        <v>174</v>
      </c>
      <c r="EY306" s="90"/>
      <c r="EZ306" s="90">
        <v>98.3</v>
      </c>
      <c r="FA306" s="90"/>
      <c r="FB306" s="91">
        <v>9</v>
      </c>
      <c r="FC306" s="91">
        <v>100</v>
      </c>
      <c r="FD306" s="91">
        <v>12</v>
      </c>
      <c r="FE306" s="87" t="s">
        <v>180</v>
      </c>
      <c r="FF306" s="83">
        <v>9</v>
      </c>
      <c r="FG306" s="83">
        <v>100</v>
      </c>
      <c r="FH306" s="83">
        <v>10</v>
      </c>
      <c r="FI306" s="87" t="s">
        <v>205</v>
      </c>
      <c r="FJ306" s="83"/>
      <c r="FK306" s="83"/>
      <c r="FL306" s="83"/>
      <c r="FM306" s="87"/>
      <c r="FN306" s="113" t="s">
        <v>174</v>
      </c>
      <c r="FO306" s="84">
        <f t="shared" si="32"/>
        <v>50</v>
      </c>
      <c r="FP306" s="84"/>
      <c r="FQ306" s="84"/>
      <c r="FR306" s="85">
        <f t="shared" si="33"/>
        <v>200</v>
      </c>
      <c r="FS306" s="90"/>
      <c r="FT306" s="90"/>
      <c r="FU306" s="90">
        <v>72.36</v>
      </c>
      <c r="FV306" s="90"/>
      <c r="FW306" s="86">
        <f t="shared" si="30"/>
        <v>2292.3599999999997</v>
      </c>
      <c r="FX306" s="86">
        <f t="shared" si="34"/>
        <v>7993.96</v>
      </c>
      <c r="FY306" s="86">
        <f t="shared" si="34"/>
        <v>0</v>
      </c>
      <c r="GA306" s="18"/>
    </row>
    <row r="307" spans="1:183" ht="30" customHeight="1" x14ac:dyDescent="0.25">
      <c r="A307" s="83" t="s">
        <v>566</v>
      </c>
      <c r="B307" s="87" t="s">
        <v>337</v>
      </c>
      <c r="C307" s="88">
        <v>44763</v>
      </c>
      <c r="D307" s="89">
        <v>45100</v>
      </c>
      <c r="E307" s="87" t="s">
        <v>202</v>
      </c>
      <c r="F307" s="87" t="s">
        <v>177</v>
      </c>
      <c r="G307" s="87" t="s">
        <v>299</v>
      </c>
      <c r="H307" s="87"/>
      <c r="I307" s="87"/>
      <c r="J307" s="83">
        <v>100</v>
      </c>
      <c r="K307" s="87"/>
      <c r="L307" s="87" t="s">
        <v>174</v>
      </c>
      <c r="M307" s="83"/>
      <c r="N307" s="83">
        <v>1</v>
      </c>
      <c r="O307" s="83"/>
      <c r="P307" s="83">
        <v>25000</v>
      </c>
      <c r="Q307" s="83"/>
      <c r="R307" s="83"/>
      <c r="S307" s="83"/>
      <c r="T307" s="83">
        <v>1</v>
      </c>
      <c r="U307" s="83">
        <v>6</v>
      </c>
      <c r="V307" s="83">
        <v>5880</v>
      </c>
      <c r="W307" s="83">
        <v>840</v>
      </c>
      <c r="X307" s="87" t="s">
        <v>175</v>
      </c>
      <c r="Y307" s="83">
        <v>3293</v>
      </c>
      <c r="Z307" s="83">
        <v>723</v>
      </c>
      <c r="AA307" s="83">
        <v>116</v>
      </c>
      <c r="AB307" s="83">
        <v>1004</v>
      </c>
      <c r="AC307" s="83">
        <v>1</v>
      </c>
      <c r="AD307" s="87" t="s">
        <v>176</v>
      </c>
      <c r="AE307" s="90"/>
      <c r="AF307" s="90"/>
      <c r="AG307" s="90"/>
      <c r="AH307" s="87" t="s">
        <v>176</v>
      </c>
      <c r="AI307" s="84"/>
      <c r="AJ307" s="84"/>
      <c r="AK307" s="84"/>
      <c r="AL307" s="87" t="s">
        <v>176</v>
      </c>
      <c r="AM307" s="87" t="s">
        <v>176</v>
      </c>
      <c r="AN307" s="90"/>
      <c r="AO307" s="90"/>
      <c r="AP307" s="90"/>
      <c r="AQ307" s="87" t="s">
        <v>174</v>
      </c>
      <c r="AR307" s="90"/>
      <c r="AS307" s="90">
        <v>1822.22</v>
      </c>
      <c r="AT307" s="90">
        <v>117.53</v>
      </c>
      <c r="AU307" s="87" t="s">
        <v>176</v>
      </c>
      <c r="AV307" s="90"/>
      <c r="AW307" s="90"/>
      <c r="AX307" s="90"/>
      <c r="AY307" s="87" t="s">
        <v>174</v>
      </c>
      <c r="AZ307" s="91">
        <v>2289</v>
      </c>
      <c r="BA307" s="90"/>
      <c r="BB307" s="90">
        <v>671.75</v>
      </c>
      <c r="BC307" s="90"/>
      <c r="BD307" s="87" t="s">
        <v>174</v>
      </c>
      <c r="BE307" s="91">
        <v>607</v>
      </c>
      <c r="BF307" s="90"/>
      <c r="BG307" s="90"/>
      <c r="BH307" s="90">
        <v>630.03</v>
      </c>
      <c r="BI307" s="87" t="s">
        <v>174</v>
      </c>
      <c r="BJ307" s="91">
        <v>840</v>
      </c>
      <c r="BK307" s="90">
        <v>1327.21</v>
      </c>
      <c r="BL307" s="90"/>
      <c r="BM307" s="90"/>
      <c r="BN307" s="91">
        <v>10</v>
      </c>
      <c r="BO307" s="91">
        <v>30</v>
      </c>
      <c r="BP307" s="91"/>
      <c r="BQ307" s="91"/>
      <c r="BR307" s="91"/>
      <c r="BS307" s="83"/>
      <c r="BT307" s="83"/>
      <c r="BU307" s="83"/>
      <c r="BV307" s="87" t="s">
        <v>176</v>
      </c>
      <c r="BW307" s="90"/>
      <c r="BX307" s="90"/>
      <c r="BY307" s="90"/>
      <c r="BZ307" s="83"/>
      <c r="CA307" s="91"/>
      <c r="CB307" s="91"/>
      <c r="CC307" s="91"/>
      <c r="CD307" s="91"/>
      <c r="CE307" s="91"/>
      <c r="CF307" s="87" t="s">
        <v>174</v>
      </c>
      <c r="CG307" s="90">
        <v>1248.6400000000001</v>
      </c>
      <c r="CH307" s="90">
        <v>0</v>
      </c>
      <c r="CI307" s="90"/>
      <c r="CJ307" s="91">
        <v>840</v>
      </c>
      <c r="CK307" s="91">
        <v>10</v>
      </c>
      <c r="CL307" s="91">
        <v>19</v>
      </c>
      <c r="CM307" s="83"/>
      <c r="CN307" s="83"/>
      <c r="CO307" s="83"/>
      <c r="CP307" s="92" t="s">
        <v>176</v>
      </c>
      <c r="CQ307" s="83"/>
      <c r="CR307" s="83"/>
      <c r="CS307" s="90"/>
      <c r="CT307" s="90"/>
      <c r="CU307" s="90"/>
      <c r="CV307" s="92" t="s">
        <v>176</v>
      </c>
      <c r="CW307" s="83"/>
      <c r="CX307" s="83"/>
      <c r="CY307" s="90"/>
      <c r="CZ307" s="90"/>
      <c r="DA307" s="90"/>
      <c r="DB307" s="87" t="s">
        <v>176</v>
      </c>
      <c r="DC307" s="90"/>
      <c r="DD307" s="90"/>
      <c r="DE307" s="90"/>
      <c r="DF307" s="91"/>
      <c r="DG307" s="91"/>
      <c r="DH307" s="91"/>
      <c r="DI307" s="87"/>
      <c r="DJ307" s="83"/>
      <c r="DK307" s="83"/>
      <c r="DL307" s="83"/>
      <c r="DM307" s="87"/>
      <c r="DN307" s="83"/>
      <c r="DO307" s="83"/>
      <c r="DP307" s="83"/>
      <c r="DQ307" s="87"/>
      <c r="DR307" s="87" t="s">
        <v>174</v>
      </c>
      <c r="DS307" s="90">
        <v>2598.9299999999998</v>
      </c>
      <c r="DT307" s="90"/>
      <c r="DU307" s="90">
        <v>2111.44</v>
      </c>
      <c r="DV307" s="93">
        <v>2</v>
      </c>
      <c r="DW307" s="93">
        <v>14</v>
      </c>
      <c r="DX307" s="93">
        <v>8.5</v>
      </c>
      <c r="DY307" s="87" t="s">
        <v>174</v>
      </c>
      <c r="DZ307" s="83">
        <v>78</v>
      </c>
      <c r="EA307" s="83">
        <v>80</v>
      </c>
      <c r="EB307" s="83">
        <v>72</v>
      </c>
      <c r="EC307" s="83">
        <v>72</v>
      </c>
      <c r="ED307" s="83">
        <v>8</v>
      </c>
      <c r="EE307" s="83">
        <v>6</v>
      </c>
      <c r="EF307" s="87" t="s">
        <v>176</v>
      </c>
      <c r="EG307" s="83"/>
      <c r="EH307" s="84"/>
      <c r="EI307" s="84"/>
      <c r="EJ307" s="84"/>
      <c r="EK307" s="87" t="s">
        <v>174</v>
      </c>
      <c r="EL307" s="90">
        <v>143.22999999999999</v>
      </c>
      <c r="EM307" s="90"/>
      <c r="EN307" s="90"/>
      <c r="EO307" s="87" t="s">
        <v>177</v>
      </c>
      <c r="EP307" s="83">
        <v>40</v>
      </c>
      <c r="EQ307" s="91"/>
      <c r="ER307" s="91">
        <v>120</v>
      </c>
      <c r="ES307" s="91">
        <v>120</v>
      </c>
      <c r="ET307" s="91">
        <v>12</v>
      </c>
      <c r="EU307" s="87" t="s">
        <v>174</v>
      </c>
      <c r="EV307" s="87"/>
      <c r="EW307" s="91">
        <v>1</v>
      </c>
      <c r="EX307" s="87" t="s">
        <v>174</v>
      </c>
      <c r="EY307" s="90"/>
      <c r="EZ307" s="90">
        <v>80.88</v>
      </c>
      <c r="FA307" s="90"/>
      <c r="FB307" s="91"/>
      <c r="FC307" s="91"/>
      <c r="FD307" s="91"/>
      <c r="FE307" s="87"/>
      <c r="FF307" s="83"/>
      <c r="FG307" s="83"/>
      <c r="FH307" s="83"/>
      <c r="FI307" s="87"/>
      <c r="FJ307" s="83"/>
      <c r="FK307" s="83"/>
      <c r="FL307" s="83"/>
      <c r="FM307" s="87"/>
      <c r="FN307" s="113" t="s">
        <v>174</v>
      </c>
      <c r="FO307" s="84">
        <f t="shared" si="32"/>
        <v>50</v>
      </c>
      <c r="FP307" s="84"/>
      <c r="FQ307" s="84"/>
      <c r="FR307" s="85">
        <f t="shared" si="33"/>
        <v>200</v>
      </c>
      <c r="FS307" s="90"/>
      <c r="FT307" s="90"/>
      <c r="FU307" s="90"/>
      <c r="FV307" s="90"/>
      <c r="FW307" s="86">
        <f t="shared" si="30"/>
        <v>5568.01</v>
      </c>
      <c r="FX307" s="86">
        <f t="shared" si="34"/>
        <v>2574.8500000000004</v>
      </c>
      <c r="FY307" s="86">
        <f t="shared" si="34"/>
        <v>2859</v>
      </c>
      <c r="GA307" s="18"/>
    </row>
    <row r="308" spans="1:183" ht="30" customHeight="1" x14ac:dyDescent="0.25">
      <c r="A308" s="83" t="s">
        <v>567</v>
      </c>
      <c r="B308" s="87" t="s">
        <v>436</v>
      </c>
      <c r="C308" s="88">
        <v>45089</v>
      </c>
      <c r="D308" s="89">
        <v>45117</v>
      </c>
      <c r="E308" s="87" t="s">
        <v>202</v>
      </c>
      <c r="F308" s="87" t="s">
        <v>177</v>
      </c>
      <c r="G308" s="87" t="s">
        <v>299</v>
      </c>
      <c r="H308" s="87"/>
      <c r="I308" s="87"/>
      <c r="J308" s="83">
        <v>100</v>
      </c>
      <c r="K308" s="87"/>
      <c r="L308" s="87" t="s">
        <v>174</v>
      </c>
      <c r="M308" s="83">
        <v>1</v>
      </c>
      <c r="N308" s="83"/>
      <c r="O308" s="83"/>
      <c r="P308" s="83">
        <v>9000</v>
      </c>
      <c r="Q308" s="83"/>
      <c r="R308" s="83"/>
      <c r="S308" s="83"/>
      <c r="T308" s="83">
        <v>1</v>
      </c>
      <c r="U308" s="83">
        <v>8</v>
      </c>
      <c r="V308" s="83">
        <v>7840</v>
      </c>
      <c r="W308" s="83">
        <v>980</v>
      </c>
      <c r="X308" s="87" t="s">
        <v>175</v>
      </c>
      <c r="Y308" s="83">
        <v>2113</v>
      </c>
      <c r="Z308" s="83">
        <v>2113</v>
      </c>
      <c r="AA308" s="83">
        <v>1511</v>
      </c>
      <c r="AB308" s="83">
        <v>1107</v>
      </c>
      <c r="AC308" s="83">
        <v>1</v>
      </c>
      <c r="AD308" s="87" t="s">
        <v>176</v>
      </c>
      <c r="AE308" s="90"/>
      <c r="AF308" s="90"/>
      <c r="AG308" s="90"/>
      <c r="AH308" s="87" t="s">
        <v>176</v>
      </c>
      <c r="AI308" s="84"/>
      <c r="AJ308" s="84"/>
      <c r="AK308" s="84"/>
      <c r="AL308" s="87" t="s">
        <v>176</v>
      </c>
      <c r="AM308" s="87" t="s">
        <v>176</v>
      </c>
      <c r="AN308" s="90"/>
      <c r="AO308" s="90"/>
      <c r="AP308" s="90"/>
      <c r="AQ308" s="87" t="s">
        <v>174</v>
      </c>
      <c r="AR308" s="90"/>
      <c r="AS308" s="90">
        <v>923.67</v>
      </c>
      <c r="AT308" s="90"/>
      <c r="AU308" s="87" t="s">
        <v>176</v>
      </c>
      <c r="AV308" s="90"/>
      <c r="AW308" s="90"/>
      <c r="AX308" s="90"/>
      <c r="AY308" s="87" t="s">
        <v>174</v>
      </c>
      <c r="AZ308" s="91">
        <v>404</v>
      </c>
      <c r="BA308" s="90">
        <v>47.5</v>
      </c>
      <c r="BB308" s="90">
        <v>306.77</v>
      </c>
      <c r="BC308" s="90"/>
      <c r="BD308" s="87" t="s">
        <v>174</v>
      </c>
      <c r="BE308" s="91">
        <v>602</v>
      </c>
      <c r="BF308" s="90">
        <v>588.25</v>
      </c>
      <c r="BG308" s="90">
        <v>439.79</v>
      </c>
      <c r="BH308" s="90"/>
      <c r="BI308" s="87" t="s">
        <v>174</v>
      </c>
      <c r="BJ308" s="91">
        <v>980</v>
      </c>
      <c r="BK308" s="90">
        <v>26.84</v>
      </c>
      <c r="BL308" s="90">
        <v>989.03</v>
      </c>
      <c r="BM308" s="90"/>
      <c r="BN308" s="91">
        <v>13</v>
      </c>
      <c r="BO308" s="91">
        <v>38</v>
      </c>
      <c r="BP308" s="91"/>
      <c r="BQ308" s="91"/>
      <c r="BR308" s="91"/>
      <c r="BS308" s="83"/>
      <c r="BT308" s="83"/>
      <c r="BU308" s="83"/>
      <c r="BV308" s="87" t="s">
        <v>176</v>
      </c>
      <c r="BW308" s="90"/>
      <c r="BX308" s="90"/>
      <c r="BY308" s="90"/>
      <c r="BZ308" s="83"/>
      <c r="CA308" s="91"/>
      <c r="CB308" s="91"/>
      <c r="CC308" s="91"/>
      <c r="CD308" s="91"/>
      <c r="CE308" s="91"/>
      <c r="CF308" s="87" t="s">
        <v>176</v>
      </c>
      <c r="CG308" s="90"/>
      <c r="CH308" s="90"/>
      <c r="CI308" s="90"/>
      <c r="CJ308" s="91"/>
      <c r="CK308" s="91"/>
      <c r="CL308" s="91"/>
      <c r="CM308" s="83"/>
      <c r="CN308" s="83"/>
      <c r="CO308" s="83"/>
      <c r="CP308" s="92" t="s">
        <v>176</v>
      </c>
      <c r="CQ308" s="83"/>
      <c r="CR308" s="83"/>
      <c r="CS308" s="90"/>
      <c r="CT308" s="90"/>
      <c r="CU308" s="90"/>
      <c r="CV308" s="92" t="s">
        <v>176</v>
      </c>
      <c r="CW308" s="83"/>
      <c r="CX308" s="83"/>
      <c r="CY308" s="90"/>
      <c r="CZ308" s="90"/>
      <c r="DA308" s="90"/>
      <c r="DB308" s="87" t="s">
        <v>176</v>
      </c>
      <c r="DC308" s="90"/>
      <c r="DD308" s="90"/>
      <c r="DE308" s="90"/>
      <c r="DF308" s="91"/>
      <c r="DG308" s="91"/>
      <c r="DH308" s="91"/>
      <c r="DI308" s="87"/>
      <c r="DJ308" s="83"/>
      <c r="DK308" s="83"/>
      <c r="DL308" s="83"/>
      <c r="DM308" s="87"/>
      <c r="DN308" s="83"/>
      <c r="DO308" s="83"/>
      <c r="DP308" s="83"/>
      <c r="DQ308" s="87"/>
      <c r="DR308" s="87" t="s">
        <v>174</v>
      </c>
      <c r="DS308" s="90">
        <v>2600</v>
      </c>
      <c r="DT308" s="90">
        <v>1308.47</v>
      </c>
      <c r="DU308" s="90"/>
      <c r="DV308" s="93">
        <v>2</v>
      </c>
      <c r="DW308" s="93">
        <v>14</v>
      </c>
      <c r="DX308" s="93">
        <v>8.4</v>
      </c>
      <c r="DY308" s="87" t="s">
        <v>174</v>
      </c>
      <c r="DZ308" s="83">
        <v>69</v>
      </c>
      <c r="EA308" s="83">
        <v>70</v>
      </c>
      <c r="EB308" s="83">
        <v>67</v>
      </c>
      <c r="EC308" s="83">
        <v>68</v>
      </c>
      <c r="ED308" s="83">
        <v>12</v>
      </c>
      <c r="EE308" s="83">
        <v>12</v>
      </c>
      <c r="EF308" s="87" t="s">
        <v>176</v>
      </c>
      <c r="EG308" s="83"/>
      <c r="EH308" s="84"/>
      <c r="EI308" s="84"/>
      <c r="EJ308" s="84"/>
      <c r="EK308" s="87" t="s">
        <v>174</v>
      </c>
      <c r="EL308" s="90"/>
      <c r="EM308" s="90">
        <v>101.63</v>
      </c>
      <c r="EN308" s="90"/>
      <c r="EO308" s="87" t="s">
        <v>177</v>
      </c>
      <c r="EP308" s="83">
        <v>30</v>
      </c>
      <c r="EQ308" s="91">
        <v>10</v>
      </c>
      <c r="ER308" s="91">
        <v>120</v>
      </c>
      <c r="ES308" s="91">
        <v>120</v>
      </c>
      <c r="ET308" s="91">
        <v>6</v>
      </c>
      <c r="EU308" s="87" t="s">
        <v>176</v>
      </c>
      <c r="EV308" s="87" t="s">
        <v>207</v>
      </c>
      <c r="EW308" s="91">
        <v>2</v>
      </c>
      <c r="EX308" s="87" t="s">
        <v>174</v>
      </c>
      <c r="EY308" s="90"/>
      <c r="EZ308" s="90">
        <v>27.26</v>
      </c>
      <c r="FA308" s="90"/>
      <c r="FB308" s="91">
        <v>18</v>
      </c>
      <c r="FC308" s="91">
        <v>60</v>
      </c>
      <c r="FD308" s="91">
        <v>12</v>
      </c>
      <c r="FE308" s="87" t="s">
        <v>180</v>
      </c>
      <c r="FF308" s="83">
        <v>18</v>
      </c>
      <c r="FG308" s="83">
        <v>60</v>
      </c>
      <c r="FH308" s="83">
        <v>12</v>
      </c>
      <c r="FI308" s="87" t="s">
        <v>180</v>
      </c>
      <c r="FJ308" s="83"/>
      <c r="FK308" s="83"/>
      <c r="FL308" s="83"/>
      <c r="FM308" s="87"/>
      <c r="FN308" s="113" t="s">
        <v>174</v>
      </c>
      <c r="FO308" s="84">
        <f t="shared" si="32"/>
        <v>50</v>
      </c>
      <c r="FP308" s="84"/>
      <c r="FQ308" s="84"/>
      <c r="FR308" s="85">
        <f t="shared" si="33"/>
        <v>200</v>
      </c>
      <c r="FS308" s="90"/>
      <c r="FT308" s="90"/>
      <c r="FU308" s="90">
        <v>192.22</v>
      </c>
      <c r="FV308" s="90"/>
      <c r="FW308" s="86">
        <f t="shared" si="30"/>
        <v>3512.59</v>
      </c>
      <c r="FX308" s="86">
        <f t="shared" si="34"/>
        <v>4288.8400000000011</v>
      </c>
      <c r="FY308" s="86">
        <f t="shared" si="34"/>
        <v>0</v>
      </c>
      <c r="GA308" s="18"/>
    </row>
    <row r="309" spans="1:183" ht="30" customHeight="1" x14ac:dyDescent="0.25">
      <c r="A309" s="83" t="s">
        <v>568</v>
      </c>
      <c r="B309" s="87" t="s">
        <v>436</v>
      </c>
      <c r="C309" s="88">
        <v>45090</v>
      </c>
      <c r="D309" s="89">
        <v>45120</v>
      </c>
      <c r="E309" s="87" t="s">
        <v>199</v>
      </c>
      <c r="F309" s="87" t="s">
        <v>177</v>
      </c>
      <c r="G309" s="87" t="s">
        <v>299</v>
      </c>
      <c r="H309" s="87"/>
      <c r="I309" s="87"/>
      <c r="J309" s="83">
        <v>100</v>
      </c>
      <c r="K309" s="87"/>
      <c r="L309" s="87" t="s">
        <v>174</v>
      </c>
      <c r="M309" s="83"/>
      <c r="N309" s="83">
        <v>1</v>
      </c>
      <c r="O309" s="83"/>
      <c r="P309" s="83"/>
      <c r="Q309" s="83"/>
      <c r="R309" s="83"/>
      <c r="S309" s="83"/>
      <c r="T309" s="83">
        <v>1</v>
      </c>
      <c r="U309" s="83">
        <v>7</v>
      </c>
      <c r="V309" s="83">
        <v>8064</v>
      </c>
      <c r="W309" s="83">
        <v>1008</v>
      </c>
      <c r="X309" s="87" t="s">
        <v>175</v>
      </c>
      <c r="Y309" s="83">
        <v>932</v>
      </c>
      <c r="Z309" s="83">
        <v>932</v>
      </c>
      <c r="AA309" s="83">
        <v>932</v>
      </c>
      <c r="AB309" s="83">
        <v>887</v>
      </c>
      <c r="AC309" s="83">
        <v>1</v>
      </c>
      <c r="AD309" s="87" t="s">
        <v>176</v>
      </c>
      <c r="AE309" s="90"/>
      <c r="AF309" s="90"/>
      <c r="AG309" s="90"/>
      <c r="AH309" s="87" t="s">
        <v>176</v>
      </c>
      <c r="AI309" s="84"/>
      <c r="AJ309" s="84"/>
      <c r="AK309" s="84"/>
      <c r="AL309" s="87" t="s">
        <v>176</v>
      </c>
      <c r="AM309" s="87" t="s">
        <v>176</v>
      </c>
      <c r="AN309" s="90"/>
      <c r="AO309" s="90"/>
      <c r="AP309" s="90"/>
      <c r="AQ309" s="87" t="s">
        <v>174</v>
      </c>
      <c r="AR309" s="90"/>
      <c r="AS309" s="90">
        <v>1123.5999999999999</v>
      </c>
      <c r="AT309" s="90"/>
      <c r="AU309" s="87" t="s">
        <v>176</v>
      </c>
      <c r="AV309" s="90"/>
      <c r="AW309" s="90"/>
      <c r="AX309" s="90"/>
      <c r="AY309" s="87" t="s">
        <v>174</v>
      </c>
      <c r="AZ309" s="91">
        <v>45</v>
      </c>
      <c r="BA309" s="90">
        <v>85</v>
      </c>
      <c r="BB309" s="90">
        <v>35.94</v>
      </c>
      <c r="BC309" s="90"/>
      <c r="BD309" s="87" t="s">
        <v>176</v>
      </c>
      <c r="BE309" s="91"/>
      <c r="BF309" s="90"/>
      <c r="BG309" s="90"/>
      <c r="BH309" s="90"/>
      <c r="BI309" s="87" t="s">
        <v>174</v>
      </c>
      <c r="BJ309" s="91">
        <v>1008</v>
      </c>
      <c r="BK309" s="90">
        <v>371</v>
      </c>
      <c r="BL309" s="90">
        <v>809.24</v>
      </c>
      <c r="BM309" s="90"/>
      <c r="BN309" s="91">
        <v>19</v>
      </c>
      <c r="BO309" s="91">
        <v>38</v>
      </c>
      <c r="BP309" s="91"/>
      <c r="BQ309" s="91"/>
      <c r="BR309" s="91"/>
      <c r="BS309" s="83"/>
      <c r="BT309" s="83"/>
      <c r="BU309" s="83"/>
      <c r="BV309" s="87" t="s">
        <v>176</v>
      </c>
      <c r="BW309" s="90"/>
      <c r="BX309" s="90"/>
      <c r="BY309" s="90"/>
      <c r="BZ309" s="83"/>
      <c r="CA309" s="91"/>
      <c r="CB309" s="91"/>
      <c r="CC309" s="91"/>
      <c r="CD309" s="91"/>
      <c r="CE309" s="91"/>
      <c r="CF309" s="87" t="s">
        <v>174</v>
      </c>
      <c r="CG309" s="90">
        <v>1007.75</v>
      </c>
      <c r="CH309" s="90">
        <v>1209.05</v>
      </c>
      <c r="CI309" s="90"/>
      <c r="CJ309" s="91">
        <v>1008</v>
      </c>
      <c r="CK309" s="91" t="s">
        <v>569</v>
      </c>
      <c r="CL309" s="91" t="s">
        <v>235</v>
      </c>
      <c r="CM309" s="83"/>
      <c r="CN309" s="83"/>
      <c r="CO309" s="83"/>
      <c r="CP309" s="92" t="s">
        <v>176</v>
      </c>
      <c r="CQ309" s="83"/>
      <c r="CR309" s="83"/>
      <c r="CS309" s="90"/>
      <c r="CT309" s="90"/>
      <c r="CU309" s="90"/>
      <c r="CV309" s="92" t="s">
        <v>176</v>
      </c>
      <c r="CW309" s="83"/>
      <c r="CX309" s="83"/>
      <c r="CY309" s="90"/>
      <c r="CZ309" s="90"/>
      <c r="DA309" s="90"/>
      <c r="DB309" s="87" t="s">
        <v>176</v>
      </c>
      <c r="DC309" s="90"/>
      <c r="DD309" s="90"/>
      <c r="DE309" s="90"/>
      <c r="DF309" s="91"/>
      <c r="DG309" s="91"/>
      <c r="DH309" s="91"/>
      <c r="DI309" s="87"/>
      <c r="DJ309" s="83"/>
      <c r="DK309" s="83"/>
      <c r="DL309" s="83"/>
      <c r="DM309" s="87"/>
      <c r="DN309" s="83"/>
      <c r="DO309" s="83"/>
      <c r="DP309" s="83"/>
      <c r="DQ309" s="87"/>
      <c r="DR309" s="87" t="s">
        <v>174</v>
      </c>
      <c r="DS309" s="90">
        <v>2600</v>
      </c>
      <c r="DT309" s="90"/>
      <c r="DU309" s="90"/>
      <c r="DV309" s="93" t="s">
        <v>570</v>
      </c>
      <c r="DW309" s="93">
        <v>19</v>
      </c>
      <c r="DX309" s="93">
        <v>8.4</v>
      </c>
      <c r="DY309" s="87" t="s">
        <v>174</v>
      </c>
      <c r="DZ309" s="83">
        <v>69</v>
      </c>
      <c r="EA309" s="83">
        <v>67</v>
      </c>
      <c r="EB309" s="83">
        <v>68</v>
      </c>
      <c r="EC309" s="83">
        <v>67</v>
      </c>
      <c r="ED309" s="83">
        <v>12</v>
      </c>
      <c r="EE309" s="83">
        <v>12</v>
      </c>
      <c r="EF309" s="87" t="s">
        <v>176</v>
      </c>
      <c r="EG309" s="83"/>
      <c r="EH309" s="84"/>
      <c r="EI309" s="84"/>
      <c r="EJ309" s="84"/>
      <c r="EK309" s="87" t="s">
        <v>174</v>
      </c>
      <c r="EL309" s="90"/>
      <c r="EM309" s="90">
        <v>118.64</v>
      </c>
      <c r="EN309" s="90"/>
      <c r="EO309" s="87" t="s">
        <v>177</v>
      </c>
      <c r="EP309" s="83">
        <v>50</v>
      </c>
      <c r="EQ309" s="91">
        <v>8</v>
      </c>
      <c r="ER309" s="91">
        <v>120</v>
      </c>
      <c r="ES309" s="91">
        <v>120</v>
      </c>
      <c r="ET309" s="91">
        <v>6</v>
      </c>
      <c r="EU309" s="87" t="s">
        <v>176</v>
      </c>
      <c r="EV309" s="87" t="s">
        <v>207</v>
      </c>
      <c r="EW309" s="91">
        <v>1</v>
      </c>
      <c r="EX309" s="87" t="s">
        <v>174</v>
      </c>
      <c r="EY309" s="90"/>
      <c r="EZ309" s="90">
        <v>20.74</v>
      </c>
      <c r="FA309" s="90"/>
      <c r="FB309" s="91">
        <v>18</v>
      </c>
      <c r="FC309" s="91">
        <v>60</v>
      </c>
      <c r="FD309" s="91">
        <v>12</v>
      </c>
      <c r="FE309" s="87" t="s">
        <v>180</v>
      </c>
      <c r="FF309" s="83">
        <v>18</v>
      </c>
      <c r="FG309" s="83">
        <v>60</v>
      </c>
      <c r="FH309" s="83">
        <v>12</v>
      </c>
      <c r="FI309" s="87" t="s">
        <v>205</v>
      </c>
      <c r="FJ309" s="83"/>
      <c r="FK309" s="83"/>
      <c r="FL309" s="83"/>
      <c r="FM309" s="87"/>
      <c r="FN309" s="113" t="s">
        <v>174</v>
      </c>
      <c r="FO309" s="84">
        <f t="shared" si="32"/>
        <v>50</v>
      </c>
      <c r="FP309" s="84"/>
      <c r="FQ309" s="84"/>
      <c r="FR309" s="85">
        <f t="shared" si="33"/>
        <v>200</v>
      </c>
      <c r="FS309" s="90"/>
      <c r="FT309" s="90"/>
      <c r="FU309" s="90">
        <v>183.05</v>
      </c>
      <c r="FV309" s="90"/>
      <c r="FW309" s="86">
        <f t="shared" si="30"/>
        <v>4313.75</v>
      </c>
      <c r="FX309" s="86">
        <f t="shared" si="34"/>
        <v>3500.2599999999998</v>
      </c>
      <c r="FY309" s="86">
        <f t="shared" si="34"/>
        <v>0</v>
      </c>
      <c r="GA309" s="18"/>
    </row>
    <row r="310" spans="1:183" ht="30" customHeight="1" x14ac:dyDescent="0.25">
      <c r="A310" s="83" t="s">
        <v>571</v>
      </c>
      <c r="B310" s="87" t="s">
        <v>201</v>
      </c>
      <c r="C310" s="88">
        <v>45091</v>
      </c>
      <c r="D310" s="89">
        <v>45133</v>
      </c>
      <c r="E310" s="87" t="s">
        <v>202</v>
      </c>
      <c r="F310" s="87" t="s">
        <v>177</v>
      </c>
      <c r="G310" s="87" t="s">
        <v>299</v>
      </c>
      <c r="H310" s="87"/>
      <c r="I310" s="87"/>
      <c r="J310" s="83">
        <v>100</v>
      </c>
      <c r="K310" s="87"/>
      <c r="L310" s="87" t="s">
        <v>174</v>
      </c>
      <c r="M310" s="83">
        <v>2</v>
      </c>
      <c r="N310" s="83"/>
      <c r="O310" s="83"/>
      <c r="P310" s="83">
        <v>12000</v>
      </c>
      <c r="Q310" s="83"/>
      <c r="R310" s="83">
        <v>12000</v>
      </c>
      <c r="S310" s="83"/>
      <c r="T310" s="83">
        <v>2</v>
      </c>
      <c r="U310" s="83">
        <v>7</v>
      </c>
      <c r="V310" s="83">
        <v>7168</v>
      </c>
      <c r="W310" s="83">
        <v>896</v>
      </c>
      <c r="X310" s="87" t="s">
        <v>204</v>
      </c>
      <c r="Y310" s="83">
        <v>1751</v>
      </c>
      <c r="Z310" s="83">
        <v>432</v>
      </c>
      <c r="AA310" s="83">
        <v>960</v>
      </c>
      <c r="AB310" s="83">
        <v>74</v>
      </c>
      <c r="AC310" s="83">
        <v>1</v>
      </c>
      <c r="AD310" s="87" t="s">
        <v>176</v>
      </c>
      <c r="AE310" s="90"/>
      <c r="AF310" s="90"/>
      <c r="AG310" s="90"/>
      <c r="AH310" s="87" t="s">
        <v>176</v>
      </c>
      <c r="AI310" s="84"/>
      <c r="AJ310" s="84"/>
      <c r="AK310" s="84"/>
      <c r="AL310" s="87" t="s">
        <v>176</v>
      </c>
      <c r="AM310" s="87" t="s">
        <v>176</v>
      </c>
      <c r="AN310" s="90"/>
      <c r="AO310" s="90"/>
      <c r="AP310" s="90"/>
      <c r="AQ310" s="87" t="s">
        <v>174</v>
      </c>
      <c r="AR310" s="90"/>
      <c r="AS310" s="90">
        <v>2349.14</v>
      </c>
      <c r="AT310" s="90"/>
      <c r="AU310" s="87" t="s">
        <v>176</v>
      </c>
      <c r="AV310" s="90"/>
      <c r="AW310" s="90"/>
      <c r="AX310" s="90"/>
      <c r="AY310" s="87" t="s">
        <v>174</v>
      </c>
      <c r="AZ310" s="91">
        <v>791</v>
      </c>
      <c r="BA310" s="90"/>
      <c r="BB310" s="90">
        <v>482.68</v>
      </c>
      <c r="BC310" s="90"/>
      <c r="BD310" s="87" t="s">
        <v>174</v>
      </c>
      <c r="BE310" s="91">
        <v>358</v>
      </c>
      <c r="BF310" s="90"/>
      <c r="BG310" s="90">
        <v>1087.58</v>
      </c>
      <c r="BH310" s="90"/>
      <c r="BI310" s="87" t="s">
        <v>174</v>
      </c>
      <c r="BJ310" s="91">
        <v>896</v>
      </c>
      <c r="BK310" s="90">
        <v>109.6</v>
      </c>
      <c r="BL310" s="90">
        <v>1559.34</v>
      </c>
      <c r="BM310" s="90"/>
      <c r="BN310" s="91">
        <v>4.2</v>
      </c>
      <c r="BO310" s="91">
        <v>38</v>
      </c>
      <c r="BP310" s="91"/>
      <c r="BQ310" s="91"/>
      <c r="BR310" s="91"/>
      <c r="BS310" s="83"/>
      <c r="BT310" s="83"/>
      <c r="BU310" s="83"/>
      <c r="BV310" s="87" t="s">
        <v>176</v>
      </c>
      <c r="BW310" s="90"/>
      <c r="BX310" s="90"/>
      <c r="BY310" s="90"/>
      <c r="BZ310" s="83"/>
      <c r="CA310" s="91"/>
      <c r="CB310" s="91"/>
      <c r="CC310" s="91"/>
      <c r="CD310" s="91"/>
      <c r="CE310" s="91"/>
      <c r="CF310" s="87" t="s">
        <v>174</v>
      </c>
      <c r="CG310" s="90">
        <v>164.4</v>
      </c>
      <c r="CH310" s="90">
        <v>1796.29</v>
      </c>
      <c r="CI310" s="90"/>
      <c r="CJ310" s="91">
        <v>896</v>
      </c>
      <c r="CK310" s="91">
        <v>2</v>
      </c>
      <c r="CL310" s="91">
        <v>19</v>
      </c>
      <c r="CM310" s="83"/>
      <c r="CN310" s="83"/>
      <c r="CO310" s="83"/>
      <c r="CP310" s="92" t="s">
        <v>176</v>
      </c>
      <c r="CQ310" s="83"/>
      <c r="CR310" s="83"/>
      <c r="CS310" s="90"/>
      <c r="CT310" s="90"/>
      <c r="CU310" s="90"/>
      <c r="CV310" s="92" t="s">
        <v>176</v>
      </c>
      <c r="CW310" s="83"/>
      <c r="CX310" s="83"/>
      <c r="CY310" s="90"/>
      <c r="CZ310" s="90"/>
      <c r="DA310" s="90"/>
      <c r="DB310" s="87" t="s">
        <v>176</v>
      </c>
      <c r="DC310" s="90"/>
      <c r="DD310" s="90"/>
      <c r="DE310" s="90"/>
      <c r="DF310" s="91"/>
      <c r="DG310" s="91"/>
      <c r="DH310" s="91"/>
      <c r="DI310" s="87"/>
      <c r="DJ310" s="83"/>
      <c r="DK310" s="83"/>
      <c r="DL310" s="83"/>
      <c r="DM310" s="87"/>
      <c r="DN310" s="83"/>
      <c r="DO310" s="83"/>
      <c r="DP310" s="83"/>
      <c r="DQ310" s="87"/>
      <c r="DR310" s="87" t="s">
        <v>174</v>
      </c>
      <c r="DS310" s="90">
        <v>2600</v>
      </c>
      <c r="DT310" s="90">
        <v>2749.16</v>
      </c>
      <c r="DU310" s="90"/>
      <c r="DV310" s="93">
        <v>2.5</v>
      </c>
      <c r="DW310" s="93">
        <v>15</v>
      </c>
      <c r="DX310" s="93">
        <v>9</v>
      </c>
      <c r="DY310" s="87" t="s">
        <v>174</v>
      </c>
      <c r="DZ310" s="83">
        <v>68</v>
      </c>
      <c r="EA310" s="83">
        <v>70</v>
      </c>
      <c r="EB310" s="83">
        <v>72</v>
      </c>
      <c r="EC310" s="83">
        <v>74</v>
      </c>
      <c r="ED310" s="83">
        <v>14</v>
      </c>
      <c r="EE310" s="83">
        <v>10</v>
      </c>
      <c r="EF310" s="87" t="s">
        <v>176</v>
      </c>
      <c r="EG310" s="83"/>
      <c r="EH310" s="84"/>
      <c r="EI310" s="84"/>
      <c r="EJ310" s="84"/>
      <c r="EK310" s="87" t="s">
        <v>174</v>
      </c>
      <c r="EL310" s="90"/>
      <c r="EM310" s="90">
        <v>97.18</v>
      </c>
      <c r="EN310" s="90"/>
      <c r="EO310" s="87" t="s">
        <v>177</v>
      </c>
      <c r="EP310" s="83">
        <v>40</v>
      </c>
      <c r="EQ310" s="12">
        <v>15</v>
      </c>
      <c r="ER310" s="91">
        <v>125</v>
      </c>
      <c r="ES310" s="91">
        <v>125</v>
      </c>
      <c r="ET310" s="91">
        <v>6</v>
      </c>
      <c r="EU310" s="87" t="s">
        <v>176</v>
      </c>
      <c r="EV310" s="87" t="s">
        <v>209</v>
      </c>
      <c r="EW310" s="91">
        <v>1</v>
      </c>
      <c r="EX310" s="87" t="s">
        <v>174</v>
      </c>
      <c r="EY310" s="90"/>
      <c r="EZ310" s="90">
        <v>92.79</v>
      </c>
      <c r="FA310" s="90"/>
      <c r="FB310" s="91">
        <v>9</v>
      </c>
      <c r="FC310" s="91">
        <v>75</v>
      </c>
      <c r="FD310" s="91">
        <v>12</v>
      </c>
      <c r="FE310" s="87" t="s">
        <v>180</v>
      </c>
      <c r="FF310" s="83">
        <v>9</v>
      </c>
      <c r="FG310" s="83">
        <v>75</v>
      </c>
      <c r="FH310" s="83">
        <v>10</v>
      </c>
      <c r="FI310" s="87" t="s">
        <v>205</v>
      </c>
      <c r="FJ310" s="83"/>
      <c r="FK310" s="83"/>
      <c r="FL310" s="83"/>
      <c r="FM310" s="87"/>
      <c r="FN310" s="113" t="s">
        <v>174</v>
      </c>
      <c r="FO310" s="84">
        <f t="shared" si="32"/>
        <v>50</v>
      </c>
      <c r="FP310" s="84"/>
      <c r="FQ310" s="84"/>
      <c r="FR310" s="85">
        <f t="shared" si="33"/>
        <v>200</v>
      </c>
      <c r="FS310" s="90"/>
      <c r="FT310" s="90"/>
      <c r="FU310" s="90">
        <v>71.680000000000007</v>
      </c>
      <c r="FV310" s="90"/>
      <c r="FW310" s="86">
        <f t="shared" si="30"/>
        <v>3124</v>
      </c>
      <c r="FX310" s="86">
        <f t="shared" si="34"/>
        <v>10285.84</v>
      </c>
      <c r="FY310" s="86">
        <f t="shared" si="34"/>
        <v>0</v>
      </c>
      <c r="GA310" s="18"/>
    </row>
    <row r="311" spans="1:183" ht="30" x14ac:dyDescent="0.25">
      <c r="A311" s="83" t="s">
        <v>572</v>
      </c>
      <c r="B311" s="87" t="s">
        <v>337</v>
      </c>
      <c r="C311" s="88">
        <v>44782</v>
      </c>
      <c r="D311" s="89">
        <v>45141</v>
      </c>
      <c r="E311" s="87" t="s">
        <v>202</v>
      </c>
      <c r="F311" s="87" t="s">
        <v>177</v>
      </c>
      <c r="G311" s="87" t="s">
        <v>299</v>
      </c>
      <c r="H311" s="87"/>
      <c r="I311" s="87"/>
      <c r="J311" s="83">
        <v>100</v>
      </c>
      <c r="K311" s="87"/>
      <c r="L311" s="87" t="s">
        <v>176</v>
      </c>
      <c r="M311" s="83"/>
      <c r="N311" s="83"/>
      <c r="O311" s="83"/>
      <c r="P311" s="83"/>
      <c r="Q311" s="83"/>
      <c r="R311" s="83"/>
      <c r="S311" s="83"/>
      <c r="T311" s="83">
        <v>1</v>
      </c>
      <c r="U311" s="83">
        <v>6</v>
      </c>
      <c r="V311" s="83">
        <v>7392</v>
      </c>
      <c r="W311" s="83">
        <v>924</v>
      </c>
      <c r="X311" s="87" t="s">
        <v>175</v>
      </c>
      <c r="Y311" s="83">
        <v>3334</v>
      </c>
      <c r="Z311" s="83">
        <v>328</v>
      </c>
      <c r="AA311" s="83">
        <v>137</v>
      </c>
      <c r="AB311" s="83">
        <v>1003</v>
      </c>
      <c r="AC311" s="83">
        <v>1</v>
      </c>
      <c r="AD311" s="87" t="s">
        <v>176</v>
      </c>
      <c r="AE311" s="90"/>
      <c r="AF311" s="90"/>
      <c r="AG311" s="90"/>
      <c r="AH311" s="87" t="s">
        <v>176</v>
      </c>
      <c r="AI311" s="84"/>
      <c r="AJ311" s="84"/>
      <c r="AK311" s="84"/>
      <c r="AL311" s="87" t="s">
        <v>176</v>
      </c>
      <c r="AM311" s="87" t="s">
        <v>176</v>
      </c>
      <c r="AN311" s="90"/>
      <c r="AO311" s="90"/>
      <c r="AP311" s="90"/>
      <c r="AQ311" s="87" t="s">
        <v>174</v>
      </c>
      <c r="AR311" s="90"/>
      <c r="AS311" s="90">
        <v>1041.3699999999999</v>
      </c>
      <c r="AT311" s="90">
        <v>1084.3900000000001</v>
      </c>
      <c r="AU311" s="87" t="s">
        <v>176</v>
      </c>
      <c r="AV311" s="90"/>
      <c r="AW311" s="90"/>
      <c r="AX311" s="90"/>
      <c r="AY311" s="87" t="s">
        <v>174</v>
      </c>
      <c r="AZ311" s="91">
        <v>2331</v>
      </c>
      <c r="BA311" s="90"/>
      <c r="BB311" s="90">
        <v>952.67</v>
      </c>
      <c r="BC311" s="90"/>
      <c r="BD311" s="87" t="s">
        <v>174</v>
      </c>
      <c r="BE311" s="91">
        <v>191</v>
      </c>
      <c r="BF311" s="90"/>
      <c r="BG311" s="90"/>
      <c r="BH311" s="90">
        <v>608.61</v>
      </c>
      <c r="BI311" s="87" t="s">
        <v>174</v>
      </c>
      <c r="BJ311" s="91">
        <v>924</v>
      </c>
      <c r="BK311" s="90"/>
      <c r="BL311" s="90">
        <v>1363.88</v>
      </c>
      <c r="BM311" s="90"/>
      <c r="BN311" s="91">
        <v>11</v>
      </c>
      <c r="BO311" s="91">
        <v>30</v>
      </c>
      <c r="BP311" s="91"/>
      <c r="BQ311" s="91"/>
      <c r="BR311" s="91"/>
      <c r="BS311" s="83"/>
      <c r="BT311" s="83"/>
      <c r="BU311" s="83"/>
      <c r="BV311" s="87" t="s">
        <v>176</v>
      </c>
      <c r="BW311" s="90"/>
      <c r="BX311" s="90"/>
      <c r="BY311" s="90"/>
      <c r="BZ311" s="83"/>
      <c r="CA311" s="91"/>
      <c r="CB311" s="91"/>
      <c r="CC311" s="91"/>
      <c r="CD311" s="91"/>
      <c r="CE311" s="91"/>
      <c r="CF311" s="87" t="s">
        <v>174</v>
      </c>
      <c r="CG311" s="90"/>
      <c r="CH311" s="90">
        <v>1648.43</v>
      </c>
      <c r="CI311" s="90"/>
      <c r="CJ311" s="91">
        <v>924</v>
      </c>
      <c r="CK311" s="91">
        <v>0</v>
      </c>
      <c r="CL311" s="91">
        <v>19</v>
      </c>
      <c r="CM311" s="83"/>
      <c r="CN311" s="83"/>
      <c r="CO311" s="83"/>
      <c r="CP311" s="92" t="s">
        <v>176</v>
      </c>
      <c r="CQ311" s="83"/>
      <c r="CR311" s="83"/>
      <c r="CS311" s="90"/>
      <c r="CT311" s="90"/>
      <c r="CU311" s="90"/>
      <c r="CV311" s="92" t="s">
        <v>174</v>
      </c>
      <c r="CW311" s="83"/>
      <c r="CX311" s="83"/>
      <c r="CY311" s="90"/>
      <c r="CZ311" s="90"/>
      <c r="DA311" s="90">
        <v>626.36</v>
      </c>
      <c r="DB311" s="87" t="s">
        <v>176</v>
      </c>
      <c r="DC311" s="90"/>
      <c r="DD311" s="90"/>
      <c r="DE311" s="90"/>
      <c r="DF311" s="91"/>
      <c r="DG311" s="91"/>
      <c r="DH311" s="91"/>
      <c r="DI311" s="87"/>
      <c r="DJ311" s="83"/>
      <c r="DK311" s="83"/>
      <c r="DL311" s="83"/>
      <c r="DM311" s="87"/>
      <c r="DN311" s="83"/>
      <c r="DO311" s="83"/>
      <c r="DP311" s="83"/>
      <c r="DQ311" s="87"/>
      <c r="DR311" s="87" t="s">
        <v>174</v>
      </c>
      <c r="DS311" s="90">
        <v>2559.87</v>
      </c>
      <c r="DT311" s="90"/>
      <c r="DU311" s="90">
        <v>2031.6</v>
      </c>
      <c r="DV311" s="93">
        <v>2</v>
      </c>
      <c r="DW311" s="93">
        <v>14</v>
      </c>
      <c r="DX311" s="93">
        <v>8.5</v>
      </c>
      <c r="DY311" s="87" t="s">
        <v>174</v>
      </c>
      <c r="DZ311" s="83">
        <v>78</v>
      </c>
      <c r="EA311" s="83">
        <v>80</v>
      </c>
      <c r="EB311" s="83">
        <v>72</v>
      </c>
      <c r="EC311" s="83">
        <v>72</v>
      </c>
      <c r="ED311" s="83">
        <v>8</v>
      </c>
      <c r="EE311" s="83">
        <v>6</v>
      </c>
      <c r="EF311" s="87" t="s">
        <v>176</v>
      </c>
      <c r="EG311" s="83"/>
      <c r="EH311" s="84"/>
      <c r="EI311" s="84"/>
      <c r="EJ311" s="84"/>
      <c r="EK311" s="87" t="s">
        <v>174</v>
      </c>
      <c r="EL311" s="90">
        <v>51.77</v>
      </c>
      <c r="EM311" s="90"/>
      <c r="EN311" s="90"/>
      <c r="EO311" s="87" t="s">
        <v>177</v>
      </c>
      <c r="EP311" s="83">
        <v>40</v>
      </c>
      <c r="EQ311" s="91"/>
      <c r="ER311" s="91">
        <v>120</v>
      </c>
      <c r="ES311" s="91">
        <v>120</v>
      </c>
      <c r="ET311" s="91">
        <v>12</v>
      </c>
      <c r="EU311" s="87" t="s">
        <v>176</v>
      </c>
      <c r="EV311" s="87" t="s">
        <v>387</v>
      </c>
      <c r="EW311" s="91">
        <v>1</v>
      </c>
      <c r="EX311" s="87" t="s">
        <v>174</v>
      </c>
      <c r="EY311" s="90"/>
      <c r="EZ311" s="90"/>
      <c r="FA311" s="90">
        <v>66.08</v>
      </c>
      <c r="FB311" s="91"/>
      <c r="FC311" s="91"/>
      <c r="FD311" s="91"/>
      <c r="FE311" s="87"/>
      <c r="FF311" s="83"/>
      <c r="FG311" s="83"/>
      <c r="FH311" s="83"/>
      <c r="FI311" s="87"/>
      <c r="FJ311" s="83"/>
      <c r="FK311" s="83"/>
      <c r="FL311" s="83"/>
      <c r="FM311" s="87"/>
      <c r="FN311" s="113" t="s">
        <v>174</v>
      </c>
      <c r="FO311" s="84">
        <f t="shared" si="32"/>
        <v>50</v>
      </c>
      <c r="FP311" s="84"/>
      <c r="FQ311" s="84"/>
      <c r="FR311" s="85">
        <f t="shared" si="33"/>
        <v>200</v>
      </c>
      <c r="FS311" s="90"/>
      <c r="FT311" s="90"/>
      <c r="FU311" s="90"/>
      <c r="FV311" s="90"/>
      <c r="FW311" s="86">
        <f t="shared" si="30"/>
        <v>2861.64</v>
      </c>
      <c r="FX311" s="86">
        <f t="shared" si="34"/>
        <v>5006.3500000000004</v>
      </c>
      <c r="FY311" s="86">
        <f t="shared" si="34"/>
        <v>4417.04</v>
      </c>
      <c r="GA311" s="18"/>
    </row>
    <row r="312" spans="1:183" x14ac:dyDescent="0.25">
      <c r="A312" s="83" t="s">
        <v>573</v>
      </c>
      <c r="B312" s="87" t="s">
        <v>337</v>
      </c>
      <c r="C312" s="88">
        <v>44959</v>
      </c>
      <c r="D312" s="89">
        <v>45141</v>
      </c>
      <c r="E312" s="87" t="s">
        <v>202</v>
      </c>
      <c r="F312" s="87" t="s">
        <v>177</v>
      </c>
      <c r="G312" s="87" t="s">
        <v>299</v>
      </c>
      <c r="H312" s="87"/>
      <c r="I312" s="87"/>
      <c r="J312" s="83">
        <v>100</v>
      </c>
      <c r="K312" s="87"/>
      <c r="L312" s="87" t="s">
        <v>174</v>
      </c>
      <c r="M312" s="83"/>
      <c r="N312" s="83">
        <v>1</v>
      </c>
      <c r="O312" s="83"/>
      <c r="P312" s="83">
        <v>26000</v>
      </c>
      <c r="Q312" s="83">
        <v>12</v>
      </c>
      <c r="R312" s="83"/>
      <c r="S312" s="83"/>
      <c r="T312" s="83">
        <v>1</v>
      </c>
      <c r="U312" s="83">
        <v>6</v>
      </c>
      <c r="V312" s="83">
        <v>7392</v>
      </c>
      <c r="W312" s="83">
        <v>924</v>
      </c>
      <c r="X312" s="87" t="s">
        <v>175</v>
      </c>
      <c r="Y312" s="83">
        <v>3737</v>
      </c>
      <c r="Z312" s="83">
        <v>458</v>
      </c>
      <c r="AA312" s="83">
        <v>111</v>
      </c>
      <c r="AB312" s="83">
        <v>993</v>
      </c>
      <c r="AC312" s="83">
        <v>1</v>
      </c>
      <c r="AD312" s="87" t="s">
        <v>176</v>
      </c>
      <c r="AE312" s="90"/>
      <c r="AF312" s="90"/>
      <c r="AG312" s="90"/>
      <c r="AH312" s="87" t="s">
        <v>176</v>
      </c>
      <c r="AI312" s="84"/>
      <c r="AJ312" s="84"/>
      <c r="AK312" s="84"/>
      <c r="AL312" s="87" t="s">
        <v>176</v>
      </c>
      <c r="AM312" s="87" t="s">
        <v>176</v>
      </c>
      <c r="AN312" s="90"/>
      <c r="AO312" s="90"/>
      <c r="AP312" s="90"/>
      <c r="AQ312" s="87" t="s">
        <v>174</v>
      </c>
      <c r="AR312" s="90"/>
      <c r="AS312" s="90">
        <v>759.58</v>
      </c>
      <c r="AT312" s="90">
        <v>1393.99</v>
      </c>
      <c r="AU312" s="87" t="s">
        <v>176</v>
      </c>
      <c r="AV312" s="90"/>
      <c r="AW312" s="90"/>
      <c r="AX312" s="90"/>
      <c r="AY312" s="87" t="s">
        <v>174</v>
      </c>
      <c r="AZ312" s="91">
        <v>2744</v>
      </c>
      <c r="BA312" s="90"/>
      <c r="BB312" s="90">
        <v>764.48</v>
      </c>
      <c r="BC312" s="90"/>
      <c r="BD312" s="87" t="s">
        <v>174</v>
      </c>
      <c r="BE312" s="91">
        <v>347</v>
      </c>
      <c r="BF312" s="90"/>
      <c r="BG312" s="90">
        <v>586.12</v>
      </c>
      <c r="BH312" s="90"/>
      <c r="BI312" s="87" t="s">
        <v>174</v>
      </c>
      <c r="BJ312" s="91">
        <v>924</v>
      </c>
      <c r="BK312" s="90"/>
      <c r="BL312" s="90">
        <v>1534.67</v>
      </c>
      <c r="BM312" s="90"/>
      <c r="BN312" s="91">
        <v>11</v>
      </c>
      <c r="BO312" s="91">
        <v>30</v>
      </c>
      <c r="BP312" s="91"/>
      <c r="BQ312" s="91"/>
      <c r="BR312" s="91"/>
      <c r="BS312" s="83"/>
      <c r="BT312" s="83"/>
      <c r="BU312" s="83"/>
      <c r="BV312" s="87" t="s">
        <v>176</v>
      </c>
      <c r="BW312" s="90"/>
      <c r="BX312" s="90"/>
      <c r="BY312" s="90"/>
      <c r="BZ312" s="83"/>
      <c r="CA312" s="91"/>
      <c r="CB312" s="91"/>
      <c r="CC312" s="91"/>
      <c r="CD312" s="91"/>
      <c r="CE312" s="91"/>
      <c r="CF312" s="87" t="s">
        <v>174</v>
      </c>
      <c r="CG312" s="90"/>
      <c r="CH312" s="90"/>
      <c r="CI312" s="90">
        <v>1462.09</v>
      </c>
      <c r="CJ312" s="91">
        <v>924</v>
      </c>
      <c r="CK312" s="91">
        <v>6</v>
      </c>
      <c r="CL312" s="91">
        <v>19</v>
      </c>
      <c r="CM312" s="83"/>
      <c r="CN312" s="83"/>
      <c r="CO312" s="83"/>
      <c r="CP312" s="92" t="s">
        <v>176</v>
      </c>
      <c r="CQ312" s="83"/>
      <c r="CR312" s="83"/>
      <c r="CS312" s="90"/>
      <c r="CT312" s="90"/>
      <c r="CU312" s="90"/>
      <c r="CV312" s="92" t="s">
        <v>176</v>
      </c>
      <c r="CW312" s="83"/>
      <c r="CX312" s="83"/>
      <c r="CY312" s="90"/>
      <c r="CZ312" s="90"/>
      <c r="DA312" s="90"/>
      <c r="DB312" s="87" t="s">
        <v>176</v>
      </c>
      <c r="DC312" s="90"/>
      <c r="DD312" s="90"/>
      <c r="DE312" s="90"/>
      <c r="DF312" s="91"/>
      <c r="DG312" s="91"/>
      <c r="DH312" s="91"/>
      <c r="DI312" s="87"/>
      <c r="DJ312" s="83"/>
      <c r="DK312" s="83"/>
      <c r="DL312" s="83"/>
      <c r="DM312" s="87"/>
      <c r="DN312" s="83"/>
      <c r="DO312" s="83"/>
      <c r="DP312" s="83"/>
      <c r="DQ312" s="87"/>
      <c r="DR312" s="87" t="s">
        <v>174</v>
      </c>
      <c r="DS312" s="90">
        <v>2573.87</v>
      </c>
      <c r="DT312" s="90"/>
      <c r="DU312" s="90">
        <v>2168.0500000000002</v>
      </c>
      <c r="DV312" s="93">
        <v>2</v>
      </c>
      <c r="DW312" s="93">
        <v>14</v>
      </c>
      <c r="DX312" s="93">
        <v>8.5</v>
      </c>
      <c r="DY312" s="87" t="s">
        <v>174</v>
      </c>
      <c r="DZ312" s="83">
        <v>78</v>
      </c>
      <c r="EA312" s="83">
        <v>80</v>
      </c>
      <c r="EB312" s="83">
        <v>72</v>
      </c>
      <c r="EC312" s="83">
        <v>72</v>
      </c>
      <c r="ED312" s="83">
        <v>8</v>
      </c>
      <c r="EE312" s="83">
        <v>6</v>
      </c>
      <c r="EF312" s="87" t="s">
        <v>176</v>
      </c>
      <c r="EG312" s="83"/>
      <c r="EH312" s="84"/>
      <c r="EI312" s="84"/>
      <c r="EJ312" s="84"/>
      <c r="EK312" s="87" t="s">
        <v>174</v>
      </c>
      <c r="EL312" s="90">
        <v>152.5</v>
      </c>
      <c r="EM312" s="90"/>
      <c r="EN312" s="90"/>
      <c r="EO312" s="87" t="s">
        <v>177</v>
      </c>
      <c r="EP312" s="83">
        <v>30</v>
      </c>
      <c r="EQ312" s="91"/>
      <c r="ER312" s="91">
        <v>120</v>
      </c>
      <c r="ES312" s="91">
        <v>120</v>
      </c>
      <c r="ET312" s="91">
        <v>12</v>
      </c>
      <c r="EU312" s="87" t="s">
        <v>174</v>
      </c>
      <c r="EV312" s="87"/>
      <c r="EW312" s="91">
        <v>2</v>
      </c>
      <c r="EX312" s="87" t="s">
        <v>174</v>
      </c>
      <c r="EY312" s="90"/>
      <c r="EZ312" s="90">
        <v>49.85</v>
      </c>
      <c r="FA312" s="90"/>
      <c r="FB312" s="91"/>
      <c r="FC312" s="91"/>
      <c r="FD312" s="91"/>
      <c r="FE312" s="87"/>
      <c r="FF312" s="83"/>
      <c r="FG312" s="83"/>
      <c r="FH312" s="83"/>
      <c r="FI312" s="87"/>
      <c r="FJ312" s="83"/>
      <c r="FK312" s="83"/>
      <c r="FL312" s="83"/>
      <c r="FM312" s="87"/>
      <c r="FN312" s="113" t="s">
        <v>174</v>
      </c>
      <c r="FO312" s="84">
        <f t="shared" si="32"/>
        <v>50</v>
      </c>
      <c r="FP312" s="84"/>
      <c r="FQ312" s="84"/>
      <c r="FR312" s="85">
        <f t="shared" si="33"/>
        <v>200</v>
      </c>
      <c r="FS312" s="90"/>
      <c r="FT312" s="90"/>
      <c r="FU312" s="90"/>
      <c r="FV312" s="90"/>
      <c r="FW312" s="86">
        <f t="shared" si="30"/>
        <v>2976.37</v>
      </c>
      <c r="FX312" s="86">
        <f t="shared" si="34"/>
        <v>3694.7</v>
      </c>
      <c r="FY312" s="86">
        <f t="shared" si="34"/>
        <v>5024.13</v>
      </c>
      <c r="GA312" s="18"/>
    </row>
    <row r="313" spans="1:183" x14ac:dyDescent="0.25">
      <c r="A313" s="83" t="s">
        <v>574</v>
      </c>
      <c r="B313" s="87" t="s">
        <v>436</v>
      </c>
      <c r="C313" s="88">
        <v>45134</v>
      </c>
      <c r="D313" s="89">
        <v>45148</v>
      </c>
      <c r="E313" s="87" t="s">
        <v>202</v>
      </c>
      <c r="F313" s="87" t="s">
        <v>177</v>
      </c>
      <c r="G313" s="87" t="s">
        <v>299</v>
      </c>
      <c r="H313" s="87"/>
      <c r="I313" s="87"/>
      <c r="J313" s="83">
        <v>100</v>
      </c>
      <c r="K313" s="87"/>
      <c r="L313" s="87" t="s">
        <v>174</v>
      </c>
      <c r="M313" s="83"/>
      <c r="N313" s="83">
        <v>1</v>
      </c>
      <c r="O313" s="83"/>
      <c r="P313" s="83">
        <v>36000</v>
      </c>
      <c r="Q313" s="83"/>
      <c r="R313" s="83"/>
      <c r="S313" s="83"/>
      <c r="T313" s="83">
        <v>1</v>
      </c>
      <c r="U313" s="83">
        <v>7</v>
      </c>
      <c r="V313" s="83">
        <v>10240</v>
      </c>
      <c r="W313" s="83">
        <v>1280</v>
      </c>
      <c r="X313" s="87" t="s">
        <v>175</v>
      </c>
      <c r="Y313" s="83">
        <v>1231</v>
      </c>
      <c r="Z313" s="83">
        <v>1231</v>
      </c>
      <c r="AA313" s="83">
        <v>1231</v>
      </c>
      <c r="AB313" s="83">
        <v>1185</v>
      </c>
      <c r="AC313" s="83">
        <v>1</v>
      </c>
      <c r="AD313" s="87" t="s">
        <v>176</v>
      </c>
      <c r="AE313" s="90"/>
      <c r="AF313" s="90"/>
      <c r="AG313" s="90"/>
      <c r="AH313" s="87" t="s">
        <v>176</v>
      </c>
      <c r="AI313" s="84"/>
      <c r="AJ313" s="84"/>
      <c r="AK313" s="84"/>
      <c r="AL313" s="87" t="s">
        <v>176</v>
      </c>
      <c r="AM313" s="87" t="s">
        <v>176</v>
      </c>
      <c r="AN313" s="90"/>
      <c r="AO313" s="90"/>
      <c r="AP313" s="90"/>
      <c r="AQ313" s="87" t="s">
        <v>174</v>
      </c>
      <c r="AR313" s="90"/>
      <c r="AS313" s="90">
        <v>1607.26</v>
      </c>
      <c r="AT313" s="90"/>
      <c r="AU313" s="87" t="s">
        <v>176</v>
      </c>
      <c r="AV313" s="90"/>
      <c r="AW313" s="90"/>
      <c r="AX313" s="90"/>
      <c r="AY313" s="87" t="s">
        <v>174</v>
      </c>
      <c r="AZ313" s="91">
        <v>46</v>
      </c>
      <c r="BA313" s="90">
        <v>153.65</v>
      </c>
      <c r="BB313" s="90">
        <v>46.55</v>
      </c>
      <c r="BC313" s="90"/>
      <c r="BD313" s="87" t="s">
        <v>176</v>
      </c>
      <c r="BE313" s="91"/>
      <c r="BF313" s="90"/>
      <c r="BG313" s="90"/>
      <c r="BH313" s="90"/>
      <c r="BI313" s="87" t="s">
        <v>176</v>
      </c>
      <c r="BJ313" s="91"/>
      <c r="BK313" s="90"/>
      <c r="BL313" s="90"/>
      <c r="BM313" s="90"/>
      <c r="BN313" s="91"/>
      <c r="BO313" s="91"/>
      <c r="BP313" s="91"/>
      <c r="BQ313" s="91"/>
      <c r="BR313" s="91"/>
      <c r="BS313" s="83"/>
      <c r="BT313" s="83"/>
      <c r="BU313" s="83"/>
      <c r="BV313" s="87" t="s">
        <v>176</v>
      </c>
      <c r="BW313" s="90"/>
      <c r="BX313" s="90"/>
      <c r="BY313" s="90"/>
      <c r="BZ313" s="83"/>
      <c r="CA313" s="91"/>
      <c r="CB313" s="91"/>
      <c r="CC313" s="91"/>
      <c r="CD313" s="91"/>
      <c r="CE313" s="91"/>
      <c r="CF313" s="87" t="s">
        <v>176</v>
      </c>
      <c r="CG313" s="90"/>
      <c r="CH313" s="90"/>
      <c r="CI313" s="90"/>
      <c r="CJ313" s="91"/>
      <c r="CK313" s="91"/>
      <c r="CL313" s="91"/>
      <c r="CM313" s="83"/>
      <c r="CN313" s="83"/>
      <c r="CO313" s="83"/>
      <c r="CP313" s="92" t="s">
        <v>176</v>
      </c>
      <c r="CQ313" s="83"/>
      <c r="CR313" s="83"/>
      <c r="CS313" s="90"/>
      <c r="CT313" s="90"/>
      <c r="CU313" s="90"/>
      <c r="CV313" s="92" t="s">
        <v>176</v>
      </c>
      <c r="CW313" s="83"/>
      <c r="CX313" s="83"/>
      <c r="CY313" s="90"/>
      <c r="CZ313" s="90"/>
      <c r="DA313" s="90"/>
      <c r="DB313" s="87" t="s">
        <v>176</v>
      </c>
      <c r="DC313" s="90"/>
      <c r="DD313" s="90"/>
      <c r="DE313" s="90"/>
      <c r="DF313" s="91"/>
      <c r="DG313" s="91"/>
      <c r="DH313" s="91"/>
      <c r="DI313" s="87"/>
      <c r="DJ313" s="83"/>
      <c r="DK313" s="83"/>
      <c r="DL313" s="83"/>
      <c r="DM313" s="87"/>
      <c r="DN313" s="83"/>
      <c r="DO313" s="83"/>
      <c r="DP313" s="83"/>
      <c r="DQ313" s="87"/>
      <c r="DR313" s="87" t="s">
        <v>174</v>
      </c>
      <c r="DS313" s="90">
        <v>2600</v>
      </c>
      <c r="DT313" s="90">
        <v>1391.94</v>
      </c>
      <c r="DU313" s="90"/>
      <c r="DV313" s="93">
        <v>2.5</v>
      </c>
      <c r="DW313" s="93">
        <v>14</v>
      </c>
      <c r="DX313" s="93">
        <v>8.4</v>
      </c>
      <c r="DY313" s="87" t="s">
        <v>174</v>
      </c>
      <c r="DZ313" s="83">
        <v>69</v>
      </c>
      <c r="EA313" s="83">
        <v>69</v>
      </c>
      <c r="EB313" s="83">
        <v>69</v>
      </c>
      <c r="EC313" s="83">
        <v>67</v>
      </c>
      <c r="ED313" s="83">
        <v>12</v>
      </c>
      <c r="EE313" s="83">
        <v>12</v>
      </c>
      <c r="EF313" s="87" t="s">
        <v>176</v>
      </c>
      <c r="EG313" s="83"/>
      <c r="EH313" s="84"/>
      <c r="EI313" s="84"/>
      <c r="EJ313" s="84"/>
      <c r="EK313" s="87" t="s">
        <v>174</v>
      </c>
      <c r="EL313" s="90"/>
      <c r="EM313" s="90">
        <v>40.6</v>
      </c>
      <c r="EN313" s="90"/>
      <c r="EO313" s="87" t="s">
        <v>177</v>
      </c>
      <c r="EP313" s="83">
        <v>40</v>
      </c>
      <c r="EQ313" s="91">
        <v>10</v>
      </c>
      <c r="ER313" s="91">
        <v>120</v>
      </c>
      <c r="ES313" s="91">
        <v>120</v>
      </c>
      <c r="ET313" s="91">
        <v>6</v>
      </c>
      <c r="EU313" s="87" t="s">
        <v>176</v>
      </c>
      <c r="EV313" s="87" t="s">
        <v>207</v>
      </c>
      <c r="EW313" s="91">
        <v>0</v>
      </c>
      <c r="EX313" s="87" t="s">
        <v>174</v>
      </c>
      <c r="EY313" s="90"/>
      <c r="EZ313" s="90">
        <v>104.9</v>
      </c>
      <c r="FA313" s="90"/>
      <c r="FB313" s="91">
        <v>18</v>
      </c>
      <c r="FC313" s="91">
        <v>60</v>
      </c>
      <c r="FD313" s="91">
        <v>12</v>
      </c>
      <c r="FE313" s="87" t="s">
        <v>180</v>
      </c>
      <c r="FF313" s="83">
        <v>18</v>
      </c>
      <c r="FG313" s="83">
        <v>60</v>
      </c>
      <c r="FH313" s="83">
        <v>12</v>
      </c>
      <c r="FI313" s="87" t="s">
        <v>180</v>
      </c>
      <c r="FJ313" s="83"/>
      <c r="FK313" s="83"/>
      <c r="FL313" s="83"/>
      <c r="FM313" s="87"/>
      <c r="FN313" s="113" t="s">
        <v>174</v>
      </c>
      <c r="FO313" s="84">
        <f t="shared" si="32"/>
        <v>50</v>
      </c>
      <c r="FP313" s="84"/>
      <c r="FQ313" s="84"/>
      <c r="FR313" s="85">
        <f t="shared" si="33"/>
        <v>200</v>
      </c>
      <c r="FS313" s="90"/>
      <c r="FT313" s="90"/>
      <c r="FU313" s="90">
        <v>189.67</v>
      </c>
      <c r="FV313" s="90"/>
      <c r="FW313" s="86">
        <f t="shared" si="30"/>
        <v>3003.65</v>
      </c>
      <c r="FX313" s="86">
        <f t="shared" si="34"/>
        <v>3380.92</v>
      </c>
      <c r="FY313" s="86">
        <f t="shared" si="34"/>
        <v>0</v>
      </c>
      <c r="GA313" s="18"/>
    </row>
    <row r="314" spans="1:183" ht="30" customHeight="1" x14ac:dyDescent="0.25">
      <c r="A314" s="83" t="s">
        <v>575</v>
      </c>
      <c r="B314" s="87" t="s">
        <v>201</v>
      </c>
      <c r="C314" s="88">
        <v>45125</v>
      </c>
      <c r="D314" s="89">
        <v>45181</v>
      </c>
      <c r="E314" s="87" t="s">
        <v>202</v>
      </c>
      <c r="F314" s="87" t="s">
        <v>177</v>
      </c>
      <c r="G314" s="87" t="s">
        <v>299</v>
      </c>
      <c r="H314" s="87"/>
      <c r="I314" s="87"/>
      <c r="J314" s="83">
        <v>100</v>
      </c>
      <c r="K314" s="87"/>
      <c r="L314" s="87" t="s">
        <v>176</v>
      </c>
      <c r="M314" s="83"/>
      <c r="N314" s="83"/>
      <c r="O314" s="83"/>
      <c r="P314" s="83"/>
      <c r="Q314" s="83"/>
      <c r="R314" s="83"/>
      <c r="S314" s="83"/>
      <c r="T314" s="83">
        <v>4</v>
      </c>
      <c r="U314" s="83">
        <v>7</v>
      </c>
      <c r="V314" s="83">
        <v>8064</v>
      </c>
      <c r="W314" s="83">
        <v>1008</v>
      </c>
      <c r="X314" s="87" t="s">
        <v>175</v>
      </c>
      <c r="Y314" s="83">
        <v>4975</v>
      </c>
      <c r="Z314" s="83">
        <v>401</v>
      </c>
      <c r="AA314" s="83">
        <v>1029</v>
      </c>
      <c r="AB314" s="83">
        <v>111</v>
      </c>
      <c r="AC314" s="83">
        <v>1</v>
      </c>
      <c r="AD314" s="87" t="s">
        <v>176</v>
      </c>
      <c r="AE314" s="90"/>
      <c r="AF314" s="90"/>
      <c r="AG314" s="90"/>
      <c r="AH314" s="87" t="s">
        <v>176</v>
      </c>
      <c r="AI314" s="84"/>
      <c r="AJ314" s="84"/>
      <c r="AK314" s="84"/>
      <c r="AL314" s="87" t="s">
        <v>174</v>
      </c>
      <c r="AM314" s="87" t="s">
        <v>176</v>
      </c>
      <c r="AN314" s="90"/>
      <c r="AO314" s="90">
        <v>645.04999999999995</v>
      </c>
      <c r="AP314" s="90"/>
      <c r="AQ314" s="87" t="s">
        <v>174</v>
      </c>
      <c r="AR314" s="90"/>
      <c r="AS314" s="90">
        <v>3105.24</v>
      </c>
      <c r="AT314" s="90"/>
      <c r="AU314" s="87" t="s">
        <v>176</v>
      </c>
      <c r="AV314" s="90"/>
      <c r="AW314" s="90"/>
      <c r="AX314" s="90"/>
      <c r="AY314" s="87" t="s">
        <v>174</v>
      </c>
      <c r="AZ314" s="91">
        <v>3946</v>
      </c>
      <c r="BA314" s="90"/>
      <c r="BB314" s="90">
        <v>1898.13</v>
      </c>
      <c r="BC314" s="90"/>
      <c r="BD314" s="87" t="s">
        <v>174</v>
      </c>
      <c r="BE314" s="91">
        <v>290</v>
      </c>
      <c r="BF314" s="90"/>
      <c r="BG314" s="90">
        <v>1263.3399999999999</v>
      </c>
      <c r="BH314" s="90"/>
      <c r="BI314" s="87" t="s">
        <v>174</v>
      </c>
      <c r="BJ314" s="91">
        <v>1008</v>
      </c>
      <c r="BK314" s="90">
        <v>431.83</v>
      </c>
      <c r="BL314" s="90">
        <v>2039.12</v>
      </c>
      <c r="BM314" s="90"/>
      <c r="BN314" s="91">
        <v>4.2</v>
      </c>
      <c r="BO314" s="91">
        <v>38</v>
      </c>
      <c r="BP314" s="91"/>
      <c r="BQ314" s="91"/>
      <c r="BR314" s="91"/>
      <c r="BS314" s="83"/>
      <c r="BT314" s="83"/>
      <c r="BU314" s="83"/>
      <c r="BV314" s="87" t="s">
        <v>176</v>
      </c>
      <c r="BW314" s="90"/>
      <c r="BX314" s="90"/>
      <c r="BY314" s="90"/>
      <c r="BZ314" s="83"/>
      <c r="CA314" s="91"/>
      <c r="CB314" s="91"/>
      <c r="CC314" s="91"/>
      <c r="CD314" s="91"/>
      <c r="CE314" s="91"/>
      <c r="CF314" s="87" t="s">
        <v>174</v>
      </c>
      <c r="CG314" s="90"/>
      <c r="CH314" s="90">
        <v>2114.0700000000002</v>
      </c>
      <c r="CI314" s="90"/>
      <c r="CJ314" s="91">
        <v>1008</v>
      </c>
      <c r="CK314" s="91">
        <v>0</v>
      </c>
      <c r="CL314" s="91">
        <v>19</v>
      </c>
      <c r="CM314" s="83"/>
      <c r="CN314" s="83"/>
      <c r="CO314" s="83"/>
      <c r="CP314" s="92" t="s">
        <v>176</v>
      </c>
      <c r="CQ314" s="83"/>
      <c r="CR314" s="83"/>
      <c r="CS314" s="90"/>
      <c r="CT314" s="90"/>
      <c r="CU314" s="90"/>
      <c r="CV314" s="92" t="s">
        <v>176</v>
      </c>
      <c r="CW314" s="83"/>
      <c r="CX314" s="83"/>
      <c r="CY314" s="90"/>
      <c r="CZ314" s="90"/>
      <c r="DA314" s="90"/>
      <c r="DB314" s="87" t="s">
        <v>176</v>
      </c>
      <c r="DC314" s="90"/>
      <c r="DD314" s="90"/>
      <c r="DE314" s="90"/>
      <c r="DF314" s="91"/>
      <c r="DG314" s="91"/>
      <c r="DH314" s="91"/>
      <c r="DI314" s="87"/>
      <c r="DJ314" s="83"/>
      <c r="DK314" s="83"/>
      <c r="DL314" s="83"/>
      <c r="DM314" s="87"/>
      <c r="DN314" s="83"/>
      <c r="DO314" s="83"/>
      <c r="DP314" s="83"/>
      <c r="DQ314" s="87"/>
      <c r="DR314" s="87" t="s">
        <v>174</v>
      </c>
      <c r="DS314" s="90">
        <v>2600</v>
      </c>
      <c r="DT314" s="90">
        <v>2384.46</v>
      </c>
      <c r="DU314" s="90"/>
      <c r="DV314" s="93">
        <v>2</v>
      </c>
      <c r="DW314" s="93">
        <v>15</v>
      </c>
      <c r="DX314" s="93">
        <v>9</v>
      </c>
      <c r="DY314" s="87" t="s">
        <v>174</v>
      </c>
      <c r="DZ314" s="83">
        <v>68</v>
      </c>
      <c r="EA314" s="83">
        <v>70</v>
      </c>
      <c r="EB314" s="83">
        <v>72</v>
      </c>
      <c r="EC314" s="83">
        <v>72</v>
      </c>
      <c r="ED314" s="83">
        <v>12</v>
      </c>
      <c r="EE314" s="83">
        <v>12</v>
      </c>
      <c r="EF314" s="87" t="s">
        <v>176</v>
      </c>
      <c r="EG314" s="83"/>
      <c r="EH314" s="84"/>
      <c r="EI314" s="84"/>
      <c r="EJ314" s="84"/>
      <c r="EK314" s="87" t="s">
        <v>174</v>
      </c>
      <c r="EL314" s="90"/>
      <c r="EM314" s="90">
        <v>145.19</v>
      </c>
      <c r="EN314" s="90"/>
      <c r="EO314" s="87" t="s">
        <v>177</v>
      </c>
      <c r="EP314" s="83">
        <v>50</v>
      </c>
      <c r="EQ314" s="91">
        <v>22</v>
      </c>
      <c r="ER314" s="91">
        <v>120</v>
      </c>
      <c r="ES314" s="91">
        <v>120</v>
      </c>
      <c r="ET314" s="91">
        <v>6</v>
      </c>
      <c r="EU314" s="87" t="s">
        <v>174</v>
      </c>
      <c r="EV314" s="87"/>
      <c r="EW314" s="91">
        <v>1</v>
      </c>
      <c r="EX314" s="87" t="s">
        <v>174</v>
      </c>
      <c r="EY314" s="90"/>
      <c r="EZ314" s="90">
        <v>92.79</v>
      </c>
      <c r="FA314" s="90"/>
      <c r="FB314" s="91">
        <v>9</v>
      </c>
      <c r="FC314" s="91">
        <v>60</v>
      </c>
      <c r="FD314" s="91">
        <v>6</v>
      </c>
      <c r="FE314" s="87" t="s">
        <v>576</v>
      </c>
      <c r="FF314" s="83"/>
      <c r="FG314" s="83"/>
      <c r="FH314" s="83"/>
      <c r="FI314" s="87"/>
      <c r="FJ314" s="83"/>
      <c r="FK314" s="83"/>
      <c r="FL314" s="83"/>
      <c r="FM314" s="87"/>
      <c r="FN314" s="113" t="s">
        <v>174</v>
      </c>
      <c r="FO314" s="84">
        <f t="shared" si="32"/>
        <v>50</v>
      </c>
      <c r="FP314" s="84"/>
      <c r="FQ314" s="84"/>
      <c r="FR314" s="85">
        <f t="shared" si="33"/>
        <v>200</v>
      </c>
      <c r="FS314" s="90"/>
      <c r="FT314" s="90"/>
      <c r="FU314" s="90"/>
      <c r="FV314" s="90"/>
      <c r="FW314" s="86">
        <f t="shared" si="30"/>
        <v>3281.83</v>
      </c>
      <c r="FX314" s="86">
        <f t="shared" si="34"/>
        <v>13687.390000000001</v>
      </c>
      <c r="FY314" s="86">
        <f t="shared" si="34"/>
        <v>0</v>
      </c>
      <c r="GA314" s="18"/>
    </row>
    <row r="315" spans="1:183" ht="30" customHeight="1" x14ac:dyDescent="0.25">
      <c r="A315" s="83" t="s">
        <v>577</v>
      </c>
      <c r="B315" s="87" t="s">
        <v>201</v>
      </c>
      <c r="C315" s="88">
        <v>45129</v>
      </c>
      <c r="D315" s="89">
        <v>45167</v>
      </c>
      <c r="E315" s="87" t="s">
        <v>199</v>
      </c>
      <c r="F315" s="87" t="s">
        <v>177</v>
      </c>
      <c r="G315" s="87" t="s">
        <v>299</v>
      </c>
      <c r="H315" s="87"/>
      <c r="I315" s="87"/>
      <c r="J315" s="83">
        <v>100</v>
      </c>
      <c r="K315" s="87"/>
      <c r="L315" s="87" t="s">
        <v>176</v>
      </c>
      <c r="M315" s="83"/>
      <c r="N315" s="83"/>
      <c r="P315" s="83"/>
      <c r="Q315" s="83"/>
      <c r="R315" s="83"/>
      <c r="S315" s="83"/>
      <c r="T315" s="83">
        <v>4</v>
      </c>
      <c r="U315" s="83">
        <v>7</v>
      </c>
      <c r="V315" s="83">
        <v>11648</v>
      </c>
      <c r="W315" s="83">
        <v>1456</v>
      </c>
      <c r="X315" s="87" t="s">
        <v>175</v>
      </c>
      <c r="Y315" s="83">
        <v>4427</v>
      </c>
      <c r="Z315" s="83">
        <v>578</v>
      </c>
      <c r="AA315" s="83">
        <v>2876</v>
      </c>
      <c r="AB315" s="83">
        <v>224</v>
      </c>
      <c r="AC315" s="83">
        <v>1</v>
      </c>
      <c r="AD315" s="87" t="s">
        <v>176</v>
      </c>
      <c r="AE315" s="90"/>
      <c r="AF315" s="90"/>
      <c r="AG315" s="90"/>
      <c r="AH315" s="87" t="s">
        <v>176</v>
      </c>
      <c r="AI315" s="84"/>
      <c r="AJ315" s="84"/>
      <c r="AK315" s="84"/>
      <c r="AL315" s="87" t="s">
        <v>176</v>
      </c>
      <c r="AM315" s="87" t="s">
        <v>176</v>
      </c>
      <c r="AN315" s="90"/>
      <c r="AO315" s="90"/>
      <c r="AP315" s="90"/>
      <c r="AQ315" s="87" t="s">
        <v>174</v>
      </c>
      <c r="AR315" s="90"/>
      <c r="AS315" s="90">
        <v>623.84</v>
      </c>
      <c r="AT315" s="90"/>
      <c r="AU315" s="87" t="s">
        <v>176</v>
      </c>
      <c r="AV315" s="90"/>
      <c r="AW315" s="90"/>
      <c r="AX315" s="90"/>
      <c r="AY315" s="87" t="s">
        <v>174</v>
      </c>
      <c r="AZ315" s="91">
        <v>1551</v>
      </c>
      <c r="BA315" s="90"/>
      <c r="BB315" s="90">
        <v>714.48</v>
      </c>
      <c r="BC315" s="90"/>
      <c r="BD315" s="87" t="s">
        <v>174</v>
      </c>
      <c r="BE315" s="91">
        <v>354</v>
      </c>
      <c r="BF315" s="90"/>
      <c r="BG315" s="90">
        <v>1271.54</v>
      </c>
      <c r="BH315" s="90"/>
      <c r="BI315" s="87" t="s">
        <v>174</v>
      </c>
      <c r="BJ315" s="91">
        <v>1456</v>
      </c>
      <c r="BK315" s="90"/>
      <c r="BL315" s="90">
        <v>1583.89</v>
      </c>
      <c r="BM315" s="90"/>
      <c r="BN315" s="91">
        <v>19</v>
      </c>
      <c r="BO315" s="91">
        <v>38</v>
      </c>
      <c r="BP315" s="91"/>
      <c r="BQ315" s="91"/>
      <c r="BR315" s="91"/>
      <c r="BS315" s="83"/>
      <c r="BT315" s="83"/>
      <c r="BU315" s="83"/>
      <c r="BV315" s="87" t="s">
        <v>176</v>
      </c>
      <c r="BW315" s="90"/>
      <c r="BX315" s="90"/>
      <c r="BY315" s="90"/>
      <c r="BZ315" s="83"/>
      <c r="CA315" s="91"/>
      <c r="CB315" s="91"/>
      <c r="CC315" s="91"/>
      <c r="CD315" s="91"/>
      <c r="CE315" s="91"/>
      <c r="CF315" s="87" t="s">
        <v>174</v>
      </c>
      <c r="CG315" s="90">
        <v>509.5</v>
      </c>
      <c r="CH315" s="90">
        <v>2606.81</v>
      </c>
      <c r="CI315" s="90"/>
      <c r="CJ315" s="91">
        <v>1456</v>
      </c>
      <c r="CK315" s="91">
        <v>0</v>
      </c>
      <c r="CL315" s="91">
        <v>19</v>
      </c>
      <c r="CM315" s="83"/>
      <c r="CN315" s="83"/>
      <c r="CO315" s="83"/>
      <c r="CP315" s="92" t="s">
        <v>176</v>
      </c>
      <c r="CQ315" s="83"/>
      <c r="CR315" s="83"/>
      <c r="CS315" s="90"/>
      <c r="CT315" s="90"/>
      <c r="CU315" s="90"/>
      <c r="CV315" s="92" t="s">
        <v>176</v>
      </c>
      <c r="CW315" s="83"/>
      <c r="CX315" s="83"/>
      <c r="CY315" s="90"/>
      <c r="CZ315" s="90"/>
      <c r="DA315" s="90"/>
      <c r="DB315" s="87" t="s">
        <v>174</v>
      </c>
      <c r="DC315" s="90">
        <v>1010.25</v>
      </c>
      <c r="DD315" s="90">
        <v>443.56</v>
      </c>
      <c r="DE315" s="90"/>
      <c r="DF315" s="91">
        <v>16</v>
      </c>
      <c r="DG315" s="91">
        <v>50</v>
      </c>
      <c r="DH315" s="91">
        <v>38</v>
      </c>
      <c r="DI315" s="87" t="s">
        <v>181</v>
      </c>
      <c r="DJ315" s="83"/>
      <c r="DK315" s="83"/>
      <c r="DL315" s="83"/>
      <c r="DM315" s="87"/>
      <c r="DN315" s="83"/>
      <c r="DO315" s="83"/>
      <c r="DP315" s="83"/>
      <c r="DQ315" s="87"/>
      <c r="DR315" s="87" t="s">
        <v>174</v>
      </c>
      <c r="DS315" s="90">
        <v>2600</v>
      </c>
      <c r="DT315" s="90">
        <v>2497.61</v>
      </c>
      <c r="DU315" s="90"/>
      <c r="DV315" s="93">
        <v>2.5</v>
      </c>
      <c r="DW315" s="93">
        <v>15</v>
      </c>
      <c r="DX315" s="93">
        <v>9</v>
      </c>
      <c r="DY315" s="87" t="s">
        <v>174</v>
      </c>
      <c r="DZ315" s="83">
        <v>75</v>
      </c>
      <c r="EA315" s="83">
        <v>70</v>
      </c>
      <c r="EB315" s="83">
        <v>72</v>
      </c>
      <c r="EC315" s="83">
        <v>72</v>
      </c>
      <c r="ED315" s="83">
        <v>12</v>
      </c>
      <c r="EE315" s="83">
        <v>12</v>
      </c>
      <c r="EF315" s="87" t="s">
        <v>176</v>
      </c>
      <c r="EG315" s="83"/>
      <c r="EH315" s="84"/>
      <c r="EI315" s="84"/>
      <c r="EJ315" s="84"/>
      <c r="EK315" s="87" t="s">
        <v>176</v>
      </c>
      <c r="EL315" s="90"/>
      <c r="EM315" s="90"/>
      <c r="EN315" s="90"/>
      <c r="EO315" s="87" t="s">
        <v>177</v>
      </c>
      <c r="EP315" s="83">
        <v>40</v>
      </c>
      <c r="EQ315" s="91"/>
      <c r="ER315" s="91">
        <v>120</v>
      </c>
      <c r="ES315" s="91">
        <v>120</v>
      </c>
      <c r="ET315" s="91">
        <v>6</v>
      </c>
      <c r="EU315" s="87" t="s">
        <v>176</v>
      </c>
      <c r="EV315" s="87"/>
      <c r="EW315" s="91">
        <v>0</v>
      </c>
      <c r="EX315" s="87" t="s">
        <v>174</v>
      </c>
      <c r="EY315" s="90"/>
      <c r="EZ315" s="90">
        <v>116.72</v>
      </c>
      <c r="FA315" s="90"/>
      <c r="FB315" s="91">
        <v>9</v>
      </c>
      <c r="FC315" s="91">
        <v>60</v>
      </c>
      <c r="FD315" s="91">
        <v>6</v>
      </c>
      <c r="FE315" s="87" t="s">
        <v>576</v>
      </c>
      <c r="FF315" s="83"/>
      <c r="FG315" s="83"/>
      <c r="FH315" s="83"/>
      <c r="FI315" s="87"/>
      <c r="FJ315" s="83"/>
      <c r="FK315" s="83"/>
      <c r="FL315" s="83"/>
      <c r="FM315" s="87"/>
      <c r="FN315" s="113" t="s">
        <v>174</v>
      </c>
      <c r="FO315" s="84">
        <f t="shared" si="32"/>
        <v>50</v>
      </c>
      <c r="FP315" s="84"/>
      <c r="FQ315" s="84"/>
      <c r="FR315" s="85">
        <f t="shared" si="33"/>
        <v>200</v>
      </c>
      <c r="FS315" s="90"/>
      <c r="FT315" s="90"/>
      <c r="FU315" s="90"/>
      <c r="FV315" s="90"/>
      <c r="FW315" s="86">
        <f t="shared" si="30"/>
        <v>4369.75</v>
      </c>
      <c r="FX315" s="86">
        <f t="shared" si="34"/>
        <v>9858.4499999999989</v>
      </c>
      <c r="FY315" s="86">
        <f t="shared" si="34"/>
        <v>0</v>
      </c>
      <c r="GA315" s="18"/>
    </row>
    <row r="316" spans="1:183" ht="30" customHeight="1" x14ac:dyDescent="0.25">
      <c r="A316" s="83" t="s">
        <v>578</v>
      </c>
      <c r="B316" s="87" t="s">
        <v>201</v>
      </c>
      <c r="C316" s="88">
        <v>45132</v>
      </c>
      <c r="D316" s="89">
        <v>45148</v>
      </c>
      <c r="E316" s="87" t="s">
        <v>202</v>
      </c>
      <c r="F316" s="87" t="s">
        <v>177</v>
      </c>
      <c r="G316" s="87" t="s">
        <v>299</v>
      </c>
      <c r="H316" s="87"/>
      <c r="I316" s="87"/>
      <c r="J316" s="83">
        <v>100</v>
      </c>
      <c r="K316" s="87"/>
      <c r="L316" s="87" t="s">
        <v>176</v>
      </c>
      <c r="M316" s="83"/>
      <c r="N316" s="83"/>
      <c r="O316" s="83"/>
      <c r="P316" s="83"/>
      <c r="Q316" s="83"/>
      <c r="R316" s="83"/>
      <c r="S316" s="83"/>
      <c r="T316" s="83">
        <v>1</v>
      </c>
      <c r="U316" s="83">
        <v>6</v>
      </c>
      <c r="V316" s="83">
        <v>6160</v>
      </c>
      <c r="W316" s="83">
        <v>770</v>
      </c>
      <c r="X316" s="87" t="s">
        <v>175</v>
      </c>
      <c r="Y316" s="83">
        <v>2321</v>
      </c>
      <c r="Z316" s="83"/>
      <c r="AA316" s="83"/>
      <c r="AB316" s="83">
        <v>920</v>
      </c>
      <c r="AC316" s="83">
        <v>1</v>
      </c>
      <c r="AD316" s="87" t="s">
        <v>176</v>
      </c>
      <c r="AE316" s="90"/>
      <c r="AF316" s="90"/>
      <c r="AG316" s="90"/>
      <c r="AH316" s="87" t="s">
        <v>176</v>
      </c>
      <c r="AI316" s="84"/>
      <c r="AJ316" s="84"/>
      <c r="AK316" s="84"/>
      <c r="AL316" s="87" t="s">
        <v>174</v>
      </c>
      <c r="AM316" s="87" t="s">
        <v>321</v>
      </c>
      <c r="AN316" s="90"/>
      <c r="AO316" s="90">
        <v>615.58000000000004</v>
      </c>
      <c r="AP316" s="90"/>
      <c r="AQ316" s="87" t="s">
        <v>174</v>
      </c>
      <c r="AR316" s="90"/>
      <c r="AS316" s="90">
        <v>1873.02</v>
      </c>
      <c r="AT316" s="90"/>
      <c r="AU316" s="87" t="s">
        <v>176</v>
      </c>
      <c r="AV316" s="90"/>
      <c r="AW316" s="90"/>
      <c r="AX316" s="90"/>
      <c r="AY316" s="87" t="s">
        <v>174</v>
      </c>
      <c r="AZ316" s="91">
        <v>1401</v>
      </c>
      <c r="BA316" s="90"/>
      <c r="BB316" s="90">
        <v>1489.11</v>
      </c>
      <c r="BC316" s="90"/>
      <c r="BD316" s="87" t="s">
        <v>176</v>
      </c>
      <c r="BE316" s="91"/>
      <c r="BF316" s="90"/>
      <c r="BG316" s="90"/>
      <c r="BH316" s="90"/>
      <c r="BI316" s="87" t="s">
        <v>174</v>
      </c>
      <c r="BJ316" s="91">
        <v>770</v>
      </c>
      <c r="BK316" s="90"/>
      <c r="BL316" s="90">
        <v>1164.83</v>
      </c>
      <c r="BM316" s="90"/>
      <c r="BN316" s="91">
        <v>4</v>
      </c>
      <c r="BO316" s="91">
        <v>38</v>
      </c>
      <c r="BP316" s="91"/>
      <c r="BQ316" s="91"/>
      <c r="BR316" s="91"/>
      <c r="BS316" s="83"/>
      <c r="BT316" s="83"/>
      <c r="BU316" s="83"/>
      <c r="BV316" s="87" t="s">
        <v>176</v>
      </c>
      <c r="BW316" s="90"/>
      <c r="BX316" s="90"/>
      <c r="BY316" s="90"/>
      <c r="BZ316" s="83"/>
      <c r="CA316" s="91"/>
      <c r="CB316" s="91"/>
      <c r="CC316" s="91"/>
      <c r="CD316" s="91"/>
      <c r="CE316" s="91"/>
      <c r="CF316" s="87" t="s">
        <v>174</v>
      </c>
      <c r="CG316" s="90"/>
      <c r="CH316" s="90">
        <v>1484.66</v>
      </c>
      <c r="CI316" s="90"/>
      <c r="CJ316" s="91">
        <v>770</v>
      </c>
      <c r="CK316" s="91">
        <v>4.2</v>
      </c>
      <c r="CL316" s="91">
        <v>19</v>
      </c>
      <c r="CM316" s="83"/>
      <c r="CN316" s="83"/>
      <c r="CO316" s="83"/>
      <c r="CP316" s="92" t="s">
        <v>176</v>
      </c>
      <c r="CQ316" s="83"/>
      <c r="CR316" s="83"/>
      <c r="CS316" s="90"/>
      <c r="CT316" s="90"/>
      <c r="CU316" s="90"/>
      <c r="CV316" s="92" t="s">
        <v>176</v>
      </c>
      <c r="CW316" s="83"/>
      <c r="CX316" s="83"/>
      <c r="CY316" s="90"/>
      <c r="CZ316" s="90"/>
      <c r="DA316" s="90"/>
      <c r="DB316" s="87" t="s">
        <v>176</v>
      </c>
      <c r="DC316" s="90"/>
      <c r="DD316" s="90"/>
      <c r="DE316" s="90"/>
      <c r="DF316" s="91"/>
      <c r="DG316" s="91"/>
      <c r="DH316" s="91"/>
      <c r="DI316" s="87"/>
      <c r="DJ316" s="83"/>
      <c r="DK316" s="83"/>
      <c r="DL316" s="83"/>
      <c r="DM316" s="87"/>
      <c r="DN316" s="83"/>
      <c r="DO316" s="83"/>
      <c r="DP316" s="83"/>
      <c r="DQ316" s="87"/>
      <c r="DR316" s="87" t="s">
        <v>174</v>
      </c>
      <c r="DS316" s="90">
        <v>2600</v>
      </c>
      <c r="DT316" s="90">
        <v>2429.0300000000002</v>
      </c>
      <c r="DU316" s="90"/>
      <c r="DV316" s="93">
        <v>2</v>
      </c>
      <c r="DW316" s="93">
        <v>15</v>
      </c>
      <c r="DX316" s="93">
        <v>9</v>
      </c>
      <c r="DY316" s="87"/>
      <c r="DZ316" s="83"/>
      <c r="EA316" s="83"/>
      <c r="EB316" s="83"/>
      <c r="EC316" s="83"/>
      <c r="ED316" s="83"/>
      <c r="EE316" s="83"/>
      <c r="EF316" s="87" t="s">
        <v>176</v>
      </c>
      <c r="EG316" s="83"/>
      <c r="EH316" s="84"/>
      <c r="EI316" s="84"/>
      <c r="EJ316" s="84"/>
      <c r="EK316" s="87" t="s">
        <v>174</v>
      </c>
      <c r="EL316" s="90"/>
      <c r="EM316" s="90">
        <v>92.79</v>
      </c>
      <c r="EN316" s="90"/>
      <c r="EO316" s="87" t="s">
        <v>177</v>
      </c>
      <c r="EP316" s="83">
        <v>40</v>
      </c>
      <c r="EQ316" s="91">
        <v>10</v>
      </c>
      <c r="ER316" s="91">
        <v>140</v>
      </c>
      <c r="ES316" s="91">
        <v>120</v>
      </c>
      <c r="ET316" s="91"/>
      <c r="EU316" s="87" t="s">
        <v>176</v>
      </c>
      <c r="EV316" s="87" t="s">
        <v>579</v>
      </c>
      <c r="EW316" s="91">
        <v>0</v>
      </c>
      <c r="EX316" s="87" t="s">
        <v>174</v>
      </c>
      <c r="EY316" s="90"/>
      <c r="EZ316" s="90"/>
      <c r="FA316" s="90"/>
      <c r="FB316" s="91">
        <v>9</v>
      </c>
      <c r="FC316" s="91">
        <v>100</v>
      </c>
      <c r="FD316" s="91">
        <v>12</v>
      </c>
      <c r="FE316" s="87" t="s">
        <v>180</v>
      </c>
      <c r="FF316" s="83">
        <v>9</v>
      </c>
      <c r="FG316" s="83">
        <v>100</v>
      </c>
      <c r="FH316" s="83">
        <v>10</v>
      </c>
      <c r="FI316" s="87" t="s">
        <v>205</v>
      </c>
      <c r="FJ316" s="83"/>
      <c r="FK316" s="83"/>
      <c r="FL316" s="83"/>
      <c r="FM316" s="87"/>
      <c r="FN316" s="113" t="s">
        <v>174</v>
      </c>
      <c r="FO316" s="84">
        <f t="shared" si="32"/>
        <v>50</v>
      </c>
      <c r="FP316" s="84"/>
      <c r="FQ316" s="84"/>
      <c r="FR316" s="85">
        <f t="shared" si="33"/>
        <v>200</v>
      </c>
      <c r="FS316" s="90"/>
      <c r="FT316" s="90"/>
      <c r="FU316" s="90">
        <v>62.36</v>
      </c>
      <c r="FV316" s="90"/>
      <c r="FW316" s="86">
        <f t="shared" si="30"/>
        <v>2850</v>
      </c>
      <c r="FX316" s="86">
        <f t="shared" si="34"/>
        <v>9211.380000000001</v>
      </c>
      <c r="FY316" s="86">
        <f t="shared" si="34"/>
        <v>0</v>
      </c>
      <c r="GA316" s="18"/>
    </row>
    <row r="317" spans="1:183" x14ac:dyDescent="0.25">
      <c r="A317" s="83" t="s">
        <v>580</v>
      </c>
      <c r="B317" s="87" t="s">
        <v>337</v>
      </c>
      <c r="C317" s="88">
        <v>44964</v>
      </c>
      <c r="D317" s="89">
        <v>45168</v>
      </c>
      <c r="E317" s="87" t="s">
        <v>202</v>
      </c>
      <c r="F317" s="87" t="s">
        <v>177</v>
      </c>
      <c r="G317" s="87" t="s">
        <v>299</v>
      </c>
      <c r="H317" s="87"/>
      <c r="I317" s="87"/>
      <c r="J317" s="83">
        <v>100</v>
      </c>
      <c r="K317" s="87"/>
      <c r="L317" s="87" t="s">
        <v>174</v>
      </c>
      <c r="M317" s="83"/>
      <c r="N317" s="83">
        <v>1</v>
      </c>
      <c r="O317" s="83"/>
      <c r="P317" s="83">
        <v>30000</v>
      </c>
      <c r="Q317" s="83">
        <v>13</v>
      </c>
      <c r="R317" s="83"/>
      <c r="S317" s="83"/>
      <c r="T317" s="83">
        <v>1</v>
      </c>
      <c r="U317" s="83">
        <v>6</v>
      </c>
      <c r="V317" s="83">
        <v>9016</v>
      </c>
      <c r="W317" s="83">
        <v>1127</v>
      </c>
      <c r="X317" s="87" t="s">
        <v>175</v>
      </c>
      <c r="Y317" s="83">
        <v>2580</v>
      </c>
      <c r="Z317" s="83">
        <v>380</v>
      </c>
      <c r="AA317" s="83">
        <v>129</v>
      </c>
      <c r="AB317" s="83">
        <v>1268</v>
      </c>
      <c r="AC317" s="83">
        <v>1</v>
      </c>
      <c r="AD317" s="87" t="s">
        <v>176</v>
      </c>
      <c r="AE317" s="90"/>
      <c r="AF317" s="90"/>
      <c r="AG317" s="90"/>
      <c r="AH317" s="87" t="s">
        <v>176</v>
      </c>
      <c r="AI317" s="84"/>
      <c r="AJ317" s="84"/>
      <c r="AK317" s="84"/>
      <c r="AL317" s="87" t="s">
        <v>176</v>
      </c>
      <c r="AM317" s="87" t="s">
        <v>176</v>
      </c>
      <c r="AN317" s="90"/>
      <c r="AO317" s="90"/>
      <c r="AP317" s="90"/>
      <c r="AQ317" s="87" t="s">
        <v>174</v>
      </c>
      <c r="AR317" s="90"/>
      <c r="AS317" s="90">
        <v>1189.22</v>
      </c>
      <c r="AT317" s="90">
        <v>1277.45</v>
      </c>
      <c r="AU317" s="87" t="s">
        <v>176</v>
      </c>
      <c r="AV317" s="90"/>
      <c r="AW317" s="90"/>
      <c r="AX317" s="90"/>
      <c r="AY317" s="87" t="s">
        <v>174</v>
      </c>
      <c r="AZ317" s="91">
        <v>1312</v>
      </c>
      <c r="BA317" s="90"/>
      <c r="BB317" s="90"/>
      <c r="BC317" s="90">
        <v>651.92999999999995</v>
      </c>
      <c r="BD317" s="87" t="s">
        <v>174</v>
      </c>
      <c r="BE317" s="91">
        <v>251</v>
      </c>
      <c r="BF317" s="90"/>
      <c r="BG317" s="90"/>
      <c r="BH317" s="90">
        <v>686.64</v>
      </c>
      <c r="BI317" s="87" t="s">
        <v>174</v>
      </c>
      <c r="BJ317" s="91">
        <v>1127</v>
      </c>
      <c r="BK317" s="90"/>
      <c r="BL317" s="90">
        <v>1537.98</v>
      </c>
      <c r="BM317" s="90"/>
      <c r="BN317" s="91">
        <v>11</v>
      </c>
      <c r="BO317" s="91">
        <v>30</v>
      </c>
      <c r="BP317" s="91"/>
      <c r="BQ317" s="91"/>
      <c r="BR317" s="91"/>
      <c r="BS317" s="83"/>
      <c r="BT317" s="83"/>
      <c r="BU317" s="83"/>
      <c r="BV317" s="87" t="s">
        <v>176</v>
      </c>
      <c r="BW317" s="90"/>
      <c r="BX317" s="90"/>
      <c r="BY317" s="90"/>
      <c r="BZ317" s="83"/>
      <c r="CA317" s="91"/>
      <c r="CB317" s="91"/>
      <c r="CC317" s="91"/>
      <c r="CD317" s="91"/>
      <c r="CE317" s="91"/>
      <c r="CF317" s="87" t="s">
        <v>174</v>
      </c>
      <c r="CG317" s="90"/>
      <c r="CH317" s="90"/>
      <c r="CI317" s="90">
        <v>1563.89</v>
      </c>
      <c r="CJ317" s="91">
        <v>1127</v>
      </c>
      <c r="CK317" s="91">
        <v>6</v>
      </c>
      <c r="CL317" s="91">
        <v>19</v>
      </c>
      <c r="CM317" s="83"/>
      <c r="CN317" s="83"/>
      <c r="CO317" s="83"/>
      <c r="CP317" s="92" t="s">
        <v>176</v>
      </c>
      <c r="CQ317" s="83"/>
      <c r="CR317" s="83"/>
      <c r="CS317" s="90"/>
      <c r="CT317" s="90"/>
      <c r="CU317" s="90"/>
      <c r="CV317" s="92" t="s">
        <v>176</v>
      </c>
      <c r="CW317" s="83"/>
      <c r="CX317" s="83"/>
      <c r="CY317" s="90"/>
      <c r="CZ317" s="90"/>
      <c r="DA317" s="90"/>
      <c r="DB317" s="87" t="s">
        <v>176</v>
      </c>
      <c r="DC317" s="90"/>
      <c r="DD317" s="90"/>
      <c r="DE317" s="90"/>
      <c r="DF317" s="91"/>
      <c r="DG317" s="91"/>
      <c r="DH317" s="91"/>
      <c r="DI317" s="87"/>
      <c r="DJ317" s="83"/>
      <c r="DK317" s="83"/>
      <c r="DL317" s="83"/>
      <c r="DM317" s="87"/>
      <c r="DN317" s="83"/>
      <c r="DO317" s="83"/>
      <c r="DP317" s="83"/>
      <c r="DQ317" s="87"/>
      <c r="DR317" s="87" t="s">
        <v>174</v>
      </c>
      <c r="DS317" s="90">
        <v>2573.6</v>
      </c>
      <c r="DT317" s="90">
        <v>1875.35</v>
      </c>
      <c r="DU317" s="90"/>
      <c r="DV317" s="93">
        <v>2</v>
      </c>
      <c r="DW317" s="93">
        <v>14</v>
      </c>
      <c r="DX317" s="93">
        <v>8.5</v>
      </c>
      <c r="DY317" s="87" t="s">
        <v>174</v>
      </c>
      <c r="DZ317" s="83">
        <v>78</v>
      </c>
      <c r="EA317" s="83">
        <v>80</v>
      </c>
      <c r="EB317" s="83">
        <v>72</v>
      </c>
      <c r="EC317" s="83">
        <v>72</v>
      </c>
      <c r="ED317" s="83">
        <v>8</v>
      </c>
      <c r="EE317" s="83">
        <v>6</v>
      </c>
      <c r="EF317" s="87" t="s">
        <v>176</v>
      </c>
      <c r="EG317" s="83"/>
      <c r="EH317" s="84"/>
      <c r="EI317" s="84"/>
      <c r="EJ317" s="84"/>
      <c r="EK317" s="87" t="s">
        <v>174</v>
      </c>
      <c r="EL317" s="90">
        <v>137.54</v>
      </c>
      <c r="EM317" s="90"/>
      <c r="EN317" s="90"/>
      <c r="EO317" s="87" t="s">
        <v>177</v>
      </c>
      <c r="EP317" s="83">
        <v>30</v>
      </c>
      <c r="ER317" s="91">
        <v>147</v>
      </c>
      <c r="ES317" s="91">
        <v>120</v>
      </c>
      <c r="ET317" s="91">
        <v>12</v>
      </c>
      <c r="EU317" s="87" t="s">
        <v>174</v>
      </c>
      <c r="EV317" s="87"/>
      <c r="EW317" s="91">
        <v>2</v>
      </c>
      <c r="EX317" s="87" t="s">
        <v>174</v>
      </c>
      <c r="EY317" s="90"/>
      <c r="EZ317" s="90">
        <v>83.94</v>
      </c>
      <c r="FA317" s="90"/>
      <c r="FB317" s="91"/>
      <c r="FC317" s="91"/>
      <c r="FD317" s="91"/>
      <c r="FE317" s="87"/>
      <c r="FF317" s="83"/>
      <c r="FG317" s="83"/>
      <c r="FH317" s="83"/>
      <c r="FI317" s="87"/>
      <c r="FJ317" s="83"/>
      <c r="FK317" s="83"/>
      <c r="FL317" s="83"/>
      <c r="FM317" s="87"/>
      <c r="FN317" s="113" t="s">
        <v>174</v>
      </c>
      <c r="FO317" s="84">
        <f t="shared" si="32"/>
        <v>50</v>
      </c>
      <c r="FP317" s="84"/>
      <c r="FQ317" s="84"/>
      <c r="FR317" s="85">
        <f t="shared" si="33"/>
        <v>200</v>
      </c>
      <c r="FS317" s="90"/>
      <c r="FT317" s="90"/>
      <c r="FU317" s="90"/>
      <c r="FV317" s="90"/>
      <c r="FW317" s="86">
        <f t="shared" si="30"/>
        <v>2961.14</v>
      </c>
      <c r="FX317" s="86">
        <f t="shared" si="34"/>
        <v>4686.4899999999989</v>
      </c>
      <c r="FY317" s="86">
        <f t="shared" si="34"/>
        <v>4179.91</v>
      </c>
      <c r="GA317" s="18"/>
    </row>
    <row r="318" spans="1:183" ht="30" customHeight="1" x14ac:dyDescent="0.25">
      <c r="A318" s="83" t="s">
        <v>581</v>
      </c>
      <c r="B318" s="87" t="s">
        <v>436</v>
      </c>
      <c r="C318" s="88">
        <v>45089</v>
      </c>
      <c r="D318" s="89">
        <v>45183</v>
      </c>
      <c r="E318" s="87" t="s">
        <v>199</v>
      </c>
      <c r="F318" s="87" t="s">
        <v>177</v>
      </c>
      <c r="G318" s="87" t="s">
        <v>299</v>
      </c>
      <c r="H318" s="87" t="s">
        <v>582</v>
      </c>
      <c r="I318" s="87" t="s">
        <v>583</v>
      </c>
      <c r="J318" s="83">
        <v>100</v>
      </c>
      <c r="K318" s="87"/>
      <c r="L318" s="87" t="s">
        <v>174</v>
      </c>
      <c r="M318" s="83"/>
      <c r="N318" s="83">
        <v>1</v>
      </c>
      <c r="O318" s="83"/>
      <c r="P318" s="83">
        <v>24000</v>
      </c>
      <c r="Q318" s="83"/>
      <c r="R318" s="83"/>
      <c r="S318" s="83"/>
      <c r="T318" s="83">
        <v>3</v>
      </c>
      <c r="U318" s="83">
        <v>10</v>
      </c>
      <c r="V318" s="83">
        <v>35904</v>
      </c>
      <c r="W318" s="83">
        <v>4488</v>
      </c>
      <c r="X318" s="87" t="s">
        <v>175</v>
      </c>
      <c r="Y318" s="83">
        <v>6917</v>
      </c>
      <c r="Z318" s="83">
        <v>6917</v>
      </c>
      <c r="AA318" s="83"/>
      <c r="AB318" s="83">
        <v>3671</v>
      </c>
      <c r="AC318" s="83">
        <v>2</v>
      </c>
      <c r="AD318" s="87" t="s">
        <v>176</v>
      </c>
      <c r="AE318" s="90"/>
      <c r="AF318" s="90"/>
      <c r="AG318" s="90"/>
      <c r="AH318" s="87" t="s">
        <v>176</v>
      </c>
      <c r="AI318" s="84"/>
      <c r="AJ318" s="84"/>
      <c r="AK318" s="84"/>
      <c r="AL318" s="87" t="s">
        <v>176</v>
      </c>
      <c r="AM318" s="87" t="s">
        <v>176</v>
      </c>
      <c r="AN318" s="90"/>
      <c r="AO318" s="90"/>
      <c r="AP318" s="90"/>
      <c r="AQ318" s="87" t="s">
        <v>174</v>
      </c>
      <c r="AR318" s="90"/>
      <c r="AS318" s="90">
        <v>7123.77</v>
      </c>
      <c r="AT318" s="90"/>
      <c r="AU318" s="87" t="s">
        <v>176</v>
      </c>
      <c r="AV318" s="90"/>
      <c r="AW318" s="90"/>
      <c r="AX318" s="90"/>
      <c r="AY318" s="87" t="s">
        <v>174</v>
      </c>
      <c r="AZ318" s="91">
        <v>1047</v>
      </c>
      <c r="BA318" s="90">
        <v>430.7</v>
      </c>
      <c r="BB318" s="90">
        <v>175.42</v>
      </c>
      <c r="BC318" s="90"/>
      <c r="BD318" s="87" t="s">
        <v>174</v>
      </c>
      <c r="BE318" s="91">
        <v>2199</v>
      </c>
      <c r="BF318" s="90">
        <v>734.68</v>
      </c>
      <c r="BG318" s="90">
        <v>87.5</v>
      </c>
      <c r="BH318" s="90"/>
      <c r="BI318" s="87" t="s">
        <v>176</v>
      </c>
      <c r="BJ318" s="91"/>
      <c r="BK318" s="90"/>
      <c r="BL318" s="90"/>
      <c r="BM318" s="90"/>
      <c r="BN318" s="91"/>
      <c r="BO318" s="91"/>
      <c r="BP318" s="91"/>
      <c r="BQ318" s="91"/>
      <c r="BR318" s="91"/>
      <c r="BS318" s="83"/>
      <c r="BT318" s="83"/>
      <c r="BU318" s="83"/>
      <c r="BV318" s="87" t="s">
        <v>176</v>
      </c>
      <c r="BW318" s="90"/>
      <c r="BX318" s="90"/>
      <c r="BY318" s="90"/>
      <c r="BZ318" s="83"/>
      <c r="CA318" s="91"/>
      <c r="CB318" s="91"/>
      <c r="CC318" s="91"/>
      <c r="CD318" s="91"/>
      <c r="CE318" s="91"/>
      <c r="CF318" s="87" t="s">
        <v>176</v>
      </c>
      <c r="CG318" s="90"/>
      <c r="CH318" s="90"/>
      <c r="CI318" s="90"/>
      <c r="CJ318" s="91"/>
      <c r="CK318" s="91"/>
      <c r="CL318" s="91"/>
      <c r="CM318" s="83"/>
      <c r="CN318" s="83"/>
      <c r="CO318" s="83"/>
      <c r="CP318" s="92" t="s">
        <v>176</v>
      </c>
      <c r="CQ318" s="83"/>
      <c r="CR318" s="83"/>
      <c r="CS318" s="90"/>
      <c r="CT318" s="90"/>
      <c r="CU318" s="90"/>
      <c r="CV318" s="92" t="s">
        <v>176</v>
      </c>
      <c r="CW318" s="83"/>
      <c r="CX318" s="83"/>
      <c r="CY318" s="90"/>
      <c r="CZ318" s="90"/>
      <c r="DA318" s="90"/>
      <c r="DB318" s="87" t="s">
        <v>176</v>
      </c>
      <c r="DC318" s="90"/>
      <c r="DD318" s="90"/>
      <c r="DE318" s="90"/>
      <c r="DF318" s="91"/>
      <c r="DG318" s="91"/>
      <c r="DH318" s="91"/>
      <c r="DI318" s="87"/>
      <c r="DJ318" s="83"/>
      <c r="DK318" s="83"/>
      <c r="DL318" s="83"/>
      <c r="DM318" s="87"/>
      <c r="DN318" s="83"/>
      <c r="DO318" s="83"/>
      <c r="DP318" s="83"/>
      <c r="DQ318" s="87"/>
      <c r="DR318" s="87" t="s">
        <v>174</v>
      </c>
      <c r="DS318" s="90">
        <v>2600</v>
      </c>
      <c r="DT318" s="90">
        <v>984.58</v>
      </c>
      <c r="DU318" s="90"/>
      <c r="DV318" s="93">
        <v>2</v>
      </c>
      <c r="DW318" s="93">
        <v>14</v>
      </c>
      <c r="DX318" s="93">
        <v>8.1999999999999993</v>
      </c>
      <c r="DY318" s="87" t="s">
        <v>174</v>
      </c>
      <c r="DZ318" s="83">
        <v>71</v>
      </c>
      <c r="EA318" s="83">
        <v>69</v>
      </c>
      <c r="EB318" s="83">
        <v>69</v>
      </c>
      <c r="EC318" s="83">
        <v>67</v>
      </c>
      <c r="ED318" s="83">
        <v>12</v>
      </c>
      <c r="EE318" s="83">
        <v>12</v>
      </c>
      <c r="EF318" s="87" t="s">
        <v>176</v>
      </c>
      <c r="EG318" s="83"/>
      <c r="EH318" s="84"/>
      <c r="EI318" s="84"/>
      <c r="EJ318" s="84"/>
      <c r="EK318" s="87" t="s">
        <v>174</v>
      </c>
      <c r="EL318" s="90"/>
      <c r="EM318" s="90">
        <v>822.93</v>
      </c>
      <c r="EN318" s="90"/>
      <c r="EO318" s="87" t="s">
        <v>177</v>
      </c>
      <c r="EP318" s="83">
        <v>40</v>
      </c>
      <c r="EQ318" s="91">
        <v>10</v>
      </c>
      <c r="ER318" s="91">
        <v>120</v>
      </c>
      <c r="ES318" s="91">
        <v>120</v>
      </c>
      <c r="ET318" s="91">
        <v>6</v>
      </c>
      <c r="EU318" s="87" t="s">
        <v>176</v>
      </c>
      <c r="EV318" s="87" t="s">
        <v>207</v>
      </c>
      <c r="EW318" s="91">
        <v>0</v>
      </c>
      <c r="EX318" s="87" t="s">
        <v>174</v>
      </c>
      <c r="EY318" s="90"/>
      <c r="EZ318" s="90">
        <v>28.32</v>
      </c>
      <c r="FA318" s="90"/>
      <c r="FB318" s="91">
        <v>18</v>
      </c>
      <c r="FC318" s="91">
        <v>60</v>
      </c>
      <c r="FD318" s="91">
        <v>12</v>
      </c>
      <c r="FE318" s="87" t="s">
        <v>180</v>
      </c>
      <c r="FF318" s="83">
        <v>18</v>
      </c>
      <c r="FG318" s="83">
        <v>60</v>
      </c>
      <c r="FH318" s="83">
        <v>12</v>
      </c>
      <c r="FI318" s="87" t="s">
        <v>180</v>
      </c>
      <c r="FJ318" s="83"/>
      <c r="FK318" s="83"/>
      <c r="FL318" s="83"/>
      <c r="FM318" s="87"/>
      <c r="FN318" s="113" t="s">
        <v>174</v>
      </c>
      <c r="FO318" s="84">
        <f t="shared" si="32"/>
        <v>50</v>
      </c>
      <c r="FP318" s="84"/>
      <c r="FQ318" s="84"/>
      <c r="FR318" s="85">
        <f t="shared" si="33"/>
        <v>200</v>
      </c>
      <c r="FS318" s="90"/>
      <c r="FT318" s="90"/>
      <c r="FU318" s="90">
        <v>140.44999999999999</v>
      </c>
      <c r="FV318" s="90"/>
      <c r="FW318" s="86">
        <f t="shared" si="30"/>
        <v>4015.38</v>
      </c>
      <c r="FX318" s="86">
        <f t="shared" si="34"/>
        <v>9362.9700000000012</v>
      </c>
      <c r="FY318" s="86">
        <f t="shared" si="34"/>
        <v>0</v>
      </c>
      <c r="GA318" s="18"/>
    </row>
    <row r="319" spans="1:183" x14ac:dyDescent="0.25">
      <c r="A319" s="83" t="s">
        <v>584</v>
      </c>
      <c r="B319" s="87" t="s">
        <v>436</v>
      </c>
      <c r="C319" s="88">
        <v>45176</v>
      </c>
      <c r="D319" s="89">
        <v>45187</v>
      </c>
      <c r="E319" s="87" t="s">
        <v>202</v>
      </c>
      <c r="F319" s="87" t="s">
        <v>177</v>
      </c>
      <c r="G319" s="87" t="s">
        <v>299</v>
      </c>
      <c r="H319" s="87"/>
      <c r="I319" s="87"/>
      <c r="J319" s="83">
        <v>100</v>
      </c>
      <c r="K319" s="87"/>
      <c r="L319" s="87" t="s">
        <v>174</v>
      </c>
      <c r="M319" s="83"/>
      <c r="N319" s="83">
        <v>1</v>
      </c>
      <c r="O319" s="83"/>
      <c r="P319" s="83">
        <v>42000</v>
      </c>
      <c r="Q319" s="83"/>
      <c r="R319" s="83"/>
      <c r="S319" s="83"/>
      <c r="T319" s="83">
        <v>1</v>
      </c>
      <c r="U319" s="83">
        <v>7</v>
      </c>
      <c r="V319" s="83">
        <v>8960</v>
      </c>
      <c r="W319" s="83">
        <v>1120</v>
      </c>
      <c r="X319" s="87" t="s">
        <v>175</v>
      </c>
      <c r="Y319" s="83">
        <v>1231</v>
      </c>
      <c r="Z319" s="83">
        <v>1231</v>
      </c>
      <c r="AA319" s="83">
        <v>1007</v>
      </c>
      <c r="AB319" s="83">
        <v>866</v>
      </c>
      <c r="AC319" s="83">
        <v>1</v>
      </c>
      <c r="AD319" s="87" t="s">
        <v>176</v>
      </c>
      <c r="AE319" s="90"/>
      <c r="AF319" s="90"/>
      <c r="AG319" s="90"/>
      <c r="AH319" s="87" t="s">
        <v>176</v>
      </c>
      <c r="AI319" s="84"/>
      <c r="AJ319" s="84"/>
      <c r="AK319" s="84"/>
      <c r="AL319" s="87" t="s">
        <v>176</v>
      </c>
      <c r="AM319" s="87" t="s">
        <v>176</v>
      </c>
      <c r="AN319" s="90"/>
      <c r="AO319" s="90"/>
      <c r="AP319" s="90"/>
      <c r="AQ319" s="87" t="s">
        <v>174</v>
      </c>
      <c r="AR319" s="90"/>
      <c r="AS319" s="90">
        <v>1202.1099999999999</v>
      </c>
      <c r="AT319" s="90"/>
      <c r="AU319" s="87" t="s">
        <v>176</v>
      </c>
      <c r="AV319" s="90"/>
      <c r="AW319" s="90"/>
      <c r="AX319" s="90"/>
      <c r="AY319" s="87" t="s">
        <v>174</v>
      </c>
      <c r="AZ319" s="91">
        <v>141</v>
      </c>
      <c r="BA319" s="90">
        <v>120.5</v>
      </c>
      <c r="BB319" s="90">
        <v>29.28</v>
      </c>
      <c r="BC319" s="90"/>
      <c r="BD319" s="87" t="s">
        <v>174</v>
      </c>
      <c r="BE319" s="91">
        <v>224</v>
      </c>
      <c r="BF319" s="90">
        <v>625.94000000000005</v>
      </c>
      <c r="BG319" s="90">
        <v>370.76</v>
      </c>
      <c r="BH319" s="90"/>
      <c r="BI319" s="87" t="s">
        <v>176</v>
      </c>
      <c r="BJ319" s="91"/>
      <c r="BK319" s="90"/>
      <c r="BL319" s="90"/>
      <c r="BM319" s="90"/>
      <c r="BN319" s="91"/>
      <c r="BO319" s="91"/>
      <c r="BP319" s="91"/>
      <c r="BQ319" s="91"/>
      <c r="BR319" s="91"/>
      <c r="BS319" s="83"/>
      <c r="BT319" s="83"/>
      <c r="BU319" s="83"/>
      <c r="BV319" s="87" t="s">
        <v>176</v>
      </c>
      <c r="BW319" s="90"/>
      <c r="BX319" s="90"/>
      <c r="BY319" s="90"/>
      <c r="BZ319" s="83"/>
      <c r="CA319" s="91"/>
      <c r="CB319" s="91"/>
      <c r="CC319" s="91"/>
      <c r="CD319" s="91"/>
      <c r="CE319" s="91"/>
      <c r="CF319" s="87" t="s">
        <v>174</v>
      </c>
      <c r="CG319" s="90">
        <v>1053.44</v>
      </c>
      <c r="CH319" s="90">
        <v>1618.03</v>
      </c>
      <c r="CI319" s="90"/>
      <c r="CJ319" s="91">
        <v>1120</v>
      </c>
      <c r="CK319" s="91">
        <v>0</v>
      </c>
      <c r="CL319" s="91">
        <v>19</v>
      </c>
      <c r="CM319" s="83"/>
      <c r="CN319" s="83"/>
      <c r="CO319" s="83"/>
      <c r="CP319" s="92" t="s">
        <v>176</v>
      </c>
      <c r="CQ319" s="83"/>
      <c r="CR319" s="83"/>
      <c r="CS319" s="90"/>
      <c r="CT319" s="90"/>
      <c r="CU319" s="90"/>
      <c r="CV319" s="92" t="s">
        <v>176</v>
      </c>
      <c r="CW319" s="83"/>
      <c r="CX319" s="83"/>
      <c r="CY319" s="90"/>
      <c r="CZ319" s="90"/>
      <c r="DA319" s="90"/>
      <c r="DB319" s="87" t="s">
        <v>176</v>
      </c>
      <c r="DC319" s="90"/>
      <c r="DD319" s="90"/>
      <c r="DE319" s="90"/>
      <c r="DF319" s="91"/>
      <c r="DG319" s="91"/>
      <c r="DH319" s="91"/>
      <c r="DI319" s="87"/>
      <c r="DJ319" s="83"/>
      <c r="DK319" s="83"/>
      <c r="DL319" s="83"/>
      <c r="DM319" s="87"/>
      <c r="DN319" s="83"/>
      <c r="DO319" s="83"/>
      <c r="DP319" s="83"/>
      <c r="DQ319" s="87"/>
      <c r="DR319" s="87" t="s">
        <v>174</v>
      </c>
      <c r="DS319" s="90">
        <v>2600</v>
      </c>
      <c r="DT319" s="90">
        <v>1268.1400000000001</v>
      </c>
      <c r="DU319" s="90"/>
      <c r="DV319" s="93">
        <v>3.5</v>
      </c>
      <c r="DW319" s="93">
        <v>14</v>
      </c>
      <c r="DX319" s="93">
        <v>8.1999999999999993</v>
      </c>
      <c r="DY319" s="87" t="s">
        <v>174</v>
      </c>
      <c r="DZ319" s="83">
        <v>70</v>
      </c>
      <c r="EA319" s="83">
        <v>69</v>
      </c>
      <c r="EB319" s="83">
        <v>68</v>
      </c>
      <c r="EC319" s="83">
        <v>67</v>
      </c>
      <c r="ED319" s="83">
        <v>12</v>
      </c>
      <c r="EE319" s="83">
        <v>12</v>
      </c>
      <c r="EF319" s="87" t="s">
        <v>176</v>
      </c>
      <c r="EG319" s="83"/>
      <c r="EH319" s="84"/>
      <c r="EI319" s="84"/>
      <c r="EJ319" s="84"/>
      <c r="EK319" s="87" t="s">
        <v>174</v>
      </c>
      <c r="EL319" s="90"/>
      <c r="EM319" s="90">
        <v>159.52000000000001</v>
      </c>
      <c r="EN319" s="90"/>
      <c r="EO319" s="87" t="s">
        <v>177</v>
      </c>
      <c r="EP319" s="83">
        <v>30</v>
      </c>
      <c r="EQ319" s="91">
        <v>9</v>
      </c>
      <c r="ER319" s="91">
        <v>120</v>
      </c>
      <c r="ES319" s="91">
        <v>120</v>
      </c>
      <c r="ET319" s="91">
        <v>6</v>
      </c>
      <c r="EU319" s="87" t="s">
        <v>321</v>
      </c>
      <c r="EV319" s="87" t="s">
        <v>207</v>
      </c>
      <c r="EW319" s="91">
        <v>2</v>
      </c>
      <c r="EX319" s="87" t="s">
        <v>174</v>
      </c>
      <c r="EY319" s="90"/>
      <c r="EZ319" s="90">
        <v>98.56</v>
      </c>
      <c r="FA319" s="90"/>
      <c r="FB319" s="91">
        <v>18</v>
      </c>
      <c r="FC319" s="91">
        <v>60</v>
      </c>
      <c r="FD319" s="91">
        <v>12</v>
      </c>
      <c r="FE319" s="87" t="s">
        <v>180</v>
      </c>
      <c r="FF319" s="83">
        <v>18</v>
      </c>
      <c r="FG319" s="83">
        <v>60</v>
      </c>
      <c r="FH319" s="83">
        <v>12</v>
      </c>
      <c r="FI319" s="87" t="s">
        <v>180</v>
      </c>
      <c r="FJ319" s="83"/>
      <c r="FK319" s="83"/>
      <c r="FL319" s="83"/>
      <c r="FM319" s="87"/>
      <c r="FN319" s="113" t="s">
        <v>174</v>
      </c>
      <c r="FO319" s="84">
        <f t="shared" si="32"/>
        <v>50</v>
      </c>
      <c r="FP319" s="84"/>
      <c r="FQ319" s="84"/>
      <c r="FR319" s="85">
        <f t="shared" si="33"/>
        <v>200</v>
      </c>
      <c r="FS319" s="90"/>
      <c r="FT319" s="90"/>
      <c r="FU319" s="90">
        <v>189.91</v>
      </c>
      <c r="FV319" s="90"/>
      <c r="FW319" s="86">
        <f t="shared" si="30"/>
        <v>4649.88</v>
      </c>
      <c r="FX319" s="86">
        <f t="shared" si="34"/>
        <v>4936.3100000000004</v>
      </c>
      <c r="FY319" s="86">
        <f t="shared" si="34"/>
        <v>0</v>
      </c>
      <c r="GA319" s="18"/>
    </row>
    <row r="320" spans="1:183" ht="30" customHeight="1" x14ac:dyDescent="0.25">
      <c r="A320" s="83" t="s">
        <v>585</v>
      </c>
      <c r="B320" s="87" t="s">
        <v>436</v>
      </c>
      <c r="C320" s="88">
        <v>45182</v>
      </c>
      <c r="D320" s="89">
        <v>45190</v>
      </c>
      <c r="E320" s="87" t="s">
        <v>202</v>
      </c>
      <c r="F320" s="87" t="s">
        <v>177</v>
      </c>
      <c r="G320" s="87" t="s">
        <v>299</v>
      </c>
      <c r="H320" s="87"/>
      <c r="I320" s="87"/>
      <c r="J320" s="83">
        <v>100</v>
      </c>
      <c r="K320" s="87"/>
      <c r="L320" s="87" t="s">
        <v>174</v>
      </c>
      <c r="M320" s="83">
        <v>2</v>
      </c>
      <c r="N320" s="83"/>
      <c r="O320" s="83"/>
      <c r="P320" s="83">
        <v>9000</v>
      </c>
      <c r="Q320" s="83">
        <v>9</v>
      </c>
      <c r="R320" s="83">
        <v>9000</v>
      </c>
      <c r="S320" s="83"/>
      <c r="T320" s="83">
        <v>3</v>
      </c>
      <c r="U320" s="83">
        <v>7</v>
      </c>
      <c r="V320" s="83">
        <v>7840</v>
      </c>
      <c r="W320" s="83">
        <v>980</v>
      </c>
      <c r="X320" s="87" t="s">
        <v>175</v>
      </c>
      <c r="Y320" s="83">
        <v>2226</v>
      </c>
      <c r="Z320" s="83">
        <v>2226</v>
      </c>
      <c r="AA320" s="83">
        <v>1740</v>
      </c>
      <c r="AB320" s="83">
        <v>1138</v>
      </c>
      <c r="AC320" s="83">
        <v>1</v>
      </c>
      <c r="AD320" s="87" t="s">
        <v>176</v>
      </c>
      <c r="AE320" s="90"/>
      <c r="AF320" s="90"/>
      <c r="AG320" s="90"/>
      <c r="AH320" s="87" t="s">
        <v>176</v>
      </c>
      <c r="AI320" s="84"/>
      <c r="AJ320" s="84"/>
      <c r="AK320" s="84"/>
      <c r="AL320" s="87" t="s">
        <v>176</v>
      </c>
      <c r="AM320" s="87" t="s">
        <v>176</v>
      </c>
      <c r="AN320" s="90"/>
      <c r="AO320" s="90"/>
      <c r="AP320" s="90"/>
      <c r="AQ320" s="87" t="s">
        <v>174</v>
      </c>
      <c r="AR320" s="90"/>
      <c r="AS320" s="90">
        <v>1314.97</v>
      </c>
      <c r="AT320" s="90"/>
      <c r="AU320" s="87" t="s">
        <v>176</v>
      </c>
      <c r="AV320" s="90"/>
      <c r="AW320" s="90"/>
      <c r="AX320" s="90"/>
      <c r="AY320" s="87" t="s">
        <v>174</v>
      </c>
      <c r="AZ320" s="91">
        <v>602</v>
      </c>
      <c r="BA320" s="90">
        <v>464.5</v>
      </c>
      <c r="BB320" s="90">
        <v>507.26</v>
      </c>
      <c r="BC320" s="90"/>
      <c r="BD320" s="87" t="s">
        <v>174</v>
      </c>
      <c r="BE320" s="91">
        <v>486</v>
      </c>
      <c r="BF320" s="90">
        <v>930.44</v>
      </c>
      <c r="BG320" s="90">
        <v>410.8</v>
      </c>
      <c r="BH320" s="90"/>
      <c r="BI320" s="87" t="s">
        <v>176</v>
      </c>
      <c r="BJ320" s="91"/>
      <c r="BK320" s="90"/>
      <c r="BL320" s="90"/>
      <c r="BM320" s="90"/>
      <c r="BN320" s="91"/>
      <c r="BO320" s="91"/>
      <c r="BP320" s="91"/>
      <c r="BQ320" s="91"/>
      <c r="BR320" s="91"/>
      <c r="BS320" s="83"/>
      <c r="BT320" s="83"/>
      <c r="BU320" s="83"/>
      <c r="BV320" s="87" t="s">
        <v>176</v>
      </c>
      <c r="BW320" s="90"/>
      <c r="BX320" s="90"/>
      <c r="BY320" s="90"/>
      <c r="BZ320" s="83"/>
      <c r="CA320" s="91"/>
      <c r="CB320" s="91"/>
      <c r="CC320" s="91"/>
      <c r="CD320" s="91"/>
      <c r="CE320" s="91"/>
      <c r="CF320" s="87" t="s">
        <v>174</v>
      </c>
      <c r="CG320" s="90">
        <v>593.5</v>
      </c>
      <c r="CH320" s="90">
        <v>1176.57</v>
      </c>
      <c r="CI320" s="90"/>
      <c r="CJ320" s="91">
        <v>980</v>
      </c>
      <c r="CK320" s="91" t="s">
        <v>586</v>
      </c>
      <c r="CL320" s="91" t="s">
        <v>235</v>
      </c>
      <c r="CM320" s="83"/>
      <c r="CN320" s="83"/>
      <c r="CO320" s="83"/>
      <c r="CP320" s="92" t="s">
        <v>176</v>
      </c>
      <c r="CQ320" s="83"/>
      <c r="CR320" s="83"/>
      <c r="CS320" s="90"/>
      <c r="CT320" s="90"/>
      <c r="CU320" s="90"/>
      <c r="CV320" s="92" t="s">
        <v>176</v>
      </c>
      <c r="CW320" s="83"/>
      <c r="CX320" s="83"/>
      <c r="CY320" s="90"/>
      <c r="CZ320" s="90"/>
      <c r="DA320" s="90"/>
      <c r="DB320" s="87" t="s">
        <v>176</v>
      </c>
      <c r="DC320" s="90"/>
      <c r="DD320" s="90"/>
      <c r="DE320" s="90"/>
      <c r="DF320" s="91"/>
      <c r="DG320" s="91"/>
      <c r="DH320" s="91"/>
      <c r="DI320" s="87"/>
      <c r="DJ320" s="83"/>
      <c r="DK320" s="83"/>
      <c r="DL320" s="83"/>
      <c r="DM320" s="87"/>
      <c r="DN320" s="83"/>
      <c r="DO320" s="83"/>
      <c r="DP320" s="83"/>
      <c r="DQ320" s="87"/>
      <c r="DR320" s="87" t="s">
        <v>174</v>
      </c>
      <c r="DS320" s="90">
        <v>2600</v>
      </c>
      <c r="DT320" s="90">
        <v>1522.86</v>
      </c>
      <c r="DU320" s="90"/>
      <c r="DV320" s="93">
        <v>2.5</v>
      </c>
      <c r="DW320" s="93">
        <v>14</v>
      </c>
      <c r="DX320" s="93">
        <v>8.4</v>
      </c>
      <c r="DY320" s="87" t="s">
        <v>174</v>
      </c>
      <c r="DZ320" s="83">
        <v>70</v>
      </c>
      <c r="EA320" s="83">
        <v>68</v>
      </c>
      <c r="EB320" s="83">
        <v>68</v>
      </c>
      <c r="EC320" s="83">
        <v>68</v>
      </c>
      <c r="ED320" s="83">
        <v>12</v>
      </c>
      <c r="EE320" s="83">
        <v>12</v>
      </c>
      <c r="EF320" s="87" t="s">
        <v>176</v>
      </c>
      <c r="EG320" s="83"/>
      <c r="EH320" s="84"/>
      <c r="EI320" s="84"/>
      <c r="EJ320" s="84"/>
      <c r="EK320" s="87" t="s">
        <v>174</v>
      </c>
      <c r="EL320" s="90"/>
      <c r="EM320" s="90"/>
      <c r="EN320" s="90"/>
      <c r="EO320" s="87" t="s">
        <v>177</v>
      </c>
      <c r="EP320" s="83">
        <v>30</v>
      </c>
      <c r="EQ320" s="91">
        <v>10</v>
      </c>
      <c r="ER320" s="91">
        <v>120</v>
      </c>
      <c r="ES320" s="91">
        <v>120</v>
      </c>
      <c r="ET320" s="91">
        <v>0</v>
      </c>
      <c r="EU320" s="87" t="s">
        <v>321</v>
      </c>
      <c r="EV320" s="87" t="s">
        <v>207</v>
      </c>
      <c r="EW320" s="91">
        <v>0</v>
      </c>
      <c r="EX320" s="87" t="s">
        <v>174</v>
      </c>
      <c r="EY320" s="90"/>
      <c r="EZ320" s="90">
        <v>64.709999999999994</v>
      </c>
      <c r="FA320" s="90"/>
      <c r="FB320" s="91">
        <v>18</v>
      </c>
      <c r="FC320" s="91">
        <v>60</v>
      </c>
      <c r="FD320" s="91">
        <v>12</v>
      </c>
      <c r="FE320" s="87" t="s">
        <v>180</v>
      </c>
      <c r="FF320" s="83">
        <v>18</v>
      </c>
      <c r="FG320" s="83">
        <v>60</v>
      </c>
      <c r="FH320" s="83">
        <v>12</v>
      </c>
      <c r="FI320" s="87" t="s">
        <v>180</v>
      </c>
      <c r="FJ320" s="83"/>
      <c r="FK320" s="83"/>
      <c r="FL320" s="83"/>
      <c r="FM320" s="87"/>
      <c r="FN320" s="113" t="s">
        <v>174</v>
      </c>
      <c r="FO320" s="84">
        <f t="shared" si="32"/>
        <v>50</v>
      </c>
      <c r="FP320" s="84"/>
      <c r="FQ320" s="84"/>
      <c r="FR320" s="85">
        <f t="shared" si="33"/>
        <v>200</v>
      </c>
      <c r="FS320" s="90"/>
      <c r="FT320" s="90"/>
      <c r="FU320" s="90">
        <v>156.19</v>
      </c>
      <c r="FV320" s="90"/>
      <c r="FW320" s="86">
        <f t="shared" si="30"/>
        <v>4838.4400000000005</v>
      </c>
      <c r="FX320" s="86">
        <f t="shared" si="34"/>
        <v>5153.3599999999997</v>
      </c>
      <c r="FY320" s="86">
        <f t="shared" si="34"/>
        <v>0</v>
      </c>
      <c r="GA320" s="18"/>
    </row>
    <row r="321" spans="1:183" ht="30" customHeight="1" x14ac:dyDescent="0.25">
      <c r="A321" s="83" t="s">
        <v>587</v>
      </c>
      <c r="B321" s="87" t="s">
        <v>436</v>
      </c>
      <c r="C321" s="96">
        <v>45188</v>
      </c>
      <c r="D321" s="15">
        <v>45196</v>
      </c>
      <c r="E321" s="87" t="s">
        <v>202</v>
      </c>
      <c r="F321" s="87" t="s">
        <v>177</v>
      </c>
      <c r="G321" s="87" t="s">
        <v>299</v>
      </c>
      <c r="H321" s="87"/>
      <c r="I321" s="87"/>
      <c r="J321" s="83">
        <v>100</v>
      </c>
      <c r="K321" s="87"/>
      <c r="L321" s="87" t="s">
        <v>174</v>
      </c>
      <c r="M321" s="83">
        <v>2</v>
      </c>
      <c r="N321" s="83"/>
      <c r="O321" s="83"/>
      <c r="P321" s="83">
        <v>5000</v>
      </c>
      <c r="Q321" s="83">
        <v>8</v>
      </c>
      <c r="R321" s="83">
        <v>6500</v>
      </c>
      <c r="S321" s="83">
        <v>10</v>
      </c>
      <c r="T321" s="83">
        <v>5</v>
      </c>
      <c r="U321" s="83">
        <v>8</v>
      </c>
      <c r="V321" s="83">
        <v>10240</v>
      </c>
      <c r="W321" s="83">
        <v>1280</v>
      </c>
      <c r="X321" s="87" t="s">
        <v>175</v>
      </c>
      <c r="Y321" s="83">
        <v>1955</v>
      </c>
      <c r="Z321" s="83">
        <v>1955</v>
      </c>
      <c r="AA321" s="83">
        <v>1330</v>
      </c>
      <c r="AB321" s="83">
        <v>941</v>
      </c>
      <c r="AC321" s="83">
        <v>1</v>
      </c>
      <c r="AD321" s="87" t="s">
        <v>176</v>
      </c>
      <c r="AE321" s="90"/>
      <c r="AF321" s="90"/>
      <c r="AG321" s="90"/>
      <c r="AH321" s="87" t="s">
        <v>176</v>
      </c>
      <c r="AI321" s="84"/>
      <c r="AJ321" s="84"/>
      <c r="AK321" s="84"/>
      <c r="AL321" s="87" t="s">
        <v>176</v>
      </c>
      <c r="AM321" s="87" t="s">
        <v>176</v>
      </c>
      <c r="AN321" s="90"/>
      <c r="AO321" s="90"/>
      <c r="AP321" s="90"/>
      <c r="AQ321" s="87" t="s">
        <v>174</v>
      </c>
      <c r="AR321" s="90"/>
      <c r="AS321" s="90">
        <v>867.27</v>
      </c>
      <c r="AT321" s="90"/>
      <c r="AU321" s="87" t="s">
        <v>176</v>
      </c>
      <c r="AV321" s="90"/>
      <c r="AW321" s="90"/>
      <c r="AX321" s="90"/>
      <c r="AY321" s="87" t="s">
        <v>174</v>
      </c>
      <c r="AZ321" s="91">
        <v>389</v>
      </c>
      <c r="BA321" s="90">
        <v>137.5</v>
      </c>
      <c r="BB321" s="90">
        <v>213.24</v>
      </c>
      <c r="BC321" s="90"/>
      <c r="BD321" s="87" t="s">
        <v>174</v>
      </c>
      <c r="BE321" s="91">
        <v>625</v>
      </c>
      <c r="BF321" s="90">
        <v>212.94</v>
      </c>
      <c r="BG321" s="90">
        <v>37.26</v>
      </c>
      <c r="BH321" s="90"/>
      <c r="BI321" s="87" t="s">
        <v>176</v>
      </c>
      <c r="BJ321" s="91"/>
      <c r="BK321" s="90"/>
      <c r="BL321" s="90"/>
      <c r="BM321" s="90"/>
      <c r="BN321" s="91"/>
      <c r="BO321" s="91"/>
      <c r="BP321" s="91"/>
      <c r="BQ321" s="91"/>
      <c r="BR321" s="91"/>
      <c r="BS321" s="83"/>
      <c r="BT321" s="83"/>
      <c r="BU321" s="83"/>
      <c r="BV321" s="87" t="s">
        <v>176</v>
      </c>
      <c r="BW321" s="90"/>
      <c r="BX321" s="90"/>
      <c r="BY321" s="90"/>
      <c r="BZ321" s="83"/>
      <c r="CA321" s="91"/>
      <c r="CB321" s="91"/>
      <c r="CC321" s="91"/>
      <c r="CD321" s="91"/>
      <c r="CE321" s="91"/>
      <c r="CF321" s="87" t="s">
        <v>174</v>
      </c>
      <c r="CG321" s="90">
        <v>1179</v>
      </c>
      <c r="CH321" s="90">
        <v>1889.35</v>
      </c>
      <c r="CI321" s="90"/>
      <c r="CJ321" s="91">
        <v>1280</v>
      </c>
      <c r="CK321" s="91">
        <v>0</v>
      </c>
      <c r="CL321" s="91">
        <v>19</v>
      </c>
      <c r="CM321" s="83"/>
      <c r="CN321" s="83"/>
      <c r="CO321" s="83"/>
      <c r="CP321" s="92" t="s">
        <v>176</v>
      </c>
      <c r="CQ321" s="83"/>
      <c r="CR321" s="83"/>
      <c r="CS321" s="90"/>
      <c r="CT321" s="90"/>
      <c r="CU321" s="90"/>
      <c r="CV321" s="92" t="s">
        <v>176</v>
      </c>
      <c r="CW321" s="83"/>
      <c r="CX321" s="83"/>
      <c r="CY321" s="90"/>
      <c r="CZ321" s="90"/>
      <c r="DA321" s="90"/>
      <c r="DB321" s="87" t="s">
        <v>176</v>
      </c>
      <c r="DC321" s="90"/>
      <c r="DD321" s="90"/>
      <c r="DE321" s="90"/>
      <c r="DF321" s="91"/>
      <c r="DG321" s="91"/>
      <c r="DH321" s="91"/>
      <c r="DI321" s="87"/>
      <c r="DJ321" s="83"/>
      <c r="DK321" s="83"/>
      <c r="DL321" s="83"/>
      <c r="DM321" s="87"/>
      <c r="DN321" s="83"/>
      <c r="DO321" s="83"/>
      <c r="DP321" s="83"/>
      <c r="DQ321" s="87"/>
      <c r="DR321" s="87" t="s">
        <v>174</v>
      </c>
      <c r="DS321" s="90">
        <v>2600</v>
      </c>
      <c r="DT321" s="90">
        <v>1421.18</v>
      </c>
      <c r="DU321" s="90"/>
      <c r="DV321" s="93">
        <v>2.5</v>
      </c>
      <c r="DW321" s="93">
        <v>14</v>
      </c>
      <c r="DX321" s="93">
        <v>8.1999999999999993</v>
      </c>
      <c r="DY321" s="87" t="s">
        <v>174</v>
      </c>
      <c r="DZ321" s="83">
        <v>69</v>
      </c>
      <c r="EA321" s="83">
        <v>69</v>
      </c>
      <c r="EB321" s="83">
        <v>68</v>
      </c>
      <c r="EC321" s="83">
        <v>67</v>
      </c>
      <c r="ED321" s="83">
        <v>12</v>
      </c>
      <c r="EE321" s="83">
        <v>12</v>
      </c>
      <c r="EF321" s="87" t="s">
        <v>176</v>
      </c>
      <c r="EG321" s="83"/>
      <c r="EH321" s="84"/>
      <c r="EI321" s="84"/>
      <c r="EJ321" s="84"/>
      <c r="EK321" s="87" t="s">
        <v>174</v>
      </c>
      <c r="EL321" s="90"/>
      <c r="EM321" s="90">
        <v>38.159999999999997</v>
      </c>
      <c r="EN321" s="90"/>
      <c r="EO321" s="87" t="s">
        <v>177</v>
      </c>
      <c r="EP321" s="83">
        <v>40</v>
      </c>
      <c r="EQ321" s="91">
        <v>9</v>
      </c>
      <c r="ER321" s="91">
        <v>120</v>
      </c>
      <c r="ES321" s="91">
        <v>120</v>
      </c>
      <c r="ET321" s="91">
        <v>6</v>
      </c>
      <c r="EU321" s="87" t="s">
        <v>176</v>
      </c>
      <c r="EV321" s="87" t="s">
        <v>207</v>
      </c>
      <c r="EW321" s="91">
        <v>0</v>
      </c>
      <c r="EX321" s="87" t="s">
        <v>174</v>
      </c>
      <c r="EY321" s="90"/>
      <c r="EZ321" s="90">
        <v>79.58</v>
      </c>
      <c r="FA321" s="90"/>
      <c r="FB321" s="91">
        <v>18</v>
      </c>
      <c r="FC321" s="91">
        <v>60</v>
      </c>
      <c r="FD321" s="91">
        <v>12</v>
      </c>
      <c r="FE321" s="87" t="s">
        <v>205</v>
      </c>
      <c r="FF321" s="83">
        <v>18</v>
      </c>
      <c r="FG321" s="83">
        <v>60</v>
      </c>
      <c r="FH321" s="83">
        <v>12</v>
      </c>
      <c r="FI321" s="87" t="s">
        <v>180</v>
      </c>
      <c r="FJ321" s="83"/>
      <c r="FK321" s="83"/>
      <c r="FL321" s="83"/>
      <c r="FM321" s="87"/>
      <c r="FN321" s="113" t="s">
        <v>174</v>
      </c>
      <c r="FO321" s="84">
        <f t="shared" si="32"/>
        <v>50</v>
      </c>
      <c r="FP321" s="84"/>
      <c r="FQ321" s="84"/>
      <c r="FR321" s="85">
        <f t="shared" si="33"/>
        <v>200</v>
      </c>
      <c r="FS321" s="90"/>
      <c r="FT321" s="90"/>
      <c r="FU321" s="90">
        <v>169.12</v>
      </c>
      <c r="FV321" s="90"/>
      <c r="FW321" s="86">
        <f t="shared" si="30"/>
        <v>4379.4400000000005</v>
      </c>
      <c r="FX321" s="86">
        <f t="shared" si="34"/>
        <v>4715.16</v>
      </c>
      <c r="FY321" s="86">
        <f t="shared" si="34"/>
        <v>0</v>
      </c>
      <c r="GA321" s="18"/>
    </row>
    <row r="322" spans="1:183" ht="30" customHeight="1" x14ac:dyDescent="0.25">
      <c r="A322" s="83" t="s">
        <v>588</v>
      </c>
      <c r="B322" s="97" t="s">
        <v>436</v>
      </c>
      <c r="C322" s="45">
        <v>45190</v>
      </c>
      <c r="D322" s="15">
        <v>45197</v>
      </c>
      <c r="E322" s="97" t="s">
        <v>202</v>
      </c>
      <c r="F322" s="97" t="s">
        <v>177</v>
      </c>
      <c r="G322" s="97" t="s">
        <v>299</v>
      </c>
      <c r="J322" s="98">
        <v>100</v>
      </c>
      <c r="L322" s="97" t="s">
        <v>174</v>
      </c>
      <c r="N322" s="98">
        <v>1</v>
      </c>
      <c r="O322" s="98"/>
      <c r="P322" s="98"/>
      <c r="T322" s="98">
        <v>1</v>
      </c>
      <c r="U322" s="98">
        <v>8</v>
      </c>
      <c r="V322" s="98">
        <v>15680</v>
      </c>
      <c r="W322" s="98">
        <v>1960</v>
      </c>
      <c r="X322" s="97" t="s">
        <v>175</v>
      </c>
      <c r="Y322" s="98">
        <v>3545</v>
      </c>
      <c r="Z322" s="98">
        <v>3545</v>
      </c>
      <c r="AA322" s="98">
        <v>2631</v>
      </c>
      <c r="AB322" s="98">
        <v>1728</v>
      </c>
      <c r="AC322" s="98">
        <v>1</v>
      </c>
      <c r="AD322" s="97" t="s">
        <v>176</v>
      </c>
      <c r="AG322" s="99"/>
      <c r="AH322" s="97" t="s">
        <v>176</v>
      </c>
      <c r="AL322" s="97" t="s">
        <v>176</v>
      </c>
      <c r="AM322" s="97" t="s">
        <v>176</v>
      </c>
      <c r="AQ322" s="97" t="s">
        <v>174</v>
      </c>
      <c r="AS322" s="18">
        <v>962.12</v>
      </c>
      <c r="AT322" s="99"/>
      <c r="AU322" s="97" t="s">
        <v>176</v>
      </c>
      <c r="AX322" s="99"/>
      <c r="AY322" s="97" t="s">
        <v>174</v>
      </c>
      <c r="AZ322" s="100">
        <v>914</v>
      </c>
      <c r="BA322" s="99">
        <v>235</v>
      </c>
      <c r="BB322" s="18">
        <v>179.67</v>
      </c>
      <c r="BC322" s="99"/>
      <c r="BD322" s="97" t="s">
        <v>174</v>
      </c>
      <c r="BE322" s="100">
        <v>903</v>
      </c>
      <c r="BF322" s="99"/>
      <c r="BG322" s="18">
        <v>224.04</v>
      </c>
      <c r="BH322" s="99"/>
      <c r="BI322" s="97" t="s">
        <v>176</v>
      </c>
      <c r="BV322" s="97" t="s">
        <v>176</v>
      </c>
      <c r="CF322" s="97" t="s">
        <v>174</v>
      </c>
      <c r="CG322" s="99">
        <v>932.96</v>
      </c>
      <c r="CH322" s="18">
        <v>2940.26</v>
      </c>
      <c r="CI322" s="99"/>
      <c r="CJ322" s="100">
        <v>1960</v>
      </c>
      <c r="CK322" s="100" t="s">
        <v>237</v>
      </c>
      <c r="CL322" s="100" t="s">
        <v>235</v>
      </c>
      <c r="CP322" s="62" t="s">
        <v>176</v>
      </c>
      <c r="CV322" s="62" t="s">
        <v>176</v>
      </c>
      <c r="DB322" s="97" t="s">
        <v>176</v>
      </c>
      <c r="DF322" s="12"/>
      <c r="DR322" s="97" t="s">
        <v>176</v>
      </c>
      <c r="DY322" s="97" t="s">
        <v>174</v>
      </c>
      <c r="DZ322" s="98">
        <v>70</v>
      </c>
      <c r="EA322" s="98">
        <v>68</v>
      </c>
      <c r="EB322" s="98">
        <v>70</v>
      </c>
      <c r="EC322" s="98">
        <v>68</v>
      </c>
      <c r="ED322" s="98">
        <v>12</v>
      </c>
      <c r="EE322" s="98">
        <v>12</v>
      </c>
      <c r="EF322" s="97" t="s">
        <v>176</v>
      </c>
      <c r="EK322" s="97" t="s">
        <v>174</v>
      </c>
      <c r="EL322" s="99"/>
      <c r="EM322" s="18">
        <v>150.80000000000001</v>
      </c>
      <c r="EO322" s="97" t="s">
        <v>177</v>
      </c>
      <c r="EP322" s="98">
        <v>40</v>
      </c>
      <c r="EQ322" s="12">
        <v>5</v>
      </c>
      <c r="ER322" s="100">
        <v>120</v>
      </c>
      <c r="ES322" s="100">
        <v>120</v>
      </c>
      <c r="ET322" s="100">
        <v>6</v>
      </c>
      <c r="EU322" s="97" t="s">
        <v>321</v>
      </c>
      <c r="EV322" s="54" t="s">
        <v>207</v>
      </c>
      <c r="EW322" s="100">
        <v>2</v>
      </c>
      <c r="EX322" s="97" t="s">
        <v>174</v>
      </c>
      <c r="EY322" s="99"/>
      <c r="EZ322" s="18">
        <v>88.99</v>
      </c>
      <c r="FB322" s="100">
        <v>18</v>
      </c>
      <c r="FC322" s="100">
        <v>60</v>
      </c>
      <c r="FD322" s="100">
        <v>12</v>
      </c>
      <c r="FE322" s="97" t="s">
        <v>180</v>
      </c>
      <c r="FF322" s="98">
        <v>18</v>
      </c>
      <c r="FG322" s="98">
        <v>60</v>
      </c>
      <c r="FH322" s="98">
        <v>12</v>
      </c>
      <c r="FI322" s="97" t="s">
        <v>180</v>
      </c>
      <c r="FJ322" s="98"/>
      <c r="FK322" s="98"/>
      <c r="FL322" s="98"/>
      <c r="FN322" s="114" t="s">
        <v>174</v>
      </c>
      <c r="FO322" s="84">
        <f t="shared" si="32"/>
        <v>50</v>
      </c>
      <c r="FR322" s="85">
        <f t="shared" si="33"/>
        <v>200</v>
      </c>
      <c r="FU322" s="18">
        <v>126.62</v>
      </c>
      <c r="FW322" s="86">
        <f t="shared" si="30"/>
        <v>1417.96</v>
      </c>
      <c r="FX322" s="86">
        <f t="shared" si="34"/>
        <v>4672.5</v>
      </c>
      <c r="FY322" s="86">
        <f t="shared" si="34"/>
        <v>0</v>
      </c>
      <c r="GA322" s="18"/>
    </row>
    <row r="323" spans="1:183" ht="30" customHeight="1" x14ac:dyDescent="0.25">
      <c r="A323" s="83" t="s">
        <v>589</v>
      </c>
      <c r="B323" s="97" t="s">
        <v>201</v>
      </c>
      <c r="C323" s="45">
        <v>45147</v>
      </c>
      <c r="D323" s="15">
        <v>45194</v>
      </c>
      <c r="E323" s="97" t="s">
        <v>199</v>
      </c>
      <c r="F323" s="97" t="s">
        <v>177</v>
      </c>
      <c r="G323" s="97" t="s">
        <v>299</v>
      </c>
      <c r="J323" s="98">
        <v>100</v>
      </c>
      <c r="L323" s="97" t="s">
        <v>176</v>
      </c>
      <c r="O323" s="98"/>
      <c r="P323" s="98"/>
      <c r="T323" s="98">
        <v>2</v>
      </c>
      <c r="U323" s="98">
        <v>8</v>
      </c>
      <c r="V323" s="98">
        <v>8448</v>
      </c>
      <c r="W323" s="98">
        <v>1056</v>
      </c>
      <c r="X323" s="97" t="s">
        <v>175</v>
      </c>
      <c r="Y323" s="98">
        <v>1471</v>
      </c>
      <c r="Z323" s="98"/>
      <c r="AA323" s="98"/>
      <c r="AB323" s="98">
        <v>1118</v>
      </c>
      <c r="AC323" s="98">
        <v>1</v>
      </c>
      <c r="AD323" s="97" t="s">
        <v>176</v>
      </c>
      <c r="AH323" s="97" t="s">
        <v>176</v>
      </c>
      <c r="AL323" s="97" t="s">
        <v>174</v>
      </c>
      <c r="AM323" s="97" t="s">
        <v>176</v>
      </c>
      <c r="AO323" s="18">
        <v>569.04999999999995</v>
      </c>
      <c r="AQ323" s="97" t="s">
        <v>174</v>
      </c>
      <c r="AS323" s="18">
        <v>2365.0100000000002</v>
      </c>
      <c r="AT323" s="99"/>
      <c r="AU323" s="97" t="s">
        <v>176</v>
      </c>
      <c r="AY323" s="97" t="s">
        <v>174</v>
      </c>
      <c r="AZ323" s="100">
        <v>353</v>
      </c>
      <c r="BA323" s="99"/>
      <c r="BB323" s="18">
        <v>695.21</v>
      </c>
      <c r="BC323" s="99"/>
      <c r="BD323" s="97" t="s">
        <v>176</v>
      </c>
      <c r="BE323" s="100"/>
      <c r="BI323" s="97"/>
      <c r="BJ323" s="101"/>
      <c r="BK323" s="102"/>
      <c r="BM323" s="102"/>
      <c r="BN323" s="109"/>
      <c r="BO323" s="109"/>
      <c r="BV323" s="97" t="s">
        <v>176</v>
      </c>
      <c r="CF323" s="97" t="s">
        <v>174</v>
      </c>
      <c r="CG323" s="99"/>
      <c r="CH323" s="18">
        <v>1843.34</v>
      </c>
      <c r="CI323" s="99"/>
      <c r="CJ323" s="100">
        <v>1056</v>
      </c>
      <c r="CK323" s="100">
        <v>0</v>
      </c>
      <c r="CL323" s="100">
        <v>19</v>
      </c>
      <c r="CP323" s="62" t="s">
        <v>176</v>
      </c>
      <c r="CV323" s="62" t="s">
        <v>176</v>
      </c>
      <c r="DB323" s="97" t="s">
        <v>174</v>
      </c>
      <c r="DD323" s="18">
        <v>1080.93</v>
      </c>
      <c r="DF323" s="12">
        <v>12</v>
      </c>
      <c r="DG323" s="12">
        <v>28</v>
      </c>
      <c r="DH323" s="12">
        <v>8</v>
      </c>
      <c r="DI323" t="s">
        <v>181</v>
      </c>
      <c r="DR323" s="97" t="s">
        <v>174</v>
      </c>
      <c r="DS323" s="18">
        <v>2600</v>
      </c>
      <c r="DT323" s="18">
        <v>2802</v>
      </c>
      <c r="DV323" s="29">
        <v>2.5</v>
      </c>
      <c r="DW323" s="29">
        <v>15</v>
      </c>
      <c r="DX323" s="29">
        <v>9</v>
      </c>
      <c r="DY323" s="97" t="s">
        <v>174</v>
      </c>
      <c r="DZ323" s="98">
        <v>77</v>
      </c>
      <c r="EA323" s="98">
        <v>77</v>
      </c>
      <c r="EB323" s="98">
        <v>72</v>
      </c>
      <c r="EC323" s="98">
        <v>72</v>
      </c>
      <c r="ED323" s="98">
        <v>12</v>
      </c>
      <c r="EE323" s="98">
        <v>12</v>
      </c>
      <c r="EF323" s="97" t="s">
        <v>176</v>
      </c>
      <c r="EK323" s="97" t="s">
        <v>174</v>
      </c>
      <c r="EL323" s="99"/>
      <c r="EM323" s="18">
        <v>115.65</v>
      </c>
      <c r="EO323" s="97" t="s">
        <v>177</v>
      </c>
      <c r="EP323" s="98">
        <v>40</v>
      </c>
      <c r="EQ323" s="12">
        <v>5</v>
      </c>
      <c r="ER323" s="100">
        <v>140</v>
      </c>
      <c r="ES323" s="100">
        <v>120</v>
      </c>
      <c r="ET323" s="100">
        <v>6</v>
      </c>
      <c r="EU323" s="97" t="s">
        <v>176</v>
      </c>
      <c r="EV323" s="54" t="s">
        <v>590</v>
      </c>
      <c r="EW323" s="100">
        <v>1</v>
      </c>
      <c r="EX323" s="97" t="s">
        <v>174</v>
      </c>
      <c r="EZ323" s="18">
        <v>133.47</v>
      </c>
      <c r="FB323" s="100">
        <v>9</v>
      </c>
      <c r="FC323" s="100">
        <v>75</v>
      </c>
      <c r="FD323" s="100">
        <v>12</v>
      </c>
      <c r="FE323" s="97" t="s">
        <v>180</v>
      </c>
      <c r="FF323" s="98">
        <v>9</v>
      </c>
      <c r="FG323" s="98">
        <v>75</v>
      </c>
      <c r="FH323" s="98">
        <v>10</v>
      </c>
      <c r="FI323" s="97" t="s">
        <v>205</v>
      </c>
      <c r="FJ323" s="98"/>
      <c r="FK323" s="98"/>
      <c r="FL323" s="98"/>
      <c r="FN323" s="114" t="s">
        <v>174</v>
      </c>
      <c r="FO323" s="84">
        <f t="shared" si="32"/>
        <v>50</v>
      </c>
      <c r="FR323" s="85">
        <f t="shared" si="33"/>
        <v>200</v>
      </c>
      <c r="FU323" s="18">
        <v>73.38</v>
      </c>
      <c r="FW323" s="86">
        <f t="shared" si="30"/>
        <v>2850</v>
      </c>
      <c r="FX323" s="86">
        <f t="shared" si="34"/>
        <v>9678.0399999999991</v>
      </c>
      <c r="FY323" s="86">
        <f t="shared" si="34"/>
        <v>0</v>
      </c>
      <c r="GA323" s="18"/>
    </row>
    <row r="324" spans="1:183" x14ac:dyDescent="0.25">
      <c r="A324" s="83" t="s">
        <v>591</v>
      </c>
      <c r="B324" s="97" t="s">
        <v>201</v>
      </c>
      <c r="C324" s="45">
        <v>45120</v>
      </c>
      <c r="D324" s="15">
        <v>45182</v>
      </c>
      <c r="E324" s="97" t="s">
        <v>199</v>
      </c>
      <c r="F324" s="97" t="s">
        <v>177</v>
      </c>
      <c r="G324" s="97" t="s">
        <v>299</v>
      </c>
      <c r="J324" s="98">
        <v>100</v>
      </c>
      <c r="L324" s="97" t="s">
        <v>174</v>
      </c>
      <c r="M324">
        <v>1</v>
      </c>
      <c r="O324" s="98"/>
      <c r="P324" s="98">
        <v>4000</v>
      </c>
      <c r="Q324" s="104"/>
      <c r="T324" s="98">
        <v>1</v>
      </c>
      <c r="U324" s="98">
        <v>7</v>
      </c>
      <c r="V324" s="98">
        <v>7392</v>
      </c>
      <c r="W324" s="98">
        <v>924</v>
      </c>
      <c r="X324" s="97" t="s">
        <v>175</v>
      </c>
      <c r="Y324" s="98">
        <v>2831</v>
      </c>
      <c r="Z324" s="98">
        <v>327</v>
      </c>
      <c r="AA324" s="104">
        <v>73</v>
      </c>
      <c r="AB324" s="105">
        <v>958</v>
      </c>
      <c r="AC324" s="98">
        <v>1</v>
      </c>
      <c r="AD324" s="97" t="s">
        <v>176</v>
      </c>
      <c r="AF324" s="102"/>
      <c r="AH324" s="97" t="s">
        <v>176</v>
      </c>
      <c r="AL324" s="97" t="s">
        <v>174</v>
      </c>
      <c r="AM324" s="97" t="s">
        <v>176</v>
      </c>
      <c r="AO324" s="18">
        <v>588.04999999999995</v>
      </c>
      <c r="AQ324" s="97" t="s">
        <v>174</v>
      </c>
      <c r="AS324" s="106">
        <v>1046.7</v>
      </c>
      <c r="AU324" s="97" t="s">
        <v>176</v>
      </c>
      <c r="AY324" s="97" t="s">
        <v>174</v>
      </c>
      <c r="AZ324" s="100">
        <v>1873</v>
      </c>
      <c r="BA324" s="99"/>
      <c r="BB324" s="99">
        <v>802.85</v>
      </c>
      <c r="BD324" s="97" t="s">
        <v>174</v>
      </c>
      <c r="BE324" s="12">
        <v>254</v>
      </c>
      <c r="BG324" s="18">
        <v>629.35</v>
      </c>
      <c r="BI324" s="97" t="s">
        <v>174</v>
      </c>
      <c r="BJ324" s="101">
        <v>924</v>
      </c>
      <c r="BK324" s="102"/>
      <c r="BL324" s="102">
        <v>1176.52</v>
      </c>
      <c r="BN324" s="107">
        <v>4</v>
      </c>
      <c r="BO324" s="107">
        <v>38</v>
      </c>
      <c r="BV324" s="97" t="s">
        <v>176</v>
      </c>
      <c r="CF324" s="97" t="s">
        <v>174</v>
      </c>
      <c r="CH324" s="18">
        <v>1913.53</v>
      </c>
      <c r="CJ324" s="12">
        <v>924</v>
      </c>
      <c r="CK324" s="109">
        <v>4</v>
      </c>
      <c r="CL324" s="109">
        <v>19</v>
      </c>
      <c r="CP324" s="62" t="s">
        <v>176</v>
      </c>
      <c r="CV324" s="62" t="s">
        <v>176</v>
      </c>
      <c r="DB324" s="97" t="s">
        <v>176</v>
      </c>
      <c r="DC324" s="108"/>
      <c r="DD324" s="102"/>
      <c r="DF324" s="107"/>
      <c r="DG324" s="107"/>
      <c r="DH324" s="107"/>
      <c r="DJ324" s="94"/>
      <c r="DK324" s="94"/>
      <c r="DL324" s="94"/>
      <c r="DR324" s="97" t="s">
        <v>174</v>
      </c>
      <c r="DS324" s="18">
        <v>2600</v>
      </c>
      <c r="DT324" s="18">
        <v>2616.86</v>
      </c>
      <c r="DV324" s="29">
        <v>2</v>
      </c>
      <c r="DW324" s="29">
        <v>15</v>
      </c>
      <c r="DX324" s="29">
        <v>9</v>
      </c>
      <c r="DY324" s="97" t="s">
        <v>174</v>
      </c>
      <c r="DZ324" s="98">
        <v>76</v>
      </c>
      <c r="EA324" s="98">
        <v>74</v>
      </c>
      <c r="EB324" s="98">
        <v>71</v>
      </c>
      <c r="EC324" s="98">
        <v>71</v>
      </c>
      <c r="ED324" s="98">
        <v>12</v>
      </c>
      <c r="EE324" s="98">
        <v>12</v>
      </c>
      <c r="EF324" s="97" t="s">
        <v>176</v>
      </c>
      <c r="EK324" s="97" t="s">
        <v>174</v>
      </c>
      <c r="EL324" s="99"/>
      <c r="EM324" s="108">
        <v>117.02</v>
      </c>
      <c r="EO324" s="97" t="s">
        <v>177</v>
      </c>
      <c r="EP324" s="98">
        <v>40</v>
      </c>
      <c r="EQ324" s="100">
        <v>10</v>
      </c>
      <c r="ER324" s="100">
        <v>125</v>
      </c>
      <c r="ES324" s="100">
        <v>125</v>
      </c>
      <c r="ET324" s="100">
        <v>6</v>
      </c>
      <c r="EU324" s="97" t="s">
        <v>321</v>
      </c>
      <c r="EV324" s="54" t="s">
        <v>590</v>
      </c>
      <c r="EW324" s="100">
        <v>2</v>
      </c>
      <c r="EX324" s="97" t="s">
        <v>174</v>
      </c>
      <c r="EY324" s="108"/>
      <c r="EZ324" s="102">
        <v>92.79</v>
      </c>
      <c r="FB324" s="100">
        <v>9</v>
      </c>
      <c r="FC324" s="100">
        <v>60</v>
      </c>
      <c r="FD324" s="100">
        <v>6</v>
      </c>
      <c r="FE324" s="97" t="s">
        <v>576</v>
      </c>
      <c r="FF324" s="98"/>
      <c r="FG324" s="98"/>
      <c r="FH324" s="98"/>
      <c r="FI324" s="97"/>
      <c r="FJ324" s="98"/>
      <c r="FK324" s="98"/>
      <c r="FL324" s="98"/>
      <c r="FN324" s="114" t="s">
        <v>174</v>
      </c>
      <c r="FO324" s="84">
        <f t="shared" si="32"/>
        <v>50</v>
      </c>
      <c r="FR324" s="85">
        <f t="shared" si="33"/>
        <v>200</v>
      </c>
      <c r="FU324" s="106"/>
      <c r="FV324" s="106"/>
      <c r="FW324" s="86">
        <f>SUM(AE324,AI324,AN324,AR324,AV324,BA324,BF324,BK324,BW324,CG324,CS324,CY324,DC324,DS324,EH324,EL324,EY324,FO324,FR324)</f>
        <v>2850</v>
      </c>
      <c r="FX324" s="86">
        <f t="shared" si="34"/>
        <v>8983.67</v>
      </c>
      <c r="FY324" s="86">
        <f t="shared" si="34"/>
        <v>0</v>
      </c>
      <c r="GA324" s="18"/>
    </row>
    <row r="325" spans="1:183" ht="30" customHeight="1" x14ac:dyDescent="0.25">
      <c r="A325" s="83" t="s">
        <v>592</v>
      </c>
      <c r="B325" s="97" t="s">
        <v>201</v>
      </c>
      <c r="C325" s="45">
        <v>45169</v>
      </c>
      <c r="D325" s="15">
        <v>45197</v>
      </c>
      <c r="E325" s="97" t="s">
        <v>202</v>
      </c>
      <c r="F325" s="97" t="s">
        <v>177</v>
      </c>
      <c r="G325" s="97" t="s">
        <v>299</v>
      </c>
      <c r="J325" s="98">
        <v>100</v>
      </c>
      <c r="L325" s="97" t="s">
        <v>176</v>
      </c>
      <c r="P325" s="98"/>
      <c r="T325" s="98">
        <v>1</v>
      </c>
      <c r="U325" s="98">
        <v>5</v>
      </c>
      <c r="V325" s="98">
        <v>6272</v>
      </c>
      <c r="W325" s="98">
        <v>784</v>
      </c>
      <c r="X325" s="97" t="s">
        <v>175</v>
      </c>
      <c r="Y325" s="98">
        <v>2065</v>
      </c>
      <c r="Z325" s="98"/>
      <c r="AA325" s="98"/>
      <c r="AB325" s="98">
        <v>867</v>
      </c>
      <c r="AC325" s="98">
        <v>1</v>
      </c>
      <c r="AD325" s="97" t="s">
        <v>176</v>
      </c>
      <c r="AH325" s="97" t="s">
        <v>176</v>
      </c>
      <c r="AL325" s="97" t="s">
        <v>176</v>
      </c>
      <c r="AM325" s="97" t="s">
        <v>176</v>
      </c>
      <c r="AQ325" s="97" t="s">
        <v>174</v>
      </c>
      <c r="AS325" s="106">
        <v>1518.01</v>
      </c>
      <c r="AU325" s="97" t="s">
        <v>176</v>
      </c>
      <c r="AY325" s="97" t="s">
        <v>174</v>
      </c>
      <c r="AZ325" s="100">
        <v>1198</v>
      </c>
      <c r="BA325" s="99"/>
      <c r="BB325" s="99">
        <v>398.54</v>
      </c>
      <c r="BD325" s="97" t="s">
        <v>176</v>
      </c>
      <c r="BI325" s="97" t="s">
        <v>174</v>
      </c>
      <c r="BJ325" s="12">
        <v>784</v>
      </c>
      <c r="BL325" s="18">
        <v>974.12</v>
      </c>
      <c r="BN325" s="12">
        <v>4</v>
      </c>
      <c r="BO325" s="12">
        <v>38</v>
      </c>
      <c r="BV325" s="97" t="s">
        <v>176</v>
      </c>
      <c r="CF325" s="97" t="s">
        <v>176</v>
      </c>
      <c r="CG325" s="108"/>
      <c r="CP325" s="62" t="s">
        <v>176</v>
      </c>
      <c r="CV325" s="62" t="s">
        <v>176</v>
      </c>
      <c r="DB325" s="97" t="s">
        <v>176</v>
      </c>
      <c r="DF325" s="109"/>
      <c r="DG325" s="109"/>
      <c r="DH325" s="109"/>
      <c r="DI325" s="65"/>
      <c r="DR325" s="97" t="s">
        <v>174</v>
      </c>
      <c r="DS325" s="18">
        <v>2600</v>
      </c>
      <c r="DT325" s="18">
        <v>2100.1799999999998</v>
      </c>
      <c r="DV325" s="29">
        <v>2</v>
      </c>
      <c r="DW325" s="29">
        <v>15</v>
      </c>
      <c r="DX325" s="29">
        <v>9</v>
      </c>
      <c r="DY325" s="97" t="s">
        <v>174</v>
      </c>
      <c r="DZ325" s="98">
        <v>77</v>
      </c>
      <c r="EA325" s="98">
        <v>77</v>
      </c>
      <c r="EB325" s="98">
        <v>72</v>
      </c>
      <c r="EC325" s="98">
        <v>72</v>
      </c>
      <c r="ED325" s="98">
        <v>12</v>
      </c>
      <c r="EE325" s="98">
        <v>12</v>
      </c>
      <c r="EF325" s="97" t="s">
        <v>176</v>
      </c>
      <c r="EK325" s="97" t="s">
        <v>174</v>
      </c>
      <c r="EL325" s="99"/>
      <c r="EM325" s="108">
        <v>155.82</v>
      </c>
      <c r="EO325" s="97" t="s">
        <v>177</v>
      </c>
      <c r="EP325" s="98">
        <v>40</v>
      </c>
      <c r="EQ325" s="12">
        <v>10</v>
      </c>
      <c r="ER325" s="100">
        <v>140</v>
      </c>
      <c r="ES325" s="100">
        <v>120</v>
      </c>
      <c r="ET325" s="100">
        <v>3</v>
      </c>
      <c r="EU325" s="97" t="s">
        <v>174</v>
      </c>
      <c r="EW325" s="100">
        <v>1</v>
      </c>
      <c r="EX325" s="97" t="s">
        <v>174</v>
      </c>
      <c r="EY325" s="108"/>
      <c r="EZ325" s="102">
        <v>76.08</v>
      </c>
      <c r="FB325" s="100">
        <v>9</v>
      </c>
      <c r="FC325" s="100">
        <v>100</v>
      </c>
      <c r="FD325" s="100">
        <v>12</v>
      </c>
      <c r="FE325" s="97" t="s">
        <v>180</v>
      </c>
      <c r="FF325" s="98">
        <v>9</v>
      </c>
      <c r="FG325" s="98">
        <v>100</v>
      </c>
      <c r="FH325" s="98">
        <v>10</v>
      </c>
      <c r="FI325" s="97" t="s">
        <v>205</v>
      </c>
      <c r="FJ325" s="98"/>
      <c r="FK325" s="98"/>
      <c r="FL325" s="98"/>
      <c r="FN325" s="114" t="s">
        <v>174</v>
      </c>
      <c r="FO325" s="84">
        <f t="shared" si="32"/>
        <v>50</v>
      </c>
      <c r="FR325" s="85">
        <f t="shared" si="33"/>
        <v>200</v>
      </c>
      <c r="FU325" s="106">
        <v>40.85</v>
      </c>
      <c r="FV325" s="106"/>
      <c r="FW325" s="86">
        <f t="shared" ref="FW325:FW383" si="35">SUM(AE325,AI325,AN325,AR325,AV325,BA325,BF325,BK325,BW325,CG325,CS325,CY325,DC325,DS325,EH325,EL325,EY325,FO325,FR325)</f>
        <v>2850</v>
      </c>
      <c r="FX325" s="86">
        <f t="shared" si="34"/>
        <v>5263.6</v>
      </c>
      <c r="FY325" s="86">
        <f t="shared" si="34"/>
        <v>0</v>
      </c>
      <c r="GA325" s="18"/>
    </row>
    <row r="326" spans="1:183" ht="30" customHeight="1" x14ac:dyDescent="0.25">
      <c r="A326" s="83" t="s">
        <v>593</v>
      </c>
      <c r="B326" s="97" t="s">
        <v>201</v>
      </c>
      <c r="C326" s="45">
        <v>45140</v>
      </c>
      <c r="D326" s="15">
        <v>45188</v>
      </c>
      <c r="E326" s="97" t="s">
        <v>199</v>
      </c>
      <c r="F326" s="97" t="s">
        <v>177</v>
      </c>
      <c r="G326" s="97" t="s">
        <v>299</v>
      </c>
      <c r="J326" s="98">
        <v>100</v>
      </c>
      <c r="L326" s="97" t="s">
        <v>176</v>
      </c>
      <c r="P326" s="98"/>
      <c r="T326" s="98">
        <v>2</v>
      </c>
      <c r="U326" s="98">
        <v>10</v>
      </c>
      <c r="V326" s="98">
        <v>15200</v>
      </c>
      <c r="W326" s="98">
        <v>1900</v>
      </c>
      <c r="X326" s="97" t="s">
        <v>175</v>
      </c>
      <c r="Y326" s="98">
        <v>4236</v>
      </c>
      <c r="Z326" s="98">
        <v>452</v>
      </c>
      <c r="AA326" s="104">
        <v>194</v>
      </c>
      <c r="AB326" s="105">
        <v>1625</v>
      </c>
      <c r="AC326" s="98">
        <v>1</v>
      </c>
      <c r="AD326" s="97" t="s">
        <v>176</v>
      </c>
      <c r="AH326" s="97" t="s">
        <v>176</v>
      </c>
      <c r="AL326" s="97" t="s">
        <v>176</v>
      </c>
      <c r="AM326" s="97" t="s">
        <v>176</v>
      </c>
      <c r="AQ326" s="97" t="s">
        <v>174</v>
      </c>
      <c r="AS326" s="106">
        <v>2000.58</v>
      </c>
      <c r="AU326" s="97" t="s">
        <v>176</v>
      </c>
      <c r="AY326" s="97" t="s">
        <v>174</v>
      </c>
      <c r="AZ326" s="100">
        <v>2611</v>
      </c>
      <c r="BA326" s="99"/>
      <c r="BB326" s="99">
        <v>335.8</v>
      </c>
      <c r="BD326" s="97" t="s">
        <v>174</v>
      </c>
      <c r="BE326" s="109">
        <v>255</v>
      </c>
      <c r="BG326" s="18">
        <v>543.42999999999995</v>
      </c>
      <c r="BI326" s="97" t="s">
        <v>174</v>
      </c>
      <c r="BJ326" s="12">
        <v>1900</v>
      </c>
      <c r="BK326" s="18">
        <v>1259</v>
      </c>
      <c r="BL326" s="18">
        <v>493.47</v>
      </c>
      <c r="BN326" s="12">
        <v>19</v>
      </c>
      <c r="BO326" s="12">
        <v>38</v>
      </c>
      <c r="BV326" s="97" t="s">
        <v>176</v>
      </c>
      <c r="CF326" s="97" t="s">
        <v>174</v>
      </c>
      <c r="CG326" s="108">
        <v>1826.85</v>
      </c>
      <c r="CH326" s="18">
        <v>1870.41</v>
      </c>
      <c r="CJ326" s="12">
        <v>1900</v>
      </c>
      <c r="CK326" s="12">
        <v>0</v>
      </c>
      <c r="CL326" s="12">
        <v>19</v>
      </c>
      <c r="CM326" s="12"/>
      <c r="CN326" s="12"/>
      <c r="CO326" s="12"/>
      <c r="CP326" s="62" t="s">
        <v>176</v>
      </c>
      <c r="CV326" s="62" t="s">
        <v>176</v>
      </c>
      <c r="DB326" s="97" t="s">
        <v>174</v>
      </c>
      <c r="DD326" s="18">
        <v>1575.82</v>
      </c>
      <c r="DF326" s="12">
        <v>14</v>
      </c>
      <c r="DG326" s="12">
        <v>48</v>
      </c>
      <c r="DH326" s="109">
        <v>8</v>
      </c>
      <c r="DI326" t="s">
        <v>181</v>
      </c>
      <c r="DR326" s="97" t="s">
        <v>174</v>
      </c>
      <c r="DS326" s="18">
        <v>2600</v>
      </c>
      <c r="DT326" s="18">
        <v>2991.51</v>
      </c>
      <c r="DV326" s="29">
        <v>3</v>
      </c>
      <c r="DW326" s="29">
        <v>15</v>
      </c>
      <c r="DX326" s="29">
        <v>9</v>
      </c>
      <c r="DY326" s="97" t="s">
        <v>174</v>
      </c>
      <c r="DZ326" s="98">
        <v>78</v>
      </c>
      <c r="EA326" s="98">
        <v>76</v>
      </c>
      <c r="EB326" s="98">
        <v>74</v>
      </c>
      <c r="EC326" s="98">
        <v>74</v>
      </c>
      <c r="ED326" s="98">
        <v>12</v>
      </c>
      <c r="EE326" s="98">
        <v>12</v>
      </c>
      <c r="EF326" s="97" t="s">
        <v>176</v>
      </c>
      <c r="EK326" s="97" t="s">
        <v>174</v>
      </c>
      <c r="EL326" s="99"/>
      <c r="EM326" s="108">
        <v>94.85</v>
      </c>
      <c r="EO326" s="97" t="s">
        <v>177</v>
      </c>
      <c r="EP326" s="98">
        <v>50</v>
      </c>
      <c r="EQ326" s="12">
        <v>8</v>
      </c>
      <c r="ER326" s="100">
        <v>125</v>
      </c>
      <c r="ES326" s="100">
        <v>125</v>
      </c>
      <c r="ET326" s="100">
        <v>6</v>
      </c>
      <c r="EU326" s="97" t="s">
        <v>176</v>
      </c>
      <c r="EV326" s="54" t="s">
        <v>590</v>
      </c>
      <c r="EW326" s="100">
        <v>1</v>
      </c>
      <c r="EX326" s="97" t="s">
        <v>174</v>
      </c>
      <c r="EY326" s="108"/>
      <c r="EZ326" s="102">
        <v>99.97</v>
      </c>
      <c r="FB326" s="100">
        <v>9</v>
      </c>
      <c r="FC326" s="100">
        <v>60</v>
      </c>
      <c r="FD326" s="100">
        <v>4</v>
      </c>
      <c r="FE326" s="97" t="s">
        <v>576</v>
      </c>
      <c r="FF326" s="98"/>
      <c r="FG326" s="98"/>
      <c r="FH326" s="98"/>
      <c r="FI326" s="97"/>
      <c r="FJ326" s="98"/>
      <c r="FK326" s="98"/>
      <c r="FL326" s="98"/>
      <c r="FN326" s="114" t="s">
        <v>174</v>
      </c>
      <c r="FO326" s="84">
        <f t="shared" si="32"/>
        <v>50</v>
      </c>
      <c r="FR326" s="85">
        <f t="shared" si="33"/>
        <v>200</v>
      </c>
      <c r="FU326" s="106"/>
      <c r="FV326" s="106"/>
      <c r="FW326" s="86">
        <f t="shared" si="35"/>
        <v>5935.85</v>
      </c>
      <c r="FX326" s="86">
        <f t="shared" si="34"/>
        <v>10005.84</v>
      </c>
      <c r="FY326" s="86">
        <f t="shared" si="34"/>
        <v>0</v>
      </c>
      <c r="GA326" s="18"/>
    </row>
    <row r="327" spans="1:183" ht="30" customHeight="1" x14ac:dyDescent="0.25">
      <c r="A327" s="83" t="s">
        <v>594</v>
      </c>
      <c r="B327" s="97" t="s">
        <v>201</v>
      </c>
      <c r="C327" s="45">
        <v>45167</v>
      </c>
      <c r="D327" s="15">
        <v>45187</v>
      </c>
      <c r="E327" s="97" t="s">
        <v>202</v>
      </c>
      <c r="F327" s="97" t="s">
        <v>177</v>
      </c>
      <c r="G327" s="97" t="s">
        <v>299</v>
      </c>
      <c r="H327" s="110"/>
      <c r="J327" s="98">
        <v>100</v>
      </c>
      <c r="L327" s="97" t="s">
        <v>176</v>
      </c>
      <c r="P327" s="98"/>
      <c r="T327" s="98">
        <v>2</v>
      </c>
      <c r="U327" s="98">
        <v>8</v>
      </c>
      <c r="V327" s="98">
        <v>7840</v>
      </c>
      <c r="W327" s="98">
        <v>980</v>
      </c>
      <c r="X327" s="97" t="s">
        <v>175</v>
      </c>
      <c r="Y327" s="98">
        <v>1533</v>
      </c>
      <c r="Z327" s="98">
        <v>215</v>
      </c>
      <c r="AA327" s="104">
        <v>138</v>
      </c>
      <c r="AB327" s="105">
        <v>1178</v>
      </c>
      <c r="AC327" s="98">
        <v>1</v>
      </c>
      <c r="AD327" s="97" t="s">
        <v>176</v>
      </c>
      <c r="AH327" s="97" t="s">
        <v>176</v>
      </c>
      <c r="AL327" s="97" t="s">
        <v>176</v>
      </c>
      <c r="AM327" s="97" t="s">
        <v>176</v>
      </c>
      <c r="AQ327" s="97" t="s">
        <v>174</v>
      </c>
      <c r="AS327" s="106">
        <v>2003.99</v>
      </c>
      <c r="AU327" s="97" t="s">
        <v>176</v>
      </c>
      <c r="AY327" s="97" t="s">
        <v>174</v>
      </c>
      <c r="AZ327" s="12">
        <v>355</v>
      </c>
      <c r="BA327" s="99"/>
      <c r="BB327" s="99">
        <v>369.55</v>
      </c>
      <c r="BD327" s="97" t="s">
        <v>174</v>
      </c>
      <c r="BE327" s="109">
        <v>77</v>
      </c>
      <c r="BG327" s="18">
        <v>693.71</v>
      </c>
      <c r="BI327" s="97" t="s">
        <v>174</v>
      </c>
      <c r="BJ327" s="12">
        <v>980</v>
      </c>
      <c r="BL327" s="18">
        <v>1167.4000000000001</v>
      </c>
      <c r="BN327" s="12">
        <v>6</v>
      </c>
      <c r="BO327" s="12">
        <v>38</v>
      </c>
      <c r="BV327" s="97" t="s">
        <v>176</v>
      </c>
      <c r="CF327" s="97" t="s">
        <v>174</v>
      </c>
      <c r="CG327" s="108"/>
      <c r="CH327" s="18">
        <v>1912.49</v>
      </c>
      <c r="CJ327" s="12">
        <v>980</v>
      </c>
      <c r="CK327" s="12">
        <v>4</v>
      </c>
      <c r="CL327" s="12">
        <v>19</v>
      </c>
      <c r="CP327" s="62" t="s">
        <v>176</v>
      </c>
      <c r="CV327" s="62" t="s">
        <v>176</v>
      </c>
      <c r="DB327" s="97" t="s">
        <v>176</v>
      </c>
      <c r="DF327" s="12">
        <v>14</v>
      </c>
      <c r="DG327" s="12">
        <v>60</v>
      </c>
      <c r="DH327" s="12">
        <v>8</v>
      </c>
      <c r="DI327" t="s">
        <v>181</v>
      </c>
      <c r="DR327" s="97" t="s">
        <v>174</v>
      </c>
      <c r="DS327" s="18">
        <v>2600</v>
      </c>
      <c r="DT327" s="18">
        <v>2899.77</v>
      </c>
      <c r="DV327" s="29">
        <v>2.5</v>
      </c>
      <c r="DW327" s="111">
        <v>15</v>
      </c>
      <c r="DX327" s="111">
        <v>9</v>
      </c>
      <c r="DY327" s="97" t="s">
        <v>174</v>
      </c>
      <c r="DZ327" s="98">
        <v>78</v>
      </c>
      <c r="EA327" s="98">
        <v>76</v>
      </c>
      <c r="EB327" s="98">
        <v>73</v>
      </c>
      <c r="EC327" s="98">
        <v>73</v>
      </c>
      <c r="ED327" s="98">
        <v>12</v>
      </c>
      <c r="EE327" s="98">
        <v>12</v>
      </c>
      <c r="EF327" s="97" t="s">
        <v>176</v>
      </c>
      <c r="EK327" s="97" t="s">
        <v>174</v>
      </c>
      <c r="EL327" s="99"/>
      <c r="EM327" s="108">
        <v>115.21</v>
      </c>
      <c r="EO327" s="97" t="s">
        <v>177</v>
      </c>
      <c r="EP327" s="98">
        <v>40</v>
      </c>
      <c r="EQ327" s="12">
        <v>2</v>
      </c>
      <c r="ER327" s="100">
        <v>125</v>
      </c>
      <c r="ES327" s="100">
        <v>125</v>
      </c>
      <c r="ET327" s="100">
        <v>6</v>
      </c>
      <c r="EU327" s="97" t="s">
        <v>176</v>
      </c>
      <c r="EV327" s="54" t="s">
        <v>590</v>
      </c>
      <c r="EW327" s="100">
        <v>2</v>
      </c>
      <c r="EX327" s="97" t="s">
        <v>174</v>
      </c>
      <c r="EY327" s="108"/>
      <c r="EZ327" s="102">
        <v>66.03</v>
      </c>
      <c r="FB327" s="100">
        <v>9</v>
      </c>
      <c r="FC327" s="100">
        <v>60</v>
      </c>
      <c r="FD327" s="100">
        <v>6</v>
      </c>
      <c r="FE327" s="97" t="s">
        <v>576</v>
      </c>
      <c r="FF327" s="98"/>
      <c r="FG327" s="98"/>
      <c r="FH327" s="98"/>
      <c r="FI327" s="97"/>
      <c r="FJ327" s="98"/>
      <c r="FK327" s="98"/>
      <c r="FL327" s="98"/>
      <c r="FN327" s="114" t="s">
        <v>174</v>
      </c>
      <c r="FO327" s="84">
        <f t="shared" si="32"/>
        <v>50</v>
      </c>
      <c r="FR327" s="85">
        <f t="shared" si="33"/>
        <v>200</v>
      </c>
      <c r="FU327" s="106"/>
      <c r="FV327" s="106"/>
      <c r="FW327" s="86">
        <f t="shared" si="35"/>
        <v>2850</v>
      </c>
      <c r="FX327" s="86">
        <f t="shared" si="34"/>
        <v>9228.15</v>
      </c>
      <c r="FY327" s="86">
        <f t="shared" si="34"/>
        <v>0</v>
      </c>
      <c r="GA327" s="18"/>
    </row>
    <row r="328" spans="1:183" ht="29.25" customHeight="1" x14ac:dyDescent="0.25">
      <c r="A328" s="83" t="s">
        <v>595</v>
      </c>
      <c r="B328" s="97" t="s">
        <v>337</v>
      </c>
      <c r="C328" s="45">
        <v>45015</v>
      </c>
      <c r="D328" s="15">
        <v>45203</v>
      </c>
      <c r="E328" s="97" t="s">
        <v>202</v>
      </c>
      <c r="F328" s="97" t="s">
        <v>177</v>
      </c>
      <c r="G328" s="97" t="s">
        <v>182</v>
      </c>
      <c r="J328" s="98">
        <v>100</v>
      </c>
      <c r="K328">
        <v>6</v>
      </c>
      <c r="L328" s="97" t="s">
        <v>174</v>
      </c>
      <c r="O328">
        <v>1</v>
      </c>
      <c r="P328" s="98">
        <v>36000</v>
      </c>
      <c r="Q328">
        <v>10</v>
      </c>
      <c r="T328" s="98">
        <v>1</v>
      </c>
      <c r="U328" s="98">
        <v>6</v>
      </c>
      <c r="V328" s="98">
        <v>8512</v>
      </c>
      <c r="W328" s="98">
        <v>1084</v>
      </c>
      <c r="X328" s="97" t="s">
        <v>175</v>
      </c>
      <c r="Y328" s="98">
        <v>2508</v>
      </c>
      <c r="Z328" s="98">
        <v>951</v>
      </c>
      <c r="AA328" s="104">
        <v>160</v>
      </c>
      <c r="AB328" s="105">
        <v>1074</v>
      </c>
      <c r="AC328" s="98">
        <v>1</v>
      </c>
      <c r="AD328" s="97" t="s">
        <v>176</v>
      </c>
      <c r="AH328" s="97" t="s">
        <v>176</v>
      </c>
      <c r="AL328" s="97" t="s">
        <v>176</v>
      </c>
      <c r="AM328" s="97" t="s">
        <v>176</v>
      </c>
      <c r="AQ328" s="97" t="s">
        <v>174</v>
      </c>
      <c r="AS328" s="106">
        <v>2109.94</v>
      </c>
      <c r="AT328" s="18">
        <v>81.72</v>
      </c>
      <c r="AU328" s="97" t="s">
        <v>176</v>
      </c>
      <c r="AY328" s="97" t="s">
        <v>174</v>
      </c>
      <c r="AZ328" s="12">
        <v>1434</v>
      </c>
      <c r="BA328" s="99"/>
      <c r="BB328" s="99"/>
      <c r="BC328" s="18">
        <v>570.02</v>
      </c>
      <c r="BD328" s="97" t="s">
        <v>174</v>
      </c>
      <c r="BE328" s="109">
        <v>791</v>
      </c>
      <c r="BG328" s="18">
        <v>262.51</v>
      </c>
      <c r="BI328" s="97" t="s">
        <v>174</v>
      </c>
      <c r="BJ328" s="12">
        <v>1064</v>
      </c>
      <c r="BL328" s="18">
        <v>1198.51</v>
      </c>
      <c r="BN328" s="109">
        <v>11</v>
      </c>
      <c r="BO328" s="109">
        <v>30</v>
      </c>
      <c r="BV328" s="97" t="s">
        <v>176</v>
      </c>
      <c r="CF328" s="97" t="s">
        <v>174</v>
      </c>
      <c r="CG328" s="108"/>
      <c r="CI328" s="18">
        <v>1457.56</v>
      </c>
      <c r="CJ328" s="12">
        <v>1064</v>
      </c>
      <c r="CK328" s="12">
        <v>6</v>
      </c>
      <c r="CL328" s="12">
        <v>19</v>
      </c>
      <c r="CP328" s="62" t="s">
        <v>176</v>
      </c>
      <c r="CV328" s="62" t="s">
        <v>176</v>
      </c>
      <c r="DB328" s="97" t="s">
        <v>176</v>
      </c>
      <c r="DF328" s="12"/>
      <c r="DR328" s="97" t="s">
        <v>174</v>
      </c>
      <c r="DS328" s="18">
        <v>1597.74</v>
      </c>
      <c r="DU328" s="18">
        <v>2819.58</v>
      </c>
      <c r="DV328" s="29">
        <v>3</v>
      </c>
      <c r="DW328" s="29">
        <v>14</v>
      </c>
      <c r="DX328" s="29">
        <v>8.5</v>
      </c>
      <c r="DY328" s="97" t="s">
        <v>174</v>
      </c>
      <c r="DZ328" s="98">
        <v>78</v>
      </c>
      <c r="EA328" s="98">
        <v>80</v>
      </c>
      <c r="EB328" s="98">
        <v>72</v>
      </c>
      <c r="EC328" s="98">
        <v>72</v>
      </c>
      <c r="ED328" s="98">
        <v>8</v>
      </c>
      <c r="EE328" s="98">
        <v>6</v>
      </c>
      <c r="EF328" s="97" t="s">
        <v>176</v>
      </c>
      <c r="EK328" s="97" t="s">
        <v>174</v>
      </c>
      <c r="EL328" s="99">
        <v>145.09</v>
      </c>
      <c r="EM328" s="108"/>
      <c r="EO328" s="97" t="s">
        <v>177</v>
      </c>
      <c r="EP328" s="98">
        <v>40</v>
      </c>
      <c r="ER328" s="100">
        <v>120</v>
      </c>
      <c r="ES328" s="100">
        <v>120</v>
      </c>
      <c r="ET328" s="100">
        <v>12</v>
      </c>
      <c r="EU328" s="97" t="s">
        <v>174</v>
      </c>
      <c r="EW328" s="100">
        <v>2</v>
      </c>
      <c r="EX328" s="97" t="s">
        <v>174</v>
      </c>
      <c r="EY328" s="108"/>
      <c r="EZ328" s="102">
        <v>52.67</v>
      </c>
      <c r="FB328" s="100"/>
      <c r="FC328" s="100"/>
      <c r="FD328" s="100"/>
      <c r="FE328" s="97"/>
      <c r="FF328" s="98"/>
      <c r="FG328" s="98"/>
      <c r="FH328" s="98"/>
      <c r="FI328" s="97"/>
      <c r="FJ328" s="98"/>
      <c r="FK328" s="98"/>
      <c r="FL328" s="98"/>
      <c r="FN328" s="114" t="s">
        <v>174</v>
      </c>
      <c r="FO328" s="84">
        <f t="shared" si="32"/>
        <v>50</v>
      </c>
      <c r="FR328" s="85">
        <f t="shared" si="33"/>
        <v>200</v>
      </c>
      <c r="FU328" s="106"/>
      <c r="FV328" s="106"/>
      <c r="FW328" s="86">
        <f t="shared" si="35"/>
        <v>1992.83</v>
      </c>
      <c r="FX328" s="86">
        <f t="shared" si="34"/>
        <v>3623.63</v>
      </c>
      <c r="FY328" s="86">
        <f t="shared" si="34"/>
        <v>4928.88</v>
      </c>
      <c r="GA328" s="18"/>
    </row>
    <row r="329" spans="1:183" ht="30" customHeight="1" x14ac:dyDescent="0.25">
      <c r="A329" s="83" t="s">
        <v>596</v>
      </c>
      <c r="B329" s="97" t="s">
        <v>337</v>
      </c>
      <c r="C329" s="45">
        <v>44957</v>
      </c>
      <c r="D329" s="15">
        <v>45203</v>
      </c>
      <c r="E329" s="97" t="s">
        <v>199</v>
      </c>
      <c r="F329" s="97" t="s">
        <v>177</v>
      </c>
      <c r="G329" s="97" t="s">
        <v>182</v>
      </c>
      <c r="J329" s="98">
        <v>100</v>
      </c>
      <c r="L329" s="97" t="s">
        <v>174</v>
      </c>
      <c r="O329">
        <v>1</v>
      </c>
      <c r="P329" s="98">
        <v>24000</v>
      </c>
      <c r="T329" s="98">
        <v>5</v>
      </c>
      <c r="U329" s="98">
        <v>6</v>
      </c>
      <c r="V329" s="98">
        <v>8448</v>
      </c>
      <c r="W329" s="98">
        <v>1056</v>
      </c>
      <c r="X329" s="97" t="s">
        <v>175</v>
      </c>
      <c r="Y329" s="98">
        <v>1212</v>
      </c>
      <c r="Z329" s="98">
        <v>213</v>
      </c>
      <c r="AA329" s="104">
        <v>105</v>
      </c>
      <c r="AB329" s="105">
        <v>716</v>
      </c>
      <c r="AC329" s="98">
        <v>1</v>
      </c>
      <c r="AD329" s="97" t="s">
        <v>176</v>
      </c>
      <c r="AH329" s="97" t="s">
        <v>176</v>
      </c>
      <c r="AL329" s="97" t="s">
        <v>176</v>
      </c>
      <c r="AM329" s="97" t="s">
        <v>176</v>
      </c>
      <c r="AQ329" s="97" t="s">
        <v>174</v>
      </c>
      <c r="AS329" s="106">
        <v>1916.87</v>
      </c>
      <c r="AT329" s="18">
        <v>2773.6</v>
      </c>
      <c r="AU329" s="97" t="s">
        <v>176</v>
      </c>
      <c r="AY329" s="97" t="s">
        <v>174</v>
      </c>
      <c r="AZ329" s="12">
        <v>496</v>
      </c>
      <c r="BA329" s="99"/>
      <c r="BB329" s="99"/>
      <c r="BC329" s="18">
        <v>270.64</v>
      </c>
      <c r="BD329" s="97" t="s">
        <v>174</v>
      </c>
      <c r="BE329" s="12">
        <v>108</v>
      </c>
      <c r="BG329" s="18">
        <v>232.32</v>
      </c>
      <c r="BI329" s="97" t="s">
        <v>174</v>
      </c>
      <c r="BJ329" s="12">
        <v>1056</v>
      </c>
      <c r="BL329" s="18">
        <v>1590.38</v>
      </c>
      <c r="BN329" s="12">
        <v>13</v>
      </c>
      <c r="BO329" s="12">
        <v>49</v>
      </c>
      <c r="BV329" s="97" t="s">
        <v>176</v>
      </c>
      <c r="CF329" s="97" t="s">
        <v>174</v>
      </c>
      <c r="CG329" s="108"/>
      <c r="CI329" s="18">
        <v>1527.14</v>
      </c>
      <c r="CJ329" s="12">
        <v>1056</v>
      </c>
      <c r="CK329" s="12">
        <v>0</v>
      </c>
      <c r="CL329" s="12">
        <v>19</v>
      </c>
      <c r="CP329" s="62" t="s">
        <v>176</v>
      </c>
      <c r="CV329" s="62" t="s">
        <v>176</v>
      </c>
      <c r="DB329" s="97" t="s">
        <v>174</v>
      </c>
      <c r="DE329" s="18">
        <v>228.44</v>
      </c>
      <c r="DF329" s="12">
        <v>12</v>
      </c>
      <c r="DG329" s="12">
        <v>40</v>
      </c>
      <c r="DH329" s="12">
        <v>8</v>
      </c>
      <c r="DI329" t="s">
        <v>181</v>
      </c>
      <c r="DR329" s="97" t="s">
        <v>174</v>
      </c>
      <c r="DS329" s="18">
        <v>1600</v>
      </c>
      <c r="DV329" s="29">
        <v>2</v>
      </c>
      <c r="DW329" s="29">
        <v>14</v>
      </c>
      <c r="DX329" s="29">
        <v>8.8000000000000007</v>
      </c>
      <c r="DY329" s="97" t="s">
        <v>174</v>
      </c>
      <c r="DZ329" s="98">
        <v>78</v>
      </c>
      <c r="EA329" s="98">
        <v>80</v>
      </c>
      <c r="EB329" s="98">
        <v>72</v>
      </c>
      <c r="EC329" s="98">
        <v>72</v>
      </c>
      <c r="ED329" s="98">
        <v>8</v>
      </c>
      <c r="EE329" s="98">
        <v>6</v>
      </c>
      <c r="EF329" s="97" t="s">
        <v>176</v>
      </c>
      <c r="EK329" s="97" t="s">
        <v>174</v>
      </c>
      <c r="EL329" s="99">
        <v>143.44</v>
      </c>
      <c r="EM329" s="108"/>
      <c r="EO329" s="97" t="s">
        <v>177</v>
      </c>
      <c r="EP329" s="98">
        <v>50</v>
      </c>
      <c r="ER329" s="100">
        <v>120</v>
      </c>
      <c r="ES329" s="100">
        <v>120</v>
      </c>
      <c r="ET329" s="100">
        <v>12</v>
      </c>
      <c r="EU329" s="97" t="s">
        <v>174</v>
      </c>
      <c r="EW329" s="100">
        <v>2</v>
      </c>
      <c r="EX329" s="97" t="s">
        <v>174</v>
      </c>
      <c r="EY329" s="108"/>
      <c r="EZ329" s="102">
        <v>137.47999999999999</v>
      </c>
      <c r="FB329" s="100"/>
      <c r="FC329" s="100"/>
      <c r="FD329" s="100"/>
      <c r="FE329" s="97"/>
      <c r="FF329" s="98"/>
      <c r="FG329" s="98"/>
      <c r="FH329" s="98"/>
      <c r="FI329" s="97"/>
      <c r="FJ329" s="104"/>
      <c r="FK329" s="94"/>
      <c r="FL329" s="94"/>
      <c r="FN329" s="114" t="s">
        <v>174</v>
      </c>
      <c r="FO329" s="84">
        <f t="shared" si="32"/>
        <v>50</v>
      </c>
      <c r="FR329" s="85">
        <f t="shared" si="33"/>
        <v>200</v>
      </c>
      <c r="FU329" s="106"/>
      <c r="FV329" s="106"/>
      <c r="FW329" s="86">
        <f t="shared" si="35"/>
        <v>1993.44</v>
      </c>
      <c r="FX329" s="86">
        <f t="shared" si="34"/>
        <v>3877.05</v>
      </c>
      <c r="FY329" s="86">
        <f t="shared" si="34"/>
        <v>4799.82</v>
      </c>
      <c r="GA329" s="18"/>
    </row>
    <row r="330" spans="1:183" ht="30" customHeight="1" x14ac:dyDescent="0.25">
      <c r="A330" s="83" t="s">
        <v>597</v>
      </c>
      <c r="B330" s="97" t="s">
        <v>436</v>
      </c>
      <c r="C330" s="45">
        <v>45195</v>
      </c>
      <c r="D330" s="15">
        <v>45224</v>
      </c>
      <c r="E330" s="97" t="s">
        <v>202</v>
      </c>
      <c r="F330" s="97" t="s">
        <v>177</v>
      </c>
      <c r="G330" s="97" t="s">
        <v>299</v>
      </c>
      <c r="J330" s="98">
        <v>100</v>
      </c>
      <c r="L330" s="97" t="s">
        <v>174</v>
      </c>
      <c r="N330">
        <v>1</v>
      </c>
      <c r="P330" s="98">
        <v>24000</v>
      </c>
      <c r="T330" s="98">
        <v>1</v>
      </c>
      <c r="U330" s="98">
        <v>7</v>
      </c>
      <c r="V330" s="98">
        <v>7840</v>
      </c>
      <c r="W330" s="98">
        <v>980</v>
      </c>
      <c r="X330" s="97" t="s">
        <v>175</v>
      </c>
      <c r="Y330" s="98">
        <v>1437</v>
      </c>
      <c r="Z330" s="98">
        <v>1437</v>
      </c>
      <c r="AA330" s="104">
        <v>1222</v>
      </c>
      <c r="AB330" s="105">
        <v>1025</v>
      </c>
      <c r="AC330" s="98">
        <v>1</v>
      </c>
      <c r="AD330" s="97" t="s">
        <v>176</v>
      </c>
      <c r="AH330" s="97" t="s">
        <v>176</v>
      </c>
      <c r="AL330" s="97" t="s">
        <v>176</v>
      </c>
      <c r="AM330" s="97" t="s">
        <v>176</v>
      </c>
      <c r="AQ330" s="97" t="s">
        <v>174</v>
      </c>
      <c r="AS330" s="18">
        <v>1503.79</v>
      </c>
      <c r="AU330" s="97" t="s">
        <v>176</v>
      </c>
      <c r="AY330" s="97" t="s">
        <v>174</v>
      </c>
      <c r="AZ330" s="12">
        <v>197</v>
      </c>
      <c r="BA330" s="99">
        <v>412</v>
      </c>
      <c r="BB330" s="18">
        <v>174.03</v>
      </c>
      <c r="BD330" s="97" t="s">
        <v>174</v>
      </c>
      <c r="BE330" s="12">
        <v>215</v>
      </c>
      <c r="BF330" s="18">
        <v>314.94</v>
      </c>
      <c r="BG330" s="18">
        <v>91.97</v>
      </c>
      <c r="BI330" s="97" t="s">
        <v>174</v>
      </c>
      <c r="BJ330" s="12">
        <v>980</v>
      </c>
      <c r="BK330" s="18">
        <v>358</v>
      </c>
      <c r="BL330" s="18">
        <v>795.24</v>
      </c>
      <c r="BN330" s="12" t="s">
        <v>598</v>
      </c>
      <c r="BO330" s="12" t="s">
        <v>183</v>
      </c>
      <c r="BV330" s="97" t="s">
        <v>176</v>
      </c>
      <c r="CF330" s="97" t="s">
        <v>174</v>
      </c>
      <c r="CG330" s="108">
        <v>478.96</v>
      </c>
      <c r="CH330" s="18">
        <v>128.33000000000001</v>
      </c>
      <c r="CJ330" s="12">
        <v>200</v>
      </c>
      <c r="CK330" s="12">
        <v>0</v>
      </c>
      <c r="CL330" s="12">
        <v>19</v>
      </c>
      <c r="CP330" s="62" t="s">
        <v>176</v>
      </c>
      <c r="CV330" s="62" t="s">
        <v>176</v>
      </c>
      <c r="DB330" s="97" t="s">
        <v>176</v>
      </c>
      <c r="DF330" s="12"/>
      <c r="DR330" s="97" t="s">
        <v>174</v>
      </c>
      <c r="DS330" s="18">
        <v>2600</v>
      </c>
      <c r="DT330" s="18">
        <v>1167.25</v>
      </c>
      <c r="DV330" s="29">
        <v>2</v>
      </c>
      <c r="DW330" s="29">
        <v>14</v>
      </c>
      <c r="DX330" s="29">
        <v>8.4</v>
      </c>
      <c r="DY330" s="97" t="s">
        <v>174</v>
      </c>
      <c r="DZ330" s="98">
        <v>70</v>
      </c>
      <c r="EA330" s="98">
        <v>69</v>
      </c>
      <c r="EB330" s="98">
        <v>68</v>
      </c>
      <c r="EC330" s="98">
        <v>67</v>
      </c>
      <c r="ED330" s="98">
        <v>12</v>
      </c>
      <c r="EE330" s="98">
        <v>12</v>
      </c>
      <c r="EF330" s="97" t="s">
        <v>176</v>
      </c>
      <c r="EK330" s="97" t="s">
        <v>174</v>
      </c>
      <c r="EL330" s="99"/>
      <c r="EM330" s="18">
        <v>69.56</v>
      </c>
      <c r="EO330" s="97" t="s">
        <v>177</v>
      </c>
      <c r="EP330" s="98">
        <v>30</v>
      </c>
      <c r="EQ330" s="12">
        <v>10</v>
      </c>
      <c r="ER330" s="100">
        <v>125</v>
      </c>
      <c r="ES330" s="100">
        <v>125</v>
      </c>
      <c r="ET330" s="100">
        <v>6</v>
      </c>
      <c r="EU330" s="97" t="s">
        <v>176</v>
      </c>
      <c r="EV330" s="54" t="s">
        <v>207</v>
      </c>
      <c r="EW330" s="100">
        <v>1</v>
      </c>
      <c r="EX330" s="97" t="s">
        <v>174</v>
      </c>
      <c r="EY330" s="108"/>
      <c r="EZ330" s="18">
        <v>49.01</v>
      </c>
      <c r="FB330" s="100">
        <v>18</v>
      </c>
      <c r="FC330" s="100">
        <v>60</v>
      </c>
      <c r="FD330" s="100">
        <v>12</v>
      </c>
      <c r="FE330" s="97" t="s">
        <v>180</v>
      </c>
      <c r="FF330" s="98">
        <v>18</v>
      </c>
      <c r="FG330" s="98">
        <v>60</v>
      </c>
      <c r="FH330" s="98">
        <v>12</v>
      </c>
      <c r="FI330" s="97" t="s">
        <v>180</v>
      </c>
      <c r="FJ330" s="104"/>
      <c r="FK330" s="94"/>
      <c r="FL330" s="94"/>
      <c r="FN330" s="114" t="s">
        <v>174</v>
      </c>
      <c r="FO330" s="84">
        <f t="shared" si="32"/>
        <v>50</v>
      </c>
      <c r="FR330" s="85">
        <f t="shared" si="33"/>
        <v>200</v>
      </c>
      <c r="FU330" s="18">
        <v>162.87</v>
      </c>
      <c r="FW330" s="86">
        <f t="shared" si="35"/>
        <v>4413.8999999999996</v>
      </c>
      <c r="FX330" s="86">
        <f t="shared" si="34"/>
        <v>4142.05</v>
      </c>
      <c r="FY330" s="86">
        <f t="shared" si="34"/>
        <v>0</v>
      </c>
      <c r="GA330" s="18"/>
    </row>
    <row r="331" spans="1:183" ht="30" customHeight="1" x14ac:dyDescent="0.25">
      <c r="A331" s="83" t="s">
        <v>599</v>
      </c>
      <c r="B331" s="97" t="s">
        <v>436</v>
      </c>
      <c r="C331" s="45">
        <v>45204</v>
      </c>
      <c r="D331" s="15">
        <v>45217</v>
      </c>
      <c r="E331" s="97" t="s">
        <v>202</v>
      </c>
      <c r="F331" s="97" t="s">
        <v>177</v>
      </c>
      <c r="G331" s="97" t="s">
        <v>299</v>
      </c>
      <c r="J331" s="98">
        <v>100</v>
      </c>
      <c r="L331" s="97" t="s">
        <v>174</v>
      </c>
      <c r="N331">
        <v>1</v>
      </c>
      <c r="P331" s="98"/>
      <c r="T331" s="98">
        <v>4</v>
      </c>
      <c r="U331" s="98">
        <v>9</v>
      </c>
      <c r="V331" s="98">
        <v>15680</v>
      </c>
      <c r="W331" s="98">
        <v>1960</v>
      </c>
      <c r="X331" s="97" t="s">
        <v>175</v>
      </c>
      <c r="Y331" s="98">
        <v>2648</v>
      </c>
      <c r="Z331" s="98">
        <v>2648</v>
      </c>
      <c r="AA331" s="104">
        <v>2346</v>
      </c>
      <c r="AB331" s="105">
        <v>1960</v>
      </c>
      <c r="AC331" s="98">
        <v>1</v>
      </c>
      <c r="AD331" s="97" t="s">
        <v>176</v>
      </c>
      <c r="AH331" s="97" t="s">
        <v>176</v>
      </c>
      <c r="AL331" s="97" t="s">
        <v>176</v>
      </c>
      <c r="AM331" s="97" t="s">
        <v>176</v>
      </c>
      <c r="AQ331" s="97" t="s">
        <v>174</v>
      </c>
      <c r="AS331" s="18">
        <v>1210.02</v>
      </c>
      <c r="AU331" s="97" t="s">
        <v>176</v>
      </c>
      <c r="AY331" s="97" t="s">
        <v>174</v>
      </c>
      <c r="AZ331" s="12">
        <v>386</v>
      </c>
      <c r="BA331" s="99">
        <v>120</v>
      </c>
      <c r="BB331" s="18">
        <v>346.42</v>
      </c>
      <c r="BD331" s="97" t="s">
        <v>174</v>
      </c>
      <c r="BE331" s="12">
        <v>302</v>
      </c>
      <c r="BF331" s="18">
        <v>230</v>
      </c>
      <c r="BG331" s="18">
        <v>727.29</v>
      </c>
      <c r="BI331" s="97" t="s">
        <v>176</v>
      </c>
      <c r="BV331" s="97" t="s">
        <v>176</v>
      </c>
      <c r="CF331" s="97" t="s">
        <v>174</v>
      </c>
      <c r="CG331" s="108">
        <v>1531.86</v>
      </c>
      <c r="CH331" s="18">
        <v>2442.12</v>
      </c>
      <c r="CJ331" s="12">
        <v>1960</v>
      </c>
      <c r="CK331" s="12" t="s">
        <v>600</v>
      </c>
      <c r="CL331" s="12" t="s">
        <v>235</v>
      </c>
      <c r="CP331" s="62" t="s">
        <v>176</v>
      </c>
      <c r="CV331" s="62" t="s">
        <v>176</v>
      </c>
      <c r="DB331" s="97" t="s">
        <v>176</v>
      </c>
      <c r="DF331" s="12"/>
      <c r="DR331" s="97" t="s">
        <v>174</v>
      </c>
      <c r="DS331" s="18">
        <v>2600</v>
      </c>
      <c r="DT331" s="18">
        <v>2003.6</v>
      </c>
      <c r="DV331" s="29">
        <v>3.5</v>
      </c>
      <c r="DW331" s="29">
        <v>14</v>
      </c>
      <c r="DX331" s="29">
        <v>8.1999999999999993</v>
      </c>
      <c r="DY331" s="97" t="s">
        <v>174</v>
      </c>
      <c r="DZ331" s="98">
        <v>72</v>
      </c>
      <c r="EA331" s="98">
        <v>69</v>
      </c>
      <c r="EB331" s="98">
        <v>70</v>
      </c>
      <c r="EC331" s="98">
        <v>67</v>
      </c>
      <c r="ED331" s="98">
        <v>12</v>
      </c>
      <c r="EE331" s="98">
        <v>12</v>
      </c>
      <c r="EF331" s="97" t="s">
        <v>176</v>
      </c>
      <c r="EK331" s="97" t="s">
        <v>174</v>
      </c>
      <c r="EM331" s="18">
        <v>56.33</v>
      </c>
      <c r="EO331" s="97" t="s">
        <v>177</v>
      </c>
      <c r="EP331" s="98">
        <v>50</v>
      </c>
      <c r="EQ331" s="12">
        <v>8</v>
      </c>
      <c r="ER331" s="100">
        <v>120</v>
      </c>
      <c r="ES331" s="100">
        <v>120</v>
      </c>
      <c r="ET331" s="100">
        <v>0</v>
      </c>
      <c r="EU331" s="97" t="s">
        <v>321</v>
      </c>
      <c r="EV331" s="54" t="s">
        <v>207</v>
      </c>
      <c r="EW331" s="100">
        <v>2</v>
      </c>
      <c r="EX331" s="110" t="s">
        <v>174</v>
      </c>
      <c r="EZ331" s="18">
        <v>64.27</v>
      </c>
      <c r="FB331" s="12">
        <v>18</v>
      </c>
      <c r="FC331" s="12">
        <v>60</v>
      </c>
      <c r="FD331" s="12">
        <v>12</v>
      </c>
      <c r="FE331" s="110" t="s">
        <v>180</v>
      </c>
      <c r="FF331" s="12">
        <v>18</v>
      </c>
      <c r="FG331" s="12">
        <v>60</v>
      </c>
      <c r="FH331" s="12">
        <v>12</v>
      </c>
      <c r="FI331" t="s">
        <v>180</v>
      </c>
      <c r="FJ331" s="12"/>
      <c r="FK331" s="12"/>
      <c r="FL331" s="12"/>
      <c r="FN331" s="66" t="s">
        <v>174</v>
      </c>
      <c r="FO331" s="84">
        <f t="shared" si="32"/>
        <v>50</v>
      </c>
      <c r="FR331" s="85">
        <f t="shared" si="33"/>
        <v>200</v>
      </c>
      <c r="FU331" s="18">
        <v>129.59</v>
      </c>
      <c r="FW331" s="86">
        <f t="shared" si="35"/>
        <v>4731.8599999999997</v>
      </c>
      <c r="FX331" s="86">
        <f t="shared" si="34"/>
        <v>6979.6400000000012</v>
      </c>
      <c r="FY331" s="86">
        <f t="shared" si="34"/>
        <v>0</v>
      </c>
      <c r="GA331" s="18"/>
    </row>
    <row r="332" spans="1:183" ht="30" customHeight="1" x14ac:dyDescent="0.25">
      <c r="A332" s="83" t="s">
        <v>601</v>
      </c>
      <c r="B332" s="97" t="s">
        <v>337</v>
      </c>
      <c r="C332" s="45">
        <v>45013</v>
      </c>
      <c r="D332" s="15">
        <v>45251</v>
      </c>
      <c r="E332" s="97" t="s">
        <v>202</v>
      </c>
      <c r="F332" s="97" t="s">
        <v>177</v>
      </c>
      <c r="G332" s="97" t="s">
        <v>299</v>
      </c>
      <c r="J332" s="98">
        <v>100</v>
      </c>
      <c r="L332" s="97" t="s">
        <v>174</v>
      </c>
      <c r="N332">
        <v>1</v>
      </c>
      <c r="P332" s="98">
        <v>36000</v>
      </c>
      <c r="T332" s="98">
        <v>1</v>
      </c>
      <c r="U332" s="98">
        <v>6</v>
      </c>
      <c r="V332" s="98">
        <v>5376</v>
      </c>
      <c r="W332" s="98">
        <v>672</v>
      </c>
      <c r="X332" s="97" t="s">
        <v>175</v>
      </c>
      <c r="Y332" s="98">
        <v>1919</v>
      </c>
      <c r="Z332" s="98">
        <v>600</v>
      </c>
      <c r="AA332" s="104">
        <v>108</v>
      </c>
      <c r="AB332" s="105">
        <v>860</v>
      </c>
      <c r="AC332" s="98">
        <v>1</v>
      </c>
      <c r="AD332" s="97" t="s">
        <v>176</v>
      </c>
      <c r="AH332" s="97" t="s">
        <v>176</v>
      </c>
      <c r="AL332" s="97" t="s">
        <v>176</v>
      </c>
      <c r="AM332" s="97" t="s">
        <v>176</v>
      </c>
      <c r="AQ332" s="97" t="s">
        <v>174</v>
      </c>
      <c r="AS332" s="18">
        <v>1067</v>
      </c>
      <c r="AT332" s="18">
        <v>966.84</v>
      </c>
      <c r="AU332" s="97" t="s">
        <v>176</v>
      </c>
      <c r="AY332" s="97" t="s">
        <v>174</v>
      </c>
      <c r="AZ332" s="12">
        <v>1059</v>
      </c>
      <c r="BA332" s="99"/>
      <c r="BC332" s="18">
        <v>548.49</v>
      </c>
      <c r="BD332" s="97" t="s">
        <v>174</v>
      </c>
      <c r="BE332" s="12">
        <v>492</v>
      </c>
      <c r="BG332" s="18">
        <v>505.78</v>
      </c>
      <c r="BI332" s="97" t="s">
        <v>174</v>
      </c>
      <c r="BJ332" s="12">
        <v>672</v>
      </c>
      <c r="BM332" s="18">
        <v>1352.68</v>
      </c>
      <c r="BN332" s="12">
        <v>11</v>
      </c>
      <c r="BO332" s="12">
        <v>30</v>
      </c>
      <c r="BV332" s="97" t="s">
        <v>176</v>
      </c>
      <c r="CF332" s="97" t="s">
        <v>174</v>
      </c>
      <c r="CG332" s="108"/>
      <c r="CH332" s="18">
        <v>1075.92</v>
      </c>
      <c r="CJ332" s="12">
        <v>672</v>
      </c>
      <c r="CK332" s="12">
        <v>11</v>
      </c>
      <c r="CL332" s="12">
        <v>19</v>
      </c>
      <c r="CP332" s="62" t="s">
        <v>176</v>
      </c>
      <c r="CV332" s="62" t="s">
        <v>176</v>
      </c>
      <c r="DB332" s="97" t="s">
        <v>176</v>
      </c>
      <c r="DF332" s="12"/>
      <c r="DR332" s="97" t="s">
        <v>174</v>
      </c>
      <c r="DS332" s="18">
        <v>2581.73</v>
      </c>
      <c r="DT332" s="18">
        <v>1810.12</v>
      </c>
      <c r="DV332" s="29">
        <v>2</v>
      </c>
      <c r="DW332" s="29">
        <v>14</v>
      </c>
      <c r="DX332" s="29">
        <v>8.8000000000000007</v>
      </c>
      <c r="DY332" s="97" t="s">
        <v>174</v>
      </c>
      <c r="DZ332" s="98">
        <v>78</v>
      </c>
      <c r="EA332" s="98">
        <v>80</v>
      </c>
      <c r="EB332" s="98">
        <v>72</v>
      </c>
      <c r="EC332" s="98">
        <v>72</v>
      </c>
      <c r="ED332" s="98">
        <v>8</v>
      </c>
      <c r="EE332" s="98">
        <v>6</v>
      </c>
      <c r="EF332" s="97" t="s">
        <v>176</v>
      </c>
      <c r="EK332" s="97" t="s">
        <v>174</v>
      </c>
      <c r="EM332" s="18">
        <v>50.06</v>
      </c>
      <c r="EN332" s="18">
        <v>111.62</v>
      </c>
      <c r="EO332" s="97" t="s">
        <v>177</v>
      </c>
      <c r="EP332" s="98">
        <v>19</v>
      </c>
      <c r="ER332" s="100">
        <v>120</v>
      </c>
      <c r="ES332" s="100">
        <v>120</v>
      </c>
      <c r="ET332" s="100">
        <v>12</v>
      </c>
      <c r="EU332" s="97" t="s">
        <v>174</v>
      </c>
      <c r="EW332" s="100">
        <v>1</v>
      </c>
      <c r="EX332" s="103" t="s">
        <v>174</v>
      </c>
      <c r="EY332" s="102"/>
      <c r="EZ332" s="18">
        <v>49.85</v>
      </c>
      <c r="FB332" s="107"/>
      <c r="FC332" s="107"/>
      <c r="FD332" s="107"/>
      <c r="FE332" s="110"/>
      <c r="FF332" s="94"/>
      <c r="FG332" s="94"/>
      <c r="FH332" s="94"/>
      <c r="FI332" s="110"/>
      <c r="FJ332" s="94"/>
      <c r="FK332" s="94"/>
      <c r="FL332" s="94"/>
      <c r="FN332" s="115" t="s">
        <v>174</v>
      </c>
      <c r="FO332" s="84">
        <f t="shared" si="32"/>
        <v>50</v>
      </c>
      <c r="FR332" s="85">
        <f t="shared" si="33"/>
        <v>200</v>
      </c>
      <c r="FW332" s="86">
        <f t="shared" si="35"/>
        <v>2831.73</v>
      </c>
      <c r="FX332" s="86">
        <f t="shared" si="34"/>
        <v>4558.7300000000005</v>
      </c>
      <c r="FY332" s="86">
        <f t="shared" si="34"/>
        <v>2979.63</v>
      </c>
      <c r="GA332" s="18"/>
    </row>
    <row r="333" spans="1:183" ht="30" customHeight="1" x14ac:dyDescent="0.25">
      <c r="A333" s="83" t="s">
        <v>602</v>
      </c>
      <c r="B333" s="97" t="s">
        <v>436</v>
      </c>
      <c r="C333" s="45">
        <v>45245</v>
      </c>
      <c r="D333" s="15">
        <v>45259</v>
      </c>
      <c r="E333" s="97" t="s">
        <v>202</v>
      </c>
      <c r="F333" s="97" t="s">
        <v>177</v>
      </c>
      <c r="G333" s="97" t="s">
        <v>299</v>
      </c>
      <c r="J333" s="98">
        <v>100</v>
      </c>
      <c r="L333" s="97" t="s">
        <v>174</v>
      </c>
      <c r="N333">
        <v>1</v>
      </c>
      <c r="P333" s="98">
        <v>30000</v>
      </c>
      <c r="T333" s="98">
        <v>6</v>
      </c>
      <c r="U333" s="98">
        <v>7</v>
      </c>
      <c r="V333" s="98">
        <v>10240</v>
      </c>
      <c r="W333" s="98">
        <v>1280</v>
      </c>
      <c r="X333" s="97" t="s">
        <v>175</v>
      </c>
      <c r="Y333" s="98">
        <v>3753</v>
      </c>
      <c r="Z333" s="98">
        <v>3753</v>
      </c>
      <c r="AA333" s="104">
        <v>3028</v>
      </c>
      <c r="AB333" s="105">
        <v>1323</v>
      </c>
      <c r="AC333" s="98">
        <v>1</v>
      </c>
      <c r="AD333" s="97" t="s">
        <v>176</v>
      </c>
      <c r="AH333" s="97" t="s">
        <v>176</v>
      </c>
      <c r="AL333" s="97" t="s">
        <v>176</v>
      </c>
      <c r="AM333" s="97" t="s">
        <v>176</v>
      </c>
      <c r="AQ333" s="97" t="s">
        <v>174</v>
      </c>
      <c r="AS333" s="18">
        <v>1095.28</v>
      </c>
      <c r="AU333" s="97" t="s">
        <v>176</v>
      </c>
      <c r="AY333" s="97" t="s">
        <v>174</v>
      </c>
      <c r="AZ333" s="12">
        <v>1705</v>
      </c>
      <c r="BA333" s="99">
        <v>247.76</v>
      </c>
      <c r="BB333" s="18">
        <v>348.6</v>
      </c>
      <c r="BD333" s="97" t="s">
        <v>174</v>
      </c>
      <c r="BE333" s="12">
        <v>725</v>
      </c>
      <c r="BF333" s="18">
        <v>314</v>
      </c>
      <c r="BG333" s="18">
        <v>264.02</v>
      </c>
      <c r="BI333" s="97" t="s">
        <v>176</v>
      </c>
      <c r="BV333" s="97" t="s">
        <v>176</v>
      </c>
      <c r="CF333" s="97" t="s">
        <v>174</v>
      </c>
      <c r="CG333" s="108">
        <v>965.33</v>
      </c>
      <c r="CH333" s="18">
        <v>1784.4</v>
      </c>
      <c r="CJ333" s="12">
        <v>1280</v>
      </c>
      <c r="CK333" s="12">
        <v>2</v>
      </c>
      <c r="CL333" s="12">
        <v>19</v>
      </c>
      <c r="CP333" s="62" t="s">
        <v>176</v>
      </c>
      <c r="CV333" s="62" t="s">
        <v>176</v>
      </c>
      <c r="DB333" s="97" t="s">
        <v>176</v>
      </c>
      <c r="DF333" s="12"/>
      <c r="DR333" s="97" t="s">
        <v>174</v>
      </c>
      <c r="DS333" s="18">
        <v>2600</v>
      </c>
      <c r="DT333" s="18">
        <v>1544.69</v>
      </c>
      <c r="DV333" s="29">
        <v>2.5</v>
      </c>
      <c r="DW333" s="29">
        <v>14</v>
      </c>
      <c r="DX333" s="29">
        <v>8.4</v>
      </c>
      <c r="DY333" s="97" t="s">
        <v>174</v>
      </c>
      <c r="DZ333" s="98">
        <v>70</v>
      </c>
      <c r="EA333" s="98">
        <v>69</v>
      </c>
      <c r="EB333" s="98">
        <v>68</v>
      </c>
      <c r="EC333" s="98">
        <v>67</v>
      </c>
      <c r="ED333" s="98">
        <v>12</v>
      </c>
      <c r="EE333" s="98">
        <v>12</v>
      </c>
      <c r="EF333" s="97" t="s">
        <v>176</v>
      </c>
      <c r="EK333" s="97" t="s">
        <v>174</v>
      </c>
      <c r="EM333" s="18">
        <v>91.18</v>
      </c>
      <c r="EO333" s="97" t="s">
        <v>177</v>
      </c>
      <c r="EP333" s="98">
        <v>50</v>
      </c>
      <c r="EQ333" s="12">
        <v>8</v>
      </c>
      <c r="ER333" s="100">
        <v>120</v>
      </c>
      <c r="ES333" s="100">
        <v>120</v>
      </c>
      <c r="ET333" s="100">
        <v>6</v>
      </c>
      <c r="EU333" s="97" t="s">
        <v>176</v>
      </c>
      <c r="EV333" s="54" t="s">
        <v>207</v>
      </c>
      <c r="EW333" s="100">
        <v>2</v>
      </c>
      <c r="EX333" s="103" t="s">
        <v>174</v>
      </c>
      <c r="EZ333" s="18">
        <v>35.89</v>
      </c>
      <c r="FB333" s="107">
        <v>18</v>
      </c>
      <c r="FC333" s="107">
        <v>60</v>
      </c>
      <c r="FD333" s="107">
        <v>12</v>
      </c>
      <c r="FE333" s="110" t="s">
        <v>180</v>
      </c>
      <c r="FF333" s="94">
        <v>18</v>
      </c>
      <c r="FG333" s="94">
        <v>60</v>
      </c>
      <c r="FH333" s="94">
        <v>12</v>
      </c>
      <c r="FI333" s="110" t="s">
        <v>205</v>
      </c>
      <c r="FJ333" s="94"/>
      <c r="FK333" s="94"/>
      <c r="FL333" s="94"/>
      <c r="FN333" s="115" t="s">
        <v>174</v>
      </c>
      <c r="FO333" s="84">
        <f t="shared" si="32"/>
        <v>50</v>
      </c>
      <c r="FR333" s="85">
        <f t="shared" si="33"/>
        <v>200</v>
      </c>
      <c r="FU333" s="18">
        <v>147.69</v>
      </c>
      <c r="FW333" s="86">
        <f t="shared" si="35"/>
        <v>4377.09</v>
      </c>
      <c r="FX333" s="86">
        <f t="shared" si="34"/>
        <v>5311.75</v>
      </c>
      <c r="FY333" s="86">
        <f t="shared" si="34"/>
        <v>0</v>
      </c>
      <c r="GA333" s="18"/>
    </row>
    <row r="334" spans="1:183" x14ac:dyDescent="0.25">
      <c r="A334" s="83" t="s">
        <v>603</v>
      </c>
      <c r="B334" s="97" t="s">
        <v>201</v>
      </c>
      <c r="C334" s="45">
        <v>45194</v>
      </c>
      <c r="D334" s="15">
        <v>45252</v>
      </c>
      <c r="E334" s="97" t="s">
        <v>199</v>
      </c>
      <c r="F334" s="110" t="s">
        <v>177</v>
      </c>
      <c r="G334" s="54" t="s">
        <v>299</v>
      </c>
      <c r="J334" s="94">
        <v>100</v>
      </c>
      <c r="L334" s="110" t="s">
        <v>176</v>
      </c>
      <c r="P334" s="94">
        <v>30000</v>
      </c>
      <c r="T334" s="94">
        <v>7</v>
      </c>
      <c r="U334" s="94">
        <v>5</v>
      </c>
      <c r="V334" s="94">
        <v>8960</v>
      </c>
      <c r="W334" s="94">
        <v>1120</v>
      </c>
      <c r="X334" s="110" t="s">
        <v>175</v>
      </c>
      <c r="Y334" s="94">
        <v>3375</v>
      </c>
      <c r="Z334" s="94">
        <v>301</v>
      </c>
      <c r="AA334" s="94">
        <v>127</v>
      </c>
      <c r="AB334" s="94">
        <v>1280</v>
      </c>
      <c r="AC334" s="94">
        <v>1</v>
      </c>
      <c r="AD334" s="110" t="s">
        <v>176</v>
      </c>
      <c r="AH334" s="110" t="s">
        <v>176</v>
      </c>
      <c r="AL334" s="110" t="s">
        <v>176</v>
      </c>
      <c r="AM334" s="110" t="s">
        <v>176</v>
      </c>
      <c r="AQ334" s="110" t="s">
        <v>174</v>
      </c>
      <c r="AS334" s="18">
        <v>871.37</v>
      </c>
      <c r="AU334" s="110" t="s">
        <v>176</v>
      </c>
      <c r="AY334" s="110" t="s">
        <v>174</v>
      </c>
      <c r="AZ334" s="12">
        <v>2095</v>
      </c>
      <c r="BB334" s="18">
        <v>2146.92</v>
      </c>
      <c r="BD334" s="110" t="s">
        <v>174</v>
      </c>
      <c r="BE334" s="12">
        <v>174</v>
      </c>
      <c r="BI334" s="110" t="s">
        <v>174</v>
      </c>
      <c r="BJ334" s="12">
        <v>1120</v>
      </c>
      <c r="BL334" s="18">
        <v>1395.48</v>
      </c>
      <c r="BN334" s="109">
        <v>11</v>
      </c>
      <c r="BO334" s="109">
        <v>38</v>
      </c>
      <c r="BV334" s="110" t="s">
        <v>176</v>
      </c>
      <c r="CF334" s="110" t="s">
        <v>174</v>
      </c>
      <c r="CG334" s="18">
        <v>1955.64</v>
      </c>
      <c r="CH334" s="18">
        <v>162.55000000000001</v>
      </c>
      <c r="CJ334" s="12">
        <v>1120</v>
      </c>
      <c r="CK334" s="109">
        <v>0</v>
      </c>
      <c r="CL334" s="109">
        <v>19</v>
      </c>
      <c r="CP334" s="62" t="s">
        <v>176</v>
      </c>
      <c r="CV334" s="62" t="s">
        <v>176</v>
      </c>
      <c r="DB334" s="110" t="s">
        <v>174</v>
      </c>
      <c r="DD334" s="18">
        <v>909.03</v>
      </c>
      <c r="DF334" s="12">
        <v>14</v>
      </c>
      <c r="DG334" s="12">
        <v>35</v>
      </c>
      <c r="DH334" s="12">
        <v>8</v>
      </c>
      <c r="DI334" t="s">
        <v>181</v>
      </c>
      <c r="DR334" s="110" t="s">
        <v>174</v>
      </c>
      <c r="DS334" s="18">
        <v>2600</v>
      </c>
      <c r="DT334" s="18">
        <v>2998.76</v>
      </c>
      <c r="DV334" s="29">
        <v>2.5</v>
      </c>
      <c r="DW334" s="29">
        <v>15</v>
      </c>
      <c r="DX334" s="29">
        <v>9</v>
      </c>
      <c r="DY334" s="110" t="s">
        <v>174</v>
      </c>
      <c r="DZ334" s="29">
        <v>76</v>
      </c>
      <c r="EA334" s="29">
        <v>70</v>
      </c>
      <c r="EB334" s="29">
        <v>72</v>
      </c>
      <c r="EC334" s="29">
        <v>72</v>
      </c>
      <c r="ED334" s="29">
        <v>12</v>
      </c>
      <c r="EE334" s="29">
        <v>12</v>
      </c>
      <c r="EF334" s="110" t="s">
        <v>176</v>
      </c>
      <c r="EK334" s="110" t="s">
        <v>174</v>
      </c>
      <c r="EM334" s="18">
        <v>96.66</v>
      </c>
      <c r="EO334" s="110" t="s">
        <v>177</v>
      </c>
      <c r="EP334" s="94">
        <v>40</v>
      </c>
      <c r="EQ334" s="12">
        <v>12</v>
      </c>
      <c r="ER334" s="12">
        <v>125</v>
      </c>
      <c r="ES334" s="12">
        <v>125</v>
      </c>
      <c r="ET334" s="12">
        <v>6</v>
      </c>
      <c r="EU334" s="110" t="s">
        <v>174</v>
      </c>
      <c r="EW334" s="12">
        <v>0</v>
      </c>
      <c r="EX334" t="s">
        <v>174</v>
      </c>
      <c r="EZ334" s="18">
        <v>106.19</v>
      </c>
      <c r="FB334" s="12">
        <v>9</v>
      </c>
      <c r="FC334" s="12">
        <v>60</v>
      </c>
      <c r="FD334" s="12">
        <v>6</v>
      </c>
      <c r="FE334" t="s">
        <v>576</v>
      </c>
      <c r="FF334" s="12"/>
      <c r="FG334" s="12"/>
      <c r="FH334" s="12"/>
      <c r="FJ334" s="12"/>
      <c r="FK334" s="12"/>
      <c r="FL334" s="12"/>
      <c r="FN334" s="66" t="s">
        <v>174</v>
      </c>
      <c r="FO334" s="84">
        <f t="shared" si="32"/>
        <v>50</v>
      </c>
      <c r="FR334" s="85">
        <f t="shared" si="33"/>
        <v>200</v>
      </c>
      <c r="FU334" s="18">
        <v>73.38</v>
      </c>
      <c r="FW334" s="86">
        <f t="shared" si="35"/>
        <v>4805.6400000000003</v>
      </c>
      <c r="FX334" s="86">
        <f t="shared" si="34"/>
        <v>8760.34</v>
      </c>
      <c r="FY334" s="86">
        <f t="shared" si="34"/>
        <v>0</v>
      </c>
      <c r="GA334" s="18"/>
    </row>
    <row r="335" spans="1:183" x14ac:dyDescent="0.25">
      <c r="A335" s="83" t="s">
        <v>604</v>
      </c>
      <c r="B335" t="s">
        <v>201</v>
      </c>
      <c r="C335" s="45">
        <v>45209</v>
      </c>
      <c r="D335" s="15">
        <v>45238</v>
      </c>
      <c r="E335" t="s">
        <v>199</v>
      </c>
      <c r="F335" t="s">
        <v>177</v>
      </c>
      <c r="G335" s="54" t="s">
        <v>299</v>
      </c>
      <c r="J335">
        <v>100</v>
      </c>
      <c r="L335" t="s">
        <v>174</v>
      </c>
      <c r="M335">
        <v>1</v>
      </c>
      <c r="P335" s="94">
        <v>24000</v>
      </c>
      <c r="T335">
        <v>3</v>
      </c>
      <c r="U335">
        <v>6</v>
      </c>
      <c r="V335">
        <v>9600</v>
      </c>
      <c r="W335">
        <v>1200</v>
      </c>
      <c r="X335" t="s">
        <v>175</v>
      </c>
      <c r="Y335">
        <v>2023</v>
      </c>
      <c r="AB335">
        <v>1879</v>
      </c>
      <c r="AC335">
        <v>1</v>
      </c>
      <c r="AD335" t="s">
        <v>176</v>
      </c>
      <c r="AH335" t="s">
        <v>176</v>
      </c>
      <c r="AL335" t="s">
        <v>174</v>
      </c>
      <c r="AM335" t="s">
        <v>176</v>
      </c>
      <c r="AO335" s="18">
        <v>597.54999999999995</v>
      </c>
      <c r="AQ335" t="s">
        <v>174</v>
      </c>
      <c r="AS335" s="18">
        <v>2122.9699999999998</v>
      </c>
      <c r="AU335" t="s">
        <v>176</v>
      </c>
      <c r="AY335" t="s">
        <v>174</v>
      </c>
      <c r="AZ335" s="12">
        <v>153</v>
      </c>
      <c r="BB335" s="18">
        <v>1052.6099999999999</v>
      </c>
      <c r="BD335" t="s">
        <v>176</v>
      </c>
      <c r="BI335" t="s">
        <v>174</v>
      </c>
      <c r="BJ335" s="12">
        <v>1200</v>
      </c>
      <c r="BK335" s="18">
        <v>724.8</v>
      </c>
      <c r="BL335" s="18">
        <v>770.32</v>
      </c>
      <c r="BN335" s="12">
        <v>4.2</v>
      </c>
      <c r="BO335" s="12">
        <v>38</v>
      </c>
      <c r="BV335" t="s">
        <v>176</v>
      </c>
      <c r="CF335" t="s">
        <v>176</v>
      </c>
      <c r="CP335" s="62" t="s">
        <v>176</v>
      </c>
      <c r="CV335" s="62" t="s">
        <v>176</v>
      </c>
      <c r="DB335" t="s">
        <v>174</v>
      </c>
      <c r="DD335" s="18">
        <v>1279.94</v>
      </c>
      <c r="DF335" s="12">
        <v>14</v>
      </c>
      <c r="DG335" s="12">
        <v>30</v>
      </c>
      <c r="DH335" s="12">
        <v>8</v>
      </c>
      <c r="DI335" t="s">
        <v>181</v>
      </c>
      <c r="DR335" t="s">
        <v>174</v>
      </c>
      <c r="DS335" s="18">
        <v>2600</v>
      </c>
      <c r="DT335" s="18">
        <v>1866.9</v>
      </c>
      <c r="DV335" s="29">
        <v>2.5</v>
      </c>
      <c r="DW335" s="29">
        <v>15</v>
      </c>
      <c r="DX335" s="29">
        <v>9</v>
      </c>
      <c r="DY335" t="s">
        <v>174</v>
      </c>
      <c r="DZ335" s="29">
        <v>77</v>
      </c>
      <c r="EA335" s="29">
        <v>77</v>
      </c>
      <c r="EB335" s="29">
        <v>72</v>
      </c>
      <c r="EC335" s="29">
        <v>72</v>
      </c>
      <c r="ED335" s="29">
        <v>12</v>
      </c>
      <c r="EE335" s="29">
        <v>12</v>
      </c>
      <c r="EF335" t="s">
        <v>176</v>
      </c>
      <c r="EK335" t="s">
        <v>174</v>
      </c>
      <c r="EM335" s="18">
        <v>116.67</v>
      </c>
      <c r="EO335" t="s">
        <v>177</v>
      </c>
      <c r="EP335">
        <v>40</v>
      </c>
      <c r="EQ335" s="12">
        <v>1</v>
      </c>
      <c r="ER335" s="12">
        <v>140</v>
      </c>
      <c r="ES335" s="12">
        <v>120</v>
      </c>
      <c r="ET335" s="12">
        <v>12</v>
      </c>
      <c r="EU335" t="s">
        <v>176</v>
      </c>
      <c r="EV335" s="54" t="s">
        <v>590</v>
      </c>
      <c r="EW335" s="12">
        <v>2</v>
      </c>
      <c r="EX335" t="s">
        <v>174</v>
      </c>
      <c r="EZ335" s="18">
        <v>92.44</v>
      </c>
      <c r="FB335" s="12">
        <v>9</v>
      </c>
      <c r="FC335" s="12">
        <v>100</v>
      </c>
      <c r="FD335" s="12">
        <v>12</v>
      </c>
      <c r="FE335" t="s">
        <v>180</v>
      </c>
      <c r="FF335" s="12">
        <v>9</v>
      </c>
      <c r="FG335" s="12">
        <v>100</v>
      </c>
      <c r="FH335" s="12">
        <v>10</v>
      </c>
      <c r="FI335" t="s">
        <v>205</v>
      </c>
      <c r="FJ335" s="12"/>
      <c r="FK335" s="12"/>
      <c r="FL335" s="12"/>
      <c r="FN335" s="66" t="s">
        <v>174</v>
      </c>
      <c r="FO335" s="84">
        <f t="shared" ref="FO335:FO348" si="36">IF(FN335="Yes",50,0)</f>
        <v>50</v>
      </c>
      <c r="FR335" s="85">
        <f t="shared" ref="FR335:FR348" si="37">IF(F335="electric",200,0)</f>
        <v>200</v>
      </c>
      <c r="FU335" s="18">
        <v>73.38</v>
      </c>
      <c r="FW335" s="86">
        <f t="shared" si="35"/>
        <v>3574.8</v>
      </c>
      <c r="FX335" s="86">
        <f t="shared" si="34"/>
        <v>7972.7799999999988</v>
      </c>
      <c r="FY335" s="86">
        <f t="shared" si="34"/>
        <v>0</v>
      </c>
      <c r="GA335" s="18"/>
    </row>
    <row r="336" spans="1:183" x14ac:dyDescent="0.25">
      <c r="A336" s="83" t="s">
        <v>605</v>
      </c>
      <c r="B336" s="110" t="s">
        <v>201</v>
      </c>
      <c r="C336" s="45">
        <v>45222</v>
      </c>
      <c r="D336" s="15">
        <v>45251</v>
      </c>
      <c r="E336" s="110" t="s">
        <v>199</v>
      </c>
      <c r="F336" s="110" t="s">
        <v>177</v>
      </c>
      <c r="G336" s="54" t="s">
        <v>299</v>
      </c>
      <c r="J336" s="94">
        <v>100</v>
      </c>
      <c r="L336" s="110" t="s">
        <v>176</v>
      </c>
      <c r="P336" s="94"/>
      <c r="T336">
        <v>2</v>
      </c>
      <c r="U336">
        <v>7</v>
      </c>
      <c r="V336">
        <v>12800</v>
      </c>
      <c r="W336">
        <v>1600</v>
      </c>
      <c r="X336" t="s">
        <v>175</v>
      </c>
      <c r="Y336">
        <v>4529</v>
      </c>
      <c r="AB336">
        <v>2863</v>
      </c>
      <c r="AC336">
        <v>1</v>
      </c>
      <c r="AD336" t="s">
        <v>176</v>
      </c>
      <c r="AH336" t="s">
        <v>176</v>
      </c>
      <c r="AL336" t="s">
        <v>176</v>
      </c>
      <c r="AM336" t="s">
        <v>176</v>
      </c>
      <c r="AQ336" t="s">
        <v>174</v>
      </c>
      <c r="AS336" s="18">
        <v>1201.74</v>
      </c>
      <c r="AU336" t="s">
        <v>176</v>
      </c>
      <c r="AY336" t="s">
        <v>174</v>
      </c>
      <c r="AZ336" s="12">
        <v>1666</v>
      </c>
      <c r="BB336" s="18">
        <v>1270.1400000000001</v>
      </c>
      <c r="BD336" t="s">
        <v>176</v>
      </c>
      <c r="BI336" t="s">
        <v>174</v>
      </c>
      <c r="BJ336" s="12">
        <v>1600</v>
      </c>
      <c r="BK336" s="18">
        <v>1138.2</v>
      </c>
      <c r="BL336" s="18">
        <v>183.78</v>
      </c>
      <c r="BN336" s="12">
        <v>8</v>
      </c>
      <c r="BO336" s="12">
        <v>38</v>
      </c>
      <c r="BV336" t="s">
        <v>176</v>
      </c>
      <c r="CF336" t="s">
        <v>174</v>
      </c>
      <c r="CG336" s="18">
        <v>291.60000000000002</v>
      </c>
      <c r="CH336" s="18">
        <v>793.8</v>
      </c>
      <c r="CJ336" s="12">
        <v>1600</v>
      </c>
      <c r="CK336" s="12">
        <v>0</v>
      </c>
      <c r="CL336" s="12">
        <v>19</v>
      </c>
      <c r="CM336" s="12"/>
      <c r="CN336" s="12"/>
      <c r="CO336" s="12"/>
      <c r="CP336" s="62" t="s">
        <v>176</v>
      </c>
      <c r="CV336" s="62" t="s">
        <v>176</v>
      </c>
      <c r="DB336" t="s">
        <v>174</v>
      </c>
      <c r="DD336" s="18">
        <v>890.54</v>
      </c>
      <c r="DF336" s="12">
        <v>16</v>
      </c>
      <c r="DG336" s="12">
        <v>30</v>
      </c>
      <c r="DH336" s="12">
        <v>8</v>
      </c>
      <c r="DI336" t="s">
        <v>181</v>
      </c>
      <c r="DR336" t="s">
        <v>174</v>
      </c>
      <c r="DS336" s="18">
        <v>2600</v>
      </c>
      <c r="DT336" s="18">
        <v>2334.62</v>
      </c>
      <c r="DV336" s="29">
        <v>2.5</v>
      </c>
      <c r="DW336" s="29">
        <v>15</v>
      </c>
      <c r="DX336" s="29">
        <v>9</v>
      </c>
      <c r="DY336" t="s">
        <v>174</v>
      </c>
      <c r="DZ336" s="29">
        <v>77</v>
      </c>
      <c r="EA336" s="29">
        <v>77</v>
      </c>
      <c r="EB336" s="29">
        <v>72</v>
      </c>
      <c r="EC336" s="29">
        <v>72</v>
      </c>
      <c r="ED336" s="29">
        <v>12</v>
      </c>
      <c r="EE336" s="29">
        <v>12</v>
      </c>
      <c r="EF336" t="s">
        <v>176</v>
      </c>
      <c r="EK336" t="s">
        <v>174</v>
      </c>
      <c r="EM336" s="18">
        <v>158.34</v>
      </c>
      <c r="EO336" t="s">
        <v>177</v>
      </c>
      <c r="EP336">
        <v>40</v>
      </c>
      <c r="EQ336" s="12">
        <v>10</v>
      </c>
      <c r="ER336" s="12">
        <v>140</v>
      </c>
      <c r="ES336" s="12">
        <v>120</v>
      </c>
      <c r="ET336" s="12">
        <v>12</v>
      </c>
      <c r="EU336" t="s">
        <v>174</v>
      </c>
      <c r="EW336" s="12">
        <v>1</v>
      </c>
      <c r="EX336" t="s">
        <v>174</v>
      </c>
      <c r="EZ336" s="18">
        <v>83.22</v>
      </c>
      <c r="FB336" s="12">
        <v>9</v>
      </c>
      <c r="FC336" s="12">
        <v>75</v>
      </c>
      <c r="FD336" s="12">
        <v>12</v>
      </c>
      <c r="FE336" t="s">
        <v>180</v>
      </c>
      <c r="FF336" s="12">
        <v>9</v>
      </c>
      <c r="FG336" s="12">
        <v>75</v>
      </c>
      <c r="FH336" s="12">
        <v>10</v>
      </c>
      <c r="FI336" t="s">
        <v>205</v>
      </c>
      <c r="FJ336" s="12"/>
      <c r="FK336" s="12"/>
      <c r="FL336" s="12"/>
      <c r="FN336" s="66" t="s">
        <v>174</v>
      </c>
      <c r="FO336" s="84">
        <f t="shared" si="36"/>
        <v>50</v>
      </c>
      <c r="FR336" s="85">
        <f t="shared" si="37"/>
        <v>200</v>
      </c>
      <c r="FU336" s="18">
        <v>73.38</v>
      </c>
      <c r="FW336" s="86">
        <f t="shared" si="35"/>
        <v>4279.8</v>
      </c>
      <c r="FX336" s="86">
        <f t="shared" si="34"/>
        <v>6989.56</v>
      </c>
      <c r="FY336" s="86">
        <f t="shared" si="34"/>
        <v>0</v>
      </c>
      <c r="GA336" s="18"/>
    </row>
    <row r="337" spans="1:183" x14ac:dyDescent="0.25">
      <c r="A337" s="83" t="s">
        <v>606</v>
      </c>
      <c r="B337" t="s">
        <v>201</v>
      </c>
      <c r="D337" s="15">
        <v>45250</v>
      </c>
      <c r="E337" t="s">
        <v>202</v>
      </c>
      <c r="F337" t="s">
        <v>177</v>
      </c>
      <c r="G337" s="54" t="s">
        <v>299</v>
      </c>
      <c r="J337">
        <v>100</v>
      </c>
      <c r="L337" t="s">
        <v>174</v>
      </c>
      <c r="M337">
        <v>1</v>
      </c>
      <c r="P337" s="94">
        <v>30000</v>
      </c>
      <c r="T337">
        <v>6</v>
      </c>
      <c r="U337">
        <v>9</v>
      </c>
      <c r="V337">
        <v>12544</v>
      </c>
      <c r="W337">
        <v>1568</v>
      </c>
      <c r="X337" t="s">
        <v>175</v>
      </c>
      <c r="Y337">
        <v>3978</v>
      </c>
      <c r="AB337">
        <v>1540</v>
      </c>
      <c r="AC337">
        <v>1</v>
      </c>
      <c r="AD337" t="s">
        <v>176</v>
      </c>
      <c r="AH337" t="s">
        <v>176</v>
      </c>
      <c r="AL337" t="s">
        <v>176</v>
      </c>
      <c r="AM337" t="s">
        <v>176</v>
      </c>
      <c r="AQ337" t="s">
        <v>174</v>
      </c>
      <c r="AS337" s="18">
        <v>2359.09</v>
      </c>
      <c r="AU337" t="s">
        <v>176</v>
      </c>
      <c r="AY337" t="s">
        <v>174</v>
      </c>
      <c r="AZ337" s="12">
        <v>2438</v>
      </c>
      <c r="BB337" s="18">
        <v>1513.4</v>
      </c>
      <c r="BD337" t="s">
        <v>176</v>
      </c>
      <c r="BI337" t="s">
        <v>174</v>
      </c>
      <c r="BJ337" s="12">
        <v>1568</v>
      </c>
      <c r="BK337" s="18">
        <v>1111.8499999999999</v>
      </c>
      <c r="BL337" s="18">
        <v>355.95</v>
      </c>
      <c r="BN337" s="12">
        <v>5</v>
      </c>
      <c r="BO337" s="12">
        <v>38</v>
      </c>
      <c r="BV337" t="s">
        <v>176</v>
      </c>
      <c r="CF337" t="s">
        <v>174</v>
      </c>
      <c r="CG337" s="18">
        <v>695.64</v>
      </c>
      <c r="CH337" s="18">
        <v>2142.33</v>
      </c>
      <c r="CJ337" s="12">
        <v>1568</v>
      </c>
      <c r="CK337" s="12">
        <v>3</v>
      </c>
      <c r="CL337" s="12">
        <v>19</v>
      </c>
      <c r="CP337" s="62" t="s">
        <v>176</v>
      </c>
      <c r="CV337" s="62" t="s">
        <v>176</v>
      </c>
      <c r="DB337" t="s">
        <v>176</v>
      </c>
      <c r="DF337" s="12"/>
      <c r="DR337" t="s">
        <v>174</v>
      </c>
      <c r="DS337" s="18">
        <v>2600</v>
      </c>
      <c r="DT337" s="18">
        <v>5614.6</v>
      </c>
      <c r="DV337" s="29">
        <v>3</v>
      </c>
      <c r="DW337" s="29">
        <v>15</v>
      </c>
      <c r="DX337" s="29">
        <v>9</v>
      </c>
      <c r="DY337" t="s">
        <v>174</v>
      </c>
      <c r="DZ337" s="29">
        <v>77</v>
      </c>
      <c r="EA337" s="29">
        <v>77</v>
      </c>
      <c r="EB337" s="29">
        <v>72</v>
      </c>
      <c r="EC337" s="29">
        <v>72</v>
      </c>
      <c r="ED337" s="29">
        <v>12</v>
      </c>
      <c r="EE337" s="29">
        <v>12</v>
      </c>
      <c r="EF337" t="s">
        <v>176</v>
      </c>
      <c r="EK337" t="s">
        <v>174</v>
      </c>
      <c r="EM337" s="18">
        <v>78.44</v>
      </c>
      <c r="EO337" t="s">
        <v>177</v>
      </c>
      <c r="EP337">
        <v>40</v>
      </c>
      <c r="EQ337" s="12">
        <v>10</v>
      </c>
      <c r="ER337" s="12">
        <v>140</v>
      </c>
      <c r="ES337" s="12">
        <v>120</v>
      </c>
      <c r="ET337" s="12">
        <v>0</v>
      </c>
      <c r="EU337" t="s">
        <v>176</v>
      </c>
      <c r="EV337" s="54" t="s">
        <v>590</v>
      </c>
      <c r="EW337" s="12">
        <v>2</v>
      </c>
      <c r="EX337" t="s">
        <v>174</v>
      </c>
      <c r="EZ337" s="18">
        <v>72.34</v>
      </c>
      <c r="FB337" s="12">
        <v>9</v>
      </c>
      <c r="FC337" s="12">
        <v>100</v>
      </c>
      <c r="FD337" s="12">
        <v>12</v>
      </c>
      <c r="FE337" t="s">
        <v>180</v>
      </c>
      <c r="FF337" s="12">
        <v>9</v>
      </c>
      <c r="FG337" s="12">
        <v>100</v>
      </c>
      <c r="FH337" s="12">
        <v>10</v>
      </c>
      <c r="FI337" t="s">
        <v>205</v>
      </c>
      <c r="FJ337" s="12"/>
      <c r="FK337" s="12"/>
      <c r="FL337" s="12"/>
      <c r="FN337" s="66" t="s">
        <v>174</v>
      </c>
      <c r="FO337" s="84">
        <f t="shared" si="36"/>
        <v>50</v>
      </c>
      <c r="FR337" s="85">
        <f t="shared" si="37"/>
        <v>200</v>
      </c>
      <c r="FU337" s="18">
        <v>73.38</v>
      </c>
      <c r="FW337" s="86">
        <f t="shared" si="35"/>
        <v>4657.49</v>
      </c>
      <c r="FX337" s="86">
        <f t="shared" si="34"/>
        <v>12209.53</v>
      </c>
      <c r="FY337" s="86">
        <f t="shared" si="34"/>
        <v>0</v>
      </c>
      <c r="GA337" s="18"/>
    </row>
    <row r="338" spans="1:183" ht="30" x14ac:dyDescent="0.25">
      <c r="A338" s="83" t="s">
        <v>607</v>
      </c>
      <c r="B338" s="110" t="s">
        <v>201</v>
      </c>
      <c r="C338" s="45">
        <v>45223</v>
      </c>
      <c r="D338" s="15">
        <v>45260</v>
      </c>
      <c r="E338" s="110" t="s">
        <v>202</v>
      </c>
      <c r="F338" s="110" t="s">
        <v>177</v>
      </c>
      <c r="G338" s="54" t="s">
        <v>299</v>
      </c>
      <c r="J338" s="94">
        <v>100</v>
      </c>
      <c r="L338" s="110" t="s">
        <v>174</v>
      </c>
      <c r="M338">
        <v>1</v>
      </c>
      <c r="P338" s="94">
        <v>24000</v>
      </c>
      <c r="T338">
        <v>5</v>
      </c>
      <c r="U338">
        <v>8</v>
      </c>
      <c r="V338">
        <v>13440</v>
      </c>
      <c r="W338">
        <v>1680</v>
      </c>
      <c r="X338" t="s">
        <v>175</v>
      </c>
      <c r="Y338">
        <v>4971</v>
      </c>
      <c r="AB338">
        <v>1389</v>
      </c>
      <c r="AC338">
        <v>1</v>
      </c>
      <c r="AD338" t="s">
        <v>176</v>
      </c>
      <c r="AH338" t="s">
        <v>176</v>
      </c>
      <c r="AL338" t="s">
        <v>174</v>
      </c>
      <c r="AM338" t="s">
        <v>176</v>
      </c>
      <c r="AO338" s="18">
        <v>616.54999999999995</v>
      </c>
      <c r="AQ338" t="s">
        <v>174</v>
      </c>
      <c r="AS338" s="18">
        <v>2608.14</v>
      </c>
      <c r="AU338" t="s">
        <v>176</v>
      </c>
      <c r="AY338" t="s">
        <v>174</v>
      </c>
      <c r="AZ338" s="12">
        <v>3582</v>
      </c>
      <c r="BB338" s="18">
        <v>2149.19</v>
      </c>
      <c r="BD338" t="s">
        <v>176</v>
      </c>
      <c r="BI338" t="s">
        <v>174</v>
      </c>
      <c r="BJ338" s="12">
        <v>1680</v>
      </c>
      <c r="BL338" s="18">
        <v>2397.16</v>
      </c>
      <c r="BN338" s="12">
        <v>4.5999999999999996</v>
      </c>
      <c r="BO338" s="12">
        <v>38</v>
      </c>
      <c r="BV338" t="s">
        <v>176</v>
      </c>
      <c r="CF338" t="s">
        <v>174</v>
      </c>
      <c r="CH338" s="18">
        <v>1911.94</v>
      </c>
      <c r="CJ338" s="12">
        <v>1680</v>
      </c>
      <c r="CK338" s="12">
        <v>4</v>
      </c>
      <c r="CL338" s="12">
        <v>19</v>
      </c>
      <c r="CP338" s="62" t="s">
        <v>176</v>
      </c>
      <c r="CV338" s="62" t="s">
        <v>176</v>
      </c>
      <c r="DB338" t="s">
        <v>176</v>
      </c>
      <c r="DF338" s="12"/>
      <c r="DR338" t="s">
        <v>174</v>
      </c>
      <c r="DS338" s="18">
        <v>2600</v>
      </c>
      <c r="DT338" s="18">
        <v>3542.41</v>
      </c>
      <c r="DV338" s="29">
        <v>3</v>
      </c>
      <c r="DW338" s="29">
        <v>15</v>
      </c>
      <c r="DX338" s="29">
        <v>9</v>
      </c>
      <c r="DY338" t="s">
        <v>174</v>
      </c>
      <c r="DZ338" s="29">
        <v>77</v>
      </c>
      <c r="EA338" s="29">
        <v>77</v>
      </c>
      <c r="EB338" s="29">
        <v>72</v>
      </c>
      <c r="EC338" s="29">
        <v>72</v>
      </c>
      <c r="ED338" s="29">
        <v>12</v>
      </c>
      <c r="EE338" s="29">
        <v>12</v>
      </c>
      <c r="EF338" t="s">
        <v>176</v>
      </c>
      <c r="EK338" t="s">
        <v>174</v>
      </c>
      <c r="EM338" s="18">
        <v>124.24</v>
      </c>
      <c r="EO338" t="s">
        <v>177</v>
      </c>
      <c r="EP338">
        <v>40</v>
      </c>
      <c r="EQ338" s="12">
        <v>10</v>
      </c>
      <c r="ER338" s="12">
        <v>140</v>
      </c>
      <c r="ES338" s="12">
        <v>120</v>
      </c>
      <c r="ET338" s="12">
        <v>12</v>
      </c>
      <c r="EU338" t="s">
        <v>176</v>
      </c>
      <c r="EV338" s="54" t="s">
        <v>209</v>
      </c>
      <c r="EW338" s="12">
        <v>2</v>
      </c>
      <c r="EX338" t="s">
        <v>174</v>
      </c>
      <c r="EZ338" s="18">
        <v>92.79</v>
      </c>
      <c r="FB338" s="12">
        <v>9</v>
      </c>
      <c r="FC338" s="12">
        <v>75</v>
      </c>
      <c r="FD338" s="12">
        <v>12</v>
      </c>
      <c r="FE338" t="s">
        <v>180</v>
      </c>
      <c r="FF338" s="12">
        <v>9</v>
      </c>
      <c r="FG338" s="12">
        <v>75</v>
      </c>
      <c r="FH338" s="12">
        <v>10</v>
      </c>
      <c r="FI338" t="s">
        <v>205</v>
      </c>
      <c r="FJ338" s="12"/>
      <c r="FK338" s="12"/>
      <c r="FL338" s="12"/>
      <c r="FN338" s="66" t="s">
        <v>174</v>
      </c>
      <c r="FO338" s="84">
        <f t="shared" si="36"/>
        <v>50</v>
      </c>
      <c r="FR338" s="85">
        <f t="shared" si="37"/>
        <v>200</v>
      </c>
      <c r="FU338" s="18">
        <v>80.34</v>
      </c>
      <c r="FW338" s="86">
        <f t="shared" si="35"/>
        <v>2850</v>
      </c>
      <c r="FX338" s="86">
        <f t="shared" si="34"/>
        <v>13522.76</v>
      </c>
      <c r="FY338" s="86">
        <f t="shared" si="34"/>
        <v>0</v>
      </c>
      <c r="GA338" s="18"/>
    </row>
    <row r="339" spans="1:183" x14ac:dyDescent="0.25">
      <c r="A339" s="83" t="s">
        <v>608</v>
      </c>
      <c r="B339" t="s">
        <v>201</v>
      </c>
      <c r="C339" s="15">
        <v>45231</v>
      </c>
      <c r="D339" s="45">
        <v>45267</v>
      </c>
      <c r="E339" t="s">
        <v>199</v>
      </c>
      <c r="F339" s="54" t="s">
        <v>177</v>
      </c>
      <c r="G339" s="54" t="s">
        <v>299</v>
      </c>
      <c r="H339" s="54"/>
      <c r="I339"/>
      <c r="J339">
        <v>100</v>
      </c>
      <c r="L339" t="s">
        <v>176</v>
      </c>
      <c r="T339">
        <v>1</v>
      </c>
      <c r="U339">
        <v>7</v>
      </c>
      <c r="V339">
        <v>8064</v>
      </c>
      <c r="W339">
        <v>1008</v>
      </c>
      <c r="X339" t="s">
        <v>175</v>
      </c>
      <c r="Y339">
        <v>2936</v>
      </c>
      <c r="AB339" s="65">
        <v>1176</v>
      </c>
      <c r="AC339">
        <v>1</v>
      </c>
      <c r="AD339" s="18" t="s">
        <v>176</v>
      </c>
      <c r="AG339"/>
      <c r="AH339" t="s">
        <v>176</v>
      </c>
      <c r="AL339" t="s">
        <v>174</v>
      </c>
      <c r="AM339" s="18" t="s">
        <v>176</v>
      </c>
      <c r="AO339" s="18">
        <v>654.54999999999995</v>
      </c>
      <c r="AP339"/>
      <c r="AQ339" s="18" t="s">
        <v>174</v>
      </c>
      <c r="AS339" s="18">
        <v>918.79</v>
      </c>
      <c r="AT339"/>
      <c r="AU339" s="18" t="s">
        <v>176</v>
      </c>
      <c r="AX339"/>
      <c r="AY339" t="s">
        <v>174</v>
      </c>
      <c r="AZ339" s="109">
        <v>1760</v>
      </c>
      <c r="BB339" s="18">
        <v>1099.96</v>
      </c>
      <c r="BC339"/>
      <c r="BD339" s="12" t="s">
        <v>176</v>
      </c>
      <c r="BH339"/>
      <c r="BI339" s="12" t="s">
        <v>174</v>
      </c>
      <c r="BJ339" s="12">
        <v>1008</v>
      </c>
      <c r="BL339" s="18">
        <v>1704.91</v>
      </c>
      <c r="BM339" s="12"/>
      <c r="BN339" s="109">
        <v>4</v>
      </c>
      <c r="BO339" s="109">
        <v>38</v>
      </c>
      <c r="BR339"/>
      <c r="BV339" s="18" t="s">
        <v>176</v>
      </c>
      <c r="BY339"/>
      <c r="BZ339" s="12"/>
      <c r="CE339"/>
      <c r="CF339" s="18" t="s">
        <v>176</v>
      </c>
      <c r="CI339" s="12"/>
      <c r="CO339" s="62"/>
      <c r="CP339" s="62" t="s">
        <v>176</v>
      </c>
      <c r="CR339" s="18"/>
      <c r="CU339" s="62"/>
      <c r="CV339" s="62" t="s">
        <v>176</v>
      </c>
      <c r="CX339" s="18"/>
      <c r="DA339"/>
      <c r="DB339" s="18" t="s">
        <v>174</v>
      </c>
      <c r="DD339" s="18">
        <v>821.49</v>
      </c>
      <c r="DE339"/>
      <c r="DF339" s="12">
        <v>12</v>
      </c>
      <c r="DG339" s="12">
        <v>35</v>
      </c>
      <c r="DH339" s="12">
        <v>8</v>
      </c>
      <c r="DI339" t="s">
        <v>181</v>
      </c>
      <c r="DR339" s="18" t="s">
        <v>174</v>
      </c>
      <c r="DS339" s="18">
        <v>2600</v>
      </c>
      <c r="DT339" s="18">
        <v>2052.2600000000002</v>
      </c>
      <c r="DU339" s="29"/>
      <c r="DV339" s="29">
        <v>2.5</v>
      </c>
      <c r="DW339" s="29">
        <v>15</v>
      </c>
      <c r="DX339" s="29">
        <v>9</v>
      </c>
      <c r="DY339" s="29" t="s">
        <v>174</v>
      </c>
      <c r="DZ339" s="29">
        <v>77</v>
      </c>
      <c r="EA339" s="29">
        <v>77</v>
      </c>
      <c r="EB339" s="29">
        <v>72</v>
      </c>
      <c r="EC339" s="29">
        <v>72</v>
      </c>
      <c r="ED339" s="29">
        <v>12</v>
      </c>
      <c r="EE339" s="29">
        <v>12</v>
      </c>
      <c r="EF339" t="s">
        <v>176</v>
      </c>
      <c r="EK339" s="18" t="s">
        <v>174</v>
      </c>
      <c r="EM339" s="18">
        <v>122.03</v>
      </c>
      <c r="EN339"/>
      <c r="EO339" t="s">
        <v>177</v>
      </c>
      <c r="EP339" s="12">
        <v>40</v>
      </c>
      <c r="EQ339" s="12">
        <v>10</v>
      </c>
      <c r="ER339" s="12">
        <v>140</v>
      </c>
      <c r="ES339" s="12">
        <v>120</v>
      </c>
      <c r="ET339" s="12">
        <v>12</v>
      </c>
      <c r="EU339" s="54" t="s">
        <v>176</v>
      </c>
      <c r="EV339" s="12" t="s">
        <v>209</v>
      </c>
      <c r="EW339" s="12">
        <v>2</v>
      </c>
      <c r="EX339" s="18" t="s">
        <v>174</v>
      </c>
      <c r="EZ339" s="18">
        <v>92.44</v>
      </c>
      <c r="FA339" s="12"/>
      <c r="FB339" s="12">
        <v>9</v>
      </c>
      <c r="FC339" s="12">
        <v>100</v>
      </c>
      <c r="FD339" s="12">
        <v>12</v>
      </c>
      <c r="FE339" s="12" t="s">
        <v>180</v>
      </c>
      <c r="FF339" s="12">
        <v>9</v>
      </c>
      <c r="FG339" s="12">
        <v>100</v>
      </c>
      <c r="FH339" s="12">
        <v>10</v>
      </c>
      <c r="FI339" s="12" t="s">
        <v>205</v>
      </c>
      <c r="FJ339" s="12"/>
      <c r="FK339" s="12"/>
      <c r="FN339" s="116" t="s">
        <v>174</v>
      </c>
      <c r="FO339" s="84">
        <f t="shared" si="36"/>
        <v>50</v>
      </c>
      <c r="FQ339" s="85"/>
      <c r="FR339" s="85">
        <f t="shared" si="37"/>
        <v>200</v>
      </c>
      <c r="FU339" s="18">
        <v>73.38</v>
      </c>
      <c r="FV339" s="86"/>
      <c r="FW339" s="86">
        <f t="shared" si="34"/>
        <v>2850</v>
      </c>
      <c r="FX339" s="86">
        <f t="shared" si="34"/>
        <v>7539.8099999999995</v>
      </c>
      <c r="FY339" s="86">
        <f t="shared" si="34"/>
        <v>0</v>
      </c>
      <c r="GA339" s="18"/>
    </row>
    <row r="340" spans="1:183" x14ac:dyDescent="0.25">
      <c r="A340" s="83" t="s">
        <v>609</v>
      </c>
      <c r="B340" s="110" t="s">
        <v>201</v>
      </c>
      <c r="C340" s="15">
        <v>45224</v>
      </c>
      <c r="D340" s="45">
        <v>45274</v>
      </c>
      <c r="E340" s="110" t="s">
        <v>202</v>
      </c>
      <c r="F340" s="54" t="s">
        <v>177</v>
      </c>
      <c r="G340" s="54" t="s">
        <v>299</v>
      </c>
      <c r="H340" s="54"/>
      <c r="I340"/>
      <c r="J340" s="94">
        <v>100</v>
      </c>
      <c r="L340" s="110" t="s">
        <v>176</v>
      </c>
      <c r="T340">
        <v>1</v>
      </c>
      <c r="U340">
        <v>5</v>
      </c>
      <c r="V340">
        <v>9984</v>
      </c>
      <c r="W340">
        <v>1248</v>
      </c>
      <c r="X340" t="s">
        <v>175</v>
      </c>
      <c r="Y340">
        <v>2744</v>
      </c>
      <c r="AB340">
        <v>1230</v>
      </c>
      <c r="AC340">
        <v>1</v>
      </c>
      <c r="AD340" s="18" t="s">
        <v>176</v>
      </c>
      <c r="AG340"/>
      <c r="AH340" t="s">
        <v>176</v>
      </c>
      <c r="AL340" t="s">
        <v>174</v>
      </c>
      <c r="AM340" s="18" t="s">
        <v>176</v>
      </c>
      <c r="AO340" s="18">
        <v>677.05</v>
      </c>
      <c r="AP340"/>
      <c r="AQ340" s="18" t="s">
        <v>174</v>
      </c>
      <c r="AS340" s="18">
        <v>971.86</v>
      </c>
      <c r="AT340"/>
      <c r="AU340" s="18" t="s">
        <v>176</v>
      </c>
      <c r="AX340"/>
      <c r="AY340" t="s">
        <v>174</v>
      </c>
      <c r="AZ340" s="12">
        <v>1514</v>
      </c>
      <c r="BB340" s="18">
        <v>1634.53</v>
      </c>
      <c r="BC340"/>
      <c r="BD340" s="12" t="s">
        <v>176</v>
      </c>
      <c r="BH340"/>
      <c r="BI340" s="12" t="s">
        <v>174</v>
      </c>
      <c r="BJ340" s="12">
        <v>1248</v>
      </c>
      <c r="BL340" s="18">
        <v>1750.04</v>
      </c>
      <c r="BM340" s="12"/>
      <c r="BN340" s="12">
        <v>5</v>
      </c>
      <c r="BO340" s="12">
        <v>38</v>
      </c>
      <c r="BR340"/>
      <c r="BV340" s="18" t="s">
        <v>176</v>
      </c>
      <c r="BY340"/>
      <c r="BZ340" s="12"/>
      <c r="CE340"/>
      <c r="CF340" s="18" t="s">
        <v>174</v>
      </c>
      <c r="CH340" s="18">
        <v>3360.8</v>
      </c>
      <c r="CI340" s="12"/>
      <c r="CJ340" s="12">
        <v>1248</v>
      </c>
      <c r="CK340" s="12">
        <v>3</v>
      </c>
      <c r="CL340" s="12">
        <v>19</v>
      </c>
      <c r="CO340" s="62"/>
      <c r="CP340" s="62" t="s">
        <v>176</v>
      </c>
      <c r="CR340" s="18"/>
      <c r="CU340" s="62"/>
      <c r="CV340" s="62" t="s">
        <v>176</v>
      </c>
      <c r="CX340" s="18"/>
      <c r="DA340"/>
      <c r="DB340" s="18" t="s">
        <v>176</v>
      </c>
      <c r="DE340"/>
      <c r="DF340" s="12"/>
      <c r="DH340"/>
      <c r="DR340" s="18" t="s">
        <v>174</v>
      </c>
      <c r="DS340" s="18">
        <v>2600</v>
      </c>
      <c r="DT340" s="18">
        <v>2608.7399999999998</v>
      </c>
      <c r="DU340" s="29"/>
      <c r="DV340" s="29">
        <v>2.5</v>
      </c>
      <c r="DW340" s="29">
        <v>15</v>
      </c>
      <c r="DX340" s="29">
        <v>9</v>
      </c>
      <c r="DY340" s="111" t="s">
        <v>174</v>
      </c>
      <c r="DZ340" s="111">
        <v>77</v>
      </c>
      <c r="EA340" s="111">
        <v>77</v>
      </c>
      <c r="EB340" s="111">
        <v>75</v>
      </c>
      <c r="EC340" s="111">
        <v>75</v>
      </c>
      <c r="ED340" s="111">
        <v>12</v>
      </c>
      <c r="EE340" s="111">
        <v>12</v>
      </c>
      <c r="EF340" t="s">
        <v>176</v>
      </c>
      <c r="EK340" s="18" t="s">
        <v>174</v>
      </c>
      <c r="EM340" s="18">
        <v>176.9</v>
      </c>
      <c r="EN340"/>
      <c r="EO340" t="s">
        <v>177</v>
      </c>
      <c r="EP340" s="12">
        <v>40</v>
      </c>
      <c r="EQ340" s="12">
        <v>10</v>
      </c>
      <c r="ER340" s="12">
        <v>140</v>
      </c>
      <c r="ES340" s="12">
        <v>120</v>
      </c>
      <c r="ET340" s="12">
        <v>12</v>
      </c>
      <c r="EU340" s="54" t="s">
        <v>174</v>
      </c>
      <c r="EV340" s="12"/>
      <c r="EW340" s="12">
        <v>2</v>
      </c>
      <c r="EX340" s="18" t="s">
        <v>174</v>
      </c>
      <c r="EZ340" s="18">
        <v>92.79</v>
      </c>
      <c r="FA340" s="12"/>
      <c r="FB340" s="12">
        <v>9</v>
      </c>
      <c r="FC340" s="12">
        <v>100</v>
      </c>
      <c r="FD340" s="12">
        <v>12</v>
      </c>
      <c r="FE340" s="109" t="s">
        <v>180</v>
      </c>
      <c r="FF340" s="109">
        <v>9</v>
      </c>
      <c r="FG340" s="109">
        <v>100</v>
      </c>
      <c r="FH340" s="12">
        <v>10</v>
      </c>
      <c r="FI340" s="109" t="s">
        <v>205</v>
      </c>
      <c r="FJ340" s="109"/>
      <c r="FK340" s="109"/>
      <c r="FN340" s="116" t="s">
        <v>174</v>
      </c>
      <c r="FO340" s="84">
        <f t="shared" si="36"/>
        <v>50</v>
      </c>
      <c r="FQ340" s="85"/>
      <c r="FR340" s="85">
        <f t="shared" si="37"/>
        <v>200</v>
      </c>
      <c r="FU340" s="18">
        <v>77.37</v>
      </c>
      <c r="FV340" s="86"/>
      <c r="FW340" s="86">
        <f t="shared" si="34"/>
        <v>2850</v>
      </c>
      <c r="FX340" s="86">
        <f t="shared" si="34"/>
        <v>11350.08</v>
      </c>
      <c r="FY340" s="86">
        <f t="shared" si="34"/>
        <v>0</v>
      </c>
      <c r="GA340" s="18"/>
    </row>
    <row r="341" spans="1:183" x14ac:dyDescent="0.25">
      <c r="A341" s="83" t="s">
        <v>610</v>
      </c>
      <c r="B341" t="s">
        <v>436</v>
      </c>
      <c r="C341" s="15">
        <v>45215</v>
      </c>
      <c r="D341" s="45">
        <v>45271</v>
      </c>
      <c r="E341" t="s">
        <v>199</v>
      </c>
      <c r="F341" s="54" t="s">
        <v>177</v>
      </c>
      <c r="G341" s="54" t="s">
        <v>299</v>
      </c>
      <c r="H341" s="54"/>
      <c r="I341"/>
      <c r="J341">
        <v>100</v>
      </c>
      <c r="L341" t="s">
        <v>174</v>
      </c>
      <c r="O341">
        <v>3</v>
      </c>
      <c r="P341">
        <v>24000</v>
      </c>
      <c r="T341">
        <v>6</v>
      </c>
      <c r="U341">
        <v>8</v>
      </c>
      <c r="V341">
        <v>51200</v>
      </c>
      <c r="W341">
        <v>6400</v>
      </c>
      <c r="X341" t="s">
        <v>175</v>
      </c>
      <c r="Y341">
        <v>7061</v>
      </c>
      <c r="Z341">
        <v>7061</v>
      </c>
      <c r="AA341">
        <v>6462</v>
      </c>
      <c r="AB341">
        <v>5832</v>
      </c>
      <c r="AC341">
        <v>3</v>
      </c>
      <c r="AD341" s="18" t="s">
        <v>176</v>
      </c>
      <c r="AG341"/>
      <c r="AH341" t="s">
        <v>176</v>
      </c>
      <c r="AL341" t="s">
        <v>176</v>
      </c>
      <c r="AM341" s="18" t="s">
        <v>176</v>
      </c>
      <c r="AP341"/>
      <c r="AQ341" s="18" t="s">
        <v>174</v>
      </c>
      <c r="AS341" s="18">
        <v>5188.43</v>
      </c>
      <c r="AT341"/>
      <c r="AU341" s="18" t="s">
        <v>174</v>
      </c>
      <c r="AW341" s="18">
        <v>234.81</v>
      </c>
      <c r="AX341"/>
      <c r="AY341" t="s">
        <v>174</v>
      </c>
      <c r="AZ341" s="12">
        <v>630</v>
      </c>
      <c r="BA341" s="18">
        <v>662.25</v>
      </c>
      <c r="BB341" s="18">
        <v>1016.17</v>
      </c>
      <c r="BC341"/>
      <c r="BD341" s="12" t="s">
        <v>174</v>
      </c>
      <c r="BE341" s="12">
        <v>599</v>
      </c>
      <c r="BF341" s="18">
        <v>466.75</v>
      </c>
      <c r="BG341" s="18">
        <v>562.58000000000004</v>
      </c>
      <c r="BH341"/>
      <c r="BI341" s="12" t="s">
        <v>174</v>
      </c>
      <c r="BJ341" s="109">
        <v>1842</v>
      </c>
      <c r="BK341" s="18">
        <v>539.69000000000005</v>
      </c>
      <c r="BL341" s="18">
        <v>1633</v>
      </c>
      <c r="BM341" s="12"/>
      <c r="BN341" s="109">
        <v>19</v>
      </c>
      <c r="BO341" s="109">
        <v>38</v>
      </c>
      <c r="BR341"/>
      <c r="BV341" s="18" t="s">
        <v>176</v>
      </c>
      <c r="BY341"/>
      <c r="BZ341" s="12"/>
      <c r="CE341"/>
      <c r="CF341" s="18" t="s">
        <v>176</v>
      </c>
      <c r="CI341" s="12"/>
      <c r="CO341" s="62"/>
      <c r="CP341" s="62" t="s">
        <v>176</v>
      </c>
      <c r="CR341" s="18"/>
      <c r="CU341" s="62"/>
      <c r="CV341" s="62" t="s">
        <v>176</v>
      </c>
      <c r="CX341" s="18"/>
      <c r="DA341"/>
      <c r="DB341" s="18" t="s">
        <v>176</v>
      </c>
      <c r="DE341"/>
      <c r="DF341" s="12"/>
      <c r="DH341"/>
      <c r="DR341" s="18" t="s">
        <v>174</v>
      </c>
      <c r="DS341" s="18">
        <v>2600</v>
      </c>
      <c r="DT341" s="18">
        <v>1607.2</v>
      </c>
      <c r="DU341" s="29"/>
      <c r="DV341" s="29">
        <v>2.5</v>
      </c>
      <c r="DW341" s="29">
        <v>14</v>
      </c>
      <c r="DX341" s="29">
        <v>8.1999999999999993</v>
      </c>
      <c r="DY341" s="111" t="s">
        <v>174</v>
      </c>
      <c r="DZ341" s="111">
        <v>69</v>
      </c>
      <c r="EA341" s="111">
        <v>68</v>
      </c>
      <c r="EB341" s="111">
        <v>67</v>
      </c>
      <c r="EC341" s="111">
        <v>67</v>
      </c>
      <c r="ED341" s="111">
        <v>12</v>
      </c>
      <c r="EE341" s="111">
        <v>12</v>
      </c>
      <c r="EF341" t="s">
        <v>176</v>
      </c>
      <c r="EK341" s="18" t="s">
        <v>174</v>
      </c>
      <c r="EM341" s="18">
        <v>64.22</v>
      </c>
      <c r="EN341"/>
      <c r="EO341" t="s">
        <v>177</v>
      </c>
      <c r="EP341" s="12">
        <v>80</v>
      </c>
      <c r="EQ341" s="12">
        <v>8</v>
      </c>
      <c r="ER341" s="12">
        <v>120</v>
      </c>
      <c r="ES341" s="12">
        <v>120</v>
      </c>
      <c r="ET341" s="12">
        <v>6</v>
      </c>
      <c r="EU341" s="54" t="s">
        <v>176</v>
      </c>
      <c r="EV341" s="12" t="s">
        <v>209</v>
      </c>
      <c r="EW341" s="12">
        <v>1</v>
      </c>
      <c r="EX341" s="18" t="s">
        <v>174</v>
      </c>
      <c r="EZ341" s="18">
        <v>94.56</v>
      </c>
      <c r="FA341" s="12"/>
      <c r="FB341" s="12">
        <v>18</v>
      </c>
      <c r="FC341" s="12">
        <v>60</v>
      </c>
      <c r="FD341" s="12">
        <v>12</v>
      </c>
      <c r="FE341" s="109" t="s">
        <v>180</v>
      </c>
      <c r="FF341" s="109">
        <v>18</v>
      </c>
      <c r="FG341" s="109">
        <v>60</v>
      </c>
      <c r="FH341" s="109">
        <v>12</v>
      </c>
      <c r="FI341" t="s">
        <v>205</v>
      </c>
      <c r="FN341" s="116" t="s">
        <v>174</v>
      </c>
      <c r="FO341" s="84">
        <f t="shared" si="36"/>
        <v>50</v>
      </c>
      <c r="FQ341" s="85"/>
      <c r="FR341" s="85">
        <f t="shared" si="37"/>
        <v>200</v>
      </c>
      <c r="FU341" s="18">
        <v>275.38</v>
      </c>
      <c r="FV341" s="86"/>
      <c r="FW341" s="86">
        <f t="shared" si="34"/>
        <v>4518.6900000000005</v>
      </c>
      <c r="FX341" s="86">
        <f t="shared" si="34"/>
        <v>10676.35</v>
      </c>
      <c r="FY341" s="86">
        <f t="shared" si="34"/>
        <v>0</v>
      </c>
      <c r="GA341" s="18"/>
    </row>
    <row r="342" spans="1:183" x14ac:dyDescent="0.25">
      <c r="A342" s="83" t="s">
        <v>611</v>
      </c>
      <c r="B342" s="110" t="s">
        <v>436</v>
      </c>
      <c r="C342" s="15">
        <v>45244</v>
      </c>
      <c r="D342" s="45">
        <v>45273</v>
      </c>
      <c r="E342" s="110" t="s">
        <v>199</v>
      </c>
      <c r="F342" s="54" t="s">
        <v>612</v>
      </c>
      <c r="G342"/>
      <c r="H342" s="54"/>
      <c r="I342"/>
      <c r="T342">
        <v>2</v>
      </c>
      <c r="AD342" s="18"/>
      <c r="AG342"/>
      <c r="AM342" s="18"/>
      <c r="AP342"/>
      <c r="AQ342" s="18"/>
      <c r="AT342"/>
      <c r="AU342" s="18"/>
      <c r="AX342"/>
      <c r="AZ342" s="12"/>
      <c r="BC342"/>
      <c r="BD342" s="12"/>
      <c r="BH342"/>
      <c r="BI342" s="12"/>
      <c r="BM342" s="12"/>
      <c r="BR342"/>
      <c r="BV342" s="18"/>
      <c r="BY342"/>
      <c r="BZ342" s="12"/>
      <c r="CE342"/>
      <c r="CF342" s="18"/>
      <c r="CI342" s="12"/>
      <c r="CL342"/>
      <c r="CO342" s="62"/>
      <c r="CR342" s="18"/>
      <c r="CU342" s="62"/>
      <c r="CX342" s="18"/>
      <c r="DA342"/>
      <c r="DB342" s="18"/>
      <c r="DE342"/>
      <c r="DF342" s="12"/>
      <c r="DH342"/>
      <c r="DR342" s="18"/>
      <c r="DU342" s="29"/>
      <c r="DX342" s="111"/>
      <c r="DY342" s="29"/>
      <c r="DZ342" s="29"/>
      <c r="EA342" s="29"/>
      <c r="EB342" s="29"/>
      <c r="EC342" s="29"/>
      <c r="ED342" s="29"/>
      <c r="EE342" s="29"/>
      <c r="EF342" t="s">
        <v>176</v>
      </c>
      <c r="EK342" s="18" t="s">
        <v>174</v>
      </c>
      <c r="EL342" s="18">
        <v>75</v>
      </c>
      <c r="EM342" s="18">
        <v>112.55</v>
      </c>
      <c r="EN342"/>
      <c r="EO342" t="s">
        <v>177</v>
      </c>
      <c r="EP342" s="12">
        <v>50</v>
      </c>
      <c r="EQ342" s="12">
        <v>8</v>
      </c>
      <c r="ER342" s="12">
        <v>120</v>
      </c>
      <c r="ES342" s="12">
        <v>120</v>
      </c>
      <c r="ET342" s="109">
        <v>6</v>
      </c>
      <c r="EU342" s="54" t="s">
        <v>176</v>
      </c>
      <c r="EV342" s="12" t="s">
        <v>207</v>
      </c>
      <c r="EW342" s="109">
        <v>1</v>
      </c>
      <c r="EX342" s="18" t="s">
        <v>174</v>
      </c>
      <c r="EZ342" s="18">
        <v>50.38</v>
      </c>
      <c r="FA342" s="12"/>
      <c r="FB342" s="12">
        <v>18</v>
      </c>
      <c r="FC342" s="12">
        <v>60</v>
      </c>
      <c r="FD342" s="12">
        <v>12</v>
      </c>
      <c r="FE342" s="12" t="s">
        <v>180</v>
      </c>
      <c r="FF342" s="12">
        <v>18</v>
      </c>
      <c r="FG342" s="12">
        <v>60</v>
      </c>
      <c r="FH342" s="12">
        <v>12</v>
      </c>
      <c r="FI342" s="12" t="s">
        <v>205</v>
      </c>
      <c r="FJ342" s="12"/>
      <c r="FK342" s="12"/>
      <c r="FN342" s="116" t="s">
        <v>174</v>
      </c>
      <c r="FO342" s="84">
        <f t="shared" si="36"/>
        <v>50</v>
      </c>
      <c r="FQ342" s="85"/>
      <c r="FR342" s="85">
        <f t="shared" si="37"/>
        <v>0</v>
      </c>
      <c r="FV342" s="86"/>
      <c r="FW342" s="86">
        <f t="shared" si="34"/>
        <v>125</v>
      </c>
      <c r="FX342" s="86">
        <f t="shared" si="34"/>
        <v>162.93</v>
      </c>
      <c r="FY342" s="86">
        <f t="shared" si="34"/>
        <v>0</v>
      </c>
      <c r="GA342" s="18"/>
    </row>
    <row r="343" spans="1:183" x14ac:dyDescent="0.25">
      <c r="A343" s="83" t="s">
        <v>613</v>
      </c>
      <c r="B343" t="s">
        <v>201</v>
      </c>
      <c r="C343" s="45">
        <v>45194</v>
      </c>
      <c r="D343" s="15">
        <v>45224</v>
      </c>
      <c r="E343" t="s">
        <v>202</v>
      </c>
      <c r="F343" t="s">
        <v>177</v>
      </c>
      <c r="G343" s="54" t="s">
        <v>299</v>
      </c>
      <c r="J343">
        <v>100</v>
      </c>
      <c r="L343" t="s">
        <v>174</v>
      </c>
      <c r="N343">
        <v>1</v>
      </c>
      <c r="P343">
        <v>30000</v>
      </c>
      <c r="T343">
        <v>3</v>
      </c>
      <c r="U343">
        <v>7</v>
      </c>
      <c r="V343">
        <v>10240</v>
      </c>
      <c r="W343">
        <v>1280</v>
      </c>
      <c r="X343" t="s">
        <v>175</v>
      </c>
      <c r="Y343">
        <v>1763</v>
      </c>
      <c r="AB343">
        <v>865</v>
      </c>
      <c r="AC343">
        <v>1</v>
      </c>
      <c r="AD343" t="s">
        <v>176</v>
      </c>
      <c r="AH343" t="s">
        <v>176</v>
      </c>
      <c r="AL343" t="s">
        <v>176</v>
      </c>
      <c r="AM343" t="s">
        <v>176</v>
      </c>
      <c r="AQ343" t="s">
        <v>174</v>
      </c>
      <c r="AS343" s="18">
        <v>1056.51</v>
      </c>
      <c r="AU343" t="s">
        <v>176</v>
      </c>
      <c r="AY343" t="s">
        <v>174</v>
      </c>
      <c r="AZ343" s="12">
        <v>898</v>
      </c>
      <c r="BB343" s="18">
        <v>644.5</v>
      </c>
      <c r="BD343" t="s">
        <v>176</v>
      </c>
      <c r="BI343" t="s">
        <v>174</v>
      </c>
      <c r="BJ343" s="12">
        <v>1280</v>
      </c>
      <c r="BK343" s="18">
        <v>1738.99</v>
      </c>
      <c r="BL343" s="18">
        <v>401.9</v>
      </c>
      <c r="BN343" s="12">
        <v>5</v>
      </c>
      <c r="BO343" s="12">
        <v>38</v>
      </c>
      <c r="BV343" t="s">
        <v>176</v>
      </c>
      <c r="CF343" t="s">
        <v>174</v>
      </c>
      <c r="CG343" s="18">
        <v>1477</v>
      </c>
      <c r="CH343" s="18">
        <v>936.8</v>
      </c>
      <c r="CJ343" s="12">
        <v>1280</v>
      </c>
      <c r="CK343" s="12">
        <v>4</v>
      </c>
      <c r="CL343" s="12">
        <v>19</v>
      </c>
      <c r="CM343" s="12"/>
      <c r="CN343" s="12"/>
      <c r="CO343" s="12"/>
      <c r="CP343" s="62" t="s">
        <v>176</v>
      </c>
      <c r="CV343" s="62" t="s">
        <v>176</v>
      </c>
      <c r="DB343" t="s">
        <v>176</v>
      </c>
      <c r="DF343" s="12"/>
      <c r="DR343" t="s">
        <v>174</v>
      </c>
      <c r="DS343" s="18">
        <v>2600</v>
      </c>
      <c r="DT343" s="18">
        <v>2640.07</v>
      </c>
      <c r="DV343" s="29">
        <v>2.5</v>
      </c>
      <c r="DW343" s="29">
        <v>15</v>
      </c>
      <c r="DX343" s="29">
        <v>9</v>
      </c>
      <c r="DY343" t="s">
        <v>174</v>
      </c>
      <c r="DZ343" s="29">
        <v>77</v>
      </c>
      <c r="EA343" s="29">
        <v>77</v>
      </c>
      <c r="EB343" s="29">
        <v>72</v>
      </c>
      <c r="EC343" s="29">
        <v>72</v>
      </c>
      <c r="ED343" s="29">
        <v>12</v>
      </c>
      <c r="EE343" s="29">
        <v>12</v>
      </c>
      <c r="EF343" t="s">
        <v>176</v>
      </c>
      <c r="EK343" t="s">
        <v>174</v>
      </c>
      <c r="EM343" s="18">
        <v>184.88</v>
      </c>
      <c r="EO343" t="s">
        <v>177</v>
      </c>
      <c r="EP343">
        <v>40</v>
      </c>
      <c r="EQ343" s="12">
        <v>10</v>
      </c>
      <c r="ER343" s="12">
        <v>140</v>
      </c>
      <c r="ES343" s="12">
        <v>120</v>
      </c>
      <c r="ET343" s="12">
        <v>6</v>
      </c>
      <c r="EU343" t="s">
        <v>174</v>
      </c>
      <c r="EW343" s="12">
        <v>2</v>
      </c>
      <c r="EX343" t="s">
        <v>174</v>
      </c>
      <c r="EZ343" s="18">
        <v>106.67</v>
      </c>
      <c r="FB343" s="12">
        <v>9</v>
      </c>
      <c r="FC343" s="12">
        <v>100</v>
      </c>
      <c r="FD343" s="12">
        <v>12</v>
      </c>
      <c r="FE343" t="s">
        <v>180</v>
      </c>
      <c r="FF343" s="12">
        <v>9</v>
      </c>
      <c r="FG343" s="12">
        <v>100</v>
      </c>
      <c r="FH343" s="12">
        <v>10</v>
      </c>
      <c r="FI343" t="s">
        <v>205</v>
      </c>
      <c r="FJ343" s="12"/>
      <c r="FK343" s="12"/>
      <c r="FL343" s="12"/>
      <c r="FN343" s="66" t="s">
        <v>174</v>
      </c>
      <c r="FO343" s="84">
        <f t="shared" si="36"/>
        <v>50</v>
      </c>
      <c r="FR343" s="85">
        <f t="shared" si="37"/>
        <v>200</v>
      </c>
      <c r="FU343" s="18">
        <v>81.7</v>
      </c>
      <c r="FW343" s="86">
        <f t="shared" si="35"/>
        <v>6065.99</v>
      </c>
      <c r="FX343" s="86">
        <f t="shared" si="34"/>
        <v>6053.0300000000007</v>
      </c>
      <c r="FY343" s="86">
        <f t="shared" si="34"/>
        <v>0</v>
      </c>
      <c r="GA343" s="18"/>
    </row>
    <row r="344" spans="1:183" x14ac:dyDescent="0.25">
      <c r="A344" s="83" t="s">
        <v>614</v>
      </c>
      <c r="B344" t="s">
        <v>201</v>
      </c>
      <c r="C344" s="45">
        <v>45188</v>
      </c>
      <c r="D344" s="15">
        <v>45217</v>
      </c>
      <c r="E344" t="s">
        <v>199</v>
      </c>
      <c r="F344" t="s">
        <v>177</v>
      </c>
      <c r="G344" s="54" t="s">
        <v>299</v>
      </c>
      <c r="J344">
        <v>100</v>
      </c>
      <c r="L344" t="s">
        <v>176</v>
      </c>
      <c r="T344">
        <v>1</v>
      </c>
      <c r="U344">
        <v>7</v>
      </c>
      <c r="V344">
        <v>7392</v>
      </c>
      <c r="W344">
        <v>924</v>
      </c>
      <c r="X344" t="s">
        <v>175</v>
      </c>
      <c r="Y344">
        <v>2065</v>
      </c>
      <c r="Z344">
        <v>315</v>
      </c>
      <c r="AA344">
        <v>76</v>
      </c>
      <c r="AB344">
        <v>974</v>
      </c>
      <c r="AC344">
        <v>1</v>
      </c>
      <c r="AD344" t="s">
        <v>176</v>
      </c>
      <c r="AH344" t="s">
        <v>176</v>
      </c>
      <c r="AL344" t="s">
        <v>174</v>
      </c>
      <c r="AM344" t="s">
        <v>176</v>
      </c>
      <c r="AO344" s="18">
        <v>598.04999999999995</v>
      </c>
      <c r="AQ344" t="s">
        <v>174</v>
      </c>
      <c r="AS344" s="18">
        <v>1862.35</v>
      </c>
      <c r="AU344" t="s">
        <v>176</v>
      </c>
      <c r="AY344" t="s">
        <v>174</v>
      </c>
      <c r="AZ344" s="12">
        <v>1091</v>
      </c>
      <c r="BB344" s="18">
        <v>1171.82</v>
      </c>
      <c r="BD344" t="s">
        <v>174</v>
      </c>
      <c r="BE344" s="12">
        <v>239</v>
      </c>
      <c r="BG344" s="18">
        <v>438.62</v>
      </c>
      <c r="BI344" t="s">
        <v>174</v>
      </c>
      <c r="BJ344" s="12">
        <v>924</v>
      </c>
      <c r="BK344" s="18">
        <v>1039.9000000000001</v>
      </c>
      <c r="BL344" s="18">
        <v>822.43</v>
      </c>
      <c r="BN344" s="12">
        <v>11</v>
      </c>
      <c r="BO344" s="12">
        <v>38</v>
      </c>
      <c r="BV344" t="s">
        <v>176</v>
      </c>
      <c r="CF344" t="s">
        <v>174</v>
      </c>
      <c r="CG344" s="18">
        <v>1567</v>
      </c>
      <c r="CH344" s="18">
        <v>134.34</v>
      </c>
      <c r="CJ344" s="12">
        <v>924</v>
      </c>
      <c r="CK344" s="12">
        <v>0</v>
      </c>
      <c r="CL344" s="12">
        <v>19</v>
      </c>
      <c r="CP344" s="62" t="s">
        <v>176</v>
      </c>
      <c r="CV344" s="62" t="s">
        <v>176</v>
      </c>
      <c r="DB344" t="s">
        <v>176</v>
      </c>
      <c r="DF344" s="12"/>
      <c r="DR344" t="s">
        <v>174</v>
      </c>
      <c r="DS344" s="18">
        <v>2600</v>
      </c>
      <c r="DT344" s="18">
        <v>2363.29</v>
      </c>
      <c r="DV344" s="29">
        <v>2</v>
      </c>
      <c r="DW344" s="29">
        <v>15</v>
      </c>
      <c r="DX344" s="29">
        <v>9</v>
      </c>
      <c r="DY344" t="s">
        <v>174</v>
      </c>
      <c r="DZ344" s="29">
        <v>78</v>
      </c>
      <c r="EA344" s="29">
        <v>73</v>
      </c>
      <c r="EB344" s="29">
        <v>74</v>
      </c>
      <c r="EC344" s="29">
        <v>74</v>
      </c>
      <c r="ED344" s="29">
        <v>12</v>
      </c>
      <c r="EE344" s="29">
        <v>12</v>
      </c>
      <c r="EF344" t="s">
        <v>176</v>
      </c>
      <c r="EK344" t="s">
        <v>174</v>
      </c>
      <c r="EM344" s="18">
        <v>178.38</v>
      </c>
      <c r="EO344" t="s">
        <v>177</v>
      </c>
      <c r="EP344">
        <v>40</v>
      </c>
      <c r="EQ344" s="12">
        <v>13</v>
      </c>
      <c r="ER344" s="12">
        <v>125</v>
      </c>
      <c r="ES344" s="12">
        <v>125</v>
      </c>
      <c r="ET344" s="12">
        <v>6</v>
      </c>
      <c r="EU344" t="s">
        <v>174</v>
      </c>
      <c r="EW344" s="12">
        <v>2</v>
      </c>
      <c r="EX344" t="s">
        <v>174</v>
      </c>
      <c r="EZ344" s="18">
        <v>92.79</v>
      </c>
      <c r="FB344" s="12">
        <v>9</v>
      </c>
      <c r="FC344" s="12">
        <v>60</v>
      </c>
      <c r="FD344" s="12">
        <v>5</v>
      </c>
      <c r="FE344" t="s">
        <v>576</v>
      </c>
      <c r="FF344" s="12"/>
      <c r="FG344" s="12"/>
      <c r="FH344" s="12"/>
      <c r="FJ344" s="12"/>
      <c r="FK344" s="12"/>
      <c r="FL344" s="12"/>
      <c r="FN344" s="66" t="s">
        <v>174</v>
      </c>
      <c r="FO344" s="84">
        <f t="shared" si="36"/>
        <v>50</v>
      </c>
      <c r="FR344" s="85">
        <f t="shared" si="37"/>
        <v>200</v>
      </c>
      <c r="FW344" s="86">
        <f t="shared" si="35"/>
        <v>5456.9</v>
      </c>
      <c r="FX344" s="86">
        <f t="shared" si="34"/>
        <v>7662.07</v>
      </c>
      <c r="FY344" s="86">
        <f t="shared" si="34"/>
        <v>0</v>
      </c>
      <c r="GA344" s="18"/>
    </row>
    <row r="345" spans="1:183" ht="45" x14ac:dyDescent="0.25">
      <c r="A345" s="83" t="s">
        <v>615</v>
      </c>
      <c r="B345" t="s">
        <v>201</v>
      </c>
      <c r="C345" s="45">
        <v>45181</v>
      </c>
      <c r="D345" s="15">
        <v>45223</v>
      </c>
      <c r="E345" t="s">
        <v>202</v>
      </c>
      <c r="F345" t="s">
        <v>177</v>
      </c>
      <c r="G345" s="54" t="s">
        <v>299</v>
      </c>
      <c r="J345">
        <v>100</v>
      </c>
      <c r="L345" t="s">
        <v>174</v>
      </c>
      <c r="M345">
        <v>1</v>
      </c>
      <c r="P345">
        <v>20000</v>
      </c>
      <c r="T345">
        <v>2</v>
      </c>
      <c r="U345">
        <v>5</v>
      </c>
      <c r="V345">
        <v>7392</v>
      </c>
      <c r="W345">
        <v>924</v>
      </c>
      <c r="X345" t="s">
        <v>175</v>
      </c>
      <c r="Y345">
        <v>2397</v>
      </c>
      <c r="AB345">
        <v>1380</v>
      </c>
      <c r="AC345">
        <v>1</v>
      </c>
      <c r="AD345" t="s">
        <v>176</v>
      </c>
      <c r="AH345" t="s">
        <v>176</v>
      </c>
      <c r="AL345" t="s">
        <v>176</v>
      </c>
      <c r="AM345" t="s">
        <v>176</v>
      </c>
      <c r="AQ345" t="s">
        <v>174</v>
      </c>
      <c r="AS345" s="18">
        <v>907.79</v>
      </c>
      <c r="AU345" t="s">
        <v>176</v>
      </c>
      <c r="AY345" t="s">
        <v>174</v>
      </c>
      <c r="AZ345" s="12">
        <v>1017</v>
      </c>
      <c r="BB345" s="18">
        <v>1515.37</v>
      </c>
      <c r="BD345" t="s">
        <v>176</v>
      </c>
      <c r="BI345" t="s">
        <v>174</v>
      </c>
      <c r="BJ345" s="12">
        <v>924</v>
      </c>
      <c r="BK345" s="18">
        <v>726.48</v>
      </c>
      <c r="BL345" s="18">
        <v>778.06</v>
      </c>
      <c r="BN345" s="12">
        <v>8</v>
      </c>
      <c r="BO345" s="12">
        <v>38</v>
      </c>
      <c r="BV345" t="s">
        <v>176</v>
      </c>
      <c r="CF345" t="s">
        <v>176</v>
      </c>
      <c r="CP345" s="62" t="s">
        <v>176</v>
      </c>
      <c r="CV345" s="62" t="s">
        <v>176</v>
      </c>
      <c r="DB345" t="s">
        <v>176</v>
      </c>
      <c r="DF345" s="12"/>
      <c r="DR345" t="s">
        <v>174</v>
      </c>
      <c r="DS345" s="18">
        <v>2600</v>
      </c>
      <c r="DT345" s="18">
        <v>2531.14</v>
      </c>
      <c r="DV345" s="29">
        <v>2</v>
      </c>
      <c r="DW345" s="29">
        <v>15</v>
      </c>
      <c r="DX345" s="29">
        <v>9</v>
      </c>
      <c r="DY345" t="s">
        <v>174</v>
      </c>
      <c r="DZ345" s="29">
        <v>77</v>
      </c>
      <c r="EA345" s="29">
        <v>77</v>
      </c>
      <c r="EB345" s="29">
        <v>72</v>
      </c>
      <c r="EC345" s="29">
        <v>72</v>
      </c>
      <c r="ED345" s="29">
        <v>12</v>
      </c>
      <c r="EE345" s="29">
        <v>12</v>
      </c>
      <c r="EF345" t="s">
        <v>176</v>
      </c>
      <c r="EK345" t="s">
        <v>174</v>
      </c>
      <c r="EM345" s="18">
        <v>56.18</v>
      </c>
      <c r="EO345" t="s">
        <v>177</v>
      </c>
      <c r="EP345">
        <v>40</v>
      </c>
      <c r="EQ345" s="12">
        <v>10</v>
      </c>
      <c r="ER345" s="12">
        <v>140</v>
      </c>
      <c r="ES345" s="12">
        <v>120</v>
      </c>
      <c r="ET345" s="12">
        <v>0</v>
      </c>
      <c r="EU345" t="s">
        <v>176</v>
      </c>
      <c r="EV345" s="54" t="s">
        <v>616</v>
      </c>
      <c r="EW345" s="12">
        <v>1</v>
      </c>
      <c r="EX345" t="s">
        <v>174</v>
      </c>
      <c r="EZ345" s="18">
        <v>99.53</v>
      </c>
      <c r="FB345" s="12">
        <v>9</v>
      </c>
      <c r="FC345" s="12">
        <v>75</v>
      </c>
      <c r="FD345" s="12">
        <v>12</v>
      </c>
      <c r="FE345" t="s">
        <v>180</v>
      </c>
      <c r="FF345" s="12">
        <v>9</v>
      </c>
      <c r="FG345" s="12">
        <v>75</v>
      </c>
      <c r="FH345" s="12">
        <v>10</v>
      </c>
      <c r="FI345" t="s">
        <v>205</v>
      </c>
      <c r="FJ345" s="109"/>
      <c r="FK345" s="109"/>
      <c r="FN345" s="66" t="s">
        <v>174</v>
      </c>
      <c r="FO345" s="84">
        <f t="shared" si="36"/>
        <v>50</v>
      </c>
      <c r="FR345" s="85">
        <f t="shared" si="37"/>
        <v>200</v>
      </c>
      <c r="FU345" s="18">
        <v>73.38</v>
      </c>
      <c r="FW345" s="86">
        <f>SUM(AE345,AI345,AN345,AR345,AV345,BA345,BF345,BK345,BW345,CG345,CS345,CY345,DC345,DS345,EH345,EL345,EY345,FO345,FR345)</f>
        <v>3576.48</v>
      </c>
      <c r="FX345" s="86">
        <f t="shared" si="34"/>
        <v>5961.45</v>
      </c>
      <c r="FY345" s="86">
        <f t="shared" si="34"/>
        <v>0</v>
      </c>
      <c r="GA345" s="18"/>
    </row>
    <row r="346" spans="1:183" ht="30" x14ac:dyDescent="0.25">
      <c r="A346" s="83" t="s">
        <v>617</v>
      </c>
      <c r="B346" t="s">
        <v>201</v>
      </c>
      <c r="C346" s="45">
        <v>45182</v>
      </c>
      <c r="D346" s="15">
        <v>45225</v>
      </c>
      <c r="E346" t="s">
        <v>202</v>
      </c>
      <c r="F346" t="s">
        <v>177</v>
      </c>
      <c r="G346" s="54" t="s">
        <v>299</v>
      </c>
      <c r="J346">
        <v>100</v>
      </c>
      <c r="L346" t="s">
        <v>174</v>
      </c>
      <c r="M346">
        <v>1</v>
      </c>
      <c r="P346">
        <v>30000</v>
      </c>
      <c r="T346">
        <v>3</v>
      </c>
      <c r="U346">
        <v>5</v>
      </c>
      <c r="V346">
        <v>7280</v>
      </c>
      <c r="W346">
        <v>980</v>
      </c>
      <c r="X346" t="s">
        <v>175</v>
      </c>
      <c r="Y346">
        <v>3339</v>
      </c>
      <c r="AB346">
        <v>972</v>
      </c>
      <c r="AC346">
        <v>1</v>
      </c>
      <c r="AD346" t="s">
        <v>176</v>
      </c>
      <c r="AH346" t="s">
        <v>176</v>
      </c>
      <c r="AL346" t="s">
        <v>176</v>
      </c>
      <c r="AM346" t="s">
        <v>176</v>
      </c>
      <c r="AQ346" t="s">
        <v>174</v>
      </c>
      <c r="AS346" s="18">
        <v>1012.09</v>
      </c>
      <c r="AU346" t="s">
        <v>176</v>
      </c>
      <c r="AY346" t="s">
        <v>174</v>
      </c>
      <c r="AZ346" s="12">
        <v>2367</v>
      </c>
      <c r="BB346" s="18">
        <v>1269.03</v>
      </c>
      <c r="BD346" t="s">
        <v>176</v>
      </c>
      <c r="BI346" t="s">
        <v>174</v>
      </c>
      <c r="BJ346" s="12">
        <v>980</v>
      </c>
      <c r="BL346" s="18">
        <v>1347.95</v>
      </c>
      <c r="BN346" s="12">
        <v>4.2</v>
      </c>
      <c r="BO346" s="12">
        <v>38</v>
      </c>
      <c r="BV346" t="s">
        <v>176</v>
      </c>
      <c r="CF346" t="s">
        <v>174</v>
      </c>
      <c r="CH346" s="18">
        <v>2172.25</v>
      </c>
      <c r="CJ346" s="12">
        <v>980</v>
      </c>
      <c r="CK346" s="12">
        <v>0</v>
      </c>
      <c r="CL346" s="12">
        <v>19</v>
      </c>
      <c r="CM346" s="12"/>
      <c r="CN346" s="12"/>
      <c r="CO346" s="12"/>
      <c r="CP346" s="62" t="s">
        <v>176</v>
      </c>
      <c r="CV346" s="62" t="s">
        <v>176</v>
      </c>
      <c r="DB346" t="s">
        <v>176</v>
      </c>
      <c r="DF346" s="12"/>
      <c r="DR346" t="s">
        <v>174</v>
      </c>
      <c r="DS346" s="18">
        <v>2600</v>
      </c>
      <c r="DT346" s="18">
        <v>2679.02</v>
      </c>
      <c r="DV346" s="29">
        <v>2</v>
      </c>
      <c r="DW346" s="29">
        <v>15</v>
      </c>
      <c r="DX346" s="29">
        <v>9</v>
      </c>
      <c r="DY346" t="s">
        <v>174</v>
      </c>
      <c r="DZ346" s="29">
        <v>77</v>
      </c>
      <c r="EA346" s="29">
        <v>77</v>
      </c>
      <c r="EB346" s="29">
        <v>72</v>
      </c>
      <c r="EC346" s="29">
        <v>72</v>
      </c>
      <c r="ED346" s="29">
        <v>12</v>
      </c>
      <c r="EE346" s="29">
        <v>12</v>
      </c>
      <c r="EF346" t="s">
        <v>176</v>
      </c>
      <c r="EK346" t="s">
        <v>174</v>
      </c>
      <c r="EM346" s="18">
        <v>37.68</v>
      </c>
      <c r="EO346" t="s">
        <v>177</v>
      </c>
      <c r="EP346">
        <v>40</v>
      </c>
      <c r="EQ346" s="12">
        <v>10</v>
      </c>
      <c r="ER346" s="12">
        <v>140</v>
      </c>
      <c r="ES346" s="12">
        <v>120</v>
      </c>
      <c r="ET346" s="12">
        <v>6</v>
      </c>
      <c r="EU346" t="s">
        <v>321</v>
      </c>
      <c r="EV346" s="54" t="s">
        <v>618</v>
      </c>
      <c r="EW346" s="12">
        <v>0</v>
      </c>
      <c r="EX346" t="s">
        <v>174</v>
      </c>
      <c r="EZ346" s="18">
        <v>92.79</v>
      </c>
      <c r="FB346" s="12">
        <v>9</v>
      </c>
      <c r="FC346" s="12">
        <v>75</v>
      </c>
      <c r="FD346" s="12">
        <v>12</v>
      </c>
      <c r="FE346" t="s">
        <v>180</v>
      </c>
      <c r="FF346" s="12">
        <v>9</v>
      </c>
      <c r="FG346" s="12">
        <v>75</v>
      </c>
      <c r="FH346" s="12">
        <v>10</v>
      </c>
      <c r="FI346" t="s">
        <v>205</v>
      </c>
      <c r="FJ346" s="12"/>
      <c r="FK346" s="12"/>
      <c r="FL346" s="12"/>
      <c r="FN346" s="66" t="s">
        <v>174</v>
      </c>
      <c r="FO346" s="84">
        <f t="shared" si="36"/>
        <v>50</v>
      </c>
      <c r="FR346" s="85">
        <f t="shared" si="37"/>
        <v>200</v>
      </c>
      <c r="FU346" s="18">
        <v>88.66</v>
      </c>
      <c r="FW346" s="86">
        <f t="shared" si="35"/>
        <v>2850</v>
      </c>
      <c r="FX346" s="86">
        <f t="shared" si="34"/>
        <v>8699.4700000000012</v>
      </c>
      <c r="FY346" s="86">
        <f t="shared" si="34"/>
        <v>0</v>
      </c>
      <c r="GA346" s="18"/>
    </row>
    <row r="347" spans="1:183" x14ac:dyDescent="0.25">
      <c r="A347" s="83" t="s">
        <v>619</v>
      </c>
      <c r="B347" t="s">
        <v>201</v>
      </c>
      <c r="C347" s="45">
        <v>45169</v>
      </c>
      <c r="D347" s="15">
        <v>45209</v>
      </c>
      <c r="E347" t="s">
        <v>199</v>
      </c>
      <c r="F347" t="s">
        <v>177</v>
      </c>
      <c r="G347" s="54" t="s">
        <v>299</v>
      </c>
      <c r="J347">
        <v>100</v>
      </c>
      <c r="L347" t="s">
        <v>176</v>
      </c>
      <c r="T347">
        <v>2</v>
      </c>
      <c r="U347">
        <v>7</v>
      </c>
      <c r="V347">
        <v>9600</v>
      </c>
      <c r="W347">
        <v>1200</v>
      </c>
      <c r="X347" t="s">
        <v>175</v>
      </c>
      <c r="Y347">
        <v>2978</v>
      </c>
      <c r="AB347">
        <v>1604</v>
      </c>
      <c r="AC347">
        <v>1</v>
      </c>
      <c r="AD347" t="s">
        <v>176</v>
      </c>
      <c r="AH347" t="s">
        <v>176</v>
      </c>
      <c r="AL347" t="s">
        <v>176</v>
      </c>
      <c r="AM347" t="s">
        <v>176</v>
      </c>
      <c r="AQ347" t="s">
        <v>174</v>
      </c>
      <c r="AS347" s="18">
        <v>897.65</v>
      </c>
      <c r="AU347" t="s">
        <v>176</v>
      </c>
      <c r="AY347" t="s">
        <v>174</v>
      </c>
      <c r="AZ347" s="12">
        <v>1374</v>
      </c>
      <c r="BB347" s="18">
        <v>1450.91</v>
      </c>
      <c r="BD347" t="s">
        <v>176</v>
      </c>
      <c r="BI347" t="s">
        <v>174</v>
      </c>
      <c r="BJ347" s="12">
        <v>1200</v>
      </c>
      <c r="BK347" s="18">
        <v>379.5</v>
      </c>
      <c r="BL347" s="18">
        <v>1589.59</v>
      </c>
      <c r="BN347" s="12">
        <v>11</v>
      </c>
      <c r="BO347" s="12">
        <v>38</v>
      </c>
      <c r="BV347" t="s">
        <v>176</v>
      </c>
      <c r="CF347" t="s">
        <v>174</v>
      </c>
      <c r="CG347" s="18">
        <v>469.5</v>
      </c>
      <c r="CH347" s="18">
        <v>1656.7</v>
      </c>
      <c r="CJ347" s="12">
        <v>1200</v>
      </c>
      <c r="CK347" s="12">
        <v>0</v>
      </c>
      <c r="CL347" s="12">
        <v>19</v>
      </c>
      <c r="CP347" s="62" t="s">
        <v>176</v>
      </c>
      <c r="CV347" s="62" t="s">
        <v>176</v>
      </c>
      <c r="DB347" t="s">
        <v>174</v>
      </c>
      <c r="DD347" s="18">
        <v>1529.5</v>
      </c>
      <c r="DF347" s="12">
        <v>16</v>
      </c>
      <c r="DG347" s="12">
        <v>50</v>
      </c>
      <c r="DH347" s="12">
        <v>8</v>
      </c>
      <c r="DI347" t="s">
        <v>181</v>
      </c>
      <c r="DR347" t="s">
        <v>174</v>
      </c>
      <c r="DS347" s="18">
        <v>2600</v>
      </c>
      <c r="DT347" s="18">
        <v>2439.9</v>
      </c>
      <c r="DV347" s="29">
        <v>2.5</v>
      </c>
      <c r="DW347" s="29">
        <v>15</v>
      </c>
      <c r="DX347" s="29">
        <v>9</v>
      </c>
      <c r="DY347" t="s">
        <v>174</v>
      </c>
      <c r="DZ347" s="111">
        <v>77</v>
      </c>
      <c r="EA347" s="111">
        <v>77</v>
      </c>
      <c r="EB347" s="111">
        <v>72</v>
      </c>
      <c r="EC347" s="111">
        <v>72</v>
      </c>
      <c r="ED347" s="111">
        <v>12</v>
      </c>
      <c r="EE347" s="111">
        <v>12</v>
      </c>
      <c r="EF347" t="s">
        <v>176</v>
      </c>
      <c r="EK347" t="s">
        <v>174</v>
      </c>
      <c r="EM347" s="18">
        <v>138.79</v>
      </c>
      <c r="EO347" t="s">
        <v>177</v>
      </c>
      <c r="EP347">
        <v>40</v>
      </c>
      <c r="EQ347" s="12">
        <v>10</v>
      </c>
      <c r="ER347" s="12">
        <v>140</v>
      </c>
      <c r="ES347" s="12">
        <v>120</v>
      </c>
      <c r="ET347" s="12">
        <v>6</v>
      </c>
      <c r="EU347" t="s">
        <v>174</v>
      </c>
      <c r="EW347" s="12">
        <v>1</v>
      </c>
      <c r="EX347" t="s">
        <v>174</v>
      </c>
      <c r="EZ347" s="18">
        <v>99.53</v>
      </c>
      <c r="FC347" s="12">
        <v>100</v>
      </c>
      <c r="FD347" s="12">
        <v>12</v>
      </c>
      <c r="FE347" t="s">
        <v>180</v>
      </c>
      <c r="FF347" s="109">
        <v>9</v>
      </c>
      <c r="FG347" s="109">
        <v>100</v>
      </c>
      <c r="FH347" s="109">
        <v>10</v>
      </c>
      <c r="FI347" t="s">
        <v>205</v>
      </c>
      <c r="FJ347" s="109"/>
      <c r="FK347" s="109"/>
      <c r="FL347" s="109"/>
      <c r="FN347" s="66" t="s">
        <v>174</v>
      </c>
      <c r="FO347" s="84">
        <f t="shared" si="36"/>
        <v>50</v>
      </c>
      <c r="FR347" s="85">
        <f t="shared" si="37"/>
        <v>200</v>
      </c>
      <c r="FU347" s="18">
        <v>81.7</v>
      </c>
      <c r="FW347" s="86">
        <f t="shared" si="35"/>
        <v>3699</v>
      </c>
      <c r="FX347" s="86">
        <f t="shared" si="34"/>
        <v>9884.2700000000023</v>
      </c>
      <c r="FY347" s="86">
        <f t="shared" si="34"/>
        <v>0</v>
      </c>
      <c r="GA347" s="18"/>
    </row>
    <row r="348" spans="1:183" x14ac:dyDescent="0.25">
      <c r="A348" s="83" t="s">
        <v>620</v>
      </c>
      <c r="B348" t="s">
        <v>201</v>
      </c>
      <c r="C348" s="45">
        <v>45174</v>
      </c>
      <c r="D348" s="15">
        <v>45209</v>
      </c>
      <c r="E348" t="s">
        <v>199</v>
      </c>
      <c r="F348" t="s">
        <v>177</v>
      </c>
      <c r="G348" s="54" t="s">
        <v>299</v>
      </c>
      <c r="J348">
        <v>100</v>
      </c>
      <c r="L348" t="s">
        <v>176</v>
      </c>
      <c r="T348">
        <v>2</v>
      </c>
      <c r="U348">
        <v>7</v>
      </c>
      <c r="V348">
        <v>19200</v>
      </c>
      <c r="W348">
        <v>2400</v>
      </c>
      <c r="X348" t="s">
        <v>175</v>
      </c>
      <c r="Y348">
        <v>3092</v>
      </c>
      <c r="Z348">
        <v>287</v>
      </c>
      <c r="AA348">
        <v>77</v>
      </c>
      <c r="AB348">
        <v>1055</v>
      </c>
      <c r="AC348">
        <v>2</v>
      </c>
      <c r="AD348" t="s">
        <v>176</v>
      </c>
      <c r="AH348" t="s">
        <v>176</v>
      </c>
      <c r="AL348" t="s">
        <v>174</v>
      </c>
      <c r="AM348" t="s">
        <v>176</v>
      </c>
      <c r="AO348" s="18">
        <v>598.04999999999995</v>
      </c>
      <c r="AQ348" t="s">
        <v>174</v>
      </c>
      <c r="AS348" s="18">
        <v>2067.59</v>
      </c>
      <c r="AU348" t="s">
        <v>176</v>
      </c>
      <c r="AY348" t="s">
        <v>174</v>
      </c>
      <c r="AZ348" s="12">
        <v>2037</v>
      </c>
      <c r="BB348" s="18">
        <v>764.64</v>
      </c>
      <c r="BD348" t="s">
        <v>174</v>
      </c>
      <c r="BE348" s="12">
        <v>210</v>
      </c>
      <c r="BG348" s="18">
        <v>536.66</v>
      </c>
      <c r="BI348" t="s">
        <v>176</v>
      </c>
      <c r="BJ348" s="12">
        <v>1200</v>
      </c>
      <c r="BN348" s="12">
        <v>38</v>
      </c>
      <c r="BO348" s="12">
        <v>38</v>
      </c>
      <c r="BV348" t="s">
        <v>176</v>
      </c>
      <c r="CF348" t="s">
        <v>174</v>
      </c>
      <c r="CG348" s="18">
        <v>767.4</v>
      </c>
      <c r="CH348" s="18">
        <v>1062.3900000000001</v>
      </c>
      <c r="CJ348" s="12">
        <v>1200</v>
      </c>
      <c r="CK348" s="12">
        <v>0</v>
      </c>
      <c r="CL348" s="12">
        <v>19</v>
      </c>
      <c r="CP348" s="62" t="s">
        <v>176</v>
      </c>
      <c r="CV348" s="62" t="s">
        <v>176</v>
      </c>
      <c r="DB348" t="s">
        <v>174</v>
      </c>
      <c r="DD348" s="18">
        <v>1543.6</v>
      </c>
      <c r="DF348" s="12">
        <v>12</v>
      </c>
      <c r="DG348" s="12">
        <v>30</v>
      </c>
      <c r="DH348" s="12">
        <v>8</v>
      </c>
      <c r="DI348" t="s">
        <v>181</v>
      </c>
      <c r="DR348" t="s">
        <v>174</v>
      </c>
      <c r="DS348" s="18">
        <v>2600</v>
      </c>
      <c r="DT348" s="18">
        <v>2908.52</v>
      </c>
      <c r="DV348" s="29">
        <v>2.5</v>
      </c>
      <c r="DW348" s="29">
        <v>15</v>
      </c>
      <c r="DX348" s="29">
        <v>9</v>
      </c>
      <c r="DY348" t="s">
        <v>174</v>
      </c>
      <c r="DZ348" s="111">
        <v>8</v>
      </c>
      <c r="EA348" s="111">
        <v>76</v>
      </c>
      <c r="EB348" s="111">
        <v>74</v>
      </c>
      <c r="EC348" s="111">
        <v>74</v>
      </c>
      <c r="ED348" s="111">
        <v>12</v>
      </c>
      <c r="EE348" s="111">
        <v>12</v>
      </c>
      <c r="EF348" t="s">
        <v>176</v>
      </c>
      <c r="EK348" t="s">
        <v>174</v>
      </c>
      <c r="EM348" s="18">
        <v>146.22999999999999</v>
      </c>
      <c r="EO348" t="s">
        <v>177</v>
      </c>
      <c r="EP348">
        <v>40</v>
      </c>
      <c r="EQ348" s="12">
        <v>10</v>
      </c>
      <c r="ER348" s="12">
        <v>120</v>
      </c>
      <c r="ES348" s="12">
        <v>120</v>
      </c>
      <c r="ET348" s="12">
        <v>6</v>
      </c>
      <c r="EU348" t="s">
        <v>174</v>
      </c>
      <c r="EW348" s="12">
        <v>1</v>
      </c>
      <c r="EX348" t="s">
        <v>174</v>
      </c>
      <c r="EZ348" s="18">
        <v>92.79</v>
      </c>
      <c r="FB348" s="12">
        <v>9</v>
      </c>
      <c r="FC348" s="12">
        <v>60</v>
      </c>
      <c r="FD348" s="12">
        <v>6</v>
      </c>
      <c r="FE348" t="s">
        <v>576</v>
      </c>
      <c r="FF348" s="109"/>
      <c r="FG348" s="109"/>
      <c r="FH348" s="109"/>
      <c r="FJ348" s="109"/>
      <c r="FK348" s="109"/>
      <c r="FL348" s="109"/>
      <c r="FN348" s="66" t="s">
        <v>174</v>
      </c>
      <c r="FO348" s="84">
        <f t="shared" si="36"/>
        <v>50</v>
      </c>
      <c r="FR348" s="85">
        <f t="shared" si="37"/>
        <v>200</v>
      </c>
      <c r="FW348" s="86">
        <f t="shared" si="35"/>
        <v>3617.4</v>
      </c>
      <c r="FX348" s="86">
        <f t="shared" ref="FX348:FY363" si="38">SUM(AF348,AJ348,AO348,AS348,AW348,BB348,BG348,BL348,BX348,CH348,CT348,CZ348,DD348,DT348,EI348,EM348,EZ348,FP348,FS348,FU348)</f>
        <v>9720.4700000000012</v>
      </c>
      <c r="FY348" s="86">
        <f t="shared" si="38"/>
        <v>0</v>
      </c>
      <c r="GA348" s="18"/>
    </row>
    <row r="349" spans="1:183" ht="15" customHeight="1" x14ac:dyDescent="0.25">
      <c r="A349" s="83" t="s">
        <v>621</v>
      </c>
      <c r="B349" t="s">
        <v>337</v>
      </c>
      <c r="C349" s="117">
        <v>31323</v>
      </c>
      <c r="D349" s="117">
        <v>121923</v>
      </c>
      <c r="E349" t="s">
        <v>202</v>
      </c>
      <c r="F349" t="s">
        <v>177</v>
      </c>
      <c r="G349" s="54" t="s">
        <v>203</v>
      </c>
      <c r="J349">
        <v>100</v>
      </c>
      <c r="L349" t="s">
        <v>174</v>
      </c>
      <c r="M349">
        <v>1</v>
      </c>
      <c r="P349">
        <v>10000</v>
      </c>
      <c r="T349">
        <v>2</v>
      </c>
      <c r="U349">
        <v>6</v>
      </c>
      <c r="V349">
        <v>7392</v>
      </c>
      <c r="W349">
        <v>924</v>
      </c>
      <c r="X349" t="s">
        <v>175</v>
      </c>
      <c r="Y349">
        <v>1993</v>
      </c>
      <c r="Z349">
        <v>800</v>
      </c>
      <c r="AA349">
        <v>161</v>
      </c>
      <c r="AB349">
        <v>941</v>
      </c>
      <c r="AC349">
        <v>1</v>
      </c>
      <c r="AD349" t="s">
        <v>176</v>
      </c>
      <c r="AH349" t="s">
        <v>176</v>
      </c>
      <c r="AL349" t="s">
        <v>176</v>
      </c>
      <c r="AM349" t="s">
        <v>176</v>
      </c>
      <c r="AQ349" t="s">
        <v>174</v>
      </c>
      <c r="AS349" s="18">
        <v>933.58</v>
      </c>
      <c r="AT349" s="18">
        <v>939.57</v>
      </c>
      <c r="AU349" t="s">
        <v>176</v>
      </c>
      <c r="AY349" t="s">
        <v>174</v>
      </c>
      <c r="AZ349" s="12">
        <v>1052</v>
      </c>
      <c r="BB349" s="18">
        <v>417.75</v>
      </c>
      <c r="BD349" t="s">
        <v>174</v>
      </c>
      <c r="BE349" s="12">
        <v>639</v>
      </c>
      <c r="BG349" s="18">
        <v>513.17999999999995</v>
      </c>
      <c r="BI349" t="s">
        <v>174</v>
      </c>
      <c r="BJ349" s="12">
        <v>924</v>
      </c>
      <c r="BM349" s="18">
        <v>1223.6500000000001</v>
      </c>
      <c r="BN349" s="12">
        <v>7.5</v>
      </c>
      <c r="BO349" s="12">
        <v>30</v>
      </c>
      <c r="BV349" t="s">
        <v>176</v>
      </c>
      <c r="CF349" t="s">
        <v>174</v>
      </c>
      <c r="CH349" s="18">
        <v>1880.17</v>
      </c>
      <c r="CJ349" s="12">
        <v>924</v>
      </c>
      <c r="CK349" s="65">
        <v>0</v>
      </c>
      <c r="CL349" s="12">
        <v>19</v>
      </c>
      <c r="CP349" s="62" t="s">
        <v>176</v>
      </c>
      <c r="CV349" s="62" t="s">
        <v>176</v>
      </c>
      <c r="DB349" t="s">
        <v>176</v>
      </c>
      <c r="DF349" s="12"/>
      <c r="DR349" t="s">
        <v>174</v>
      </c>
      <c r="DS349" s="18">
        <v>2591.9699999999998</v>
      </c>
      <c r="DU349" s="18">
        <v>1967.75</v>
      </c>
      <c r="DV349" s="29">
        <v>2</v>
      </c>
      <c r="DW349" s="29">
        <v>15</v>
      </c>
      <c r="DX349" s="29">
        <v>8.8000000000000007</v>
      </c>
      <c r="DY349" t="s">
        <v>174</v>
      </c>
      <c r="DZ349" s="29">
        <v>78</v>
      </c>
      <c r="EA349" s="29">
        <v>80</v>
      </c>
      <c r="EB349" s="29">
        <v>72</v>
      </c>
      <c r="EC349" s="29">
        <v>72</v>
      </c>
      <c r="ED349" s="29">
        <v>8</v>
      </c>
      <c r="EE349" s="29">
        <v>6</v>
      </c>
      <c r="EF349" t="s">
        <v>176</v>
      </c>
      <c r="EK349" t="s">
        <v>174</v>
      </c>
      <c r="EM349" s="18">
        <v>111.62</v>
      </c>
      <c r="EN349" s="18">
        <v>48.74</v>
      </c>
      <c r="EO349" t="s">
        <v>177</v>
      </c>
      <c r="EP349">
        <v>40</v>
      </c>
      <c r="ER349" s="12">
        <v>120</v>
      </c>
      <c r="ES349" s="12">
        <v>120</v>
      </c>
      <c r="ET349" s="12">
        <v>12</v>
      </c>
      <c r="EU349" t="s">
        <v>174</v>
      </c>
      <c r="EW349" s="12">
        <v>2</v>
      </c>
      <c r="EX349" t="s">
        <v>174</v>
      </c>
      <c r="EZ349" s="18">
        <v>44.25</v>
      </c>
      <c r="FA349" s="18">
        <v>40.130000000000003</v>
      </c>
      <c r="FF349" s="12"/>
      <c r="FG349" s="12"/>
      <c r="FH349" s="12"/>
      <c r="FN349" s="66" t="s">
        <v>174</v>
      </c>
      <c r="FO349" s="84">
        <f>IF(FN349="Yes",50,0)</f>
        <v>50</v>
      </c>
      <c r="FR349" s="85">
        <f>IF(F349="electric",200,0)</f>
        <v>200</v>
      </c>
      <c r="FW349" s="86">
        <f t="shared" si="35"/>
        <v>2841.97</v>
      </c>
      <c r="FX349" s="86">
        <f t="shared" si="38"/>
        <v>3900.5499999999997</v>
      </c>
      <c r="FY349" s="86">
        <f>SUM(AG349,AK349,AP349,AT349,AX349,BC349,BH349,BM349,BY349,CI349,CU349,DA349,DE349,DU349,EJ349,EN349,FA349,FQ349,FT349,FV349)</f>
        <v>4219.84</v>
      </c>
    </row>
    <row r="350" spans="1:183" ht="30" x14ac:dyDescent="0.25">
      <c r="A350" s="83" t="s">
        <v>622</v>
      </c>
      <c r="B350" t="s">
        <v>201</v>
      </c>
      <c r="C350" s="117">
        <v>112123</v>
      </c>
      <c r="D350" s="117">
        <v>13024</v>
      </c>
      <c r="E350" t="s">
        <v>202</v>
      </c>
      <c r="F350" t="s">
        <v>177</v>
      </c>
      <c r="G350" s="54" t="s">
        <v>203</v>
      </c>
      <c r="J350">
        <v>100</v>
      </c>
      <c r="L350" t="s">
        <v>176</v>
      </c>
      <c r="T350">
        <v>2</v>
      </c>
      <c r="U350">
        <v>7</v>
      </c>
      <c r="V350">
        <v>9728</v>
      </c>
      <c r="W350">
        <v>1216</v>
      </c>
      <c r="X350" t="s">
        <v>175</v>
      </c>
      <c r="Y350">
        <v>2771</v>
      </c>
      <c r="Z350">
        <v>372</v>
      </c>
      <c r="AA350" s="65">
        <v>125</v>
      </c>
      <c r="AB350">
        <v>1175</v>
      </c>
      <c r="AC350">
        <v>1</v>
      </c>
      <c r="AD350" t="s">
        <v>176</v>
      </c>
      <c r="AH350" t="s">
        <v>176</v>
      </c>
      <c r="AL350" t="s">
        <v>176</v>
      </c>
      <c r="AM350" t="s">
        <v>176</v>
      </c>
      <c r="AQ350" t="s">
        <v>174</v>
      </c>
      <c r="AS350" s="18">
        <v>1339.77</v>
      </c>
      <c r="AU350" t="s">
        <v>176</v>
      </c>
      <c r="AY350" t="s">
        <v>174</v>
      </c>
      <c r="AZ350" s="12">
        <v>1596</v>
      </c>
      <c r="BB350" s="18">
        <v>596.13</v>
      </c>
      <c r="BD350" t="s">
        <v>174</v>
      </c>
      <c r="BE350" s="109">
        <v>247</v>
      </c>
      <c r="BG350" s="18">
        <v>505.18</v>
      </c>
      <c r="BI350" t="s">
        <v>174</v>
      </c>
      <c r="BJ350" s="12">
        <v>1216</v>
      </c>
      <c r="BL350" s="18">
        <v>1324.79</v>
      </c>
      <c r="BN350" s="12">
        <v>11</v>
      </c>
      <c r="BO350" s="12">
        <v>38</v>
      </c>
      <c r="BV350" t="s">
        <v>176</v>
      </c>
      <c r="CF350" t="s">
        <v>174</v>
      </c>
      <c r="CH350" s="18">
        <v>1864.59</v>
      </c>
      <c r="CJ350" s="12">
        <v>1216</v>
      </c>
      <c r="CK350" s="12">
        <v>11</v>
      </c>
      <c r="CL350" s="12">
        <v>19</v>
      </c>
      <c r="CP350" s="62" t="s">
        <v>176</v>
      </c>
      <c r="CV350" s="62" t="s">
        <v>176</v>
      </c>
      <c r="DB350" t="s">
        <v>176</v>
      </c>
      <c r="DF350" s="12"/>
      <c r="DR350" t="s">
        <v>174</v>
      </c>
      <c r="DS350" s="18">
        <v>2600</v>
      </c>
      <c r="DT350" s="18">
        <v>2736.33</v>
      </c>
      <c r="DV350" s="29">
        <v>2.5</v>
      </c>
      <c r="DW350" s="29">
        <v>15</v>
      </c>
      <c r="DX350" s="29">
        <v>9</v>
      </c>
      <c r="DY350" t="s">
        <v>174</v>
      </c>
      <c r="DZ350" s="29">
        <v>66</v>
      </c>
      <c r="EA350" s="29">
        <v>68</v>
      </c>
      <c r="EB350" s="29">
        <v>70</v>
      </c>
      <c r="EC350" s="29">
        <v>70</v>
      </c>
      <c r="ED350" s="29">
        <v>12</v>
      </c>
      <c r="EE350" s="29">
        <v>12</v>
      </c>
      <c r="EF350" t="s">
        <v>176</v>
      </c>
      <c r="EK350" t="s">
        <v>174</v>
      </c>
      <c r="EM350" s="18">
        <v>85.53</v>
      </c>
      <c r="EO350" t="s">
        <v>177</v>
      </c>
      <c r="EP350">
        <v>40</v>
      </c>
      <c r="EQ350" s="12">
        <v>15</v>
      </c>
      <c r="ER350" s="12">
        <v>120</v>
      </c>
      <c r="ES350" s="12">
        <v>120</v>
      </c>
      <c r="ET350" s="12">
        <v>0</v>
      </c>
      <c r="EU350" t="s">
        <v>321</v>
      </c>
      <c r="EV350" s="54" t="s">
        <v>623</v>
      </c>
      <c r="EW350" s="12">
        <v>2</v>
      </c>
      <c r="EX350" t="s">
        <v>174</v>
      </c>
      <c r="EZ350" s="18">
        <v>99.53</v>
      </c>
      <c r="FB350" s="12">
        <v>9</v>
      </c>
      <c r="FC350" s="12">
        <v>60</v>
      </c>
      <c r="FD350" s="12">
        <v>6</v>
      </c>
      <c r="FE350" t="s">
        <v>576</v>
      </c>
      <c r="FF350" s="12"/>
      <c r="FG350" s="12"/>
      <c r="FH350" s="12"/>
      <c r="FN350" s="66" t="s">
        <v>174</v>
      </c>
      <c r="FO350" s="84">
        <f>IF(FN350="Yes",50,0)</f>
        <v>50</v>
      </c>
      <c r="FR350" s="85">
        <f>IF(F350="electric",200,0)</f>
        <v>200</v>
      </c>
      <c r="FU350" s="18">
        <v>73.38</v>
      </c>
      <c r="FW350" s="86">
        <f t="shared" si="35"/>
        <v>2850</v>
      </c>
      <c r="FX350" s="86">
        <f t="shared" si="38"/>
        <v>8625.2300000000014</v>
      </c>
      <c r="FY350" s="86">
        <f t="shared" si="38"/>
        <v>0</v>
      </c>
    </row>
    <row r="351" spans="1:183" ht="30" customHeight="1" x14ac:dyDescent="0.25">
      <c r="A351" s="83" t="s">
        <v>624</v>
      </c>
      <c r="B351" s="87" t="s">
        <v>201</v>
      </c>
      <c r="C351" s="118">
        <v>121123</v>
      </c>
      <c r="D351" s="118">
        <v>12924</v>
      </c>
      <c r="E351" s="87" t="s">
        <v>202</v>
      </c>
      <c r="F351" s="87" t="s">
        <v>177</v>
      </c>
      <c r="G351" s="87" t="s">
        <v>203</v>
      </c>
      <c r="H351" s="87"/>
      <c r="I351" s="87"/>
      <c r="J351" s="83">
        <v>100</v>
      </c>
      <c r="K351" s="87"/>
      <c r="L351" s="87" t="s">
        <v>176</v>
      </c>
      <c r="M351" s="83"/>
      <c r="N351" s="83"/>
      <c r="O351" s="83"/>
      <c r="P351" s="83"/>
      <c r="Q351" s="83"/>
      <c r="R351" s="83"/>
      <c r="S351" s="83"/>
      <c r="T351" s="83">
        <v>3</v>
      </c>
      <c r="U351" s="83">
        <v>7</v>
      </c>
      <c r="V351" s="83">
        <v>8960</v>
      </c>
      <c r="W351" s="83">
        <v>1120</v>
      </c>
      <c r="X351" s="87" t="s">
        <v>175</v>
      </c>
      <c r="Y351" s="83">
        <v>3569</v>
      </c>
      <c r="Z351" s="83"/>
      <c r="AA351" s="83"/>
      <c r="AB351" s="83">
        <v>1247</v>
      </c>
      <c r="AC351" s="83">
        <v>1</v>
      </c>
      <c r="AD351" s="87" t="s">
        <v>176</v>
      </c>
      <c r="AE351" s="90"/>
      <c r="AF351" s="90"/>
      <c r="AG351" s="90"/>
      <c r="AH351" s="87" t="s">
        <v>176</v>
      </c>
      <c r="AI351" s="84"/>
      <c r="AJ351" s="84"/>
      <c r="AK351" s="84"/>
      <c r="AL351" s="87" t="s">
        <v>174</v>
      </c>
      <c r="AM351" s="87" t="s">
        <v>176</v>
      </c>
      <c r="AN351" s="90"/>
      <c r="AO351" s="90">
        <v>677.05</v>
      </c>
      <c r="AP351" s="90"/>
      <c r="AQ351" s="87" t="s">
        <v>174</v>
      </c>
      <c r="AR351" s="90"/>
      <c r="AS351" s="90">
        <v>1067.3699999999999</v>
      </c>
      <c r="AT351" s="90"/>
      <c r="AU351" s="87" t="s">
        <v>176</v>
      </c>
      <c r="AV351" s="90"/>
      <c r="AW351" s="90"/>
      <c r="AX351" s="90"/>
      <c r="AY351" s="87" t="s">
        <v>174</v>
      </c>
      <c r="AZ351" s="91">
        <v>2322</v>
      </c>
      <c r="BA351" s="90"/>
      <c r="BB351" s="90">
        <v>1771.64</v>
      </c>
      <c r="BC351" s="90"/>
      <c r="BD351" s="87" t="s">
        <v>176</v>
      </c>
      <c r="BE351" s="91"/>
      <c r="BF351" s="90"/>
      <c r="BG351" s="90"/>
      <c r="BH351" s="90"/>
      <c r="BI351" s="87" t="s">
        <v>174</v>
      </c>
      <c r="BJ351" s="91">
        <v>1120</v>
      </c>
      <c r="BK351" s="90"/>
      <c r="BL351" s="90">
        <v>1538.35</v>
      </c>
      <c r="BM351" s="90"/>
      <c r="BN351" s="91">
        <v>4.2</v>
      </c>
      <c r="BO351" s="91">
        <v>38</v>
      </c>
      <c r="BP351" s="91"/>
      <c r="BQ351" s="91"/>
      <c r="BR351" s="91"/>
      <c r="BS351" s="83"/>
      <c r="BT351" s="83"/>
      <c r="BU351" s="83"/>
      <c r="BV351" s="87" t="s">
        <v>176</v>
      </c>
      <c r="BW351" s="90"/>
      <c r="BX351" s="90"/>
      <c r="BY351" s="90"/>
      <c r="BZ351" s="83"/>
      <c r="CA351" s="91"/>
      <c r="CB351" s="91"/>
      <c r="CC351" s="91"/>
      <c r="CD351" s="91"/>
      <c r="CE351" s="91"/>
      <c r="CF351" s="87" t="s">
        <v>174</v>
      </c>
      <c r="CG351" s="90"/>
      <c r="CH351" s="90">
        <v>2976.3</v>
      </c>
      <c r="CI351" s="90"/>
      <c r="CJ351" s="91">
        <v>1120</v>
      </c>
      <c r="CK351" s="91">
        <v>0</v>
      </c>
      <c r="CL351" s="91">
        <v>19</v>
      </c>
      <c r="CM351" s="83"/>
      <c r="CN351" s="83"/>
      <c r="CO351" s="83"/>
      <c r="CP351" s="92" t="s">
        <v>176</v>
      </c>
      <c r="CQ351" s="83"/>
      <c r="CR351" s="83"/>
      <c r="CS351" s="90"/>
      <c r="CT351" s="90"/>
      <c r="CU351" s="90"/>
      <c r="CV351" s="92" t="s">
        <v>176</v>
      </c>
      <c r="CW351" s="83"/>
      <c r="CX351" s="83"/>
      <c r="CY351" s="90"/>
      <c r="CZ351" s="90"/>
      <c r="DA351" s="90"/>
      <c r="DB351" s="87" t="s">
        <v>176</v>
      </c>
      <c r="DC351" s="90"/>
      <c r="DD351" s="90"/>
      <c r="DE351" s="90"/>
      <c r="DF351" s="91"/>
      <c r="DG351" s="91"/>
      <c r="DH351" s="91"/>
      <c r="DI351" s="87"/>
      <c r="DJ351" s="83"/>
      <c r="DK351" s="83"/>
      <c r="DL351" s="83"/>
      <c r="DM351" s="87"/>
      <c r="DN351" s="83"/>
      <c r="DO351" s="83"/>
      <c r="DP351" s="83"/>
      <c r="DQ351" s="87"/>
      <c r="DR351" s="87" t="s">
        <v>174</v>
      </c>
      <c r="DS351" s="90">
        <v>2600</v>
      </c>
      <c r="DT351" s="90">
        <v>2983.07</v>
      </c>
      <c r="DU351" s="90"/>
      <c r="DV351" s="93">
        <v>2.5</v>
      </c>
      <c r="DW351" s="93">
        <v>15</v>
      </c>
      <c r="DX351" s="93">
        <v>9</v>
      </c>
      <c r="DY351" s="87" t="s">
        <v>174</v>
      </c>
      <c r="DZ351" s="83">
        <v>77</v>
      </c>
      <c r="EA351" s="83">
        <v>77</v>
      </c>
      <c r="EB351" s="83">
        <v>72</v>
      </c>
      <c r="EC351" s="83">
        <v>72</v>
      </c>
      <c r="ED351" s="83">
        <v>12</v>
      </c>
      <c r="EE351" s="83">
        <v>12</v>
      </c>
      <c r="EF351" s="87" t="s">
        <v>176</v>
      </c>
      <c r="EG351" s="83"/>
      <c r="EH351" s="84"/>
      <c r="EI351" s="84"/>
      <c r="EJ351" s="84"/>
      <c r="EK351" s="87" t="s">
        <v>174</v>
      </c>
      <c r="EL351" s="90"/>
      <c r="EM351" s="90">
        <v>182.5</v>
      </c>
      <c r="EN351" s="90"/>
      <c r="EO351" s="87" t="s">
        <v>177</v>
      </c>
      <c r="EP351" s="83">
        <v>40</v>
      </c>
      <c r="EQ351" s="91">
        <v>10</v>
      </c>
      <c r="ER351" s="91">
        <v>140</v>
      </c>
      <c r="ES351" s="91">
        <v>120</v>
      </c>
      <c r="ET351" s="91">
        <v>12</v>
      </c>
      <c r="EU351" s="87" t="s">
        <v>174</v>
      </c>
      <c r="EV351" s="87"/>
      <c r="EW351" s="91">
        <v>2</v>
      </c>
      <c r="EX351" s="87" t="s">
        <v>174</v>
      </c>
      <c r="EY351" s="90"/>
      <c r="EZ351" s="90">
        <v>76.040000000000006</v>
      </c>
      <c r="FA351" s="90"/>
      <c r="FB351" s="91">
        <v>9</v>
      </c>
      <c r="FC351" s="91">
        <v>100</v>
      </c>
      <c r="FD351" s="91">
        <v>12</v>
      </c>
      <c r="FE351" s="87" t="s">
        <v>180</v>
      </c>
      <c r="FF351" s="83">
        <v>9</v>
      </c>
      <c r="FG351" s="83">
        <v>100</v>
      </c>
      <c r="FH351" s="83">
        <v>10</v>
      </c>
      <c r="FI351" s="87" t="s">
        <v>205</v>
      </c>
      <c r="FJ351" s="83"/>
      <c r="FK351" s="83"/>
      <c r="FL351" s="83"/>
      <c r="FM351" s="87"/>
      <c r="FN351" s="113" t="s">
        <v>174</v>
      </c>
      <c r="FO351" s="84">
        <f t="shared" ref="FO351:FO383" si="39">IF(FN351="Yes",50,0)</f>
        <v>50</v>
      </c>
      <c r="FP351" s="84"/>
      <c r="FQ351" s="84"/>
      <c r="FR351" s="85">
        <f t="shared" ref="FR351:FR383" si="40">IF(F351="electric",200,0)</f>
        <v>200</v>
      </c>
      <c r="FS351" s="90"/>
      <c r="FT351" s="90"/>
      <c r="FU351" s="90">
        <v>88.66</v>
      </c>
      <c r="FV351" s="90"/>
      <c r="FW351" s="86">
        <f t="shared" si="35"/>
        <v>2850</v>
      </c>
      <c r="FX351" s="86">
        <f>SUM(AF351,AJ351,AO351,AS351,AW351,BB351,BG351,BL351,BX351,CH351,CT351,CZ351,DD351,DT351,EI351,EM351,EZ351,FP351,FS351,FU351)</f>
        <v>11360.980000000001</v>
      </c>
      <c r="FY351" s="86">
        <f t="shared" si="38"/>
        <v>0</v>
      </c>
    </row>
    <row r="352" spans="1:183" ht="30" customHeight="1" x14ac:dyDescent="0.25">
      <c r="A352" s="83" t="s">
        <v>625</v>
      </c>
      <c r="B352" s="87" t="s">
        <v>436</v>
      </c>
      <c r="C352" s="118">
        <v>10424</v>
      </c>
      <c r="D352" s="118">
        <v>12424</v>
      </c>
      <c r="E352" s="87" t="s">
        <v>202</v>
      </c>
      <c r="F352" s="87" t="s">
        <v>177</v>
      </c>
      <c r="G352" s="87" t="s">
        <v>203</v>
      </c>
      <c r="H352" s="87"/>
      <c r="I352" s="87"/>
      <c r="J352" s="83">
        <v>100</v>
      </c>
      <c r="K352" s="87"/>
      <c r="L352" s="87" t="s">
        <v>176</v>
      </c>
      <c r="M352" s="83"/>
      <c r="N352" s="83"/>
      <c r="O352" s="83"/>
      <c r="P352" s="83"/>
      <c r="Q352" s="83"/>
      <c r="R352" s="83"/>
      <c r="S352" s="83"/>
      <c r="T352" s="83">
        <v>1</v>
      </c>
      <c r="U352" s="83">
        <v>7</v>
      </c>
      <c r="V352" s="83">
        <v>7392</v>
      </c>
      <c r="W352" s="83">
        <v>924</v>
      </c>
      <c r="X352" s="87" t="s">
        <v>175</v>
      </c>
      <c r="Y352" s="83">
        <v>1007</v>
      </c>
      <c r="Z352" s="83">
        <v>1007</v>
      </c>
      <c r="AA352" s="83">
        <v>809</v>
      </c>
      <c r="AB352" s="83">
        <v>744</v>
      </c>
      <c r="AC352" s="83">
        <v>1</v>
      </c>
      <c r="AD352" s="87" t="s">
        <v>176</v>
      </c>
      <c r="AE352" s="90"/>
      <c r="AF352" s="90"/>
      <c r="AG352" s="90"/>
      <c r="AH352" s="87" t="s">
        <v>176</v>
      </c>
      <c r="AI352" s="84"/>
      <c r="AJ352" s="84"/>
      <c r="AK352" s="84"/>
      <c r="AL352" s="87" t="s">
        <v>176</v>
      </c>
      <c r="AM352" s="87" t="s">
        <v>176</v>
      </c>
      <c r="AN352" s="90"/>
      <c r="AO352" s="90"/>
      <c r="AP352" s="90"/>
      <c r="AQ352" s="87" t="s">
        <v>174</v>
      </c>
      <c r="AR352" s="90"/>
      <c r="AS352" s="90">
        <v>1063.5899999999999</v>
      </c>
      <c r="AT352" s="90"/>
      <c r="AU352" s="87" t="s">
        <v>176</v>
      </c>
      <c r="AV352" s="90"/>
      <c r="AW352" s="90"/>
      <c r="AX352" s="90"/>
      <c r="AY352" s="87" t="s">
        <v>174</v>
      </c>
      <c r="AZ352" s="91">
        <v>65</v>
      </c>
      <c r="BA352" s="90"/>
      <c r="BB352" s="90">
        <v>53.36</v>
      </c>
      <c r="BC352" s="90"/>
      <c r="BD352" s="87" t="s">
        <v>174</v>
      </c>
      <c r="BE352" s="91">
        <v>198</v>
      </c>
      <c r="BF352" s="90">
        <v>328.18</v>
      </c>
      <c r="BG352" s="90">
        <v>237.39</v>
      </c>
      <c r="BH352" s="90"/>
      <c r="BI352" s="87" t="s">
        <v>176</v>
      </c>
      <c r="BJ352" s="91"/>
      <c r="BK352" s="90"/>
      <c r="BL352" s="90"/>
      <c r="BM352" s="90"/>
      <c r="BN352" s="91"/>
      <c r="BO352" s="91"/>
      <c r="BP352" s="91"/>
      <c r="BQ352" s="91"/>
      <c r="BR352" s="91"/>
      <c r="BS352" s="83"/>
      <c r="BT352" s="83"/>
      <c r="BU352" s="83"/>
      <c r="BV352" s="87" t="s">
        <v>176</v>
      </c>
      <c r="BW352" s="90"/>
      <c r="BX352" s="90"/>
      <c r="BY352" s="90"/>
      <c r="BZ352" s="83"/>
      <c r="CA352" s="91"/>
      <c r="CB352" s="91"/>
      <c r="CC352" s="91"/>
      <c r="CD352" s="91"/>
      <c r="CE352" s="91"/>
      <c r="CF352" s="87" t="s">
        <v>174</v>
      </c>
      <c r="CG352" s="90">
        <v>1425.54</v>
      </c>
      <c r="CH352" s="90">
        <v>1783.66</v>
      </c>
      <c r="CI352" s="90"/>
      <c r="CJ352" s="91">
        <v>924</v>
      </c>
      <c r="CK352" s="91">
        <v>5</v>
      </c>
      <c r="CL352" s="91">
        <v>19</v>
      </c>
      <c r="CM352" s="83"/>
      <c r="CN352" s="83"/>
      <c r="CO352" s="83"/>
      <c r="CP352" s="92" t="s">
        <v>176</v>
      </c>
      <c r="CQ352" s="83"/>
      <c r="CR352" s="83"/>
      <c r="CS352" s="90"/>
      <c r="CT352" s="90"/>
      <c r="CU352" s="90"/>
      <c r="CV352" s="92" t="s">
        <v>176</v>
      </c>
      <c r="CW352" s="83"/>
      <c r="CX352" s="83"/>
      <c r="CY352" s="90"/>
      <c r="CZ352" s="90"/>
      <c r="DA352" s="90"/>
      <c r="DB352" s="87" t="s">
        <v>176</v>
      </c>
      <c r="DC352" s="90"/>
      <c r="DD352" s="90"/>
      <c r="DE352" s="90"/>
      <c r="DF352" s="91"/>
      <c r="DG352" s="91"/>
      <c r="DH352" s="91"/>
      <c r="DI352" s="87"/>
      <c r="DJ352" s="83"/>
      <c r="DK352" s="83"/>
      <c r="DL352" s="83"/>
      <c r="DM352" s="87"/>
      <c r="DN352" s="83"/>
      <c r="DO352" s="83"/>
      <c r="DP352" s="83"/>
      <c r="DQ352" s="87"/>
      <c r="DR352" s="87" t="s">
        <v>174</v>
      </c>
      <c r="DS352" s="90">
        <v>3000</v>
      </c>
      <c r="DT352" s="90">
        <v>1152.21</v>
      </c>
      <c r="DU352" s="90"/>
      <c r="DV352" s="93">
        <v>2.5</v>
      </c>
      <c r="DW352" s="93">
        <v>14</v>
      </c>
      <c r="DX352" s="93">
        <v>8.1999999999999993</v>
      </c>
      <c r="DY352" s="87" t="s">
        <v>174</v>
      </c>
      <c r="DZ352" s="83">
        <v>69</v>
      </c>
      <c r="EA352" s="83">
        <v>68</v>
      </c>
      <c r="EB352" s="83">
        <v>67</v>
      </c>
      <c r="EC352" s="83">
        <v>66</v>
      </c>
      <c r="ED352" s="83">
        <v>12</v>
      </c>
      <c r="EE352" s="83">
        <v>12</v>
      </c>
      <c r="EF352" s="87" t="s">
        <v>176</v>
      </c>
      <c r="EG352" s="83"/>
      <c r="EH352" s="84"/>
      <c r="EI352" s="84"/>
      <c r="EJ352" s="84"/>
      <c r="EK352" s="87" t="s">
        <v>174</v>
      </c>
      <c r="EL352" s="90"/>
      <c r="EM352" s="90">
        <v>128.76</v>
      </c>
      <c r="EN352" s="90"/>
      <c r="EO352" s="87" t="s">
        <v>177</v>
      </c>
      <c r="EP352" s="83">
        <v>12</v>
      </c>
      <c r="EQ352" s="91">
        <v>6</v>
      </c>
      <c r="ER352" s="91">
        <v>120</v>
      </c>
      <c r="ES352" s="91">
        <v>120</v>
      </c>
      <c r="ET352" s="91">
        <v>6</v>
      </c>
      <c r="EU352" s="87" t="s">
        <v>321</v>
      </c>
      <c r="EV352" s="87" t="s">
        <v>207</v>
      </c>
      <c r="EW352" s="91">
        <v>1</v>
      </c>
      <c r="EX352" s="87" t="s">
        <v>174</v>
      </c>
      <c r="EY352" s="90"/>
      <c r="EZ352" s="90">
        <v>25.8</v>
      </c>
      <c r="FA352" s="90"/>
      <c r="FB352" s="91">
        <v>18</v>
      </c>
      <c r="FC352" s="91">
        <v>60</v>
      </c>
      <c r="FD352" s="91">
        <v>12</v>
      </c>
      <c r="FE352" s="87" t="s">
        <v>180</v>
      </c>
      <c r="FF352" s="83">
        <v>18</v>
      </c>
      <c r="FG352" s="83">
        <v>60</v>
      </c>
      <c r="FH352" s="83">
        <v>12</v>
      </c>
      <c r="FI352" s="87" t="s">
        <v>180</v>
      </c>
      <c r="FJ352" s="83"/>
      <c r="FK352" s="83"/>
      <c r="FL352" s="83"/>
      <c r="FM352" s="87"/>
      <c r="FN352" s="113" t="s">
        <v>174</v>
      </c>
      <c r="FO352" s="84">
        <f t="shared" si="39"/>
        <v>50</v>
      </c>
      <c r="FP352" s="84"/>
      <c r="FQ352" s="84"/>
      <c r="FR352" s="85">
        <f t="shared" si="40"/>
        <v>200</v>
      </c>
      <c r="FS352" s="90"/>
      <c r="FT352" s="90"/>
      <c r="FU352" s="90">
        <v>178.72</v>
      </c>
      <c r="FV352" s="90"/>
      <c r="FW352" s="86">
        <f t="shared" si="35"/>
        <v>5003.72</v>
      </c>
      <c r="FX352" s="86">
        <f t="shared" ref="FX352:FY383" si="41">SUM(AF352,AJ352,AO352,AS352,AW352,BB352,BG352,BL352,BX352,CH352,CT352,CZ352,DD352,DT352,EI352,EM352,EZ352,FP352,FS352,FU352)</f>
        <v>4623.4900000000007</v>
      </c>
      <c r="FY352" s="86">
        <f t="shared" si="38"/>
        <v>0</v>
      </c>
    </row>
    <row r="353" spans="1:181" ht="45" customHeight="1" x14ac:dyDescent="0.25">
      <c r="A353" s="83" t="s">
        <v>626</v>
      </c>
      <c r="B353" s="87" t="s">
        <v>436</v>
      </c>
      <c r="C353" s="118">
        <v>121923</v>
      </c>
      <c r="D353" s="118">
        <v>10924</v>
      </c>
      <c r="E353" s="87" t="s">
        <v>199</v>
      </c>
      <c r="F353" s="87" t="s">
        <v>177</v>
      </c>
      <c r="G353" s="87" t="s">
        <v>203</v>
      </c>
      <c r="H353" s="87"/>
      <c r="I353" s="87"/>
      <c r="J353" s="83">
        <v>100</v>
      </c>
      <c r="K353" s="87"/>
      <c r="L353" s="87" t="s">
        <v>174</v>
      </c>
      <c r="M353" s="83"/>
      <c r="N353" s="83">
        <v>1</v>
      </c>
      <c r="O353" s="83"/>
      <c r="P353" s="83">
        <v>30000</v>
      </c>
      <c r="Q353" s="83"/>
      <c r="R353" s="83"/>
      <c r="S353" s="83"/>
      <c r="T353" s="83">
        <v>2</v>
      </c>
      <c r="U353" s="83">
        <v>9</v>
      </c>
      <c r="V353" s="83">
        <v>11232</v>
      </c>
      <c r="W353" s="83">
        <v>1404</v>
      </c>
      <c r="X353" s="87" t="s">
        <v>175</v>
      </c>
      <c r="Y353" s="83">
        <v>2682</v>
      </c>
      <c r="Z353" s="83">
        <v>2682</v>
      </c>
      <c r="AA353" s="83">
        <v>1970</v>
      </c>
      <c r="AB353" s="83">
        <v>1596</v>
      </c>
      <c r="AC353" s="83">
        <v>1</v>
      </c>
      <c r="AD353" s="87" t="s">
        <v>176</v>
      </c>
      <c r="AE353" s="90"/>
      <c r="AF353" s="90"/>
      <c r="AG353" s="90"/>
      <c r="AH353" s="87" t="s">
        <v>176</v>
      </c>
      <c r="AI353" s="84"/>
      <c r="AJ353" s="84"/>
      <c r="AK353" s="84"/>
      <c r="AL353" s="87" t="s">
        <v>176</v>
      </c>
      <c r="AM353" s="87" t="s">
        <v>176</v>
      </c>
      <c r="AN353" s="90"/>
      <c r="AO353" s="90"/>
      <c r="AP353" s="90"/>
      <c r="AQ353" s="87" t="s">
        <v>174</v>
      </c>
      <c r="AR353" s="90"/>
      <c r="AS353" s="90">
        <v>1351.49</v>
      </c>
      <c r="AT353" s="90"/>
      <c r="AU353" s="87" t="s">
        <v>176</v>
      </c>
      <c r="AV353" s="90"/>
      <c r="AW353" s="90"/>
      <c r="AX353" s="90"/>
      <c r="AY353" s="87" t="s">
        <v>174</v>
      </c>
      <c r="AZ353" s="91">
        <v>374</v>
      </c>
      <c r="BA353" s="90"/>
      <c r="BB353" s="90">
        <v>242.78</v>
      </c>
      <c r="BC353" s="90"/>
      <c r="BD353" s="87" t="s">
        <v>174</v>
      </c>
      <c r="BE353" s="91">
        <v>712</v>
      </c>
      <c r="BF353" s="90">
        <v>1156.69</v>
      </c>
      <c r="BG353" s="90">
        <v>1019.4</v>
      </c>
      <c r="BH353" s="90"/>
      <c r="BI353" s="87" t="s">
        <v>176</v>
      </c>
      <c r="BJ353" s="91"/>
      <c r="BK353" s="90"/>
      <c r="BL353" s="90"/>
      <c r="BM353" s="90"/>
      <c r="BN353" s="91"/>
      <c r="BO353" s="91"/>
      <c r="BP353" s="91"/>
      <c r="BQ353" s="91"/>
      <c r="BR353" s="91"/>
      <c r="BS353" s="83"/>
      <c r="BT353" s="83"/>
      <c r="BU353" s="83"/>
      <c r="BV353" s="87" t="s">
        <v>174</v>
      </c>
      <c r="BW353" s="90">
        <v>156</v>
      </c>
      <c r="BX353" s="90">
        <v>207</v>
      </c>
      <c r="BY353" s="90"/>
      <c r="BZ353" s="83"/>
      <c r="CA353" s="91"/>
      <c r="CB353" s="91"/>
      <c r="CC353" s="91"/>
      <c r="CD353" s="91"/>
      <c r="CE353" s="91"/>
      <c r="CF353" s="87" t="s">
        <v>174</v>
      </c>
      <c r="CG353" s="90">
        <v>505</v>
      </c>
      <c r="CH353" s="90">
        <v>1390.34</v>
      </c>
      <c r="CI353" s="90"/>
      <c r="CJ353" s="91">
        <v>1404</v>
      </c>
      <c r="CK353" s="91" t="s">
        <v>627</v>
      </c>
      <c r="CL353" s="91" t="s">
        <v>235</v>
      </c>
      <c r="CM353" s="83"/>
      <c r="CN353" s="83"/>
      <c r="CO353" s="83"/>
      <c r="CP353" s="92" t="s">
        <v>176</v>
      </c>
      <c r="CQ353" s="83"/>
      <c r="CR353" s="83"/>
      <c r="CS353" s="90"/>
      <c r="CT353" s="90"/>
      <c r="CU353" s="90"/>
      <c r="CV353" s="92" t="s">
        <v>176</v>
      </c>
      <c r="CW353" s="83"/>
      <c r="CX353" s="83"/>
      <c r="CY353" s="90"/>
      <c r="CZ353" s="90"/>
      <c r="DA353" s="90"/>
      <c r="DB353" s="87" t="s">
        <v>176</v>
      </c>
      <c r="DC353" s="90"/>
      <c r="DD353" s="90"/>
      <c r="DE353" s="90"/>
      <c r="DF353" s="91"/>
      <c r="DG353" s="91"/>
      <c r="DH353" s="91"/>
      <c r="DI353" s="87"/>
      <c r="DJ353" s="83"/>
      <c r="DK353" s="83"/>
      <c r="DL353" s="83"/>
      <c r="DM353" s="87"/>
      <c r="DN353" s="83"/>
      <c r="DO353" s="83"/>
      <c r="DP353" s="83"/>
      <c r="DQ353" s="87"/>
      <c r="DR353" s="87" t="s">
        <v>174</v>
      </c>
      <c r="DS353" s="90">
        <v>3000</v>
      </c>
      <c r="DT353" s="90">
        <v>1256.3499999999999</v>
      </c>
      <c r="DU353" s="90"/>
      <c r="DV353" s="93">
        <v>2.5</v>
      </c>
      <c r="DW353" s="93">
        <v>14</v>
      </c>
      <c r="DX353" s="93">
        <v>8.1999999999999993</v>
      </c>
      <c r="DY353" s="87" t="s">
        <v>174</v>
      </c>
      <c r="DZ353" s="83">
        <v>69</v>
      </c>
      <c r="EA353" s="83">
        <v>68</v>
      </c>
      <c r="EB353" s="83">
        <v>67</v>
      </c>
      <c r="EC353" s="83">
        <v>67</v>
      </c>
      <c r="ED353" s="83">
        <v>12</v>
      </c>
      <c r="EE353" s="83">
        <v>12</v>
      </c>
      <c r="EF353" s="87" t="s">
        <v>176</v>
      </c>
      <c r="EG353" s="83"/>
      <c r="EH353" s="84"/>
      <c r="EI353" s="84"/>
      <c r="EJ353" s="84"/>
      <c r="EK353" s="87" t="s">
        <v>174</v>
      </c>
      <c r="EL353" s="90"/>
      <c r="EM353" s="90">
        <v>84.81</v>
      </c>
      <c r="EN353" s="90"/>
      <c r="EO353" s="87" t="s">
        <v>177</v>
      </c>
      <c r="EP353" s="83">
        <v>50</v>
      </c>
      <c r="EQ353" s="91">
        <v>10</v>
      </c>
      <c r="ER353" s="91">
        <v>120</v>
      </c>
      <c r="ES353" s="91">
        <v>120</v>
      </c>
      <c r="ET353" s="91">
        <v>6</v>
      </c>
      <c r="EU353" s="87" t="s">
        <v>321</v>
      </c>
      <c r="EV353" s="87" t="s">
        <v>207</v>
      </c>
      <c r="EW353" s="91">
        <v>1</v>
      </c>
      <c r="EX353" s="87" t="s">
        <v>174</v>
      </c>
      <c r="EY353" s="90"/>
      <c r="EZ353" s="90">
        <v>59.86</v>
      </c>
      <c r="FA353" s="90"/>
      <c r="FB353" s="91">
        <v>18</v>
      </c>
      <c r="FC353" s="91">
        <v>60</v>
      </c>
      <c r="FD353" s="91">
        <v>12</v>
      </c>
      <c r="FE353" s="87" t="s">
        <v>180</v>
      </c>
      <c r="FF353" s="83">
        <v>18</v>
      </c>
      <c r="FG353" s="83">
        <v>60</v>
      </c>
      <c r="FH353" s="83">
        <v>12</v>
      </c>
      <c r="FI353" s="87" t="s">
        <v>205</v>
      </c>
      <c r="FJ353" s="83"/>
      <c r="FK353" s="83"/>
      <c r="FL353" s="83"/>
      <c r="FM353" s="87"/>
      <c r="FN353" s="113" t="s">
        <v>174</v>
      </c>
      <c r="FO353" s="84">
        <f t="shared" si="39"/>
        <v>50</v>
      </c>
      <c r="FP353" s="84"/>
      <c r="FQ353" s="84"/>
      <c r="FR353" s="85">
        <f t="shared" si="40"/>
        <v>200</v>
      </c>
      <c r="FS353" s="90"/>
      <c r="FT353" s="90"/>
      <c r="FU353" s="90">
        <v>148.01</v>
      </c>
      <c r="FV353" s="90"/>
      <c r="FW353" s="86">
        <f>SUM(AE353,AI353,AN353,AR353,AV353,BA353,BF353,BK353,BW353,CG353,CS353,CY353,DC353,DS353,EH353,EL353,EY353,FO353,FR353)</f>
        <v>5067.6900000000005</v>
      </c>
      <c r="FX353" s="86">
        <f t="shared" si="41"/>
        <v>5760.0400000000009</v>
      </c>
      <c r="FY353" s="86">
        <f t="shared" si="38"/>
        <v>0</v>
      </c>
    </row>
    <row r="354" spans="1:181" ht="30" customHeight="1" x14ac:dyDescent="0.25">
      <c r="A354" s="83" t="s">
        <v>628</v>
      </c>
      <c r="B354" s="87" t="s">
        <v>337</v>
      </c>
      <c r="C354" s="118">
        <v>52223</v>
      </c>
      <c r="D354" s="118">
        <v>12624</v>
      </c>
      <c r="E354" s="87" t="s">
        <v>202</v>
      </c>
      <c r="F354" s="87" t="s">
        <v>177</v>
      </c>
      <c r="G354" s="87" t="s">
        <v>203</v>
      </c>
      <c r="H354" s="87"/>
      <c r="I354" s="87"/>
      <c r="J354" s="83">
        <v>100</v>
      </c>
      <c r="K354" s="87"/>
      <c r="L354" s="87" t="s">
        <v>176</v>
      </c>
      <c r="M354" s="83"/>
      <c r="N354" s="83"/>
      <c r="O354" s="83"/>
      <c r="P354" s="83"/>
      <c r="Q354" s="83"/>
      <c r="R354" s="83"/>
      <c r="S354" s="83"/>
      <c r="T354" s="83">
        <v>2</v>
      </c>
      <c r="U354" s="83"/>
      <c r="V354" s="83">
        <v>6720</v>
      </c>
      <c r="W354" s="83">
        <v>840</v>
      </c>
      <c r="X354" s="87" t="s">
        <v>175</v>
      </c>
      <c r="Y354" s="83">
        <v>2097</v>
      </c>
      <c r="Z354" s="83">
        <v>71</v>
      </c>
      <c r="AA354" s="83">
        <v>17</v>
      </c>
      <c r="AB354" s="83">
        <v>1187</v>
      </c>
      <c r="AC354" s="83">
        <v>1</v>
      </c>
      <c r="AD354" s="87" t="s">
        <v>176</v>
      </c>
      <c r="AE354" s="90"/>
      <c r="AF354" s="90"/>
      <c r="AG354" s="90"/>
      <c r="AH354" s="87" t="s">
        <v>176</v>
      </c>
      <c r="AI354" s="84"/>
      <c r="AJ354" s="84"/>
      <c r="AK354" s="84"/>
      <c r="AL354" s="87" t="s">
        <v>176</v>
      </c>
      <c r="AM354" s="87" t="s">
        <v>176</v>
      </c>
      <c r="AN354" s="90"/>
      <c r="AO354" s="90"/>
      <c r="AP354" s="90"/>
      <c r="AQ354" s="87" t="s">
        <v>174</v>
      </c>
      <c r="AR354" s="90"/>
      <c r="AS354" s="90"/>
      <c r="AT354" s="90">
        <v>1844.28</v>
      </c>
      <c r="AU354" s="87" t="s">
        <v>176</v>
      </c>
      <c r="AV354" s="90"/>
      <c r="AW354" s="90"/>
      <c r="AX354" s="90"/>
      <c r="AY354" s="87" t="s">
        <v>174</v>
      </c>
      <c r="AZ354" s="91">
        <v>910</v>
      </c>
      <c r="BA354" s="90"/>
      <c r="BB354" s="90"/>
      <c r="BC354" s="90">
        <v>489.3</v>
      </c>
      <c r="BD354" s="87" t="s">
        <v>174</v>
      </c>
      <c r="BE354" s="91">
        <v>54</v>
      </c>
      <c r="BF354" s="90"/>
      <c r="BG354" s="90"/>
      <c r="BH354" s="90">
        <v>106.3</v>
      </c>
      <c r="BI354" s="87" t="s">
        <v>174</v>
      </c>
      <c r="BJ354" s="91">
        <v>840</v>
      </c>
      <c r="BK354" s="90"/>
      <c r="BL354" s="90"/>
      <c r="BM354" s="90">
        <v>1452.1</v>
      </c>
      <c r="BN354" s="91">
        <v>4</v>
      </c>
      <c r="BO354" s="91">
        <v>30</v>
      </c>
      <c r="BP354" s="91"/>
      <c r="BQ354" s="91"/>
      <c r="BR354" s="91"/>
      <c r="BS354" s="83"/>
      <c r="BT354" s="83"/>
      <c r="BU354" s="83"/>
      <c r="BV354" s="87" t="s">
        <v>176</v>
      </c>
      <c r="BW354" s="90"/>
      <c r="BX354" s="90"/>
      <c r="BY354" s="90"/>
      <c r="BZ354" s="83"/>
      <c r="CA354" s="91"/>
      <c r="CB354" s="91"/>
      <c r="CC354" s="91"/>
      <c r="CD354" s="91"/>
      <c r="CE354" s="91"/>
      <c r="CF354" s="87" t="s">
        <v>174</v>
      </c>
      <c r="CG354" s="90"/>
      <c r="CH354" s="90"/>
      <c r="CI354" s="90">
        <v>1786.34</v>
      </c>
      <c r="CJ354" s="91">
        <v>840</v>
      </c>
      <c r="CK354" s="91">
        <v>2</v>
      </c>
      <c r="CL354" s="91">
        <v>19</v>
      </c>
      <c r="CM354" s="83"/>
      <c r="CN354" s="83"/>
      <c r="CO354" s="83"/>
      <c r="CP354" s="92" t="s">
        <v>176</v>
      </c>
      <c r="CQ354" s="83"/>
      <c r="CR354" s="83"/>
      <c r="CS354" s="90"/>
      <c r="CT354" s="90"/>
      <c r="CU354" s="90"/>
      <c r="CV354" s="92" t="s">
        <v>176</v>
      </c>
      <c r="CW354" s="83"/>
      <c r="CX354" s="83"/>
      <c r="CY354" s="90"/>
      <c r="CZ354" s="90"/>
      <c r="DA354" s="90"/>
      <c r="DB354" s="87" t="s">
        <v>176</v>
      </c>
      <c r="DC354" s="90"/>
      <c r="DD354" s="90"/>
      <c r="DE354" s="90"/>
      <c r="DF354" s="91"/>
      <c r="DG354" s="91"/>
      <c r="DH354" s="91"/>
      <c r="DI354" s="87"/>
      <c r="DJ354" s="83"/>
      <c r="DK354" s="83"/>
      <c r="DL354" s="83"/>
      <c r="DM354" s="87"/>
      <c r="DN354" s="83"/>
      <c r="DO354" s="83"/>
      <c r="DP354" s="83"/>
      <c r="DQ354" s="87"/>
      <c r="DR354" s="87" t="s">
        <v>174</v>
      </c>
      <c r="DS354" s="90">
        <v>2589.62</v>
      </c>
      <c r="DT354" s="90"/>
      <c r="DU354" s="90">
        <v>1803.79</v>
      </c>
      <c r="DV354" s="93">
        <v>2</v>
      </c>
      <c r="DW354" s="93">
        <v>15</v>
      </c>
      <c r="DX354" s="93">
        <v>8.8000000000000007</v>
      </c>
      <c r="DY354" s="87" t="s">
        <v>174</v>
      </c>
      <c r="DZ354" s="83">
        <v>78</v>
      </c>
      <c r="EA354" s="83">
        <v>80</v>
      </c>
      <c r="EB354" s="83">
        <v>72</v>
      </c>
      <c r="EC354" s="83">
        <v>72</v>
      </c>
      <c r="ED354" s="83">
        <v>8</v>
      </c>
      <c r="EE354" s="83">
        <v>6</v>
      </c>
      <c r="EF354" s="87" t="s">
        <v>176</v>
      </c>
      <c r="EG354" s="83"/>
      <c r="EH354" s="84"/>
      <c r="EI354" s="84"/>
      <c r="EJ354" s="84"/>
      <c r="EK354" s="87" t="s">
        <v>174</v>
      </c>
      <c r="EL354" s="90">
        <v>165.66</v>
      </c>
      <c r="EM354" s="90"/>
      <c r="EN354" s="90"/>
      <c r="EO354" s="87" t="s">
        <v>177</v>
      </c>
      <c r="EP354" s="83">
        <v>50</v>
      </c>
      <c r="EQ354" s="91"/>
      <c r="ER354" s="91">
        <v>120</v>
      </c>
      <c r="ES354" s="91">
        <v>120</v>
      </c>
      <c r="ET354" s="91">
        <v>12</v>
      </c>
      <c r="EU354" s="87" t="s">
        <v>174</v>
      </c>
      <c r="EV354" s="87"/>
      <c r="EW354" s="91">
        <v>1</v>
      </c>
      <c r="EX354" s="87" t="s">
        <v>174</v>
      </c>
      <c r="EY354" s="90"/>
      <c r="EZ354" s="90"/>
      <c r="FA354" s="90">
        <v>40.89</v>
      </c>
      <c r="FB354" s="91"/>
      <c r="FC354" s="91"/>
      <c r="FD354" s="91"/>
      <c r="FE354" s="87"/>
      <c r="FF354" s="83"/>
      <c r="FG354" s="83"/>
      <c r="FH354" s="83"/>
      <c r="FI354" s="87"/>
      <c r="FJ354" s="83"/>
      <c r="FK354" s="83"/>
      <c r="FL354" s="83"/>
      <c r="FM354" s="87"/>
      <c r="FN354" s="113" t="s">
        <v>174</v>
      </c>
      <c r="FO354" s="84">
        <f t="shared" si="39"/>
        <v>50</v>
      </c>
      <c r="FP354" s="84"/>
      <c r="FQ354" s="84"/>
      <c r="FR354" s="85">
        <f t="shared" si="40"/>
        <v>200</v>
      </c>
      <c r="FS354" s="90"/>
      <c r="FT354" s="90"/>
      <c r="FU354" s="90"/>
      <c r="FV354" s="90"/>
      <c r="FW354" s="86">
        <f t="shared" si="35"/>
        <v>3005.2799999999997</v>
      </c>
      <c r="FX354" s="86">
        <f>SUM(AF354,AJ354,AO354,AS354,AW354,BB354,BG354,BL354,BX354,CH354,CT354,CZ354,DD354,DT354,EI354,EM354,EZ354,FP354,FS354,FU354)</f>
        <v>0</v>
      </c>
      <c r="FY354" s="86">
        <f t="shared" si="38"/>
        <v>7523</v>
      </c>
    </row>
    <row r="355" spans="1:181" ht="30" customHeight="1" x14ac:dyDescent="0.25">
      <c r="A355" s="83" t="s">
        <v>629</v>
      </c>
      <c r="B355" s="87" t="s">
        <v>436</v>
      </c>
      <c r="C355" s="118">
        <v>12324</v>
      </c>
      <c r="D355" s="118">
        <v>21424</v>
      </c>
      <c r="E355" s="87" t="s">
        <v>202</v>
      </c>
      <c r="F355" s="87" t="s">
        <v>177</v>
      </c>
      <c r="G355" s="87" t="s">
        <v>203</v>
      </c>
      <c r="H355" s="87" t="s">
        <v>364</v>
      </c>
      <c r="I355" s="87" t="s">
        <v>630</v>
      </c>
      <c r="J355" s="83">
        <v>100</v>
      </c>
      <c r="K355" s="87"/>
      <c r="L355" s="87" t="s">
        <v>176</v>
      </c>
      <c r="M355" s="83"/>
      <c r="N355" s="83"/>
      <c r="P355" s="83"/>
      <c r="Q355" s="83"/>
      <c r="R355" s="83"/>
      <c r="S355" s="83"/>
      <c r="T355" s="83">
        <v>1</v>
      </c>
      <c r="U355" s="83">
        <v>8</v>
      </c>
      <c r="V355" s="83">
        <v>17920</v>
      </c>
      <c r="W355" s="83">
        <v>2240</v>
      </c>
      <c r="X355" s="87" t="s">
        <v>175</v>
      </c>
      <c r="Y355" s="83">
        <v>4375</v>
      </c>
      <c r="Z355" s="83">
        <v>4375</v>
      </c>
      <c r="AA355" s="83">
        <v>2967</v>
      </c>
      <c r="AB355" s="83">
        <v>2151</v>
      </c>
      <c r="AC355" s="83">
        <v>1</v>
      </c>
      <c r="AD355" s="87" t="s">
        <v>176</v>
      </c>
      <c r="AE355" s="90"/>
      <c r="AF355" s="90"/>
      <c r="AG355" s="90"/>
      <c r="AH355" s="87" t="s">
        <v>176</v>
      </c>
      <c r="AI355" s="84"/>
      <c r="AJ355" s="84"/>
      <c r="AK355" s="84"/>
      <c r="AL355" s="87" t="s">
        <v>176</v>
      </c>
      <c r="AM355" s="87" t="s">
        <v>176</v>
      </c>
      <c r="AN355" s="90"/>
      <c r="AO355" s="90"/>
      <c r="AP355" s="90"/>
      <c r="AQ355" s="87" t="s">
        <v>174</v>
      </c>
      <c r="AR355" s="90"/>
      <c r="AS355" s="90">
        <v>1035.8499999999999</v>
      </c>
      <c r="AT355" s="90"/>
      <c r="AU355" s="87" t="s">
        <v>176</v>
      </c>
      <c r="AV355" s="90"/>
      <c r="AW355" s="90"/>
      <c r="AX355" s="90"/>
      <c r="AY355" s="87" t="s">
        <v>174</v>
      </c>
      <c r="AZ355" s="91">
        <v>816</v>
      </c>
      <c r="BA355" s="90">
        <v>286.61</v>
      </c>
      <c r="BB355" s="90">
        <v>214.43</v>
      </c>
      <c r="BC355" s="90"/>
      <c r="BD355" s="87" t="s">
        <v>174</v>
      </c>
      <c r="BE355" s="91">
        <v>1408</v>
      </c>
      <c r="BF355" s="90">
        <v>546.52</v>
      </c>
      <c r="BG355" s="90">
        <v>805</v>
      </c>
      <c r="BH355" s="90"/>
      <c r="BI355" s="87" t="s">
        <v>176</v>
      </c>
      <c r="BJ355" s="91"/>
      <c r="BK355" s="90"/>
      <c r="BL355" s="90"/>
      <c r="BM355" s="90"/>
      <c r="BN355" s="91"/>
      <c r="BO355" s="91"/>
      <c r="BP355" s="91"/>
      <c r="BQ355" s="91"/>
      <c r="BR355" s="91"/>
      <c r="BS355" s="83"/>
      <c r="BT355" s="83"/>
      <c r="BU355" s="83"/>
      <c r="BV355" s="87" t="s">
        <v>176</v>
      </c>
      <c r="BW355" s="90"/>
      <c r="BX355" s="90"/>
      <c r="BY355" s="90"/>
      <c r="BZ355" s="83"/>
      <c r="CA355" s="91"/>
      <c r="CB355" s="91"/>
      <c r="CC355" s="91"/>
      <c r="CD355" s="91"/>
      <c r="CE355" s="91"/>
      <c r="CF355" s="87" t="s">
        <v>176</v>
      </c>
      <c r="CG355" s="90"/>
      <c r="CH355" s="90"/>
      <c r="CI355" s="90"/>
      <c r="CJ355" s="91"/>
      <c r="CK355" s="91"/>
      <c r="CL355" s="91"/>
      <c r="CM355" s="83"/>
      <c r="CN355" s="83"/>
      <c r="CO355" s="83"/>
      <c r="CP355" s="92" t="s">
        <v>176</v>
      </c>
      <c r="CQ355" s="83"/>
      <c r="CR355" s="83"/>
      <c r="CS355" s="90"/>
      <c r="CT355" s="90"/>
      <c r="CU355" s="90"/>
      <c r="CV355" s="92" t="s">
        <v>176</v>
      </c>
      <c r="CW355" s="83"/>
      <c r="CX355" s="83"/>
      <c r="CY355" s="90"/>
      <c r="CZ355" s="90"/>
      <c r="DA355" s="90"/>
      <c r="DB355" s="87" t="s">
        <v>176</v>
      </c>
      <c r="DC355" s="90"/>
      <c r="DD355" s="90"/>
      <c r="DE355" s="90"/>
      <c r="DF355" s="91"/>
      <c r="DG355" s="91"/>
      <c r="DH355" s="91"/>
      <c r="DI355" s="87"/>
      <c r="DJ355" s="83"/>
      <c r="DK355" s="83"/>
      <c r="DL355" s="83"/>
      <c r="DM355" s="87"/>
      <c r="DN355" s="83"/>
      <c r="DO355" s="83"/>
      <c r="DP355" s="83"/>
      <c r="DQ355" s="87"/>
      <c r="DR355" s="87" t="s">
        <v>174</v>
      </c>
      <c r="DS355" s="90">
        <v>3000</v>
      </c>
      <c r="DT355" s="90">
        <v>1720.52</v>
      </c>
      <c r="DU355" s="90"/>
      <c r="DV355" s="93">
        <v>3.5</v>
      </c>
      <c r="DW355" s="93">
        <v>14</v>
      </c>
      <c r="DX355" s="93">
        <v>8.4</v>
      </c>
      <c r="DY355" s="87" t="s">
        <v>174</v>
      </c>
      <c r="DZ355" s="83">
        <v>70</v>
      </c>
      <c r="EA355" s="83">
        <v>68</v>
      </c>
      <c r="EB355" s="83">
        <v>68</v>
      </c>
      <c r="EC355" s="83">
        <v>66</v>
      </c>
      <c r="ED355" s="83">
        <v>12</v>
      </c>
      <c r="EE355" s="83">
        <v>12</v>
      </c>
      <c r="EF355" s="87" t="s">
        <v>176</v>
      </c>
      <c r="EG355" s="83"/>
      <c r="EH355" s="84"/>
      <c r="EI355" s="84"/>
      <c r="EJ355" s="84"/>
      <c r="EK355" s="87" t="s">
        <v>174</v>
      </c>
      <c r="EL355" s="90"/>
      <c r="EM355" s="90">
        <v>58.51</v>
      </c>
      <c r="EN355" s="90"/>
      <c r="EO355" s="87" t="s">
        <v>177</v>
      </c>
      <c r="EP355" s="83">
        <v>30</v>
      </c>
      <c r="EQ355" s="91">
        <v>8</v>
      </c>
      <c r="ER355" s="91">
        <v>120</v>
      </c>
      <c r="ES355" s="91">
        <v>120</v>
      </c>
      <c r="ET355" s="91">
        <v>6</v>
      </c>
      <c r="EU355" s="87" t="s">
        <v>321</v>
      </c>
      <c r="EV355" s="87" t="s">
        <v>207</v>
      </c>
      <c r="EW355" s="91">
        <v>1</v>
      </c>
      <c r="EX355" s="87" t="s">
        <v>174</v>
      </c>
      <c r="EY355" s="90"/>
      <c r="EZ355" s="90">
        <v>38.700000000000003</v>
      </c>
      <c r="FA355" s="90"/>
      <c r="FB355" s="91">
        <v>18</v>
      </c>
      <c r="FC355" s="91">
        <v>60</v>
      </c>
      <c r="FD355" s="91">
        <v>12</v>
      </c>
      <c r="FE355" s="87" t="s">
        <v>180</v>
      </c>
      <c r="FF355" s="83">
        <v>18</v>
      </c>
      <c r="FG355" s="83">
        <v>60</v>
      </c>
      <c r="FH355" s="83">
        <v>12</v>
      </c>
      <c r="FI355" s="87" t="s">
        <v>180</v>
      </c>
      <c r="FJ355" s="83"/>
      <c r="FK355" s="83"/>
      <c r="FL355" s="83"/>
      <c r="FM355" s="87"/>
      <c r="FN355" s="113" t="s">
        <v>174</v>
      </c>
      <c r="FO355" s="84">
        <f t="shared" si="39"/>
        <v>50</v>
      </c>
      <c r="FP355" s="84"/>
      <c r="FQ355" s="84"/>
      <c r="FR355" s="85">
        <f t="shared" si="40"/>
        <v>200</v>
      </c>
      <c r="FS355" s="90"/>
      <c r="FT355" s="90"/>
      <c r="FU355" s="90">
        <v>152.19</v>
      </c>
      <c r="FV355" s="90"/>
      <c r="FW355" s="86">
        <f t="shared" si="35"/>
        <v>4083.13</v>
      </c>
      <c r="FX355" s="86">
        <f t="shared" si="41"/>
        <v>4025.2</v>
      </c>
      <c r="FY355" s="86">
        <f t="shared" si="38"/>
        <v>0</v>
      </c>
    </row>
    <row r="356" spans="1:181" ht="30" customHeight="1" x14ac:dyDescent="0.25">
      <c r="A356" s="83" t="s">
        <v>631</v>
      </c>
      <c r="B356" s="87" t="s">
        <v>436</v>
      </c>
      <c r="C356" s="118">
        <v>11224</v>
      </c>
      <c r="D356" s="118">
        <v>20724</v>
      </c>
      <c r="E356" s="87" t="s">
        <v>199</v>
      </c>
      <c r="F356" s="87" t="s">
        <v>177</v>
      </c>
      <c r="G356" s="87" t="s">
        <v>182</v>
      </c>
      <c r="H356" s="87" t="s">
        <v>364</v>
      </c>
      <c r="I356" s="87" t="s">
        <v>632</v>
      </c>
      <c r="J356" s="83">
        <v>100</v>
      </c>
      <c r="K356" s="87">
        <v>7</v>
      </c>
      <c r="L356" s="87" t="s">
        <v>174</v>
      </c>
      <c r="M356" s="83"/>
      <c r="N356" s="83"/>
      <c r="O356" s="83">
        <v>1</v>
      </c>
      <c r="P356" s="83">
        <v>48000</v>
      </c>
      <c r="Q356" s="83"/>
      <c r="R356" s="83"/>
      <c r="S356" s="83"/>
      <c r="T356" s="83">
        <v>2</v>
      </c>
      <c r="U356" s="83">
        <v>8</v>
      </c>
      <c r="V356" s="83">
        <v>13824</v>
      </c>
      <c r="W356" s="83">
        <v>1728</v>
      </c>
      <c r="X356" s="87" t="s">
        <v>175</v>
      </c>
      <c r="Y356" s="83">
        <v>2320</v>
      </c>
      <c r="Z356" s="83">
        <v>2320</v>
      </c>
      <c r="AA356" s="83">
        <v>1969</v>
      </c>
      <c r="AB356" s="83">
        <v>1721</v>
      </c>
      <c r="AC356" s="83">
        <v>1</v>
      </c>
      <c r="AD356" s="87" t="s">
        <v>176</v>
      </c>
      <c r="AE356" s="90"/>
      <c r="AF356" s="90"/>
      <c r="AG356" s="90"/>
      <c r="AH356" s="87" t="s">
        <v>176</v>
      </c>
      <c r="AI356" s="84"/>
      <c r="AJ356" s="84"/>
      <c r="AK356" s="84"/>
      <c r="AL356" s="87" t="s">
        <v>176</v>
      </c>
      <c r="AM356" s="87" t="s">
        <v>176</v>
      </c>
      <c r="AN356" s="90"/>
      <c r="AO356" s="90"/>
      <c r="AP356" s="90"/>
      <c r="AQ356" s="87" t="s">
        <v>174</v>
      </c>
      <c r="AR356" s="90"/>
      <c r="AS356" s="90">
        <v>960.79</v>
      </c>
      <c r="AT356" s="90"/>
      <c r="AU356" s="87" t="s">
        <v>176</v>
      </c>
      <c r="AV356" s="90"/>
      <c r="AW356" s="90"/>
      <c r="AX356" s="90"/>
      <c r="AY356" s="87" t="s">
        <v>174</v>
      </c>
      <c r="AZ356" s="91">
        <v>248</v>
      </c>
      <c r="BA356" s="90">
        <v>204</v>
      </c>
      <c r="BB356" s="90">
        <v>166.69</v>
      </c>
      <c r="BC356" s="90"/>
      <c r="BD356" s="87" t="s">
        <v>174</v>
      </c>
      <c r="BE356" s="91">
        <v>351</v>
      </c>
      <c r="BF356" s="90">
        <v>16.5</v>
      </c>
      <c r="BG356" s="90">
        <v>1315.97</v>
      </c>
      <c r="BH356" s="90"/>
      <c r="BI356" s="87" t="s">
        <v>176</v>
      </c>
      <c r="BJ356" s="91"/>
      <c r="BK356" s="90"/>
      <c r="BL356" s="90"/>
      <c r="BM356" s="90"/>
      <c r="BN356" s="91"/>
      <c r="BO356" s="91"/>
      <c r="BP356" s="91"/>
      <c r="BQ356" s="91"/>
      <c r="BR356" s="91"/>
      <c r="BS356" s="83"/>
      <c r="BT356" s="83"/>
      <c r="BU356" s="83"/>
      <c r="BV356" s="87" t="s">
        <v>176</v>
      </c>
      <c r="BW356" s="90"/>
      <c r="BX356" s="90"/>
      <c r="BY356" s="90"/>
      <c r="BZ356" s="83"/>
      <c r="CA356" s="91"/>
      <c r="CB356" s="91"/>
      <c r="CC356" s="91"/>
      <c r="CD356" s="91"/>
      <c r="CE356" s="91"/>
      <c r="CF356" s="87" t="s">
        <v>174</v>
      </c>
      <c r="CG356" s="90">
        <v>1109.26</v>
      </c>
      <c r="CH356" s="90">
        <v>1961.63</v>
      </c>
      <c r="CI356" s="90"/>
      <c r="CJ356" s="91">
        <v>1728</v>
      </c>
      <c r="CK356" s="91">
        <v>0</v>
      </c>
      <c r="CL356" s="91">
        <v>19</v>
      </c>
      <c r="CM356" s="83"/>
      <c r="CN356" s="83"/>
      <c r="CO356" s="83"/>
      <c r="CP356" s="92" t="s">
        <v>176</v>
      </c>
      <c r="CQ356" s="83"/>
      <c r="CR356" s="83"/>
      <c r="CS356" s="90"/>
      <c r="CT356" s="90"/>
      <c r="CU356" s="90"/>
      <c r="CV356" s="92" t="s">
        <v>176</v>
      </c>
      <c r="CW356" s="83"/>
      <c r="CX356" s="83"/>
      <c r="CY356" s="90"/>
      <c r="CZ356" s="90"/>
      <c r="DA356" s="90"/>
      <c r="DB356" s="87" t="s">
        <v>176</v>
      </c>
      <c r="DC356" s="90"/>
      <c r="DD356" s="90"/>
      <c r="DE356" s="90"/>
      <c r="DF356" s="91"/>
      <c r="DG356" s="91"/>
      <c r="DH356" s="91"/>
      <c r="DI356" s="87"/>
      <c r="DJ356" s="83"/>
      <c r="DK356" s="83"/>
      <c r="DL356" s="83"/>
      <c r="DM356" s="87"/>
      <c r="DN356" s="83"/>
      <c r="DO356" s="83"/>
      <c r="DP356" s="83"/>
      <c r="DQ356" s="87"/>
      <c r="DR356" s="87" t="s">
        <v>174</v>
      </c>
      <c r="DS356" s="90">
        <v>2500</v>
      </c>
      <c r="DT356" s="90">
        <v>512.53</v>
      </c>
      <c r="DU356" s="90"/>
      <c r="DV356" s="93">
        <v>3.5</v>
      </c>
      <c r="DW356" s="93">
        <v>14</v>
      </c>
      <c r="DX356" s="93">
        <v>8.4</v>
      </c>
      <c r="DY356" s="87" t="s">
        <v>174</v>
      </c>
      <c r="DZ356" s="83">
        <v>69</v>
      </c>
      <c r="EA356" s="83">
        <v>68</v>
      </c>
      <c r="EB356" s="83">
        <v>67</v>
      </c>
      <c r="EC356" s="83">
        <v>67</v>
      </c>
      <c r="ED356" s="83">
        <v>12</v>
      </c>
      <c r="EE356" s="83">
        <v>12</v>
      </c>
      <c r="EF356" s="87" t="s">
        <v>176</v>
      </c>
      <c r="EG356" s="83"/>
      <c r="EH356" s="84"/>
      <c r="EI356" s="84"/>
      <c r="EJ356" s="84"/>
      <c r="EK356" s="87" t="s">
        <v>174</v>
      </c>
      <c r="EL356" s="90"/>
      <c r="EM356" s="90">
        <v>101.47</v>
      </c>
      <c r="EN356" s="90"/>
      <c r="EO356" s="87" t="s">
        <v>177</v>
      </c>
      <c r="EP356" s="83">
        <v>40</v>
      </c>
      <c r="EQ356" s="91"/>
      <c r="ER356" s="91">
        <v>120</v>
      </c>
      <c r="ES356" s="91">
        <v>120</v>
      </c>
      <c r="ET356" s="91">
        <v>6</v>
      </c>
      <c r="EU356" s="87" t="s">
        <v>321</v>
      </c>
      <c r="EV356" s="87" t="s">
        <v>207</v>
      </c>
      <c r="EW356" s="91">
        <v>2</v>
      </c>
      <c r="EX356" s="87" t="s">
        <v>174</v>
      </c>
      <c r="EY356" s="90"/>
      <c r="EZ356" s="90">
        <v>36.44</v>
      </c>
      <c r="FA356" s="90"/>
      <c r="FB356" s="91">
        <v>18</v>
      </c>
      <c r="FC356" s="91">
        <v>60</v>
      </c>
      <c r="FD356" s="91">
        <v>12</v>
      </c>
      <c r="FE356" s="87" t="s">
        <v>180</v>
      </c>
      <c r="FF356" s="83">
        <v>18</v>
      </c>
      <c r="FG356" s="83">
        <v>60</v>
      </c>
      <c r="FH356" s="83">
        <v>12</v>
      </c>
      <c r="FI356" s="87" t="s">
        <v>180</v>
      </c>
      <c r="FJ356" s="83"/>
      <c r="FK356" s="83"/>
      <c r="FL356" s="83"/>
      <c r="FM356" s="87"/>
      <c r="FN356" s="113" t="s">
        <v>174</v>
      </c>
      <c r="FO356" s="84">
        <f t="shared" si="39"/>
        <v>50</v>
      </c>
      <c r="FP356" s="84"/>
      <c r="FQ356" s="84"/>
      <c r="FR356" s="85">
        <f t="shared" si="40"/>
        <v>200</v>
      </c>
      <c r="FS356" s="90"/>
      <c r="FT356" s="90"/>
      <c r="FU356" s="90">
        <v>187.2</v>
      </c>
      <c r="FV356" s="90"/>
      <c r="FW356" s="86">
        <f t="shared" si="35"/>
        <v>4079.76</v>
      </c>
      <c r="FX356" s="86">
        <f t="shared" si="41"/>
        <v>5242.7199999999993</v>
      </c>
      <c r="FY356" s="86">
        <f t="shared" si="38"/>
        <v>0</v>
      </c>
    </row>
    <row r="357" spans="1:181" ht="30" customHeight="1" x14ac:dyDescent="0.25">
      <c r="A357" s="83" t="s">
        <v>633</v>
      </c>
      <c r="B357" s="87" t="s">
        <v>436</v>
      </c>
      <c r="C357" s="118">
        <v>21224</v>
      </c>
      <c r="D357" s="118">
        <v>21524</v>
      </c>
      <c r="E357" s="87" t="s">
        <v>202</v>
      </c>
      <c r="F357" s="87" t="s">
        <v>177</v>
      </c>
      <c r="G357" s="87" t="s">
        <v>182</v>
      </c>
      <c r="H357" s="87"/>
      <c r="I357" s="87"/>
      <c r="J357" s="83">
        <v>100</v>
      </c>
      <c r="K357" s="87"/>
      <c r="L357" s="87" t="s">
        <v>174</v>
      </c>
      <c r="M357" s="83"/>
      <c r="N357" s="83"/>
      <c r="O357" s="83">
        <v>1</v>
      </c>
      <c r="P357" s="83">
        <v>30000</v>
      </c>
      <c r="Q357" s="83"/>
      <c r="R357" s="83"/>
      <c r="S357" s="83"/>
      <c r="T357" s="83">
        <v>1</v>
      </c>
      <c r="U357" s="83">
        <v>7</v>
      </c>
      <c r="V357" s="83">
        <v>10240</v>
      </c>
      <c r="W357" s="83">
        <v>1280</v>
      </c>
      <c r="X357" s="87" t="s">
        <v>175</v>
      </c>
      <c r="Y357" s="83">
        <v>1147</v>
      </c>
      <c r="Z357" s="83">
        <v>1147</v>
      </c>
      <c r="AA357" s="83">
        <v>1052</v>
      </c>
      <c r="AB357" s="83">
        <v>1052</v>
      </c>
      <c r="AC357" s="83">
        <v>1</v>
      </c>
      <c r="AD357" s="87" t="s">
        <v>176</v>
      </c>
      <c r="AE357" s="90"/>
      <c r="AF357" s="90"/>
      <c r="AG357" s="90"/>
      <c r="AH357" s="87" t="s">
        <v>176</v>
      </c>
      <c r="AI357" s="84"/>
      <c r="AJ357" s="84"/>
      <c r="AK357" s="84"/>
      <c r="AL357" s="87" t="s">
        <v>176</v>
      </c>
      <c r="AM357" s="87" t="s">
        <v>176</v>
      </c>
      <c r="AN357" s="90"/>
      <c r="AO357" s="90"/>
      <c r="AP357" s="90"/>
      <c r="AQ357" s="87" t="s">
        <v>174</v>
      </c>
      <c r="AR357" s="90"/>
      <c r="AS357" s="90">
        <v>3808.23</v>
      </c>
      <c r="AT357" s="90"/>
      <c r="AU357" s="87" t="s">
        <v>176</v>
      </c>
      <c r="AV357" s="90"/>
      <c r="AW357" s="90"/>
      <c r="AX357" s="90"/>
      <c r="AY357" s="87" t="s">
        <v>176</v>
      </c>
      <c r="AZ357" s="91"/>
      <c r="BA357" s="90"/>
      <c r="BB357" s="90"/>
      <c r="BC357" s="90"/>
      <c r="BD357" s="87" t="s">
        <v>174</v>
      </c>
      <c r="BE357" s="91">
        <v>95</v>
      </c>
      <c r="BF357" s="90">
        <v>138.99</v>
      </c>
      <c r="BG357" s="90">
        <v>225.37</v>
      </c>
      <c r="BH357" s="90"/>
      <c r="BI357" s="87" t="s">
        <v>176</v>
      </c>
      <c r="BJ357" s="91"/>
      <c r="BK357" s="90"/>
      <c r="BL357" s="90"/>
      <c r="BM357" s="90"/>
      <c r="BN357" s="91"/>
      <c r="BO357" s="91"/>
      <c r="BP357" s="91"/>
      <c r="BQ357" s="91"/>
      <c r="BR357" s="91"/>
      <c r="BS357" s="83"/>
      <c r="BT357" s="83"/>
      <c r="BU357" s="83"/>
      <c r="BV357" s="87" t="s">
        <v>176</v>
      </c>
      <c r="BW357" s="90"/>
      <c r="BX357" s="90"/>
      <c r="BY357" s="90"/>
      <c r="BZ357" s="83"/>
      <c r="CA357" s="91"/>
      <c r="CB357" s="91"/>
      <c r="CC357" s="91"/>
      <c r="CD357" s="91"/>
      <c r="CE357" s="91"/>
      <c r="CF357" s="87" t="s">
        <v>176</v>
      </c>
      <c r="CG357" s="90"/>
      <c r="CH357" s="90"/>
      <c r="CI357" s="90"/>
      <c r="CJ357" s="91"/>
      <c r="CK357" s="91"/>
      <c r="CL357" s="91"/>
      <c r="CM357" s="83"/>
      <c r="CN357" s="83"/>
      <c r="CO357" s="83"/>
      <c r="CP357" s="92" t="s">
        <v>176</v>
      </c>
      <c r="CQ357" s="83"/>
      <c r="CR357" s="83"/>
      <c r="CS357" s="90"/>
      <c r="CT357" s="90"/>
      <c r="CU357" s="90"/>
      <c r="CV357" s="92" t="s">
        <v>176</v>
      </c>
      <c r="CW357" s="83"/>
      <c r="CX357" s="83"/>
      <c r="CY357" s="90"/>
      <c r="CZ357" s="90"/>
      <c r="DA357" s="90"/>
      <c r="DB357" s="87" t="s">
        <v>176</v>
      </c>
      <c r="DC357" s="90"/>
      <c r="DD357" s="90"/>
      <c r="DE357" s="90"/>
      <c r="DF357" s="91"/>
      <c r="DG357" s="91"/>
      <c r="DH357" s="91"/>
      <c r="DI357" s="87"/>
      <c r="DJ357" s="83"/>
      <c r="DK357" s="83"/>
      <c r="DL357" s="83"/>
      <c r="DM357" s="87"/>
      <c r="DN357" s="83"/>
      <c r="DO357" s="83"/>
      <c r="DP357" s="83"/>
      <c r="DQ357" s="87"/>
      <c r="DR357" s="87" t="s">
        <v>176</v>
      </c>
      <c r="DS357" s="90"/>
      <c r="DT357" s="90"/>
      <c r="DU357" s="90"/>
      <c r="DV357" s="93"/>
      <c r="DW357" s="93"/>
      <c r="DX357" s="93"/>
      <c r="DY357" s="87" t="s">
        <v>174</v>
      </c>
      <c r="DZ357" s="83">
        <v>70</v>
      </c>
      <c r="EA357" s="83">
        <v>69</v>
      </c>
      <c r="EB357" s="83">
        <v>69</v>
      </c>
      <c r="EC357" s="83">
        <v>68</v>
      </c>
      <c r="ED357" s="83">
        <v>12</v>
      </c>
      <c r="EE357" s="83">
        <v>12</v>
      </c>
      <c r="EF357" s="87" t="s">
        <v>176</v>
      </c>
      <c r="EG357" s="83"/>
      <c r="EH357" s="84"/>
      <c r="EI357" s="84"/>
      <c r="EJ357" s="84"/>
      <c r="EK357" s="87" t="s">
        <v>174</v>
      </c>
      <c r="EL357" s="90"/>
      <c r="EM357" s="90">
        <v>130.13999999999999</v>
      </c>
      <c r="EN357" s="90"/>
      <c r="EO357" s="87" t="s">
        <v>177</v>
      </c>
      <c r="EP357" s="83">
        <v>40</v>
      </c>
      <c r="EQ357" s="91">
        <v>9</v>
      </c>
      <c r="ER357" s="91">
        <v>120</v>
      </c>
      <c r="ES357" s="91">
        <v>120</v>
      </c>
      <c r="ET357" s="91">
        <v>6</v>
      </c>
      <c r="EU357" s="87" t="s">
        <v>321</v>
      </c>
      <c r="EV357" s="87" t="s">
        <v>207</v>
      </c>
      <c r="EW357" s="91">
        <v>0</v>
      </c>
      <c r="EX357" s="87" t="s">
        <v>174</v>
      </c>
      <c r="EY357" s="90"/>
      <c r="EZ357" s="90">
        <v>69.91</v>
      </c>
      <c r="FA357" s="90"/>
      <c r="FB357" s="91">
        <v>18</v>
      </c>
      <c r="FC357" s="91">
        <v>60</v>
      </c>
      <c r="FD357" s="91">
        <v>12</v>
      </c>
      <c r="FE357" s="87" t="s">
        <v>180</v>
      </c>
      <c r="FF357" s="83">
        <v>18</v>
      </c>
      <c r="FG357" s="83">
        <v>60</v>
      </c>
      <c r="FH357" s="83">
        <v>12</v>
      </c>
      <c r="FI357" s="87" t="s">
        <v>205</v>
      </c>
      <c r="FJ357" s="83"/>
      <c r="FK357" s="83"/>
      <c r="FL357" s="83"/>
      <c r="FM357" s="87"/>
      <c r="FN357" s="113" t="s">
        <v>174</v>
      </c>
      <c r="FO357" s="84">
        <f t="shared" si="39"/>
        <v>50</v>
      </c>
      <c r="FP357" s="84"/>
      <c r="FQ357" s="84"/>
      <c r="FR357" s="85">
        <f t="shared" si="40"/>
        <v>200</v>
      </c>
      <c r="FS357" s="90"/>
      <c r="FT357" s="90"/>
      <c r="FU357" s="90">
        <v>158.44999999999999</v>
      </c>
      <c r="FV357" s="90"/>
      <c r="FW357" s="86">
        <f t="shared" si="35"/>
        <v>388.99</v>
      </c>
      <c r="FX357" s="86">
        <f t="shared" si="41"/>
        <v>4392.0999999999995</v>
      </c>
      <c r="FY357" s="86">
        <f t="shared" si="38"/>
        <v>0</v>
      </c>
    </row>
    <row r="358" spans="1:181" ht="30" customHeight="1" x14ac:dyDescent="0.25">
      <c r="A358" s="83" t="s">
        <v>634</v>
      </c>
      <c r="B358" s="87" t="s">
        <v>201</v>
      </c>
      <c r="C358" s="118">
        <v>121423</v>
      </c>
      <c r="D358" s="118">
        <v>20724</v>
      </c>
      <c r="E358" s="87" t="s">
        <v>202</v>
      </c>
      <c r="F358" s="87" t="s">
        <v>177</v>
      </c>
      <c r="G358" s="87" t="s">
        <v>203</v>
      </c>
      <c r="H358" s="87"/>
      <c r="I358" s="87"/>
      <c r="J358" s="83">
        <v>100</v>
      </c>
      <c r="K358" s="87"/>
      <c r="L358" s="87" t="s">
        <v>176</v>
      </c>
      <c r="M358" s="83"/>
      <c r="N358" s="83"/>
      <c r="O358" s="83"/>
      <c r="P358" s="83"/>
      <c r="Q358" s="83"/>
      <c r="R358" s="83"/>
      <c r="S358" s="83"/>
      <c r="T358" s="83">
        <v>3</v>
      </c>
      <c r="U358" s="83">
        <v>5</v>
      </c>
      <c r="V358" s="83">
        <v>7392</v>
      </c>
      <c r="W358" s="83">
        <v>924</v>
      </c>
      <c r="X358" s="87" t="s">
        <v>175</v>
      </c>
      <c r="Y358" s="83">
        <v>3795</v>
      </c>
      <c r="Z358" s="83"/>
      <c r="AA358" s="83"/>
      <c r="AB358" s="83">
        <v>1550</v>
      </c>
      <c r="AC358" s="83">
        <v>1</v>
      </c>
      <c r="AD358" s="87" t="s">
        <v>176</v>
      </c>
      <c r="AE358" s="90"/>
      <c r="AF358" s="90"/>
      <c r="AG358" s="90"/>
      <c r="AH358" s="87" t="s">
        <v>176</v>
      </c>
      <c r="AI358" s="84"/>
      <c r="AJ358" s="84"/>
      <c r="AK358" s="84"/>
      <c r="AL358" s="87" t="s">
        <v>176</v>
      </c>
      <c r="AM358" s="87" t="s">
        <v>176</v>
      </c>
      <c r="AN358" s="90"/>
      <c r="AO358" s="90"/>
      <c r="AP358" s="90"/>
      <c r="AQ358" s="87" t="s">
        <v>174</v>
      </c>
      <c r="AR358" s="90"/>
      <c r="AS358" s="90">
        <v>2999.97</v>
      </c>
      <c r="AT358" s="90"/>
      <c r="AU358" s="87" t="s">
        <v>176</v>
      </c>
      <c r="AV358" s="90"/>
      <c r="AW358" s="90"/>
      <c r="AX358" s="90"/>
      <c r="AY358" s="87" t="s">
        <v>174</v>
      </c>
      <c r="AZ358" s="91">
        <v>2245</v>
      </c>
      <c r="BA358" s="90"/>
      <c r="BB358" s="90">
        <v>2171.96</v>
      </c>
      <c r="BC358" s="90"/>
      <c r="BD358" s="87" t="s">
        <v>176</v>
      </c>
      <c r="BE358" s="91"/>
      <c r="BF358" s="90"/>
      <c r="BG358" s="90"/>
      <c r="BH358" s="90"/>
      <c r="BI358" s="87" t="s">
        <v>174</v>
      </c>
      <c r="BJ358" s="91">
        <v>924</v>
      </c>
      <c r="BK358" s="90"/>
      <c r="BL358" s="90">
        <v>1204.1600000000001</v>
      </c>
      <c r="BM358" s="90"/>
      <c r="BN358" s="91">
        <v>4.2</v>
      </c>
      <c r="BO358" s="91">
        <v>38</v>
      </c>
      <c r="BP358" s="91"/>
      <c r="BQ358" s="91"/>
      <c r="BR358" s="91"/>
      <c r="BS358" s="83"/>
      <c r="BT358" s="83"/>
      <c r="BU358" s="83"/>
      <c r="BV358" s="87" t="s">
        <v>176</v>
      </c>
      <c r="BW358" s="90"/>
      <c r="BX358" s="90"/>
      <c r="BY358" s="90"/>
      <c r="BZ358" s="83"/>
      <c r="CA358" s="91"/>
      <c r="CB358" s="91"/>
      <c r="CC358" s="91"/>
      <c r="CD358" s="91"/>
      <c r="CE358" s="91"/>
      <c r="CF358" s="87" t="s">
        <v>174</v>
      </c>
      <c r="CG358" s="90"/>
      <c r="CH358" s="90">
        <v>1663.15</v>
      </c>
      <c r="CI358" s="90"/>
      <c r="CJ358" s="91">
        <v>924</v>
      </c>
      <c r="CK358" s="91">
        <v>3</v>
      </c>
      <c r="CL358" s="91">
        <v>19</v>
      </c>
      <c r="CM358" s="83"/>
      <c r="CN358" s="83"/>
      <c r="CO358" s="83"/>
      <c r="CP358" s="92" t="s">
        <v>176</v>
      </c>
      <c r="CQ358" s="83"/>
      <c r="CR358" s="83"/>
      <c r="CS358" s="90"/>
      <c r="CT358" s="90"/>
      <c r="CU358" s="90"/>
      <c r="CV358" s="92" t="s">
        <v>176</v>
      </c>
      <c r="CW358" s="83"/>
      <c r="CX358" s="83"/>
      <c r="CY358" s="90"/>
      <c r="CZ358" s="90"/>
      <c r="DA358" s="90"/>
      <c r="DB358" s="87" t="s">
        <v>176</v>
      </c>
      <c r="DC358" s="90"/>
      <c r="DD358" s="90"/>
      <c r="DE358" s="90"/>
      <c r="DF358" s="91"/>
      <c r="DG358" s="91"/>
      <c r="DH358" s="91"/>
      <c r="DI358" s="87"/>
      <c r="DJ358" s="83"/>
      <c r="DK358" s="83"/>
      <c r="DL358" s="83"/>
      <c r="DM358" s="87"/>
      <c r="DN358" s="83"/>
      <c r="DO358" s="83"/>
      <c r="DP358" s="83"/>
      <c r="DQ358" s="87"/>
      <c r="DR358" s="87" t="s">
        <v>174</v>
      </c>
      <c r="DS358" s="90">
        <v>3000</v>
      </c>
      <c r="DT358" s="90">
        <v>2384.46</v>
      </c>
      <c r="DU358" s="90"/>
      <c r="DV358" s="93">
        <v>2</v>
      </c>
      <c r="DW358" s="93">
        <v>15</v>
      </c>
      <c r="DX358" s="93">
        <v>9</v>
      </c>
      <c r="DY358" s="87" t="s">
        <v>174</v>
      </c>
      <c r="DZ358" s="83">
        <v>78</v>
      </c>
      <c r="EA358" s="83">
        <v>77</v>
      </c>
      <c r="EB358" s="83">
        <v>72</v>
      </c>
      <c r="EC358" s="83">
        <v>72</v>
      </c>
      <c r="ED358" s="83">
        <v>12</v>
      </c>
      <c r="EE358" s="83">
        <v>12</v>
      </c>
      <c r="EF358" s="87" t="s">
        <v>176</v>
      </c>
      <c r="EG358" s="83"/>
      <c r="EH358" s="84"/>
      <c r="EI358" s="84"/>
      <c r="EJ358" s="84"/>
      <c r="EK358" s="87" t="s">
        <v>174</v>
      </c>
      <c r="EL358" s="90"/>
      <c r="EM358" s="90">
        <v>37.78</v>
      </c>
      <c r="EN358" s="90"/>
      <c r="EO358" s="87" t="s">
        <v>177</v>
      </c>
      <c r="EP358" s="83">
        <v>40</v>
      </c>
      <c r="EQ358" s="91">
        <v>10</v>
      </c>
      <c r="ER358" s="91">
        <v>140</v>
      </c>
      <c r="ES358" s="91">
        <v>120</v>
      </c>
      <c r="ET358" s="91">
        <v>12</v>
      </c>
      <c r="EU358" s="87" t="s">
        <v>321</v>
      </c>
      <c r="EV358" s="87" t="s">
        <v>209</v>
      </c>
      <c r="EW358" s="91">
        <v>0</v>
      </c>
      <c r="EX358" s="87" t="s">
        <v>174</v>
      </c>
      <c r="EY358" s="90"/>
      <c r="EZ358" s="90">
        <v>99.53</v>
      </c>
      <c r="FA358" s="90"/>
      <c r="FB358" s="91">
        <v>9</v>
      </c>
      <c r="FC358" s="91">
        <v>75</v>
      </c>
      <c r="FD358" s="91">
        <v>12</v>
      </c>
      <c r="FE358" s="87" t="s">
        <v>180</v>
      </c>
      <c r="FF358" s="83">
        <v>9</v>
      </c>
      <c r="FG358" s="83">
        <v>75</v>
      </c>
      <c r="FH358" s="83">
        <v>10</v>
      </c>
      <c r="FI358" s="87" t="s">
        <v>205</v>
      </c>
      <c r="FJ358" s="83"/>
      <c r="FK358" s="83"/>
      <c r="FL358" s="83"/>
      <c r="FM358" s="87"/>
      <c r="FN358" s="113" t="s">
        <v>174</v>
      </c>
      <c r="FO358" s="84">
        <f t="shared" si="39"/>
        <v>50</v>
      </c>
      <c r="FP358" s="84"/>
      <c r="FQ358" s="84"/>
      <c r="FR358" s="85">
        <f t="shared" si="40"/>
        <v>200</v>
      </c>
      <c r="FS358" s="90"/>
      <c r="FT358" s="90"/>
      <c r="FU358" s="90">
        <v>73.38</v>
      </c>
      <c r="FV358" s="90"/>
      <c r="FW358" s="86">
        <f t="shared" si="35"/>
        <v>3250</v>
      </c>
      <c r="FX358" s="86">
        <f t="shared" si="41"/>
        <v>10634.390000000001</v>
      </c>
      <c r="FY358" s="86">
        <f t="shared" si="38"/>
        <v>0</v>
      </c>
    </row>
    <row r="359" spans="1:181" ht="30" customHeight="1" x14ac:dyDescent="0.25">
      <c r="A359" s="83" t="s">
        <v>635</v>
      </c>
      <c r="B359" s="87" t="s">
        <v>201</v>
      </c>
      <c r="C359" s="118">
        <v>10824</v>
      </c>
      <c r="D359" s="118">
        <v>21224</v>
      </c>
      <c r="E359" s="87" t="s">
        <v>202</v>
      </c>
      <c r="F359" s="87" t="s">
        <v>177</v>
      </c>
      <c r="G359" s="87" t="s">
        <v>203</v>
      </c>
      <c r="H359" s="87"/>
      <c r="I359" s="87"/>
      <c r="J359" s="83">
        <v>100</v>
      </c>
      <c r="K359" s="87"/>
      <c r="L359" s="87" t="s">
        <v>176</v>
      </c>
      <c r="M359" s="83"/>
      <c r="N359" s="83"/>
      <c r="O359" s="83"/>
      <c r="P359" s="83"/>
      <c r="Q359" s="83"/>
      <c r="R359" s="83"/>
      <c r="S359" s="83"/>
      <c r="T359" s="83">
        <v>3</v>
      </c>
      <c r="U359" s="83">
        <v>5</v>
      </c>
      <c r="V359" s="83">
        <v>5376</v>
      </c>
      <c r="W359" s="83">
        <v>672</v>
      </c>
      <c r="X359" s="87" t="s">
        <v>175</v>
      </c>
      <c r="Y359" s="83">
        <v>2352</v>
      </c>
      <c r="Z359" s="83"/>
      <c r="AA359" s="83"/>
      <c r="AB359" s="83">
        <v>836</v>
      </c>
      <c r="AC359" s="83">
        <v>1</v>
      </c>
      <c r="AD359" s="87" t="s">
        <v>176</v>
      </c>
      <c r="AE359" s="90"/>
      <c r="AF359" s="90"/>
      <c r="AG359" s="90"/>
      <c r="AH359" s="87" t="s">
        <v>176</v>
      </c>
      <c r="AI359" s="84"/>
      <c r="AJ359" s="84"/>
      <c r="AK359" s="84"/>
      <c r="AL359" s="87" t="s">
        <v>176</v>
      </c>
      <c r="AM359" s="87" t="s">
        <v>176</v>
      </c>
      <c r="AN359" s="90"/>
      <c r="AO359" s="90"/>
      <c r="AP359" s="90"/>
      <c r="AQ359" s="87" t="s">
        <v>174</v>
      </c>
      <c r="AR359" s="90"/>
      <c r="AS359" s="90">
        <v>1117.6400000000001</v>
      </c>
      <c r="AT359" s="90"/>
      <c r="AU359" s="87" t="s">
        <v>176</v>
      </c>
      <c r="AV359" s="90"/>
      <c r="AW359" s="90"/>
      <c r="AX359" s="90"/>
      <c r="AY359" s="87" t="s">
        <v>174</v>
      </c>
      <c r="AZ359" s="91">
        <v>1516</v>
      </c>
      <c r="BA359" s="90"/>
      <c r="BB359" s="90">
        <v>1533.46</v>
      </c>
      <c r="BC359" s="90"/>
      <c r="BD359" s="87" t="s">
        <v>176</v>
      </c>
      <c r="BE359" s="91"/>
      <c r="BF359" s="90"/>
      <c r="BG359" s="90"/>
      <c r="BH359" s="90"/>
      <c r="BI359" s="87" t="s">
        <v>174</v>
      </c>
      <c r="BJ359" s="91">
        <v>672</v>
      </c>
      <c r="BK359" s="90">
        <v>966.8</v>
      </c>
      <c r="BL359" s="90">
        <v>110</v>
      </c>
      <c r="BM359" s="90"/>
      <c r="BN359" s="91">
        <v>4.4000000000000004</v>
      </c>
      <c r="BO359" s="91">
        <v>38</v>
      </c>
      <c r="BP359" s="91"/>
      <c r="BQ359" s="91"/>
      <c r="BR359" s="91"/>
      <c r="BS359" s="83"/>
      <c r="BT359" s="83"/>
      <c r="BU359" s="83"/>
      <c r="BV359" s="87" t="s">
        <v>176</v>
      </c>
      <c r="BW359" s="90"/>
      <c r="BX359" s="90"/>
      <c r="BY359" s="90"/>
      <c r="BZ359" s="83"/>
      <c r="CA359" s="91"/>
      <c r="CB359" s="91"/>
      <c r="CC359" s="91"/>
      <c r="CD359" s="91"/>
      <c r="CE359" s="91"/>
      <c r="CF359" s="87" t="s">
        <v>174</v>
      </c>
      <c r="CG359" s="90">
        <v>978.81</v>
      </c>
      <c r="CH359" s="90">
        <v>750.88</v>
      </c>
      <c r="CI359" s="90"/>
      <c r="CJ359" s="91">
        <v>672</v>
      </c>
      <c r="CK359" s="91">
        <v>5</v>
      </c>
      <c r="CL359" s="91">
        <v>19</v>
      </c>
      <c r="CM359" s="83"/>
      <c r="CN359" s="83"/>
      <c r="CO359" s="83"/>
      <c r="CP359" s="92" t="s">
        <v>176</v>
      </c>
      <c r="CQ359" s="83"/>
      <c r="CR359" s="83"/>
      <c r="CS359" s="90"/>
      <c r="CT359" s="90"/>
      <c r="CU359" s="90"/>
      <c r="CV359" s="92" t="s">
        <v>176</v>
      </c>
      <c r="CW359" s="83"/>
      <c r="CX359" s="83"/>
      <c r="CY359" s="90"/>
      <c r="CZ359" s="90"/>
      <c r="DA359" s="90"/>
      <c r="DB359" s="87" t="s">
        <v>176</v>
      </c>
      <c r="DC359" s="90"/>
      <c r="DD359" s="90"/>
      <c r="DE359" s="90"/>
      <c r="DF359" s="91"/>
      <c r="DG359" s="91"/>
      <c r="DH359" s="91"/>
      <c r="DI359" s="87"/>
      <c r="DJ359" s="83"/>
      <c r="DK359" s="83"/>
      <c r="DL359" s="83"/>
      <c r="DM359" s="87"/>
      <c r="DN359" s="83"/>
      <c r="DO359" s="83"/>
      <c r="DP359" s="83"/>
      <c r="DQ359" s="87"/>
      <c r="DR359" s="87" t="s">
        <v>174</v>
      </c>
      <c r="DS359" s="90">
        <v>3000</v>
      </c>
      <c r="DT359" s="90">
        <v>2290.4699999999998</v>
      </c>
      <c r="DU359" s="90"/>
      <c r="DV359" s="93">
        <v>2</v>
      </c>
      <c r="DW359" s="93">
        <v>15</v>
      </c>
      <c r="DX359" s="93">
        <v>9</v>
      </c>
      <c r="DY359" s="87" t="s">
        <v>174</v>
      </c>
      <c r="DZ359" s="83">
        <v>77</v>
      </c>
      <c r="EA359" s="83">
        <v>77</v>
      </c>
      <c r="EB359" s="83">
        <v>72</v>
      </c>
      <c r="EC359" s="83">
        <v>72</v>
      </c>
      <c r="ED359" s="83">
        <v>12</v>
      </c>
      <c r="EE359" s="83">
        <v>12</v>
      </c>
      <c r="EF359" s="87" t="s">
        <v>176</v>
      </c>
      <c r="EG359" s="83"/>
      <c r="EH359" s="84"/>
      <c r="EI359" s="84"/>
      <c r="EJ359" s="84"/>
      <c r="EK359" s="87" t="s">
        <v>174</v>
      </c>
      <c r="EL359" s="90"/>
      <c r="EM359" s="90">
        <v>95.32</v>
      </c>
      <c r="EN359" s="90"/>
      <c r="EO359" s="87" t="s">
        <v>177</v>
      </c>
      <c r="EP359" s="83">
        <v>40</v>
      </c>
      <c r="EQ359" s="91">
        <v>10</v>
      </c>
      <c r="ER359" s="91">
        <v>140</v>
      </c>
      <c r="ES359" s="91">
        <v>120</v>
      </c>
      <c r="ET359" s="91">
        <v>6</v>
      </c>
      <c r="EU359" s="87" t="s">
        <v>321</v>
      </c>
      <c r="EV359" s="87" t="s">
        <v>209</v>
      </c>
      <c r="EW359" s="91">
        <v>1</v>
      </c>
      <c r="EX359" s="87" t="s">
        <v>174</v>
      </c>
      <c r="EY359" s="90"/>
      <c r="EZ359" s="90">
        <v>76.040000000000006</v>
      </c>
      <c r="FA359" s="90"/>
      <c r="FB359" s="91">
        <v>9</v>
      </c>
      <c r="FC359" s="91">
        <v>75</v>
      </c>
      <c r="FD359" s="91">
        <v>12</v>
      </c>
      <c r="FE359" s="87" t="s">
        <v>180</v>
      </c>
      <c r="FF359" s="83">
        <v>9</v>
      </c>
      <c r="FG359" s="83">
        <v>75</v>
      </c>
      <c r="FH359" s="83">
        <v>10</v>
      </c>
      <c r="FI359" s="87" t="s">
        <v>205</v>
      </c>
      <c r="FJ359" s="83"/>
      <c r="FK359" s="83"/>
      <c r="FL359" s="83"/>
      <c r="FM359" s="87"/>
      <c r="FN359" s="113" t="s">
        <v>174</v>
      </c>
      <c r="FO359" s="84">
        <f t="shared" si="39"/>
        <v>50</v>
      </c>
      <c r="FP359" s="84"/>
      <c r="FQ359" s="84"/>
      <c r="FR359" s="85">
        <f t="shared" si="40"/>
        <v>200</v>
      </c>
      <c r="FS359" s="90"/>
      <c r="FT359" s="90"/>
      <c r="FU359" s="90">
        <v>73.38</v>
      </c>
      <c r="FV359" s="90"/>
      <c r="FW359" s="86">
        <f t="shared" si="35"/>
        <v>5195.6099999999997</v>
      </c>
      <c r="FX359" s="86">
        <f t="shared" si="41"/>
        <v>6047.1900000000005</v>
      </c>
      <c r="FY359" s="86">
        <f t="shared" si="38"/>
        <v>0</v>
      </c>
    </row>
    <row r="360" spans="1:181" ht="30" customHeight="1" x14ac:dyDescent="0.25">
      <c r="A360" s="83" t="s">
        <v>636</v>
      </c>
      <c r="B360" s="87" t="s">
        <v>201</v>
      </c>
      <c r="C360" s="118">
        <v>121123</v>
      </c>
      <c r="D360" s="118">
        <v>21424</v>
      </c>
      <c r="E360" s="87" t="s">
        <v>199</v>
      </c>
      <c r="F360" s="87" t="s">
        <v>177</v>
      </c>
      <c r="G360" s="87" t="s">
        <v>203</v>
      </c>
      <c r="H360" s="87"/>
      <c r="I360" s="87"/>
      <c r="J360" s="83">
        <v>100</v>
      </c>
      <c r="K360" s="87"/>
      <c r="L360" s="87" t="s">
        <v>174</v>
      </c>
      <c r="M360" s="83">
        <v>1</v>
      </c>
      <c r="N360" s="83"/>
      <c r="O360" s="83"/>
      <c r="P360" s="83">
        <v>30000</v>
      </c>
      <c r="Q360" s="83"/>
      <c r="R360" s="83"/>
      <c r="S360" s="83"/>
      <c r="T360" s="83">
        <v>2</v>
      </c>
      <c r="U360" s="83">
        <v>8</v>
      </c>
      <c r="V360" s="83">
        <v>16800</v>
      </c>
      <c r="W360" s="83">
        <v>2100</v>
      </c>
      <c r="X360" s="87" t="s">
        <v>175</v>
      </c>
      <c r="Y360" s="83">
        <v>6548</v>
      </c>
      <c r="Z360" s="83"/>
      <c r="AA360" s="83"/>
      <c r="AB360" s="83">
        <v>3988</v>
      </c>
      <c r="AC360" s="83">
        <v>1</v>
      </c>
      <c r="AD360" s="87" t="s">
        <v>176</v>
      </c>
      <c r="AE360" s="90"/>
      <c r="AF360" s="90"/>
      <c r="AG360" s="90"/>
      <c r="AH360" s="87" t="s">
        <v>176</v>
      </c>
      <c r="AI360" s="84"/>
      <c r="AJ360" s="84"/>
      <c r="AK360" s="84"/>
      <c r="AL360" s="87" t="s">
        <v>176</v>
      </c>
      <c r="AM360" s="87" t="s">
        <v>176</v>
      </c>
      <c r="AN360" s="90"/>
      <c r="AO360" s="90"/>
      <c r="AP360" s="90"/>
      <c r="AQ360" s="87" t="s">
        <v>174</v>
      </c>
      <c r="AR360" s="90"/>
      <c r="AS360" s="90">
        <v>841</v>
      </c>
      <c r="AT360" s="90"/>
      <c r="AU360" s="87" t="s">
        <v>176</v>
      </c>
      <c r="AV360" s="90"/>
      <c r="AW360" s="90"/>
      <c r="AX360" s="90"/>
      <c r="AY360" s="87" t="s">
        <v>174</v>
      </c>
      <c r="AZ360" s="91">
        <v>2560</v>
      </c>
      <c r="BA360" s="90"/>
      <c r="BB360" s="90">
        <v>2978.06</v>
      </c>
      <c r="BC360" s="90"/>
      <c r="BD360" s="87" t="s">
        <v>176</v>
      </c>
      <c r="BE360" s="91"/>
      <c r="BF360" s="90"/>
      <c r="BG360" s="90"/>
      <c r="BH360" s="90"/>
      <c r="BI360" s="87" t="s">
        <v>174</v>
      </c>
      <c r="BJ360" s="91">
        <v>2100</v>
      </c>
      <c r="BK360" s="90">
        <v>1531.8</v>
      </c>
      <c r="BL360" s="90">
        <v>706.25</v>
      </c>
      <c r="BM360" s="90"/>
      <c r="BN360" s="91">
        <v>5</v>
      </c>
      <c r="BO360" s="91">
        <v>38</v>
      </c>
      <c r="BP360" s="91"/>
      <c r="BQ360" s="91"/>
      <c r="BR360" s="91"/>
      <c r="BS360" s="83"/>
      <c r="BT360" s="83"/>
      <c r="BU360" s="83"/>
      <c r="BV360" s="87" t="s">
        <v>176</v>
      </c>
      <c r="BW360" s="90"/>
      <c r="BX360" s="90"/>
      <c r="BY360" s="90"/>
      <c r="BZ360" s="83"/>
      <c r="CA360" s="91"/>
      <c r="CB360" s="91"/>
      <c r="CC360" s="91"/>
      <c r="CD360" s="91"/>
      <c r="CE360" s="91"/>
      <c r="CF360" s="87" t="s">
        <v>174</v>
      </c>
      <c r="CG360" s="90">
        <v>1600.59</v>
      </c>
      <c r="CH360" s="90">
        <v>1257.3699999999999</v>
      </c>
      <c r="CI360" s="90"/>
      <c r="CJ360" s="91">
        <v>2100</v>
      </c>
      <c r="CK360" s="91">
        <v>0</v>
      </c>
      <c r="CL360" s="91">
        <v>19</v>
      </c>
      <c r="CM360" s="83"/>
      <c r="CN360" s="83"/>
      <c r="CO360" s="83"/>
      <c r="CP360" s="92" t="s">
        <v>176</v>
      </c>
      <c r="CQ360" s="83"/>
      <c r="CR360" s="83"/>
      <c r="CS360" s="90"/>
      <c r="CT360" s="90"/>
      <c r="CU360" s="90"/>
      <c r="CV360" s="92" t="s">
        <v>176</v>
      </c>
      <c r="CW360" s="83"/>
      <c r="CX360" s="83"/>
      <c r="CY360" s="90"/>
      <c r="CZ360" s="90"/>
      <c r="DA360" s="90"/>
      <c r="DB360" s="87" t="s">
        <v>176</v>
      </c>
      <c r="DC360" s="90"/>
      <c r="DD360" s="90"/>
      <c r="DE360" s="90"/>
      <c r="DF360" s="91"/>
      <c r="DG360" s="91"/>
      <c r="DH360" s="91"/>
      <c r="DI360" s="87"/>
      <c r="DJ360" s="83"/>
      <c r="DK360" s="83"/>
      <c r="DL360" s="83"/>
      <c r="DM360" s="87"/>
      <c r="DN360" s="83"/>
      <c r="DO360" s="83"/>
      <c r="DP360" s="83"/>
      <c r="DQ360" s="87"/>
      <c r="DR360" s="87" t="s">
        <v>174</v>
      </c>
      <c r="DS360" s="90">
        <v>3000</v>
      </c>
      <c r="DT360" s="90">
        <v>3632.45</v>
      </c>
      <c r="DU360" s="90"/>
      <c r="DV360" s="93">
        <v>2.5</v>
      </c>
      <c r="DW360" s="93">
        <v>15</v>
      </c>
      <c r="DX360" s="93">
        <v>9</v>
      </c>
      <c r="DY360" s="87" t="s">
        <v>174</v>
      </c>
      <c r="DZ360" s="83">
        <v>77</v>
      </c>
      <c r="EA360" s="83">
        <v>77</v>
      </c>
      <c r="EB360" s="83">
        <v>72</v>
      </c>
      <c r="EC360" s="83">
        <v>72</v>
      </c>
      <c r="ED360" s="83">
        <v>12</v>
      </c>
      <c r="EE360" s="83">
        <v>12</v>
      </c>
      <c r="EF360" s="87" t="s">
        <v>176</v>
      </c>
      <c r="EG360" s="83"/>
      <c r="EH360" s="84"/>
      <c r="EI360" s="84"/>
      <c r="EJ360" s="84"/>
      <c r="EK360" s="87" t="s">
        <v>174</v>
      </c>
      <c r="EL360" s="90"/>
      <c r="EM360" s="90">
        <v>190.46</v>
      </c>
      <c r="EN360" s="90"/>
      <c r="EO360" s="87" t="s">
        <v>177</v>
      </c>
      <c r="EP360" s="83">
        <v>40</v>
      </c>
      <c r="EQ360" s="91">
        <v>10</v>
      </c>
      <c r="ER360" s="91">
        <v>140</v>
      </c>
      <c r="ES360" s="91">
        <v>120</v>
      </c>
      <c r="ET360" s="91">
        <v>6</v>
      </c>
      <c r="EU360" s="87" t="s">
        <v>174</v>
      </c>
      <c r="EV360" s="87"/>
      <c r="EW360" s="91">
        <v>1</v>
      </c>
      <c r="EX360" s="87" t="s">
        <v>174</v>
      </c>
      <c r="EY360" s="90"/>
      <c r="EZ360" s="90">
        <v>92.79</v>
      </c>
      <c r="FA360" s="90"/>
      <c r="FB360" s="91">
        <v>9</v>
      </c>
      <c r="FC360" s="91">
        <v>75</v>
      </c>
      <c r="FD360" s="91">
        <v>12</v>
      </c>
      <c r="FE360" s="87" t="s">
        <v>180</v>
      </c>
      <c r="FF360" s="83">
        <v>9</v>
      </c>
      <c r="FG360" s="83">
        <v>75</v>
      </c>
      <c r="FH360" s="83">
        <v>10</v>
      </c>
      <c r="FI360" s="87" t="s">
        <v>205</v>
      </c>
      <c r="FJ360" s="83"/>
      <c r="FK360" s="83"/>
      <c r="FL360" s="83"/>
      <c r="FM360" s="87"/>
      <c r="FN360" s="113" t="s">
        <v>174</v>
      </c>
      <c r="FO360" s="84">
        <f t="shared" si="39"/>
        <v>50</v>
      </c>
      <c r="FP360" s="84"/>
      <c r="FQ360" s="84"/>
      <c r="FR360" s="85">
        <f t="shared" si="40"/>
        <v>200</v>
      </c>
      <c r="FS360" s="90"/>
      <c r="FT360" s="90"/>
      <c r="FU360" s="90">
        <v>77.37</v>
      </c>
      <c r="FV360" s="90"/>
      <c r="FW360" s="86">
        <f t="shared" si="35"/>
        <v>6382.3899999999994</v>
      </c>
      <c r="FX360" s="86">
        <f t="shared" si="41"/>
        <v>9775.75</v>
      </c>
      <c r="FY360" s="86">
        <f t="shared" si="38"/>
        <v>0</v>
      </c>
    </row>
    <row r="361" spans="1:181" ht="30" customHeight="1" x14ac:dyDescent="0.25">
      <c r="A361" s="83" t="s">
        <v>637</v>
      </c>
      <c r="B361" s="87" t="s">
        <v>201</v>
      </c>
      <c r="C361" s="118">
        <v>120723</v>
      </c>
      <c r="D361" s="118">
        <v>22824</v>
      </c>
      <c r="E361" s="87" t="s">
        <v>202</v>
      </c>
      <c r="F361" s="87" t="s">
        <v>177</v>
      </c>
      <c r="G361" s="87" t="s">
        <v>203</v>
      </c>
      <c r="H361" s="87"/>
      <c r="I361" s="87"/>
      <c r="J361" s="83">
        <v>100</v>
      </c>
      <c r="K361" s="87"/>
      <c r="L361" s="87" t="s">
        <v>176</v>
      </c>
      <c r="M361" s="83"/>
      <c r="N361" s="83"/>
      <c r="O361" s="83"/>
      <c r="P361" s="83"/>
      <c r="Q361" s="83"/>
      <c r="R361" s="83"/>
      <c r="S361" s="83"/>
      <c r="T361" s="83">
        <v>1</v>
      </c>
      <c r="U361" s="83">
        <v>5</v>
      </c>
      <c r="V361" s="83">
        <v>5600</v>
      </c>
      <c r="W361" s="83">
        <v>700</v>
      </c>
      <c r="X361" s="87" t="s">
        <v>175</v>
      </c>
      <c r="Y361" s="83">
        <v>1194</v>
      </c>
      <c r="Z361" s="83">
        <v>225</v>
      </c>
      <c r="AA361" s="83">
        <v>80</v>
      </c>
      <c r="AB361" s="83">
        <v>855</v>
      </c>
      <c r="AC361" s="83">
        <v>1</v>
      </c>
      <c r="AD361" s="87" t="s">
        <v>176</v>
      </c>
      <c r="AE361" s="90"/>
      <c r="AF361" s="90"/>
      <c r="AG361" s="90"/>
      <c r="AH361" s="87" t="s">
        <v>176</v>
      </c>
      <c r="AI361" s="84"/>
      <c r="AJ361" s="84"/>
      <c r="AK361" s="84"/>
      <c r="AL361" s="87" t="s">
        <v>176</v>
      </c>
      <c r="AM361" s="87" t="s">
        <v>176</v>
      </c>
      <c r="AN361" s="90"/>
      <c r="AO361" s="90">
        <v>683.55</v>
      </c>
      <c r="AP361" s="90"/>
      <c r="AQ361" s="87" t="s">
        <v>174</v>
      </c>
      <c r="AR361" s="90"/>
      <c r="AS361" s="90">
        <v>2221.08</v>
      </c>
      <c r="AT361" s="90"/>
      <c r="AU361" s="87" t="s">
        <v>176</v>
      </c>
      <c r="AV361" s="90"/>
      <c r="AW361" s="90"/>
      <c r="AX361" s="90"/>
      <c r="AY361" s="87" t="s">
        <v>174</v>
      </c>
      <c r="AZ361" s="91">
        <v>339</v>
      </c>
      <c r="BA361" s="90"/>
      <c r="BB361" s="90">
        <v>960.62</v>
      </c>
      <c r="BC361" s="90"/>
      <c r="BD361" s="87" t="s">
        <v>174</v>
      </c>
      <c r="BE361" s="91">
        <v>145</v>
      </c>
      <c r="BF361" s="90"/>
      <c r="BG361" s="90">
        <v>564.71</v>
      </c>
      <c r="BH361" s="90"/>
      <c r="BI361" s="87" t="s">
        <v>174</v>
      </c>
      <c r="BJ361" s="91">
        <v>700</v>
      </c>
      <c r="BK361" s="90">
        <v>820.55</v>
      </c>
      <c r="BL361" s="90">
        <v>432.35</v>
      </c>
      <c r="BM361" s="90"/>
      <c r="BN361" s="91">
        <v>6.3</v>
      </c>
      <c r="BO361" s="91">
        <v>38</v>
      </c>
      <c r="BP361" s="91"/>
      <c r="BQ361" s="91"/>
      <c r="BR361" s="91"/>
      <c r="BS361" s="83"/>
      <c r="BT361" s="83"/>
      <c r="BU361" s="83"/>
      <c r="BV361" s="87" t="s">
        <v>176</v>
      </c>
      <c r="BW361" s="90"/>
      <c r="BX361" s="90"/>
      <c r="BY361" s="90"/>
      <c r="BZ361" s="83"/>
      <c r="CA361" s="91"/>
      <c r="CB361" s="91"/>
      <c r="CC361" s="91"/>
      <c r="CD361" s="91"/>
      <c r="CE361" s="91"/>
      <c r="CF361" s="87" t="s">
        <v>176</v>
      </c>
      <c r="CG361" s="90"/>
      <c r="CH361" s="90"/>
      <c r="CI361" s="90"/>
      <c r="CJ361" s="91"/>
      <c r="CK361" s="91"/>
      <c r="CL361" s="91"/>
      <c r="CM361" s="83"/>
      <c r="CN361" s="83"/>
      <c r="CO361" s="83"/>
      <c r="CP361" s="92" t="s">
        <v>176</v>
      </c>
      <c r="CQ361" s="83"/>
      <c r="CR361" s="83"/>
      <c r="CS361" s="90"/>
      <c r="CT361" s="90"/>
      <c r="CU361" s="90"/>
      <c r="CV361" s="92" t="s">
        <v>176</v>
      </c>
      <c r="CW361" s="83"/>
      <c r="CX361" s="83"/>
      <c r="CY361" s="90"/>
      <c r="CZ361" s="90"/>
      <c r="DA361" s="90"/>
      <c r="DB361" s="87" t="s">
        <v>176</v>
      </c>
      <c r="DC361" s="90"/>
      <c r="DD361" s="90"/>
      <c r="DE361" s="90"/>
      <c r="DF361" s="91"/>
      <c r="DG361" s="91"/>
      <c r="DH361" s="91"/>
      <c r="DI361" s="87"/>
      <c r="DJ361" s="83"/>
      <c r="DK361" s="83"/>
      <c r="DL361" s="83"/>
      <c r="DM361" s="87"/>
      <c r="DN361" s="83"/>
      <c r="DO361" s="83"/>
      <c r="DP361" s="83"/>
      <c r="DQ361" s="87"/>
      <c r="DR361" s="87" t="s">
        <v>174</v>
      </c>
      <c r="DS361" s="90">
        <v>3000</v>
      </c>
      <c r="DT361" s="90">
        <v>2067.7600000000002</v>
      </c>
      <c r="DU361" s="90"/>
      <c r="DV361" s="93">
        <v>2</v>
      </c>
      <c r="DW361" s="93">
        <v>15</v>
      </c>
      <c r="DX361" s="93">
        <v>9</v>
      </c>
      <c r="DY361" s="87" t="s">
        <v>174</v>
      </c>
      <c r="DZ361" s="83">
        <v>72</v>
      </c>
      <c r="EA361" s="83">
        <v>72</v>
      </c>
      <c r="EB361" s="83">
        <v>69</v>
      </c>
      <c r="EC361" s="83">
        <v>69</v>
      </c>
      <c r="ED361" s="83">
        <v>12</v>
      </c>
      <c r="EE361" s="83">
        <v>12</v>
      </c>
      <c r="EF361" s="87" t="s">
        <v>176</v>
      </c>
      <c r="EG361" s="83"/>
      <c r="EH361" s="84"/>
      <c r="EI361" s="84"/>
      <c r="EJ361" s="84"/>
      <c r="EK361" s="87" t="s">
        <v>174</v>
      </c>
      <c r="EL361" s="90"/>
      <c r="EM361" s="90">
        <v>59.47</v>
      </c>
      <c r="EN361" s="90"/>
      <c r="EO361" s="87" t="s">
        <v>177</v>
      </c>
      <c r="EP361" s="83">
        <v>40</v>
      </c>
      <c r="EQ361" s="91">
        <v>10</v>
      </c>
      <c r="ER361" s="91">
        <v>140</v>
      </c>
      <c r="ES361" s="91">
        <v>120</v>
      </c>
      <c r="ET361" s="91">
        <v>0</v>
      </c>
      <c r="EU361" s="87" t="s">
        <v>321</v>
      </c>
      <c r="EV361" s="87" t="s">
        <v>638</v>
      </c>
      <c r="EW361" s="91">
        <v>1</v>
      </c>
      <c r="EX361" s="87" t="s">
        <v>174</v>
      </c>
      <c r="EY361" s="90"/>
      <c r="EZ361" s="90">
        <v>99.97</v>
      </c>
      <c r="FA361" s="90"/>
      <c r="FB361" s="91">
        <v>9</v>
      </c>
      <c r="FC361" s="91">
        <v>60</v>
      </c>
      <c r="FD361" s="91">
        <v>4</v>
      </c>
      <c r="FE361" s="87" t="s">
        <v>576</v>
      </c>
      <c r="FF361" s="83">
        <v>10</v>
      </c>
      <c r="FG361" s="83">
        <v>40</v>
      </c>
      <c r="FH361" s="83"/>
      <c r="FI361" s="87"/>
      <c r="FJ361" s="83"/>
      <c r="FK361" s="83"/>
      <c r="FL361" s="83"/>
      <c r="FM361" s="87"/>
      <c r="FN361" s="113" t="s">
        <v>174</v>
      </c>
      <c r="FO361" s="84">
        <f t="shared" si="39"/>
        <v>50</v>
      </c>
      <c r="FP361" s="84"/>
      <c r="FQ361" s="84"/>
      <c r="FR361" s="85">
        <f t="shared" si="40"/>
        <v>200</v>
      </c>
      <c r="FS361" s="90"/>
      <c r="FT361" s="90"/>
      <c r="FU361" s="90">
        <v>73.38</v>
      </c>
      <c r="FV361" s="90"/>
      <c r="FW361" s="86">
        <f t="shared" si="35"/>
        <v>4070.55</v>
      </c>
      <c r="FX361" s="86">
        <f t="shared" si="41"/>
        <v>7162.8900000000012</v>
      </c>
      <c r="FY361" s="86">
        <f t="shared" si="38"/>
        <v>0</v>
      </c>
    </row>
    <row r="362" spans="1:181" ht="30" customHeight="1" x14ac:dyDescent="0.25">
      <c r="A362" s="83" t="s">
        <v>639</v>
      </c>
      <c r="B362" s="87" t="s">
        <v>201</v>
      </c>
      <c r="C362" s="118">
        <v>11124</v>
      </c>
      <c r="D362" s="118">
        <v>22624</v>
      </c>
      <c r="E362" s="87" t="s">
        <v>199</v>
      </c>
      <c r="F362" s="87" t="s">
        <v>177</v>
      </c>
      <c r="G362" s="87" t="s">
        <v>182</v>
      </c>
      <c r="H362" s="87" t="s">
        <v>640</v>
      </c>
      <c r="I362" s="87" t="s">
        <v>177</v>
      </c>
      <c r="J362" s="83">
        <v>100</v>
      </c>
      <c r="K362" s="87">
        <v>8.9</v>
      </c>
      <c r="L362" s="87" t="s">
        <v>174</v>
      </c>
      <c r="M362" s="83"/>
      <c r="N362" s="83"/>
      <c r="O362" s="83">
        <v>1</v>
      </c>
      <c r="P362" s="83">
        <v>30000</v>
      </c>
      <c r="Q362" s="83">
        <v>14</v>
      </c>
      <c r="R362" s="83"/>
      <c r="S362" s="83"/>
      <c r="T362" s="83">
        <v>1</v>
      </c>
      <c r="U362" s="83">
        <v>6</v>
      </c>
      <c r="V362" s="83">
        <v>7200</v>
      </c>
      <c r="W362" s="83">
        <v>900</v>
      </c>
      <c r="X362" s="87" t="s">
        <v>175</v>
      </c>
      <c r="Y362" s="83">
        <v>4569</v>
      </c>
      <c r="Z362" s="83">
        <v>368</v>
      </c>
      <c r="AA362" s="83">
        <v>102</v>
      </c>
      <c r="AB362" s="83">
        <v>2720</v>
      </c>
      <c r="AC362" s="83">
        <v>1</v>
      </c>
      <c r="AD362" s="87" t="s">
        <v>176</v>
      </c>
      <c r="AE362" s="90"/>
      <c r="AF362" s="90"/>
      <c r="AG362" s="90"/>
      <c r="AH362" s="87" t="s">
        <v>176</v>
      </c>
      <c r="AI362" s="84"/>
      <c r="AJ362" s="84"/>
      <c r="AK362" s="84"/>
      <c r="AL362" s="87" t="s">
        <v>176</v>
      </c>
      <c r="AM362" s="87" t="s">
        <v>176</v>
      </c>
      <c r="AN362" s="90"/>
      <c r="AO362" s="90"/>
      <c r="AP362" s="90"/>
      <c r="AQ362" s="87" t="s">
        <v>174</v>
      </c>
      <c r="AR362" s="90"/>
      <c r="AS362" s="90">
        <v>1076.53</v>
      </c>
      <c r="AT362" s="90"/>
      <c r="AU362" s="87" t="s">
        <v>176</v>
      </c>
      <c r="AV362" s="90"/>
      <c r="AW362" s="90"/>
      <c r="AX362" s="90"/>
      <c r="AY362" s="87" t="s">
        <v>174</v>
      </c>
      <c r="AZ362" s="91">
        <v>1849</v>
      </c>
      <c r="BA362" s="90"/>
      <c r="BB362" s="90">
        <v>320.02</v>
      </c>
      <c r="BC362" s="90"/>
      <c r="BD362" s="87" t="s">
        <v>174</v>
      </c>
      <c r="BE362" s="91">
        <v>266</v>
      </c>
      <c r="BF362" s="90"/>
      <c r="BG362" s="90">
        <v>313.74</v>
      </c>
      <c r="BH362" s="90"/>
      <c r="BI362" s="87" t="s">
        <v>176</v>
      </c>
      <c r="BJ362" s="91"/>
      <c r="BK362" s="90"/>
      <c r="BL362" s="90"/>
      <c r="BM362" s="90"/>
      <c r="BN362" s="91"/>
      <c r="BO362" s="91"/>
      <c r="BP362" s="91"/>
      <c r="BQ362" s="91"/>
      <c r="BR362" s="91"/>
      <c r="BS362" s="83"/>
      <c r="BT362" s="83"/>
      <c r="BU362" s="83"/>
      <c r="BV362" s="87" t="s">
        <v>176</v>
      </c>
      <c r="BW362" s="90"/>
      <c r="BX362" s="90"/>
      <c r="BY362" s="90"/>
      <c r="BZ362" s="83"/>
      <c r="CA362" s="91"/>
      <c r="CB362" s="91"/>
      <c r="CC362" s="91"/>
      <c r="CD362" s="91"/>
      <c r="CE362" s="91"/>
      <c r="CF362" s="87" t="s">
        <v>174</v>
      </c>
      <c r="CG362" s="90">
        <v>1238.1400000000001</v>
      </c>
      <c r="CH362" s="90">
        <v>354.64</v>
      </c>
      <c r="CI362" s="90"/>
      <c r="CJ362" s="91">
        <v>900</v>
      </c>
      <c r="CK362" s="91">
        <v>4.2</v>
      </c>
      <c r="CL362" s="91">
        <v>19</v>
      </c>
      <c r="CM362" s="83"/>
      <c r="CN362" s="83"/>
      <c r="CO362" s="83"/>
      <c r="CP362" s="92" t="s">
        <v>176</v>
      </c>
      <c r="CQ362" s="83"/>
      <c r="CR362" s="83"/>
      <c r="CS362" s="90"/>
      <c r="CT362" s="90"/>
      <c r="CU362" s="90"/>
      <c r="CV362" s="92" t="s">
        <v>176</v>
      </c>
      <c r="CW362" s="83"/>
      <c r="CX362" s="83"/>
      <c r="CY362" s="90"/>
      <c r="CZ362" s="90"/>
      <c r="DA362" s="90"/>
      <c r="DB362" s="87" t="s">
        <v>174</v>
      </c>
      <c r="DC362" s="90"/>
      <c r="DD362" s="90">
        <v>896.86</v>
      </c>
      <c r="DE362" s="90"/>
      <c r="DF362" s="91">
        <v>14</v>
      </c>
      <c r="DG362" s="91">
        <v>20</v>
      </c>
      <c r="DH362" s="91">
        <v>8</v>
      </c>
      <c r="DI362" s="87" t="s">
        <v>181</v>
      </c>
      <c r="DJ362" s="83"/>
      <c r="DK362" s="83"/>
      <c r="DL362" s="83"/>
      <c r="DM362" s="87"/>
      <c r="DN362" s="83"/>
      <c r="DO362" s="83"/>
      <c r="DP362" s="83"/>
      <c r="DQ362" s="87"/>
      <c r="DR362" s="87" t="s">
        <v>176</v>
      </c>
      <c r="DS362" s="90"/>
      <c r="DT362" s="90"/>
      <c r="DU362" s="90"/>
      <c r="DV362" s="93"/>
      <c r="DW362" s="93"/>
      <c r="DX362" s="93"/>
      <c r="DY362" s="87" t="s">
        <v>174</v>
      </c>
      <c r="DZ362" s="83">
        <v>74</v>
      </c>
      <c r="EA362" s="83">
        <v>72</v>
      </c>
      <c r="EB362" s="83">
        <v>72</v>
      </c>
      <c r="EC362" s="83">
        <v>70</v>
      </c>
      <c r="ED362" s="83">
        <v>12</v>
      </c>
      <c r="EE362" s="83">
        <v>12</v>
      </c>
      <c r="EF362" s="87" t="s">
        <v>176</v>
      </c>
      <c r="EG362" s="83"/>
      <c r="EH362" s="84"/>
      <c r="EI362" s="84"/>
      <c r="EJ362" s="84"/>
      <c r="EK362" s="87" t="s">
        <v>174</v>
      </c>
      <c r="EL362" s="90"/>
      <c r="EM362" s="90">
        <v>149.26</v>
      </c>
      <c r="EN362" s="90"/>
      <c r="EO362" s="87" t="s">
        <v>177</v>
      </c>
      <c r="EP362" s="83">
        <v>40</v>
      </c>
      <c r="EQ362" s="91">
        <v>8</v>
      </c>
      <c r="ER362" s="91">
        <v>140</v>
      </c>
      <c r="ES362" s="91">
        <v>120</v>
      </c>
      <c r="ET362" s="91">
        <v>6</v>
      </c>
      <c r="EU362" s="87" t="s">
        <v>321</v>
      </c>
      <c r="EV362" s="87" t="s">
        <v>638</v>
      </c>
      <c r="EW362" s="91">
        <v>2</v>
      </c>
      <c r="EX362" s="87" t="s">
        <v>174</v>
      </c>
      <c r="EY362" s="90"/>
      <c r="EZ362" s="90">
        <v>82.78</v>
      </c>
      <c r="FA362" s="90"/>
      <c r="FB362" s="91">
        <v>9</v>
      </c>
      <c r="FC362" s="91">
        <v>60</v>
      </c>
      <c r="FD362" s="91">
        <v>10</v>
      </c>
      <c r="FE362" s="87" t="s">
        <v>576</v>
      </c>
      <c r="FF362" s="83">
        <v>9</v>
      </c>
      <c r="FG362" s="83">
        <v>60</v>
      </c>
      <c r="FH362" s="83">
        <v>10</v>
      </c>
      <c r="FI362" s="87" t="s">
        <v>641</v>
      </c>
      <c r="FJ362" s="83"/>
      <c r="FK362" s="83"/>
      <c r="FL362" s="83"/>
      <c r="FM362" s="87"/>
      <c r="FN362" s="113" t="s">
        <v>174</v>
      </c>
      <c r="FO362" s="84">
        <f t="shared" si="39"/>
        <v>50</v>
      </c>
      <c r="FP362" s="84"/>
      <c r="FQ362" s="84"/>
      <c r="FR362" s="85">
        <f t="shared" si="40"/>
        <v>200</v>
      </c>
      <c r="FS362" s="90"/>
      <c r="FT362" s="90"/>
      <c r="FU362" s="90">
        <v>81.7</v>
      </c>
      <c r="FV362" s="90"/>
      <c r="FW362" s="86">
        <f t="shared" si="35"/>
        <v>1488.14</v>
      </c>
      <c r="FX362" s="86">
        <f t="shared" si="41"/>
        <v>3275.53</v>
      </c>
      <c r="FY362" s="86">
        <f t="shared" si="38"/>
        <v>0</v>
      </c>
    </row>
    <row r="363" spans="1:181" ht="30" x14ac:dyDescent="0.25">
      <c r="A363" s="83" t="s">
        <v>642</v>
      </c>
      <c r="B363" s="87" t="s">
        <v>201</v>
      </c>
      <c r="C363" s="118">
        <v>10924</v>
      </c>
      <c r="D363" s="118">
        <v>22724</v>
      </c>
      <c r="E363" s="87" t="s">
        <v>202</v>
      </c>
      <c r="F363" s="87" t="s">
        <v>177</v>
      </c>
      <c r="G363" s="87" t="s">
        <v>203</v>
      </c>
      <c r="H363" s="87"/>
      <c r="I363" s="87"/>
      <c r="J363" s="83">
        <v>100</v>
      </c>
      <c r="K363" s="87"/>
      <c r="L363" s="87" t="s">
        <v>176</v>
      </c>
      <c r="M363" s="83"/>
      <c r="N363" s="83"/>
      <c r="O363" s="83"/>
      <c r="P363" s="83"/>
      <c r="Q363" s="83"/>
      <c r="R363" s="83"/>
      <c r="S363" s="83"/>
      <c r="T363" s="83">
        <v>3</v>
      </c>
      <c r="U363" s="83">
        <v>8</v>
      </c>
      <c r="V363" s="83">
        <v>8960</v>
      </c>
      <c r="W363" s="83">
        <v>1120</v>
      </c>
      <c r="X363" s="87" t="s">
        <v>175</v>
      </c>
      <c r="Y363" s="83">
        <v>3971</v>
      </c>
      <c r="Z363" s="83">
        <v>387</v>
      </c>
      <c r="AA363" s="83">
        <v>125</v>
      </c>
      <c r="AB363" s="83">
        <v>1171</v>
      </c>
      <c r="AC363" s="83">
        <v>1</v>
      </c>
      <c r="AD363" s="87" t="s">
        <v>176</v>
      </c>
      <c r="AE363" s="90"/>
      <c r="AF363" s="90"/>
      <c r="AG363" s="90"/>
      <c r="AH363" s="87" t="s">
        <v>176</v>
      </c>
      <c r="AI363" s="84"/>
      <c r="AJ363" s="84"/>
      <c r="AK363" s="84"/>
      <c r="AL363" s="87" t="s">
        <v>176</v>
      </c>
      <c r="AM363" s="87" t="s">
        <v>176</v>
      </c>
      <c r="AN363" s="90"/>
      <c r="AO363" s="90"/>
      <c r="AP363" s="90"/>
      <c r="AQ363" s="87" t="s">
        <v>174</v>
      </c>
      <c r="AR363" s="90"/>
      <c r="AS363" s="90">
        <v>1472.86</v>
      </c>
      <c r="AT363" s="90"/>
      <c r="AU363" s="87" t="s">
        <v>176</v>
      </c>
      <c r="AV363" s="90"/>
      <c r="AW363" s="90"/>
      <c r="AX363" s="90"/>
      <c r="AY363" s="87" t="s">
        <v>174</v>
      </c>
      <c r="AZ363" s="91">
        <v>2800</v>
      </c>
      <c r="BA363" s="90"/>
      <c r="BB363" s="90">
        <v>611.64</v>
      </c>
      <c r="BC363" s="90"/>
      <c r="BD363" s="87" t="s">
        <v>174</v>
      </c>
      <c r="BE363" s="91">
        <v>262</v>
      </c>
      <c r="BF363" s="90"/>
      <c r="BG363" s="90">
        <v>454.13</v>
      </c>
      <c r="BH363" s="90"/>
      <c r="BI363" s="87" t="s">
        <v>174</v>
      </c>
      <c r="BJ363" s="91">
        <v>1120</v>
      </c>
      <c r="BK363" s="90">
        <v>949.2</v>
      </c>
      <c r="BL363" s="90">
        <v>536.95000000000005</v>
      </c>
      <c r="BM363" s="90"/>
      <c r="BN363" s="91">
        <v>6.3</v>
      </c>
      <c r="BO363" s="91">
        <v>38</v>
      </c>
      <c r="BP363" s="91"/>
      <c r="BQ363" s="91"/>
      <c r="BR363" s="91"/>
      <c r="BS363" s="83"/>
      <c r="BT363" s="83"/>
      <c r="BU363" s="83"/>
      <c r="BV363" s="87" t="s">
        <v>176</v>
      </c>
      <c r="BW363" s="90"/>
      <c r="BX363" s="90"/>
      <c r="BY363" s="90"/>
      <c r="BZ363" s="83"/>
      <c r="CA363" s="91"/>
      <c r="CB363" s="91"/>
      <c r="CC363" s="91"/>
      <c r="CD363" s="91"/>
      <c r="CE363" s="91"/>
      <c r="CF363" s="87" t="s">
        <v>174</v>
      </c>
      <c r="CG363" s="90">
        <v>1025.52</v>
      </c>
      <c r="CH363" s="90">
        <v>381.18</v>
      </c>
      <c r="CI363" s="90"/>
      <c r="CJ363" s="91">
        <v>1120</v>
      </c>
      <c r="CK363" s="91">
        <v>4.2</v>
      </c>
      <c r="CL363" s="91">
        <v>19</v>
      </c>
      <c r="CM363" s="83"/>
      <c r="CN363" s="83"/>
      <c r="CO363" s="83"/>
      <c r="CP363" s="92" t="s">
        <v>176</v>
      </c>
      <c r="CQ363" s="83"/>
      <c r="CR363" s="83"/>
      <c r="CS363" s="90"/>
      <c r="CT363" s="90"/>
      <c r="CU363" s="90"/>
      <c r="CV363" s="92" t="s">
        <v>176</v>
      </c>
      <c r="CW363" s="83"/>
      <c r="CX363" s="83"/>
      <c r="CY363" s="90"/>
      <c r="CZ363" s="90"/>
      <c r="DA363" s="90"/>
      <c r="DB363" s="87" t="s">
        <v>176</v>
      </c>
      <c r="DC363" s="90"/>
      <c r="DD363" s="90"/>
      <c r="DE363" s="90"/>
      <c r="DF363" s="91"/>
      <c r="DG363" s="91"/>
      <c r="DH363" s="91"/>
      <c r="DI363" s="87"/>
      <c r="DJ363" s="83"/>
      <c r="DK363" s="83"/>
      <c r="DL363" s="83"/>
      <c r="DM363" s="87"/>
      <c r="DN363" s="83"/>
      <c r="DO363" s="83"/>
      <c r="DP363" s="83"/>
      <c r="DQ363" s="87"/>
      <c r="DR363" s="87" t="s">
        <v>176</v>
      </c>
      <c r="DS363" s="90"/>
      <c r="DT363" s="90"/>
      <c r="DU363" s="90"/>
      <c r="DV363" s="93"/>
      <c r="DW363" s="93"/>
      <c r="DX363" s="93"/>
      <c r="DY363" s="87" t="s">
        <v>174</v>
      </c>
      <c r="DZ363" s="83">
        <v>76</v>
      </c>
      <c r="EA363" s="83">
        <v>78</v>
      </c>
      <c r="EB363" s="83">
        <v>70</v>
      </c>
      <c r="EC363" s="83">
        <v>70</v>
      </c>
      <c r="ED363" s="83">
        <v>12</v>
      </c>
      <c r="EE363" s="83">
        <v>12</v>
      </c>
      <c r="EF363" s="87" t="s">
        <v>176</v>
      </c>
      <c r="EG363" s="83"/>
      <c r="EH363" s="84"/>
      <c r="EI363" s="84"/>
      <c r="EJ363" s="84"/>
      <c r="EK363" s="87" t="s">
        <v>174</v>
      </c>
      <c r="EL363" s="90"/>
      <c r="EM363" s="90">
        <v>114.38</v>
      </c>
      <c r="EN363" s="90"/>
      <c r="EO363" s="87" t="s">
        <v>177</v>
      </c>
      <c r="EP363" s="83">
        <v>40</v>
      </c>
      <c r="EQ363" s="91">
        <v>12</v>
      </c>
      <c r="ER363" s="91">
        <v>140</v>
      </c>
      <c r="ES363" s="91">
        <v>120</v>
      </c>
      <c r="ET363" s="91">
        <v>12</v>
      </c>
      <c r="EU363" s="87" t="s">
        <v>321</v>
      </c>
      <c r="EV363" s="87" t="s">
        <v>638</v>
      </c>
      <c r="EW363" s="91">
        <v>2</v>
      </c>
      <c r="EX363" s="87" t="s">
        <v>174</v>
      </c>
      <c r="EY363" s="90"/>
      <c r="EZ363" s="90">
        <v>92.44</v>
      </c>
      <c r="FA363" s="90"/>
      <c r="FB363" s="91">
        <v>9</v>
      </c>
      <c r="FC363" s="91">
        <v>60</v>
      </c>
      <c r="FD363" s="91">
        <v>10</v>
      </c>
      <c r="FE363" s="87" t="s">
        <v>576</v>
      </c>
      <c r="FF363" s="83">
        <v>10</v>
      </c>
      <c r="FG363" s="83">
        <v>40</v>
      </c>
      <c r="FH363" s="83"/>
      <c r="FI363" s="87"/>
      <c r="FJ363" s="83"/>
      <c r="FK363" s="83"/>
      <c r="FL363" s="83"/>
      <c r="FM363" s="87"/>
      <c r="FN363" s="113" t="s">
        <v>174</v>
      </c>
      <c r="FO363" s="84">
        <f t="shared" si="39"/>
        <v>50</v>
      </c>
      <c r="FP363" s="84"/>
      <c r="FQ363" s="84"/>
      <c r="FR363" s="85">
        <f t="shared" si="40"/>
        <v>200</v>
      </c>
      <c r="FS363" s="90"/>
      <c r="FT363" s="90"/>
      <c r="FU363" s="90">
        <v>73.38</v>
      </c>
      <c r="FV363" s="90"/>
      <c r="FW363" s="86">
        <f t="shared" si="35"/>
        <v>2224.7200000000003</v>
      </c>
      <c r="FX363" s="86">
        <f t="shared" si="41"/>
        <v>3736.96</v>
      </c>
      <c r="FY363" s="86">
        <f t="shared" si="38"/>
        <v>0</v>
      </c>
    </row>
    <row r="364" spans="1:181" ht="30" customHeight="1" x14ac:dyDescent="0.25">
      <c r="A364" s="83" t="s">
        <v>643</v>
      </c>
      <c r="B364" s="87" t="s">
        <v>436</v>
      </c>
      <c r="C364" s="118">
        <v>30124</v>
      </c>
      <c r="D364" s="118">
        <v>31424</v>
      </c>
      <c r="E364" s="87" t="s">
        <v>202</v>
      </c>
      <c r="F364" s="87" t="s">
        <v>177</v>
      </c>
      <c r="G364" s="87" t="s">
        <v>203</v>
      </c>
      <c r="H364" s="87"/>
      <c r="I364" s="87"/>
      <c r="J364" s="83">
        <v>100</v>
      </c>
      <c r="K364" s="87"/>
      <c r="L364" s="87" t="s">
        <v>174</v>
      </c>
      <c r="M364" s="83"/>
      <c r="N364" s="83">
        <v>1</v>
      </c>
      <c r="O364" s="83"/>
      <c r="P364" s="83">
        <v>30000</v>
      </c>
      <c r="Q364" s="83"/>
      <c r="R364" s="83"/>
      <c r="S364" s="83"/>
      <c r="T364" s="83">
        <v>1</v>
      </c>
      <c r="U364" s="83">
        <v>8</v>
      </c>
      <c r="V364" s="83">
        <v>10240</v>
      </c>
      <c r="W364" s="83">
        <v>1280</v>
      </c>
      <c r="X364" s="87" t="s">
        <v>175</v>
      </c>
      <c r="Y364" s="83">
        <v>1105</v>
      </c>
      <c r="Z364" s="83">
        <v>1105</v>
      </c>
      <c r="AA364" s="83">
        <v>910</v>
      </c>
      <c r="AB364" s="83">
        <v>803</v>
      </c>
      <c r="AC364" s="83">
        <v>1</v>
      </c>
      <c r="AD364" s="87" t="s">
        <v>176</v>
      </c>
      <c r="AE364" s="90"/>
      <c r="AF364" s="90"/>
      <c r="AG364" s="90"/>
      <c r="AH364" s="87" t="s">
        <v>176</v>
      </c>
      <c r="AI364" s="84"/>
      <c r="AJ364" s="84"/>
      <c r="AK364" s="84"/>
      <c r="AL364" s="87" t="s">
        <v>176</v>
      </c>
      <c r="AM364" s="87" t="s">
        <v>176</v>
      </c>
      <c r="AN364" s="90"/>
      <c r="AO364" s="90"/>
      <c r="AP364" s="90"/>
      <c r="AQ364" s="87" t="s">
        <v>174</v>
      </c>
      <c r="AR364" s="90"/>
      <c r="AS364" s="90">
        <v>1749.73</v>
      </c>
      <c r="AT364" s="90"/>
      <c r="AU364" s="87" t="s">
        <v>176</v>
      </c>
      <c r="AV364" s="90"/>
      <c r="AW364" s="90"/>
      <c r="AX364" s="90"/>
      <c r="AY364" s="87" t="s">
        <v>174</v>
      </c>
      <c r="AZ364" s="91">
        <v>107</v>
      </c>
      <c r="BA364" s="90">
        <v>247.5</v>
      </c>
      <c r="BB364" s="90">
        <v>24.92</v>
      </c>
      <c r="BC364" s="90"/>
      <c r="BD364" s="87" t="s">
        <v>174</v>
      </c>
      <c r="BE364" s="91">
        <v>195</v>
      </c>
      <c r="BF364" s="90">
        <v>367</v>
      </c>
      <c r="BG364" s="90">
        <v>63.74</v>
      </c>
      <c r="BH364" s="90"/>
      <c r="BI364" s="87" t="s">
        <v>174</v>
      </c>
      <c r="BJ364" s="91">
        <v>1280</v>
      </c>
      <c r="BK364" s="90">
        <v>380.57</v>
      </c>
      <c r="BL364" s="90">
        <v>380.9</v>
      </c>
      <c r="BM364" s="90"/>
      <c r="BN364" s="91">
        <v>19</v>
      </c>
      <c r="BO364" s="91">
        <v>38</v>
      </c>
      <c r="BP364" s="91"/>
      <c r="BQ364" s="91"/>
      <c r="BR364" s="91"/>
      <c r="BS364" s="83"/>
      <c r="BT364" s="83"/>
      <c r="BU364" s="83"/>
      <c r="BV364" s="87" t="s">
        <v>176</v>
      </c>
      <c r="BW364" s="90"/>
      <c r="BX364" s="90"/>
      <c r="BY364" s="90"/>
      <c r="BZ364" s="83"/>
      <c r="CA364" s="91"/>
      <c r="CB364" s="91"/>
      <c r="CC364" s="91"/>
      <c r="CD364" s="91"/>
      <c r="CE364" s="91"/>
      <c r="CF364" s="87" t="s">
        <v>176</v>
      </c>
      <c r="CG364" s="90"/>
      <c r="CH364" s="90"/>
      <c r="CI364" s="90"/>
      <c r="CJ364" s="91"/>
      <c r="CK364" s="91"/>
      <c r="CL364" s="91"/>
      <c r="CM364" s="83"/>
      <c r="CN364" s="83"/>
      <c r="CO364" s="83"/>
      <c r="CP364" s="92" t="s">
        <v>176</v>
      </c>
      <c r="CQ364" s="83"/>
      <c r="CR364" s="83"/>
      <c r="CS364" s="90"/>
      <c r="CT364" s="90"/>
      <c r="CU364" s="90"/>
      <c r="CV364" s="92" t="s">
        <v>176</v>
      </c>
      <c r="CW364" s="83"/>
      <c r="CX364" s="83"/>
      <c r="CY364" s="90"/>
      <c r="CZ364" s="90"/>
      <c r="DA364" s="90"/>
      <c r="DB364" s="87" t="s">
        <v>176</v>
      </c>
      <c r="DC364" s="90"/>
      <c r="DD364" s="90"/>
      <c r="DE364" s="90"/>
      <c r="DF364" s="91"/>
      <c r="DG364" s="91"/>
      <c r="DH364" s="91"/>
      <c r="DI364" s="87"/>
      <c r="DJ364" s="83"/>
      <c r="DK364" s="83"/>
      <c r="DL364" s="83"/>
      <c r="DM364" s="87"/>
      <c r="DN364" s="83"/>
      <c r="DO364" s="83"/>
      <c r="DP364" s="83"/>
      <c r="DQ364" s="87"/>
      <c r="DR364" s="87" t="s">
        <v>174</v>
      </c>
      <c r="DS364" s="90">
        <v>3000</v>
      </c>
      <c r="DT364" s="90">
        <v>1315.17</v>
      </c>
      <c r="DU364" s="90"/>
      <c r="DV364" s="93">
        <v>2.5</v>
      </c>
      <c r="DW364" s="93">
        <v>14</v>
      </c>
      <c r="DX364" s="93">
        <v>8.1999999999999993</v>
      </c>
      <c r="DY364" s="87" t="s">
        <v>174</v>
      </c>
      <c r="DZ364" s="83">
        <v>70</v>
      </c>
      <c r="EA364" s="83">
        <v>69</v>
      </c>
      <c r="EB364" s="83">
        <v>68</v>
      </c>
      <c r="EC364" s="83">
        <v>68</v>
      </c>
      <c r="ED364" s="83">
        <v>12</v>
      </c>
      <c r="EE364" s="83">
        <v>12</v>
      </c>
      <c r="EF364" s="87" t="s">
        <v>176</v>
      </c>
      <c r="EG364" s="83"/>
      <c r="EH364" s="84"/>
      <c r="EI364" s="84"/>
      <c r="EJ364" s="84"/>
      <c r="EK364" s="87" t="s">
        <v>174</v>
      </c>
      <c r="EL364" s="90"/>
      <c r="EM364" s="90">
        <v>77.38</v>
      </c>
      <c r="EN364" s="90"/>
      <c r="EO364" s="87" t="s">
        <v>177</v>
      </c>
      <c r="EP364" s="83">
        <v>40</v>
      </c>
      <c r="EQ364" s="91">
        <v>6</v>
      </c>
      <c r="ER364" s="91">
        <v>120</v>
      </c>
      <c r="ES364" s="91">
        <v>120</v>
      </c>
      <c r="ET364" s="91">
        <v>6</v>
      </c>
      <c r="EU364" s="87" t="s">
        <v>321</v>
      </c>
      <c r="EV364" s="87" t="s">
        <v>207</v>
      </c>
      <c r="EW364" s="91">
        <v>2</v>
      </c>
      <c r="EX364" s="87" t="s">
        <v>174</v>
      </c>
      <c r="EY364" s="90"/>
      <c r="EZ364" s="90">
        <v>73.22</v>
      </c>
      <c r="FA364" s="90"/>
      <c r="FB364" s="91">
        <v>18</v>
      </c>
      <c r="FC364" s="91">
        <v>60</v>
      </c>
      <c r="FD364" s="91">
        <v>12</v>
      </c>
      <c r="FE364" s="87" t="s">
        <v>180</v>
      </c>
      <c r="FF364" s="83">
        <v>18</v>
      </c>
      <c r="FG364" s="83">
        <v>60</v>
      </c>
      <c r="FH364" s="83">
        <v>12</v>
      </c>
      <c r="FI364" s="87" t="s">
        <v>205</v>
      </c>
      <c r="FJ364" s="83"/>
      <c r="FK364" s="83"/>
      <c r="FL364" s="83"/>
      <c r="FM364" s="87"/>
      <c r="FN364" s="113" t="s">
        <v>174</v>
      </c>
      <c r="FO364" s="84">
        <f t="shared" si="39"/>
        <v>50</v>
      </c>
      <c r="FP364" s="84"/>
      <c r="FQ364" s="84"/>
      <c r="FR364" s="85">
        <f t="shared" si="40"/>
        <v>200</v>
      </c>
      <c r="FS364" s="90"/>
      <c r="FT364" s="90"/>
      <c r="FU364" s="90">
        <v>208.81</v>
      </c>
      <c r="FV364" s="90"/>
      <c r="FW364" s="86">
        <f t="shared" si="35"/>
        <v>4245.07</v>
      </c>
      <c r="FX364" s="86">
        <f t="shared" si="41"/>
        <v>3893.87</v>
      </c>
      <c r="FY364" s="86">
        <f t="shared" si="41"/>
        <v>0</v>
      </c>
    </row>
    <row r="365" spans="1:181" ht="30" customHeight="1" x14ac:dyDescent="0.25">
      <c r="A365" s="83" t="s">
        <v>644</v>
      </c>
      <c r="B365" s="87" t="s">
        <v>436</v>
      </c>
      <c r="C365" s="118">
        <v>22124</v>
      </c>
      <c r="D365" s="118">
        <v>31924</v>
      </c>
      <c r="E365" s="87" t="s">
        <v>199</v>
      </c>
      <c r="F365" s="87" t="s">
        <v>177</v>
      </c>
      <c r="G365" s="87" t="s">
        <v>203</v>
      </c>
      <c r="H365" s="87"/>
      <c r="I365" s="87"/>
      <c r="J365" s="83">
        <v>100</v>
      </c>
      <c r="K365" s="87"/>
      <c r="L365" s="87" t="s">
        <v>174</v>
      </c>
      <c r="M365" s="83"/>
      <c r="N365" s="83">
        <v>1</v>
      </c>
      <c r="O365" s="83"/>
      <c r="P365" s="83">
        <v>24000</v>
      </c>
      <c r="Q365" s="83"/>
      <c r="R365" s="83"/>
      <c r="S365" s="83"/>
      <c r="T365" s="83">
        <v>2</v>
      </c>
      <c r="U365" s="83">
        <v>10</v>
      </c>
      <c r="V365" s="83">
        <v>15120</v>
      </c>
      <c r="W365" s="83">
        <v>1890</v>
      </c>
      <c r="X365" s="87" t="s">
        <v>175</v>
      </c>
      <c r="Y365" s="83">
        <v>2210</v>
      </c>
      <c r="Z365" s="83">
        <v>2210</v>
      </c>
      <c r="AA365" s="83">
        <v>2210</v>
      </c>
      <c r="AB365" s="83">
        <v>1772</v>
      </c>
      <c r="AC365" s="83">
        <v>1</v>
      </c>
      <c r="AD365" s="87" t="s">
        <v>176</v>
      </c>
      <c r="AE365" s="90"/>
      <c r="AF365" s="90"/>
      <c r="AG365" s="90"/>
      <c r="AH365" s="87" t="s">
        <v>176</v>
      </c>
      <c r="AI365" s="84"/>
      <c r="AJ365" s="84"/>
      <c r="AK365" s="84"/>
      <c r="AL365" s="87" t="s">
        <v>176</v>
      </c>
      <c r="AM365" s="87" t="s">
        <v>176</v>
      </c>
      <c r="AN365" s="90"/>
      <c r="AO365" s="90"/>
      <c r="AP365" s="90"/>
      <c r="AQ365" s="87" t="s">
        <v>174</v>
      </c>
      <c r="AR365" s="90"/>
      <c r="AS365" s="90">
        <v>1002.85</v>
      </c>
      <c r="AT365" s="90"/>
      <c r="AU365" s="87" t="s">
        <v>176</v>
      </c>
      <c r="AV365" s="90"/>
      <c r="AW365" s="90"/>
      <c r="AX365" s="90"/>
      <c r="AY365" s="87" t="s">
        <v>174</v>
      </c>
      <c r="AZ365" s="91">
        <v>438</v>
      </c>
      <c r="BA365" s="90">
        <v>442.5</v>
      </c>
      <c r="BB365" s="90">
        <v>145.69</v>
      </c>
      <c r="BC365" s="90"/>
      <c r="BD365" s="87" t="s">
        <v>176</v>
      </c>
      <c r="BE365" s="91"/>
      <c r="BF365" s="90"/>
      <c r="BG365" s="90"/>
      <c r="BH365" s="90"/>
      <c r="BI365" s="87" t="s">
        <v>174</v>
      </c>
      <c r="BJ365" s="91">
        <v>1890</v>
      </c>
      <c r="BK365" s="90">
        <v>624.95000000000005</v>
      </c>
      <c r="BL365" s="90">
        <v>877.02</v>
      </c>
      <c r="BM365" s="90"/>
      <c r="BN365" s="91">
        <v>4</v>
      </c>
      <c r="BO365" s="91">
        <v>38</v>
      </c>
      <c r="BP365" s="91"/>
      <c r="BQ365" s="91"/>
      <c r="BR365" s="91"/>
      <c r="BS365" s="83"/>
      <c r="BT365" s="83"/>
      <c r="BU365" s="83"/>
      <c r="BV365" s="87" t="s">
        <v>176</v>
      </c>
      <c r="BW365" s="90"/>
      <c r="BX365" s="90"/>
      <c r="BY365" s="90"/>
      <c r="BZ365" s="83"/>
      <c r="CA365" s="91"/>
      <c r="CB365" s="91"/>
      <c r="CC365" s="91"/>
      <c r="CD365" s="91"/>
      <c r="CE365" s="91"/>
      <c r="CF365" s="87" t="s">
        <v>176</v>
      </c>
      <c r="CG365" s="90"/>
      <c r="CH365" s="90"/>
      <c r="CI365" s="90"/>
      <c r="CJ365" s="91"/>
      <c r="CK365" s="91"/>
      <c r="CL365" s="91"/>
      <c r="CM365" s="83"/>
      <c r="CN365" s="83"/>
      <c r="CO365" s="83"/>
      <c r="CP365" s="92" t="s">
        <v>176</v>
      </c>
      <c r="CQ365" s="83"/>
      <c r="CR365" s="83"/>
      <c r="CS365" s="90"/>
      <c r="CT365" s="90"/>
      <c r="CU365" s="90"/>
      <c r="CV365" s="92" t="s">
        <v>176</v>
      </c>
      <c r="CW365" s="83"/>
      <c r="CX365" s="83"/>
      <c r="CY365" s="90"/>
      <c r="CZ365" s="90"/>
      <c r="DA365" s="90"/>
      <c r="DB365" s="87" t="s">
        <v>176</v>
      </c>
      <c r="DC365" s="90"/>
      <c r="DD365" s="90"/>
      <c r="DE365" s="90"/>
      <c r="DF365" s="91"/>
      <c r="DG365" s="91"/>
      <c r="DH365" s="91"/>
      <c r="DI365" s="87"/>
      <c r="DJ365" s="83"/>
      <c r="DK365" s="83"/>
      <c r="DL365" s="83"/>
      <c r="DM365" s="87"/>
      <c r="DN365" s="83"/>
      <c r="DO365" s="83"/>
      <c r="DP365" s="83"/>
      <c r="DQ365" s="87"/>
      <c r="DR365" s="87" t="s">
        <v>174</v>
      </c>
      <c r="DS365" s="90">
        <v>3000</v>
      </c>
      <c r="DT365" s="90">
        <v>1282.8</v>
      </c>
      <c r="DU365" s="90"/>
      <c r="DV365" s="93">
        <v>3.5</v>
      </c>
      <c r="DW365" s="93">
        <v>14</v>
      </c>
      <c r="DX365" s="93">
        <v>8.1999999999999993</v>
      </c>
      <c r="DY365" s="87" t="s">
        <v>174</v>
      </c>
      <c r="DZ365" s="83">
        <v>71</v>
      </c>
      <c r="EA365" s="83">
        <v>69</v>
      </c>
      <c r="EB365" s="83">
        <v>69</v>
      </c>
      <c r="EC365" s="83">
        <v>67</v>
      </c>
      <c r="ED365" s="83">
        <v>12</v>
      </c>
      <c r="EE365" s="83">
        <v>12</v>
      </c>
      <c r="EF365" s="87" t="s">
        <v>176</v>
      </c>
      <c r="EG365" s="83"/>
      <c r="EH365" s="84"/>
      <c r="EI365" s="84"/>
      <c r="EJ365" s="84"/>
      <c r="EK365" s="87" t="s">
        <v>174</v>
      </c>
      <c r="EL365" s="90"/>
      <c r="EM365" s="90">
        <v>219.96</v>
      </c>
      <c r="EN365" s="90"/>
      <c r="EO365" s="87" t="s">
        <v>177</v>
      </c>
      <c r="EP365" s="83">
        <v>40</v>
      </c>
      <c r="EQ365" s="91"/>
      <c r="ER365" s="91">
        <v>120</v>
      </c>
      <c r="ES365" s="91">
        <v>120</v>
      </c>
      <c r="ET365" s="91">
        <v>6</v>
      </c>
      <c r="EU365" s="87" t="s">
        <v>174</v>
      </c>
      <c r="EV365" s="87"/>
      <c r="EW365" s="91">
        <v>0</v>
      </c>
      <c r="EX365" s="87" t="s">
        <v>174</v>
      </c>
      <c r="EY365" s="90"/>
      <c r="EZ365" s="90">
        <v>101</v>
      </c>
      <c r="FA365" s="90"/>
      <c r="FB365" s="91">
        <v>18</v>
      </c>
      <c r="FC365" s="91">
        <v>60</v>
      </c>
      <c r="FD365" s="91">
        <v>12</v>
      </c>
      <c r="FE365" s="87" t="s">
        <v>205</v>
      </c>
      <c r="FF365" s="83">
        <v>18</v>
      </c>
      <c r="FG365" s="83">
        <v>60</v>
      </c>
      <c r="FH365" s="83">
        <v>12</v>
      </c>
      <c r="FI365" s="87" t="s">
        <v>180</v>
      </c>
      <c r="FJ365" s="83"/>
      <c r="FK365" s="83"/>
      <c r="FL365" s="83"/>
      <c r="FM365" s="87"/>
      <c r="FN365" s="113" t="s">
        <v>174</v>
      </c>
      <c r="FO365" s="84">
        <f t="shared" si="39"/>
        <v>50</v>
      </c>
      <c r="FP365" s="84"/>
      <c r="FQ365" s="84"/>
      <c r="FR365" s="85">
        <f t="shared" si="40"/>
        <v>200</v>
      </c>
      <c r="FS365" s="90"/>
      <c r="FT365" s="90"/>
      <c r="FU365" s="90">
        <v>154.38</v>
      </c>
      <c r="FV365" s="90"/>
      <c r="FW365" s="86">
        <f t="shared" si="35"/>
        <v>4317.45</v>
      </c>
      <c r="FX365" s="86">
        <f t="shared" si="41"/>
        <v>3783.7</v>
      </c>
      <c r="FY365" s="86">
        <f t="shared" si="41"/>
        <v>0</v>
      </c>
    </row>
    <row r="366" spans="1:181" ht="30" customHeight="1" x14ac:dyDescent="0.25">
      <c r="A366" s="83" t="s">
        <v>645</v>
      </c>
      <c r="B366" s="87" t="s">
        <v>436</v>
      </c>
      <c r="C366" s="118">
        <v>22924</v>
      </c>
      <c r="D366" s="118">
        <v>30624</v>
      </c>
      <c r="E366" s="87" t="s">
        <v>202</v>
      </c>
      <c r="F366" s="87" t="s">
        <v>177</v>
      </c>
      <c r="G366" s="87" t="s">
        <v>203</v>
      </c>
      <c r="H366" s="87"/>
      <c r="I366" s="87"/>
      <c r="J366" s="83">
        <v>100</v>
      </c>
      <c r="K366" s="87"/>
      <c r="L366" s="87" t="s">
        <v>174</v>
      </c>
      <c r="M366" s="83"/>
      <c r="N366" s="83">
        <v>1</v>
      </c>
      <c r="O366" s="83"/>
      <c r="P366" s="83">
        <v>24000</v>
      </c>
      <c r="Q366" s="83"/>
      <c r="R366" s="83"/>
      <c r="S366" s="83"/>
      <c r="T366" s="83">
        <v>1</v>
      </c>
      <c r="U366" s="83">
        <v>7</v>
      </c>
      <c r="V366" s="83">
        <v>7840</v>
      </c>
      <c r="W366" s="83">
        <v>980</v>
      </c>
      <c r="X366" s="87" t="s">
        <v>175</v>
      </c>
      <c r="Y366" s="83">
        <v>1161</v>
      </c>
      <c r="Z366" s="83">
        <v>1161</v>
      </c>
      <c r="AA366" s="83">
        <v>976</v>
      </c>
      <c r="AB366" s="83">
        <v>870</v>
      </c>
      <c r="AC366" s="83">
        <v>1</v>
      </c>
      <c r="AD366" s="87" t="s">
        <v>176</v>
      </c>
      <c r="AE366" s="90"/>
      <c r="AF366" s="90"/>
      <c r="AG366" s="90"/>
      <c r="AH366" s="87" t="s">
        <v>176</v>
      </c>
      <c r="AI366" s="84"/>
      <c r="AJ366" s="84"/>
      <c r="AK366" s="84"/>
      <c r="AL366" s="87" t="s">
        <v>176</v>
      </c>
      <c r="AM366" s="87" t="s">
        <v>176</v>
      </c>
      <c r="AN366" s="90"/>
      <c r="AO366" s="90"/>
      <c r="AP366" s="90"/>
      <c r="AQ366" s="87" t="s">
        <v>174</v>
      </c>
      <c r="AR366" s="90"/>
      <c r="AS366" s="90">
        <v>1604.54</v>
      </c>
      <c r="AT366" s="90"/>
      <c r="AU366" s="87" t="s">
        <v>176</v>
      </c>
      <c r="AV366" s="90"/>
      <c r="AW366" s="90"/>
      <c r="AX366" s="90"/>
      <c r="AY366" s="87" t="s">
        <v>174</v>
      </c>
      <c r="AZ366" s="91">
        <v>106</v>
      </c>
      <c r="BA366" s="90">
        <v>225.94</v>
      </c>
      <c r="BB366" s="90">
        <v>22.46</v>
      </c>
      <c r="BC366" s="90"/>
      <c r="BD366" s="87" t="s">
        <v>174</v>
      </c>
      <c r="BE366" s="91">
        <v>185</v>
      </c>
      <c r="BF366" s="90">
        <v>436</v>
      </c>
      <c r="BG366" s="90">
        <v>74.73</v>
      </c>
      <c r="BH366" s="90"/>
      <c r="BI366" s="87" t="s">
        <v>176</v>
      </c>
      <c r="BJ366" s="91"/>
      <c r="BK366" s="90"/>
      <c r="BL366" s="90"/>
      <c r="BM366" s="90"/>
      <c r="BN366" s="91"/>
      <c r="BO366" s="91"/>
      <c r="BP366" s="91"/>
      <c r="BQ366" s="91"/>
      <c r="BR366" s="91"/>
      <c r="BS366" s="83"/>
      <c r="BT366" s="83"/>
      <c r="BU366" s="83"/>
      <c r="BV366" s="87" t="s">
        <v>176</v>
      </c>
      <c r="BW366" s="90"/>
      <c r="BX366" s="90"/>
      <c r="BY366" s="90"/>
      <c r="BZ366" s="83"/>
      <c r="CA366" s="91"/>
      <c r="CB366" s="91"/>
      <c r="CC366" s="91"/>
      <c r="CD366" s="91"/>
      <c r="CE366" s="91"/>
      <c r="CF366" s="87" t="s">
        <v>176</v>
      </c>
      <c r="CG366" s="90"/>
      <c r="CH366" s="90"/>
      <c r="CI366" s="90"/>
      <c r="CJ366" s="91"/>
      <c r="CK366" s="91"/>
      <c r="CL366" s="91"/>
      <c r="CM366" s="83"/>
      <c r="CN366" s="83"/>
      <c r="CO366" s="83"/>
      <c r="CP366" s="92" t="s">
        <v>176</v>
      </c>
      <c r="CQ366" s="83"/>
      <c r="CR366" s="83"/>
      <c r="CS366" s="90"/>
      <c r="CT366" s="90"/>
      <c r="CU366" s="90"/>
      <c r="CV366" s="92" t="s">
        <v>176</v>
      </c>
      <c r="CW366" s="83"/>
      <c r="CX366" s="83"/>
      <c r="CY366" s="90"/>
      <c r="CZ366" s="90"/>
      <c r="DA366" s="90"/>
      <c r="DB366" s="87" t="s">
        <v>176</v>
      </c>
      <c r="DC366" s="90"/>
      <c r="DD366" s="90"/>
      <c r="DE366" s="90"/>
      <c r="DF366" s="91"/>
      <c r="DG366" s="91"/>
      <c r="DH366" s="91"/>
      <c r="DI366" s="87"/>
      <c r="DJ366" s="83"/>
      <c r="DK366" s="83"/>
      <c r="DL366" s="83"/>
      <c r="DM366" s="87"/>
      <c r="DN366" s="83"/>
      <c r="DO366" s="83"/>
      <c r="DP366" s="83"/>
      <c r="DQ366" s="87"/>
      <c r="DR366" s="87" t="s">
        <v>174</v>
      </c>
      <c r="DS366" s="90">
        <v>3000</v>
      </c>
      <c r="DT366" s="90">
        <v>1031.72</v>
      </c>
      <c r="DU366" s="90"/>
      <c r="DV366" s="93">
        <v>2</v>
      </c>
      <c r="DW366" s="93">
        <v>14</v>
      </c>
      <c r="DX366" s="93">
        <v>8.1999999999999993</v>
      </c>
      <c r="DY366" s="87" t="s">
        <v>174</v>
      </c>
      <c r="DZ366" s="83">
        <v>69</v>
      </c>
      <c r="EA366" s="83">
        <v>70</v>
      </c>
      <c r="EB366" s="83">
        <v>67</v>
      </c>
      <c r="EC366" s="83">
        <v>68</v>
      </c>
      <c r="ED366" s="83">
        <v>12</v>
      </c>
      <c r="EE366" s="83">
        <v>12</v>
      </c>
      <c r="EF366" s="87" t="s">
        <v>176</v>
      </c>
      <c r="EG366" s="83"/>
      <c r="EH366" s="84"/>
      <c r="EI366" s="84"/>
      <c r="EJ366" s="84"/>
      <c r="EK366" s="87" t="s">
        <v>174</v>
      </c>
      <c r="EL366" s="90"/>
      <c r="EM366" s="90">
        <v>224.34</v>
      </c>
      <c r="EN366" s="90"/>
      <c r="EO366" s="87" t="s">
        <v>177</v>
      </c>
      <c r="EP366" s="83">
        <v>40</v>
      </c>
      <c r="EQ366" s="91">
        <v>7</v>
      </c>
      <c r="ER366" s="91">
        <v>120</v>
      </c>
      <c r="ES366" s="91">
        <v>120</v>
      </c>
      <c r="ET366" s="91">
        <v>6</v>
      </c>
      <c r="EU366" s="87" t="s">
        <v>321</v>
      </c>
      <c r="EV366" s="87" t="s">
        <v>207</v>
      </c>
      <c r="EW366" s="91">
        <v>1</v>
      </c>
      <c r="EX366" s="87" t="s">
        <v>174</v>
      </c>
      <c r="EY366" s="90"/>
      <c r="EZ366" s="90">
        <v>70.760000000000005</v>
      </c>
      <c r="FA366" s="90"/>
      <c r="FB366" s="91">
        <v>18</v>
      </c>
      <c r="FC366" s="91">
        <v>60</v>
      </c>
      <c r="FD366" s="91">
        <v>12</v>
      </c>
      <c r="FE366" s="87" t="s">
        <v>180</v>
      </c>
      <c r="FF366" s="83">
        <v>18</v>
      </c>
      <c r="FG366" s="83">
        <v>60</v>
      </c>
      <c r="FH366" s="83">
        <v>12</v>
      </c>
      <c r="FI366" s="87" t="s">
        <v>180</v>
      </c>
      <c r="FJ366" s="83"/>
      <c r="FK366" s="83"/>
      <c r="FL366" s="83"/>
      <c r="FM366" s="87"/>
      <c r="FN366" s="113" t="s">
        <v>174</v>
      </c>
      <c r="FO366" s="84">
        <f t="shared" si="39"/>
        <v>50</v>
      </c>
      <c r="FP366" s="84"/>
      <c r="FQ366" s="84"/>
      <c r="FR366" s="85">
        <f t="shared" si="40"/>
        <v>200</v>
      </c>
      <c r="FS366" s="90"/>
      <c r="FT366" s="90"/>
      <c r="FU366" s="90">
        <v>214.01</v>
      </c>
      <c r="FV366" s="90"/>
      <c r="FW366" s="86">
        <f t="shared" si="35"/>
        <v>3911.94</v>
      </c>
      <c r="FX366" s="86">
        <f t="shared" si="41"/>
        <v>3242.5600000000004</v>
      </c>
      <c r="FY366" s="86">
        <f t="shared" si="41"/>
        <v>0</v>
      </c>
    </row>
    <row r="367" spans="1:181" ht="30" customHeight="1" x14ac:dyDescent="0.25">
      <c r="A367" s="83" t="s">
        <v>646</v>
      </c>
      <c r="B367" s="87" t="s">
        <v>337</v>
      </c>
      <c r="C367" s="118">
        <v>51923</v>
      </c>
      <c r="D367" s="118">
        <v>31124</v>
      </c>
      <c r="E367" s="87" t="s">
        <v>202</v>
      </c>
      <c r="F367" s="87" t="s">
        <v>177</v>
      </c>
      <c r="G367" s="87" t="s">
        <v>203</v>
      </c>
      <c r="H367" s="87"/>
      <c r="I367" s="87"/>
      <c r="J367" s="83">
        <v>100</v>
      </c>
      <c r="K367" s="87"/>
      <c r="L367" s="87" t="s">
        <v>174</v>
      </c>
      <c r="M367" s="83"/>
      <c r="N367" s="83">
        <v>1</v>
      </c>
      <c r="O367" s="83"/>
      <c r="P367" s="83">
        <v>24000</v>
      </c>
      <c r="Q367" s="83">
        <v>11</v>
      </c>
      <c r="R367" s="83"/>
      <c r="S367" s="83"/>
      <c r="T367" s="83">
        <v>3</v>
      </c>
      <c r="U367" s="83">
        <v>6</v>
      </c>
      <c r="V367" s="83">
        <v>7360</v>
      </c>
      <c r="W367" s="83">
        <v>920</v>
      </c>
      <c r="X367" s="87" t="s">
        <v>175</v>
      </c>
      <c r="Y367" s="83">
        <v>1455</v>
      </c>
      <c r="Z367" s="83">
        <v>420</v>
      </c>
      <c r="AA367" s="83">
        <v>52</v>
      </c>
      <c r="AB367" s="83">
        <v>572</v>
      </c>
      <c r="AC367" s="83">
        <v>1</v>
      </c>
      <c r="AD367" s="87" t="s">
        <v>176</v>
      </c>
      <c r="AE367" s="90"/>
      <c r="AF367" s="90"/>
      <c r="AG367" s="90"/>
      <c r="AH367" s="87" t="s">
        <v>176</v>
      </c>
      <c r="AI367" s="84"/>
      <c r="AJ367" s="84"/>
      <c r="AK367" s="84"/>
      <c r="AL367" s="87" t="s">
        <v>176</v>
      </c>
      <c r="AM367" s="87" t="s">
        <v>176</v>
      </c>
      <c r="AN367" s="90"/>
      <c r="AO367" s="90"/>
      <c r="AP367" s="90"/>
      <c r="AQ367" s="87" t="s">
        <v>174</v>
      </c>
      <c r="AR367" s="90"/>
      <c r="AS367" s="90">
        <v>903.53</v>
      </c>
      <c r="AT367" s="90">
        <v>1417.89</v>
      </c>
      <c r="AU367" s="87" t="s">
        <v>176</v>
      </c>
      <c r="AV367" s="90"/>
      <c r="AW367" s="90"/>
      <c r="AX367" s="90"/>
      <c r="AY367" s="87" t="s">
        <v>174</v>
      </c>
      <c r="AZ367" s="91">
        <v>883</v>
      </c>
      <c r="BA367" s="90"/>
      <c r="BB367" s="90"/>
      <c r="BC367" s="90">
        <v>502.84</v>
      </c>
      <c r="BD367" s="87" t="s">
        <v>174</v>
      </c>
      <c r="BE367" s="91">
        <v>368</v>
      </c>
      <c r="BF367" s="90"/>
      <c r="BG367" s="90"/>
      <c r="BH367" s="90">
        <v>760.92</v>
      </c>
      <c r="BI367" s="87" t="s">
        <v>174</v>
      </c>
      <c r="BJ367" s="91">
        <v>920</v>
      </c>
      <c r="BK367" s="90"/>
      <c r="BL367" s="90">
        <v>1539.05</v>
      </c>
      <c r="BM367" s="90"/>
      <c r="BN367" s="91">
        <v>11</v>
      </c>
      <c r="BO367" s="91">
        <v>30</v>
      </c>
      <c r="BP367" s="91"/>
      <c r="BQ367" s="91"/>
      <c r="BR367" s="91"/>
      <c r="BS367" s="83"/>
      <c r="BT367" s="83"/>
      <c r="BU367" s="83"/>
      <c r="BV367" s="87" t="s">
        <v>176</v>
      </c>
      <c r="BW367" s="90"/>
      <c r="BX367" s="90"/>
      <c r="BY367" s="90"/>
      <c r="BZ367" s="83"/>
      <c r="CA367" s="91"/>
      <c r="CB367" s="91"/>
      <c r="CC367" s="91"/>
      <c r="CD367" s="91"/>
      <c r="CE367" s="91"/>
      <c r="CF367" s="87" t="s">
        <v>174</v>
      </c>
      <c r="CG367" s="90"/>
      <c r="CH367" s="90"/>
      <c r="CI367" s="90">
        <v>1799.13</v>
      </c>
      <c r="CJ367" s="91">
        <v>920</v>
      </c>
      <c r="CK367" s="91">
        <v>11</v>
      </c>
      <c r="CL367" s="91">
        <v>19</v>
      </c>
      <c r="CM367" s="83"/>
      <c r="CN367" s="83"/>
      <c r="CO367" s="83"/>
      <c r="CP367" s="92" t="s">
        <v>176</v>
      </c>
      <c r="CQ367" s="83"/>
      <c r="CR367" s="83"/>
      <c r="CS367" s="90"/>
      <c r="CT367" s="90"/>
      <c r="CU367" s="90"/>
      <c r="CV367" s="92" t="s">
        <v>176</v>
      </c>
      <c r="CW367" s="83"/>
      <c r="CX367" s="83"/>
      <c r="CY367" s="90"/>
      <c r="CZ367" s="90"/>
      <c r="DA367" s="90"/>
      <c r="DB367" s="87" t="s">
        <v>176</v>
      </c>
      <c r="DC367" s="90"/>
      <c r="DD367" s="90"/>
      <c r="DE367" s="90"/>
      <c r="DF367" s="91"/>
      <c r="DG367" s="91"/>
      <c r="DH367" s="91"/>
      <c r="DI367" s="87"/>
      <c r="DJ367" s="83"/>
      <c r="DK367" s="83"/>
      <c r="DL367" s="83"/>
      <c r="DM367" s="87"/>
      <c r="DN367" s="83"/>
      <c r="DO367" s="83"/>
      <c r="DP367" s="83"/>
      <c r="DQ367" s="87"/>
      <c r="DR367" s="87" t="s">
        <v>174</v>
      </c>
      <c r="DS367" s="90">
        <v>2697.38</v>
      </c>
      <c r="DT367" s="90">
        <v>1695.45</v>
      </c>
      <c r="DU367" s="90"/>
      <c r="DV367" s="93">
        <v>2</v>
      </c>
      <c r="DW367" s="93">
        <v>15</v>
      </c>
      <c r="DX367" s="93">
        <v>8.8000000000000007</v>
      </c>
      <c r="DY367" s="87" t="s">
        <v>174</v>
      </c>
      <c r="DZ367" s="83">
        <v>78</v>
      </c>
      <c r="EA367" s="83">
        <v>80</v>
      </c>
      <c r="EB367" s="83">
        <v>72</v>
      </c>
      <c r="EC367" s="83">
        <v>72</v>
      </c>
      <c r="ED367" s="83">
        <v>8</v>
      </c>
      <c r="EE367" s="83">
        <v>6</v>
      </c>
      <c r="EF367" s="87" t="s">
        <v>176</v>
      </c>
      <c r="EG367" s="83"/>
      <c r="EH367" s="84"/>
      <c r="EI367" s="84"/>
      <c r="EJ367" s="84"/>
      <c r="EK367" s="87" t="s">
        <v>174</v>
      </c>
      <c r="EL367" s="90"/>
      <c r="EM367" s="90"/>
      <c r="EN367" s="90">
        <v>197.75</v>
      </c>
      <c r="EO367" s="87" t="s">
        <v>177</v>
      </c>
      <c r="EP367" s="83">
        <v>40</v>
      </c>
      <c r="EQ367" s="91"/>
      <c r="ER367" s="91">
        <v>120</v>
      </c>
      <c r="ES367" s="91">
        <v>120</v>
      </c>
      <c r="ET367" s="91">
        <v>12</v>
      </c>
      <c r="EU367" s="87" t="s">
        <v>174</v>
      </c>
      <c r="EV367" s="87"/>
      <c r="EW367" s="91">
        <v>1</v>
      </c>
      <c r="EX367" s="87" t="s">
        <v>174</v>
      </c>
      <c r="EY367" s="90"/>
      <c r="EZ367" s="90"/>
      <c r="FA367" s="90">
        <v>40.89</v>
      </c>
      <c r="FB367" s="91"/>
      <c r="FC367" s="91"/>
      <c r="FD367" s="91"/>
      <c r="FE367" s="87"/>
      <c r="FF367" s="83"/>
      <c r="FG367" s="83"/>
      <c r="FH367" s="83"/>
      <c r="FI367" s="87"/>
      <c r="FJ367" s="83"/>
      <c r="FK367" s="83"/>
      <c r="FL367" s="83"/>
      <c r="FM367" s="87"/>
      <c r="FN367" s="113" t="s">
        <v>174</v>
      </c>
      <c r="FO367" s="84">
        <f t="shared" si="39"/>
        <v>50</v>
      </c>
      <c r="FP367" s="84"/>
      <c r="FQ367" s="84"/>
      <c r="FR367" s="85">
        <f t="shared" si="40"/>
        <v>200</v>
      </c>
      <c r="FS367" s="90"/>
      <c r="FT367" s="90"/>
      <c r="FU367" s="90"/>
      <c r="FV367" s="90"/>
      <c r="FW367" s="86">
        <f t="shared" si="35"/>
        <v>2947.38</v>
      </c>
      <c r="FX367" s="86">
        <f t="shared" si="41"/>
        <v>4138.03</v>
      </c>
      <c r="FY367" s="86">
        <f t="shared" si="41"/>
        <v>4719.420000000001</v>
      </c>
    </row>
    <row r="368" spans="1:181" ht="30" customHeight="1" x14ac:dyDescent="0.25">
      <c r="A368" s="83" t="s">
        <v>647</v>
      </c>
      <c r="B368" s="87" t="s">
        <v>337</v>
      </c>
      <c r="C368" s="118">
        <v>40623</v>
      </c>
      <c r="D368" s="118">
        <v>32124</v>
      </c>
      <c r="E368" s="87" t="s">
        <v>202</v>
      </c>
      <c r="F368" s="87" t="s">
        <v>177</v>
      </c>
      <c r="G368" s="87" t="s">
        <v>203</v>
      </c>
      <c r="H368" s="87"/>
      <c r="I368" s="87"/>
      <c r="J368" s="83">
        <v>100</v>
      </c>
      <c r="K368" s="87"/>
      <c r="L368" s="87" t="s">
        <v>174</v>
      </c>
      <c r="M368" s="83"/>
      <c r="N368" s="83">
        <v>1</v>
      </c>
      <c r="O368" s="83"/>
      <c r="P368" s="83">
        <v>30000</v>
      </c>
      <c r="Q368" s="83">
        <v>13</v>
      </c>
      <c r="R368" s="83"/>
      <c r="S368" s="83"/>
      <c r="T368" s="83">
        <v>1</v>
      </c>
      <c r="U368" s="83">
        <v>6</v>
      </c>
      <c r="V368" s="83">
        <v>9920</v>
      </c>
      <c r="W368" s="83">
        <v>1240</v>
      </c>
      <c r="X368" s="87" t="s">
        <v>175</v>
      </c>
      <c r="Y368" s="83">
        <v>1734</v>
      </c>
      <c r="Z368" s="83">
        <v>148</v>
      </c>
      <c r="AA368" s="83">
        <v>52</v>
      </c>
      <c r="AB368" s="83">
        <v>927</v>
      </c>
      <c r="AC368" s="83">
        <v>1</v>
      </c>
      <c r="AD368" s="87" t="s">
        <v>176</v>
      </c>
      <c r="AE368" s="90"/>
      <c r="AF368" s="90"/>
      <c r="AG368" s="90"/>
      <c r="AH368" s="87" t="s">
        <v>176</v>
      </c>
      <c r="AI368" s="84"/>
      <c r="AJ368" s="84"/>
      <c r="AK368" s="84"/>
      <c r="AL368" s="87" t="s">
        <v>176</v>
      </c>
      <c r="AM368" s="87" t="s">
        <v>176</v>
      </c>
      <c r="AN368" s="90"/>
      <c r="AO368" s="90"/>
      <c r="AP368" s="90"/>
      <c r="AQ368" s="87" t="s">
        <v>174</v>
      </c>
      <c r="AR368" s="90"/>
      <c r="AS368" s="90">
        <v>1085.6400000000001</v>
      </c>
      <c r="AT368" s="90">
        <v>2187.2800000000002</v>
      </c>
      <c r="AU368" s="87" t="s">
        <v>176</v>
      </c>
      <c r="AV368" s="90"/>
      <c r="AW368" s="90"/>
      <c r="AX368" s="90"/>
      <c r="AY368" s="87" t="s">
        <v>174</v>
      </c>
      <c r="AZ368" s="91">
        <v>807</v>
      </c>
      <c r="BA368" s="90"/>
      <c r="BB368" s="90">
        <v>491.16</v>
      </c>
      <c r="BC368" s="90"/>
      <c r="BD368" s="87" t="s">
        <v>174</v>
      </c>
      <c r="BE368" s="91">
        <v>96</v>
      </c>
      <c r="BF368" s="90"/>
      <c r="BG368" s="90"/>
      <c r="BH368" s="90">
        <v>106.3</v>
      </c>
      <c r="BI368" s="87" t="s">
        <v>174</v>
      </c>
      <c r="BJ368" s="91">
        <v>1240</v>
      </c>
      <c r="BK368" s="90"/>
      <c r="BL368" s="90">
        <v>1804.77</v>
      </c>
      <c r="BM368" s="90"/>
      <c r="BN368" s="91">
        <v>11</v>
      </c>
      <c r="BO368" s="91">
        <v>30</v>
      </c>
      <c r="BP368" s="91"/>
      <c r="BQ368" s="91"/>
      <c r="BR368" s="91"/>
      <c r="BS368" s="83"/>
      <c r="BT368" s="83"/>
      <c r="BU368" s="83"/>
      <c r="BV368" s="87" t="s">
        <v>176</v>
      </c>
      <c r="BW368" s="90"/>
      <c r="BX368" s="90"/>
      <c r="BY368" s="90"/>
      <c r="BZ368" s="83"/>
      <c r="CA368" s="91"/>
      <c r="CB368" s="91"/>
      <c r="CC368" s="91"/>
      <c r="CD368" s="91"/>
      <c r="CE368" s="91"/>
      <c r="CF368" s="87" t="s">
        <v>174</v>
      </c>
      <c r="CG368" s="90"/>
      <c r="CH368" s="90"/>
      <c r="CI368" s="90">
        <v>2177.3000000000002</v>
      </c>
      <c r="CJ368" s="91">
        <v>1240</v>
      </c>
      <c r="CK368" s="91">
        <v>11</v>
      </c>
      <c r="CL368" s="91">
        <v>19</v>
      </c>
      <c r="CM368" s="83"/>
      <c r="CN368" s="83"/>
      <c r="CO368" s="83"/>
      <c r="CP368" s="92" t="s">
        <v>176</v>
      </c>
      <c r="CQ368" s="83"/>
      <c r="CR368" s="83"/>
      <c r="CS368" s="90"/>
      <c r="CT368" s="90"/>
      <c r="CU368" s="90"/>
      <c r="CV368" s="92" t="s">
        <v>176</v>
      </c>
      <c r="CW368" s="83"/>
      <c r="CX368" s="83"/>
      <c r="CY368" s="90"/>
      <c r="CZ368" s="90"/>
      <c r="DA368" s="90"/>
      <c r="DB368" s="87" t="s">
        <v>176</v>
      </c>
      <c r="DC368" s="90"/>
      <c r="DD368" s="90"/>
      <c r="DE368" s="90"/>
      <c r="DF368" s="91"/>
      <c r="DG368" s="91"/>
      <c r="DH368" s="91"/>
      <c r="DI368" s="87"/>
      <c r="DJ368" s="83"/>
      <c r="DK368" s="83"/>
      <c r="DL368" s="83"/>
      <c r="DM368" s="87"/>
      <c r="DN368" s="83"/>
      <c r="DO368" s="83"/>
      <c r="DP368" s="83"/>
      <c r="DQ368" s="87"/>
      <c r="DR368" s="87" t="s">
        <v>174</v>
      </c>
      <c r="DS368" s="90">
        <v>2992.46</v>
      </c>
      <c r="DT368" s="90">
        <v>1553.01</v>
      </c>
      <c r="DU368" s="90"/>
      <c r="DV368" s="93">
        <v>2</v>
      </c>
      <c r="DW368" s="93">
        <v>15</v>
      </c>
      <c r="DX368" s="93">
        <v>8.8000000000000007</v>
      </c>
      <c r="DY368" s="87" t="s">
        <v>174</v>
      </c>
      <c r="DZ368" s="83">
        <v>78</v>
      </c>
      <c r="EA368" s="83">
        <v>80</v>
      </c>
      <c r="EB368" s="83">
        <v>72</v>
      </c>
      <c r="EC368" s="83">
        <v>72</v>
      </c>
      <c r="ED368" s="83">
        <v>8</v>
      </c>
      <c r="EE368" s="83">
        <v>6</v>
      </c>
      <c r="EF368" s="87" t="s">
        <v>176</v>
      </c>
      <c r="EG368" s="83"/>
      <c r="EH368" s="84"/>
      <c r="EI368" s="84"/>
      <c r="EJ368" s="84"/>
      <c r="EK368" s="87" t="s">
        <v>174</v>
      </c>
      <c r="EL368" s="90"/>
      <c r="EM368" s="90"/>
      <c r="EN368" s="90">
        <v>54.25</v>
      </c>
      <c r="EO368" s="87" t="s">
        <v>177</v>
      </c>
      <c r="EP368" s="83">
        <v>40</v>
      </c>
      <c r="EQ368" s="91"/>
      <c r="ER368" s="91">
        <v>120</v>
      </c>
      <c r="ES368" s="91">
        <v>120</v>
      </c>
      <c r="ET368" s="91">
        <v>6</v>
      </c>
      <c r="EU368" s="87" t="s">
        <v>321</v>
      </c>
      <c r="EV368" s="87" t="s">
        <v>387</v>
      </c>
      <c r="EW368" s="91">
        <v>0</v>
      </c>
      <c r="EX368" s="87" t="s">
        <v>174</v>
      </c>
      <c r="EY368" s="90"/>
      <c r="EZ368" s="90"/>
      <c r="FA368" s="90">
        <v>100.86</v>
      </c>
      <c r="FB368" s="91"/>
      <c r="FC368" s="91"/>
      <c r="FD368" s="91"/>
      <c r="FE368" s="87"/>
      <c r="FF368" s="83"/>
      <c r="FG368" s="83"/>
      <c r="FH368" s="83"/>
      <c r="FI368" s="87"/>
      <c r="FJ368" s="83"/>
      <c r="FK368" s="83"/>
      <c r="FL368" s="83"/>
      <c r="FM368" s="87"/>
      <c r="FN368" s="113" t="s">
        <v>174</v>
      </c>
      <c r="FO368" s="84">
        <f t="shared" si="39"/>
        <v>50</v>
      </c>
      <c r="FP368" s="84"/>
      <c r="FQ368" s="84"/>
      <c r="FR368" s="85">
        <f t="shared" si="40"/>
        <v>200</v>
      </c>
      <c r="FS368" s="90"/>
      <c r="FT368" s="90"/>
      <c r="FU368" s="90"/>
      <c r="FV368" s="90"/>
      <c r="FW368" s="86">
        <f t="shared" si="35"/>
        <v>3242.46</v>
      </c>
      <c r="FX368" s="86">
        <f t="shared" si="41"/>
        <v>4934.58</v>
      </c>
      <c r="FY368" s="86">
        <f t="shared" si="41"/>
        <v>4625.9900000000007</v>
      </c>
    </row>
    <row r="369" spans="1:181" ht="30" x14ac:dyDescent="0.25">
      <c r="A369" s="83" t="s">
        <v>648</v>
      </c>
      <c r="B369" s="87" t="s">
        <v>201</v>
      </c>
      <c r="C369" s="118">
        <v>21224</v>
      </c>
      <c r="D369" s="118">
        <v>31824</v>
      </c>
      <c r="E369" s="87" t="s">
        <v>202</v>
      </c>
      <c r="F369" s="87" t="s">
        <v>177</v>
      </c>
      <c r="G369" s="87" t="s">
        <v>203</v>
      </c>
      <c r="H369" s="87"/>
      <c r="I369" s="87"/>
      <c r="J369" s="83">
        <v>100</v>
      </c>
      <c r="K369" s="87"/>
      <c r="L369" s="87" t="s">
        <v>176</v>
      </c>
      <c r="M369" s="83"/>
      <c r="N369" s="83"/>
      <c r="O369" s="83"/>
      <c r="P369" s="83"/>
      <c r="Q369" s="83"/>
      <c r="R369" s="83"/>
      <c r="S369" s="83"/>
      <c r="T369" s="83">
        <v>1</v>
      </c>
      <c r="U369" s="83">
        <v>6</v>
      </c>
      <c r="V369" s="83">
        <v>7680</v>
      </c>
      <c r="W369" s="83">
        <v>960</v>
      </c>
      <c r="X369" s="87" t="s">
        <v>175</v>
      </c>
      <c r="Y369" s="83">
        <v>6963</v>
      </c>
      <c r="Z369" s="83"/>
      <c r="AA369" s="83"/>
      <c r="AB369" s="83">
        <v>1000</v>
      </c>
      <c r="AC369" s="83">
        <v>1</v>
      </c>
      <c r="AD369" s="87" t="s">
        <v>176</v>
      </c>
      <c r="AE369" s="90"/>
      <c r="AF369" s="90"/>
      <c r="AG369" s="90"/>
      <c r="AH369" s="87" t="s">
        <v>176</v>
      </c>
      <c r="AI369" s="84"/>
      <c r="AJ369" s="84"/>
      <c r="AK369" s="84"/>
      <c r="AL369" s="87" t="s">
        <v>176</v>
      </c>
      <c r="AM369" s="87" t="s">
        <v>176</v>
      </c>
      <c r="AN369" s="90"/>
      <c r="AO369" s="90"/>
      <c r="AP369" s="90"/>
      <c r="AQ369" s="87" t="s">
        <v>174</v>
      </c>
      <c r="AR369" s="90"/>
      <c r="AS369" s="90">
        <v>994.41</v>
      </c>
      <c r="AT369" s="90"/>
      <c r="AU369" s="87" t="s">
        <v>176</v>
      </c>
      <c r="AV369" s="90"/>
      <c r="AW369" s="90"/>
      <c r="AX369" s="90"/>
      <c r="AY369" s="87" t="s">
        <v>174</v>
      </c>
      <c r="AZ369" s="91">
        <v>5963</v>
      </c>
      <c r="BA369" s="90"/>
      <c r="BB369" s="90">
        <v>1616.33</v>
      </c>
      <c r="BC369" s="90"/>
      <c r="BD369" s="87" t="s">
        <v>176</v>
      </c>
      <c r="BE369" s="91"/>
      <c r="BF369" s="90"/>
      <c r="BG369" s="90"/>
      <c r="BH369" s="90"/>
      <c r="BI369" s="87" t="s">
        <v>174</v>
      </c>
      <c r="BJ369" s="91">
        <v>960</v>
      </c>
      <c r="BK369" s="90">
        <v>825</v>
      </c>
      <c r="BL369" s="90">
        <v>250.97</v>
      </c>
      <c r="BM369" s="90"/>
      <c r="BN369" s="91">
        <v>11</v>
      </c>
      <c r="BO369" s="91">
        <v>38</v>
      </c>
      <c r="BP369" s="91"/>
      <c r="BQ369" s="91"/>
      <c r="BR369" s="91"/>
      <c r="BS369" s="83"/>
      <c r="BT369" s="83"/>
      <c r="BU369" s="83"/>
      <c r="BV369" s="87" t="s">
        <v>176</v>
      </c>
      <c r="BW369" s="90"/>
      <c r="BX369" s="90"/>
      <c r="BY369" s="90"/>
      <c r="BZ369" s="83"/>
      <c r="CA369" s="91"/>
      <c r="CB369" s="91"/>
      <c r="CC369" s="91"/>
      <c r="CD369" s="91"/>
      <c r="CE369" s="91"/>
      <c r="CF369" s="87" t="s">
        <v>176</v>
      </c>
      <c r="CG369" s="90"/>
      <c r="CH369" s="90"/>
      <c r="CI369" s="90"/>
      <c r="CJ369" s="91"/>
      <c r="CK369" s="91"/>
      <c r="CL369" s="91"/>
      <c r="CM369" s="83"/>
      <c r="CN369" s="83"/>
      <c r="CO369" s="83"/>
      <c r="CP369" s="92" t="s">
        <v>176</v>
      </c>
      <c r="CQ369" s="83"/>
      <c r="CR369" s="83"/>
      <c r="CS369" s="90"/>
      <c r="CT369" s="90"/>
      <c r="CU369" s="90"/>
      <c r="CV369" s="92" t="s">
        <v>176</v>
      </c>
      <c r="CW369" s="83"/>
      <c r="CX369" s="83"/>
      <c r="CY369" s="90"/>
      <c r="CZ369" s="90"/>
      <c r="DA369" s="90"/>
      <c r="DB369" s="87" t="s">
        <v>176</v>
      </c>
      <c r="DC369" s="90"/>
      <c r="DD369" s="90"/>
      <c r="DE369" s="90"/>
      <c r="DF369" s="91"/>
      <c r="DG369" s="91"/>
      <c r="DH369" s="91"/>
      <c r="DI369" s="87"/>
      <c r="DJ369" s="83"/>
      <c r="DK369" s="83"/>
      <c r="DL369" s="83"/>
      <c r="DM369" s="87"/>
      <c r="DN369" s="83"/>
      <c r="DO369" s="83"/>
      <c r="DP369" s="83"/>
      <c r="DQ369" s="87"/>
      <c r="DR369" s="87" t="s">
        <v>176</v>
      </c>
      <c r="DS369" s="90"/>
      <c r="DT369" s="90"/>
      <c r="DU369" s="90"/>
      <c r="DV369" s="93"/>
      <c r="DW369" s="93"/>
      <c r="DX369" s="93"/>
      <c r="DY369" s="87" t="s">
        <v>174</v>
      </c>
      <c r="DZ369" s="83">
        <v>77</v>
      </c>
      <c r="EA369" s="83">
        <v>77</v>
      </c>
      <c r="EB369" s="83">
        <v>72</v>
      </c>
      <c r="EC369" s="83">
        <v>72</v>
      </c>
      <c r="ED369" s="83">
        <v>12</v>
      </c>
      <c r="EE369" s="83">
        <v>12</v>
      </c>
      <c r="EF369" s="87" t="s">
        <v>176</v>
      </c>
      <c r="EG369" s="83"/>
      <c r="EH369" s="84"/>
      <c r="EI369" s="84"/>
      <c r="EJ369" s="84"/>
      <c r="EK369" s="87" t="s">
        <v>174</v>
      </c>
      <c r="EL369" s="90"/>
      <c r="EM369" s="90">
        <v>87.88</v>
      </c>
      <c r="EN369" s="90"/>
      <c r="EO369" s="87" t="s">
        <v>177</v>
      </c>
      <c r="EP369" s="83">
        <v>40</v>
      </c>
      <c r="EQ369" s="91">
        <v>10</v>
      </c>
      <c r="ER369" s="91">
        <v>140</v>
      </c>
      <c r="ES369" s="91">
        <v>120</v>
      </c>
      <c r="ET369" s="91">
        <v>6</v>
      </c>
      <c r="EU369" s="87" t="s">
        <v>321</v>
      </c>
      <c r="EV369" s="87" t="s">
        <v>209</v>
      </c>
      <c r="EW369" s="91">
        <v>1</v>
      </c>
      <c r="EX369" s="87" t="s">
        <v>174</v>
      </c>
      <c r="EY369" s="90"/>
      <c r="EZ369" s="90">
        <v>58.94</v>
      </c>
      <c r="FA369" s="90"/>
      <c r="FB369" s="91">
        <v>9</v>
      </c>
      <c r="FC369" s="91">
        <v>75</v>
      </c>
      <c r="FD369" s="91">
        <v>12</v>
      </c>
      <c r="FE369" s="87" t="s">
        <v>180</v>
      </c>
      <c r="FF369" s="83">
        <v>9</v>
      </c>
      <c r="FG369" s="83">
        <v>75</v>
      </c>
      <c r="FH369" s="83">
        <v>10</v>
      </c>
      <c r="FI369" s="87" t="s">
        <v>205</v>
      </c>
      <c r="FJ369" s="83"/>
      <c r="FK369" s="83"/>
      <c r="FL369" s="83"/>
      <c r="FM369" s="87"/>
      <c r="FN369" s="113" t="s">
        <v>174</v>
      </c>
      <c r="FO369" s="84">
        <f t="shared" si="39"/>
        <v>50</v>
      </c>
      <c r="FP369" s="84"/>
      <c r="FQ369" s="84"/>
      <c r="FR369" s="85">
        <f t="shared" si="40"/>
        <v>200</v>
      </c>
      <c r="FS369" s="90"/>
      <c r="FT369" s="90"/>
      <c r="FU369" s="90">
        <v>73.38</v>
      </c>
      <c r="FV369" s="90"/>
      <c r="FW369" s="86">
        <f t="shared" si="35"/>
        <v>1075</v>
      </c>
      <c r="FX369" s="86">
        <f t="shared" si="41"/>
        <v>3081.91</v>
      </c>
      <c r="FY369" s="86">
        <f t="shared" si="41"/>
        <v>0</v>
      </c>
    </row>
    <row r="370" spans="1:181" ht="30" customHeight="1" x14ac:dyDescent="0.25">
      <c r="A370" s="83" t="s">
        <v>649</v>
      </c>
      <c r="B370" s="87" t="s">
        <v>201</v>
      </c>
      <c r="C370" s="118">
        <v>12424</v>
      </c>
      <c r="D370" s="118">
        <v>31124</v>
      </c>
      <c r="E370" s="87" t="s">
        <v>202</v>
      </c>
      <c r="F370" s="87" t="s">
        <v>177</v>
      </c>
      <c r="G370" s="87" t="s">
        <v>203</v>
      </c>
      <c r="H370" s="87"/>
      <c r="I370" s="87"/>
      <c r="J370" s="83">
        <v>100</v>
      </c>
      <c r="K370" s="87"/>
      <c r="L370" s="87" t="s">
        <v>176</v>
      </c>
      <c r="M370" s="83"/>
      <c r="N370" s="83"/>
      <c r="O370" s="83"/>
      <c r="P370" s="83"/>
      <c r="Q370" s="83"/>
      <c r="R370" s="83"/>
      <c r="S370" s="83"/>
      <c r="T370" s="83">
        <v>3</v>
      </c>
      <c r="U370" s="83"/>
      <c r="V370" s="83">
        <v>5600</v>
      </c>
      <c r="W370" s="83">
        <v>700</v>
      </c>
      <c r="X370" s="87" t="s">
        <v>175</v>
      </c>
      <c r="Y370" s="83">
        <v>2047</v>
      </c>
      <c r="Z370" s="83"/>
      <c r="AA370" s="83"/>
      <c r="AB370" s="83">
        <v>673</v>
      </c>
      <c r="AC370" s="83">
        <v>1</v>
      </c>
      <c r="AD370" s="87" t="s">
        <v>176</v>
      </c>
      <c r="AE370" s="90"/>
      <c r="AF370" s="90"/>
      <c r="AG370" s="90"/>
      <c r="AH370" s="87" t="s">
        <v>176</v>
      </c>
      <c r="AI370" s="84"/>
      <c r="AJ370" s="84"/>
      <c r="AK370" s="84"/>
      <c r="AL370" s="87" t="s">
        <v>176</v>
      </c>
      <c r="AM370" s="87" t="s">
        <v>176</v>
      </c>
      <c r="AN370" s="90"/>
      <c r="AO370" s="90"/>
      <c r="AP370" s="90"/>
      <c r="AQ370" s="87" t="s">
        <v>174</v>
      </c>
      <c r="AR370" s="90"/>
      <c r="AS370" s="90">
        <v>879.21</v>
      </c>
      <c r="AT370" s="90"/>
      <c r="AU370" s="87" t="s">
        <v>176</v>
      </c>
      <c r="AV370" s="90"/>
      <c r="AW370" s="90"/>
      <c r="AX370" s="90"/>
      <c r="AY370" s="87" t="s">
        <v>174</v>
      </c>
      <c r="AZ370" s="91">
        <v>1374</v>
      </c>
      <c r="BA370" s="90"/>
      <c r="BB370" s="90">
        <v>699.29</v>
      </c>
      <c r="BC370" s="90"/>
      <c r="BD370" s="87" t="s">
        <v>176</v>
      </c>
      <c r="BE370" s="91"/>
      <c r="BF370" s="90"/>
      <c r="BG370" s="90"/>
      <c r="BH370" s="90"/>
      <c r="BI370" s="87" t="s">
        <v>174</v>
      </c>
      <c r="BJ370" s="91">
        <v>700</v>
      </c>
      <c r="BK370" s="90">
        <v>1131.2</v>
      </c>
      <c r="BL370" s="90">
        <v>212.64</v>
      </c>
      <c r="BM370" s="90"/>
      <c r="BN370" s="91">
        <v>6</v>
      </c>
      <c r="BO370" s="91">
        <v>38</v>
      </c>
      <c r="BP370" s="91"/>
      <c r="BQ370" s="91"/>
      <c r="BR370" s="91"/>
      <c r="BS370" s="83"/>
      <c r="BT370" s="83"/>
      <c r="BU370" s="83"/>
      <c r="BV370" s="87" t="s">
        <v>176</v>
      </c>
      <c r="BW370" s="90"/>
      <c r="BX370" s="90"/>
      <c r="BY370" s="90"/>
      <c r="BZ370" s="83"/>
      <c r="CA370" s="91"/>
      <c r="CB370" s="91"/>
      <c r="CC370" s="91"/>
      <c r="CD370" s="91"/>
      <c r="CE370" s="91"/>
      <c r="CF370" s="87" t="s">
        <v>174</v>
      </c>
      <c r="CG370" s="90">
        <v>849.17</v>
      </c>
      <c r="CH370" s="90">
        <v>546.04999999999995</v>
      </c>
      <c r="CI370" s="90"/>
      <c r="CJ370" s="91">
        <v>700</v>
      </c>
      <c r="CK370" s="91">
        <v>3.4</v>
      </c>
      <c r="CL370" s="91">
        <v>19</v>
      </c>
      <c r="CM370" s="83"/>
      <c r="CN370" s="83"/>
      <c r="CO370" s="83"/>
      <c r="CP370" s="92" t="s">
        <v>176</v>
      </c>
      <c r="CQ370" s="83"/>
      <c r="CR370" s="83"/>
      <c r="CS370" s="90"/>
      <c r="CT370" s="90"/>
      <c r="CU370" s="90"/>
      <c r="CV370" s="92" t="s">
        <v>176</v>
      </c>
      <c r="CW370" s="83"/>
      <c r="CX370" s="83"/>
      <c r="CY370" s="90"/>
      <c r="CZ370" s="90"/>
      <c r="DA370" s="90"/>
      <c r="DB370" s="87" t="s">
        <v>176</v>
      </c>
      <c r="DC370" s="90"/>
      <c r="DD370" s="90"/>
      <c r="DE370" s="90"/>
      <c r="DF370" s="91"/>
      <c r="DG370" s="91"/>
      <c r="DH370" s="91"/>
      <c r="DI370" s="87"/>
      <c r="DJ370" s="83"/>
      <c r="DK370" s="83"/>
      <c r="DL370" s="83"/>
      <c r="DM370" s="87"/>
      <c r="DN370" s="83"/>
      <c r="DO370" s="83"/>
      <c r="DP370" s="83"/>
      <c r="DQ370" s="87"/>
      <c r="DR370" s="87" t="s">
        <v>174</v>
      </c>
      <c r="DS370" s="90">
        <v>3000</v>
      </c>
      <c r="DT370" s="90">
        <v>2282.4299999999998</v>
      </c>
      <c r="DU370" s="90"/>
      <c r="DV370" s="93">
        <v>2</v>
      </c>
      <c r="DW370" s="93">
        <v>15</v>
      </c>
      <c r="DX370" s="93">
        <v>9</v>
      </c>
      <c r="DY370" s="87" t="s">
        <v>174</v>
      </c>
      <c r="DZ370" s="83">
        <v>77</v>
      </c>
      <c r="EA370" s="83">
        <v>77</v>
      </c>
      <c r="EB370" s="83">
        <v>72</v>
      </c>
      <c r="EC370" s="83">
        <v>72</v>
      </c>
      <c r="ED370" s="83">
        <v>12</v>
      </c>
      <c r="EE370" s="83">
        <v>12</v>
      </c>
      <c r="EF370" s="87" t="s">
        <v>176</v>
      </c>
      <c r="EG370" s="83"/>
      <c r="EH370" s="84"/>
      <c r="EI370" s="84"/>
      <c r="EJ370" s="84"/>
      <c r="EK370" s="87" t="s">
        <v>174</v>
      </c>
      <c r="EL370" s="90"/>
      <c r="EM370" s="90">
        <v>89.92</v>
      </c>
      <c r="EN370" s="90"/>
      <c r="EO370" s="87" t="s">
        <v>177</v>
      </c>
      <c r="EP370" s="83">
        <v>40</v>
      </c>
      <c r="EQ370" s="91">
        <v>10</v>
      </c>
      <c r="ER370" s="91">
        <v>140</v>
      </c>
      <c r="ES370" s="91">
        <v>120</v>
      </c>
      <c r="ET370" s="91">
        <v>6</v>
      </c>
      <c r="EU370" s="87" t="s">
        <v>321</v>
      </c>
      <c r="EV370" s="87" t="s">
        <v>209</v>
      </c>
      <c r="EW370" s="91">
        <v>1</v>
      </c>
      <c r="EX370" s="87" t="s">
        <v>174</v>
      </c>
      <c r="EY370" s="90"/>
      <c r="EZ370" s="90">
        <v>82.78</v>
      </c>
      <c r="FA370" s="90"/>
      <c r="FB370" s="91">
        <v>9</v>
      </c>
      <c r="FC370" s="91">
        <v>75</v>
      </c>
      <c r="FD370" s="91">
        <v>12</v>
      </c>
      <c r="FE370" s="87" t="s">
        <v>180</v>
      </c>
      <c r="FF370" s="83">
        <v>9</v>
      </c>
      <c r="FG370" s="83">
        <v>75</v>
      </c>
      <c r="FH370" s="83">
        <v>10</v>
      </c>
      <c r="FI370" s="87" t="s">
        <v>205</v>
      </c>
      <c r="FJ370" s="83"/>
      <c r="FK370" s="83"/>
      <c r="FL370" s="83"/>
      <c r="FM370" s="87"/>
      <c r="FN370" s="113" t="s">
        <v>174</v>
      </c>
      <c r="FO370" s="84">
        <f t="shared" si="39"/>
        <v>50</v>
      </c>
      <c r="FP370" s="84"/>
      <c r="FQ370" s="84"/>
      <c r="FR370" s="85">
        <f t="shared" si="40"/>
        <v>200</v>
      </c>
      <c r="FS370" s="90"/>
      <c r="FT370" s="90"/>
      <c r="FU370" s="90">
        <v>73.38</v>
      </c>
      <c r="FV370" s="90"/>
      <c r="FW370" s="86">
        <f t="shared" si="35"/>
        <v>5230.37</v>
      </c>
      <c r="FX370" s="86">
        <f t="shared" si="41"/>
        <v>4865.6999999999989</v>
      </c>
      <c r="FY370" s="86">
        <f t="shared" si="41"/>
        <v>0</v>
      </c>
    </row>
    <row r="371" spans="1:181" ht="30" customHeight="1" x14ac:dyDescent="0.25">
      <c r="A371" s="83" t="s">
        <v>650</v>
      </c>
      <c r="B371" s="87" t="s">
        <v>201</v>
      </c>
      <c r="C371" s="118">
        <v>20724</v>
      </c>
      <c r="D371" s="118">
        <v>31224</v>
      </c>
      <c r="E371" s="87" t="s">
        <v>199</v>
      </c>
      <c r="F371" s="87" t="s">
        <v>177</v>
      </c>
      <c r="G371" s="87" t="s">
        <v>203</v>
      </c>
      <c r="H371" s="87"/>
      <c r="I371" s="87"/>
      <c r="J371" s="83">
        <v>100</v>
      </c>
      <c r="K371" s="87"/>
      <c r="L371" s="87" t="s">
        <v>176</v>
      </c>
      <c r="M371" s="83"/>
      <c r="N371" s="83"/>
      <c r="O371" s="83"/>
      <c r="P371" s="83"/>
      <c r="Q371" s="83"/>
      <c r="R371" s="83"/>
      <c r="S371" s="83"/>
      <c r="T371" s="83">
        <v>1</v>
      </c>
      <c r="U371" s="83">
        <v>6</v>
      </c>
      <c r="V371" s="83">
        <v>8640</v>
      </c>
      <c r="W371" s="83">
        <v>1080</v>
      </c>
      <c r="X371" s="87" t="s">
        <v>175</v>
      </c>
      <c r="Y371" s="83">
        <v>4553</v>
      </c>
      <c r="Z371" s="83"/>
      <c r="AA371" s="83"/>
      <c r="AB371" s="83">
        <v>1307</v>
      </c>
      <c r="AC371" s="83">
        <v>1</v>
      </c>
      <c r="AD371" s="87" t="s">
        <v>176</v>
      </c>
      <c r="AE371" s="90"/>
      <c r="AF371" s="90"/>
      <c r="AG371" s="90"/>
      <c r="AH371" s="87" t="s">
        <v>176</v>
      </c>
      <c r="AI371" s="84"/>
      <c r="AJ371" s="84"/>
      <c r="AK371" s="84"/>
      <c r="AL371" s="87" t="s">
        <v>176</v>
      </c>
      <c r="AM371" s="87" t="s">
        <v>176</v>
      </c>
      <c r="AN371" s="90"/>
      <c r="AO371" s="90"/>
      <c r="AP371" s="90"/>
      <c r="AQ371" s="87" t="s">
        <v>174</v>
      </c>
      <c r="AR371" s="90"/>
      <c r="AS371" s="90">
        <v>2231.59</v>
      </c>
      <c r="AT371" s="90"/>
      <c r="AU371" s="87" t="s">
        <v>176</v>
      </c>
      <c r="AV371" s="90"/>
      <c r="AW371" s="90"/>
      <c r="AX371" s="90"/>
      <c r="AY371" s="87" t="s">
        <v>174</v>
      </c>
      <c r="AZ371" s="91">
        <v>3246</v>
      </c>
      <c r="BA371" s="90"/>
      <c r="BB371" s="90">
        <v>241.87</v>
      </c>
      <c r="BC371" s="90"/>
      <c r="BD371" s="87" t="s">
        <v>176</v>
      </c>
      <c r="BE371" s="91"/>
      <c r="BF371" s="90"/>
      <c r="BG371" s="90"/>
      <c r="BH371" s="90"/>
      <c r="BI371" s="87" t="s">
        <v>174</v>
      </c>
      <c r="BJ371" s="91">
        <v>1080</v>
      </c>
      <c r="BK371" s="90">
        <v>1003.97</v>
      </c>
      <c r="BL371" s="90">
        <v>382.41</v>
      </c>
      <c r="BM371" s="90"/>
      <c r="BN371" s="91">
        <v>11</v>
      </c>
      <c r="BO371" s="91">
        <v>38</v>
      </c>
      <c r="BP371" s="91"/>
      <c r="BQ371" s="91"/>
      <c r="BR371" s="91"/>
      <c r="BS371" s="83"/>
      <c r="BT371" s="83"/>
      <c r="BU371" s="83"/>
      <c r="BV371" s="87" t="s">
        <v>176</v>
      </c>
      <c r="BW371" s="90"/>
      <c r="BX371" s="90"/>
      <c r="BY371" s="90"/>
      <c r="BZ371" s="83"/>
      <c r="CA371" s="91"/>
      <c r="CB371" s="91"/>
      <c r="CC371" s="91"/>
      <c r="CD371" s="91"/>
      <c r="CE371" s="91"/>
      <c r="CF371" s="87" t="s">
        <v>174</v>
      </c>
      <c r="CG371" s="90">
        <v>1203.25</v>
      </c>
      <c r="CH371" s="90">
        <v>597.83000000000004</v>
      </c>
      <c r="CI371" s="90"/>
      <c r="CJ371" s="91">
        <v>1080</v>
      </c>
      <c r="CK371" s="91">
        <v>0</v>
      </c>
      <c r="CL371" s="91">
        <v>19</v>
      </c>
      <c r="CM371" s="83"/>
      <c r="CN371" s="83"/>
      <c r="CO371" s="83"/>
      <c r="CP371" s="92" t="s">
        <v>176</v>
      </c>
      <c r="CQ371" s="83"/>
      <c r="CR371" s="83"/>
      <c r="CS371" s="90"/>
      <c r="CT371" s="90"/>
      <c r="CU371" s="90"/>
      <c r="CV371" s="92" t="s">
        <v>176</v>
      </c>
      <c r="CW371" s="83"/>
      <c r="CX371" s="83"/>
      <c r="CY371" s="90"/>
      <c r="CZ371" s="90"/>
      <c r="DA371" s="90"/>
      <c r="DB371" s="87" t="s">
        <v>174</v>
      </c>
      <c r="DC371" s="90"/>
      <c r="DD371" s="90">
        <v>1390.97</v>
      </c>
      <c r="DE371" s="90"/>
      <c r="DF371" s="91">
        <v>14</v>
      </c>
      <c r="DG371" s="91">
        <v>24</v>
      </c>
      <c r="DH371" s="91">
        <v>8</v>
      </c>
      <c r="DI371" s="87" t="s">
        <v>181</v>
      </c>
      <c r="DJ371" s="83"/>
      <c r="DK371" s="83"/>
      <c r="DL371" s="83"/>
      <c r="DM371" s="87"/>
      <c r="DN371" s="83"/>
      <c r="DO371" s="83"/>
      <c r="DP371" s="83"/>
      <c r="DQ371" s="87"/>
      <c r="DR371" s="87" t="s">
        <v>174</v>
      </c>
      <c r="DS371" s="90">
        <v>3000</v>
      </c>
      <c r="DT371" s="90">
        <v>2948.18</v>
      </c>
      <c r="DU371" s="90"/>
      <c r="DV371" s="93">
        <v>2.5</v>
      </c>
      <c r="DW371" s="93">
        <v>15</v>
      </c>
      <c r="DX371" s="93">
        <v>9</v>
      </c>
      <c r="DY371" s="87" t="s">
        <v>174</v>
      </c>
      <c r="DZ371" s="83">
        <v>77</v>
      </c>
      <c r="EA371" s="83">
        <v>77</v>
      </c>
      <c r="EB371" s="83">
        <v>72</v>
      </c>
      <c r="EC371" s="83">
        <v>72</v>
      </c>
      <c r="ED371" s="83">
        <v>12</v>
      </c>
      <c r="EE371" s="83">
        <v>12</v>
      </c>
      <c r="EF371" s="87" t="s">
        <v>176</v>
      </c>
      <c r="EG371" s="83"/>
      <c r="EH371" s="84"/>
      <c r="EI371" s="84"/>
      <c r="EJ371" s="84"/>
      <c r="EK371" s="87" t="s">
        <v>174</v>
      </c>
      <c r="EL371" s="90"/>
      <c r="EM371" s="90">
        <v>103.94</v>
      </c>
      <c r="EN371" s="90"/>
      <c r="EO371" s="87" t="s">
        <v>177</v>
      </c>
      <c r="EP371" s="83">
        <v>40</v>
      </c>
      <c r="EQ371" s="91">
        <v>10</v>
      </c>
      <c r="ER371" s="91">
        <v>140</v>
      </c>
      <c r="ES371" s="91">
        <v>120</v>
      </c>
      <c r="ET371" s="91">
        <v>6</v>
      </c>
      <c r="EU371" s="87" t="s">
        <v>321</v>
      </c>
      <c r="EV371" s="87" t="s">
        <v>209</v>
      </c>
      <c r="EW371" s="91">
        <v>1</v>
      </c>
      <c r="EX371" s="87" t="s">
        <v>174</v>
      </c>
      <c r="EY371" s="90"/>
      <c r="EZ371" s="90">
        <v>99.97</v>
      </c>
      <c r="FA371" s="90"/>
      <c r="FB371" s="91">
        <v>9</v>
      </c>
      <c r="FC371" s="91">
        <v>100</v>
      </c>
      <c r="FD371" s="91">
        <v>12</v>
      </c>
      <c r="FE371" s="87" t="s">
        <v>180</v>
      </c>
      <c r="FF371" s="83">
        <v>9</v>
      </c>
      <c r="FG371" s="83">
        <v>100</v>
      </c>
      <c r="FH371" s="83">
        <v>10</v>
      </c>
      <c r="FI371" s="87" t="s">
        <v>205</v>
      </c>
      <c r="FJ371" s="83"/>
      <c r="FK371" s="83"/>
      <c r="FL371" s="83"/>
      <c r="FM371" s="87"/>
      <c r="FN371" s="113" t="s">
        <v>174</v>
      </c>
      <c r="FO371" s="84">
        <f t="shared" si="39"/>
        <v>50</v>
      </c>
      <c r="FP371" s="84"/>
      <c r="FQ371" s="84"/>
      <c r="FR371" s="85">
        <f t="shared" si="40"/>
        <v>200</v>
      </c>
      <c r="FS371" s="90"/>
      <c r="FT371" s="90"/>
      <c r="FU371" s="90">
        <v>73.38</v>
      </c>
      <c r="FV371" s="90"/>
      <c r="FW371" s="86">
        <f t="shared" si="35"/>
        <v>5457.22</v>
      </c>
      <c r="FX371" s="86">
        <f t="shared" si="41"/>
        <v>8070.14</v>
      </c>
      <c r="FY371" s="86">
        <f t="shared" si="41"/>
        <v>0</v>
      </c>
    </row>
    <row r="372" spans="1:181" ht="45" customHeight="1" x14ac:dyDescent="0.25">
      <c r="A372" s="83" t="s">
        <v>651</v>
      </c>
      <c r="B372" s="87" t="s">
        <v>201</v>
      </c>
      <c r="C372" s="118">
        <v>21524</v>
      </c>
      <c r="D372" s="118">
        <v>30724</v>
      </c>
      <c r="E372" s="87" t="s">
        <v>202</v>
      </c>
      <c r="F372" s="87" t="s">
        <v>177</v>
      </c>
      <c r="G372" s="87" t="s">
        <v>203</v>
      </c>
      <c r="H372" s="87"/>
      <c r="I372" s="87"/>
      <c r="J372" s="83">
        <v>100</v>
      </c>
      <c r="K372" s="87"/>
      <c r="L372" s="87" t="s">
        <v>176</v>
      </c>
      <c r="M372" s="83"/>
      <c r="N372" s="83"/>
      <c r="O372" s="83"/>
      <c r="P372" s="83"/>
      <c r="Q372" s="83"/>
      <c r="R372" s="83"/>
      <c r="S372" s="83"/>
      <c r="T372" s="83">
        <v>1</v>
      </c>
      <c r="U372" s="83"/>
      <c r="V372" s="83">
        <v>4320</v>
      </c>
      <c r="W372" s="83">
        <v>540</v>
      </c>
      <c r="X372" s="87" t="s">
        <v>175</v>
      </c>
      <c r="Y372" s="83">
        <v>3984</v>
      </c>
      <c r="Z372" s="83"/>
      <c r="AA372" s="83"/>
      <c r="AB372" s="83">
        <v>1380</v>
      </c>
      <c r="AC372" s="83">
        <v>1</v>
      </c>
      <c r="AD372" s="87" t="s">
        <v>176</v>
      </c>
      <c r="AE372" s="90"/>
      <c r="AF372" s="90"/>
      <c r="AG372" s="90"/>
      <c r="AH372" s="87" t="s">
        <v>176</v>
      </c>
      <c r="AI372" s="84"/>
      <c r="AJ372" s="84"/>
      <c r="AK372" s="84"/>
      <c r="AL372" s="87" t="s">
        <v>174</v>
      </c>
      <c r="AM372" s="87" t="s">
        <v>176</v>
      </c>
      <c r="AN372" s="90"/>
      <c r="AO372" s="90">
        <v>617.54999999999995</v>
      </c>
      <c r="AP372" s="90"/>
      <c r="AQ372" s="87" t="s">
        <v>174</v>
      </c>
      <c r="AR372" s="90"/>
      <c r="AS372" s="90">
        <v>913.23</v>
      </c>
      <c r="AT372" s="90"/>
      <c r="AU372" s="87" t="s">
        <v>176</v>
      </c>
      <c r="AV372" s="90"/>
      <c r="AW372" s="90"/>
      <c r="AX372" s="90"/>
      <c r="AY372" s="87" t="s">
        <v>174</v>
      </c>
      <c r="AZ372" s="91">
        <v>2604</v>
      </c>
      <c r="BA372" s="90"/>
      <c r="BB372" s="90">
        <v>1823.27</v>
      </c>
      <c r="BC372" s="90"/>
      <c r="BD372" s="87" t="s">
        <v>176</v>
      </c>
      <c r="BE372" s="91"/>
      <c r="BF372" s="90"/>
      <c r="BG372" s="90"/>
      <c r="BH372" s="90"/>
      <c r="BI372" s="87" t="s">
        <v>174</v>
      </c>
      <c r="BJ372" s="91">
        <v>540</v>
      </c>
      <c r="BK372" s="90">
        <v>691.05</v>
      </c>
      <c r="BL372" s="90">
        <v>191.45</v>
      </c>
      <c r="BM372" s="90"/>
      <c r="BN372" s="91">
        <v>4</v>
      </c>
      <c r="BO372" s="91">
        <v>38</v>
      </c>
      <c r="BP372" s="91"/>
      <c r="BQ372" s="91"/>
      <c r="BR372" s="91"/>
      <c r="BS372" s="83"/>
      <c r="BT372" s="83"/>
      <c r="BU372" s="83"/>
      <c r="BV372" s="87" t="s">
        <v>176</v>
      </c>
      <c r="BW372" s="90"/>
      <c r="BX372" s="90"/>
      <c r="BY372" s="90"/>
      <c r="BZ372" s="83"/>
      <c r="CA372" s="91"/>
      <c r="CB372" s="91"/>
      <c r="CC372" s="91"/>
      <c r="CD372" s="91"/>
      <c r="CE372" s="91"/>
      <c r="CF372" s="87" t="s">
        <v>176</v>
      </c>
      <c r="CG372" s="90"/>
      <c r="CH372" s="90"/>
      <c r="CI372" s="90"/>
      <c r="CJ372" s="91"/>
      <c r="CK372" s="91"/>
      <c r="CL372" s="91"/>
      <c r="CM372" s="83"/>
      <c r="CN372" s="83"/>
      <c r="CO372" s="83"/>
      <c r="CP372" s="92" t="s">
        <v>176</v>
      </c>
      <c r="CQ372" s="83"/>
      <c r="CR372" s="83"/>
      <c r="CS372" s="90"/>
      <c r="CT372" s="90"/>
      <c r="CU372" s="90"/>
      <c r="CV372" s="92" t="s">
        <v>176</v>
      </c>
      <c r="CW372" s="83"/>
      <c r="CX372" s="83"/>
      <c r="CY372" s="90"/>
      <c r="CZ372" s="90"/>
      <c r="DA372" s="90"/>
      <c r="DB372" s="87" t="s">
        <v>176</v>
      </c>
      <c r="DC372" s="90"/>
      <c r="DD372" s="90"/>
      <c r="DE372" s="90"/>
      <c r="DF372" s="91"/>
      <c r="DG372" s="91"/>
      <c r="DH372" s="91"/>
      <c r="DI372" s="87"/>
      <c r="DJ372" s="83"/>
      <c r="DK372" s="83"/>
      <c r="DL372" s="83"/>
      <c r="DM372" s="87"/>
      <c r="DN372" s="83"/>
      <c r="DO372" s="83"/>
      <c r="DP372" s="83"/>
      <c r="DQ372" s="87"/>
      <c r="DR372" s="87" t="s">
        <v>174</v>
      </c>
      <c r="DS372" s="90">
        <v>3000</v>
      </c>
      <c r="DT372" s="90">
        <v>2147.87</v>
      </c>
      <c r="DU372" s="90"/>
      <c r="DV372" s="93">
        <v>2.5</v>
      </c>
      <c r="DW372" s="93">
        <v>15</v>
      </c>
      <c r="DX372" s="93">
        <v>9</v>
      </c>
      <c r="DY372" s="87" t="s">
        <v>174</v>
      </c>
      <c r="DZ372" s="83">
        <v>77</v>
      </c>
      <c r="EA372" s="83">
        <v>77</v>
      </c>
      <c r="EB372" s="83">
        <v>72</v>
      </c>
      <c r="EC372" s="83">
        <v>72</v>
      </c>
      <c r="ED372" s="83">
        <v>12</v>
      </c>
      <c r="EE372" s="83">
        <v>12</v>
      </c>
      <c r="EF372" s="87" t="s">
        <v>176</v>
      </c>
      <c r="EG372" s="83"/>
      <c r="EH372" s="84"/>
      <c r="EI372" s="84"/>
      <c r="EJ372" s="84"/>
      <c r="EK372" s="87" t="s">
        <v>174</v>
      </c>
      <c r="EL372" s="90"/>
      <c r="EM372" s="90">
        <v>84.93</v>
      </c>
      <c r="EN372" s="90"/>
      <c r="EO372" s="87" t="s">
        <v>177</v>
      </c>
      <c r="EP372" s="83">
        <v>40</v>
      </c>
      <c r="EQ372" s="91">
        <v>10</v>
      </c>
      <c r="ER372" s="91">
        <v>140</v>
      </c>
      <c r="ES372" s="91">
        <v>120</v>
      </c>
      <c r="ET372" s="91">
        <v>6</v>
      </c>
      <c r="EU372" s="87" t="s">
        <v>321</v>
      </c>
      <c r="EV372" s="87" t="s">
        <v>209</v>
      </c>
      <c r="EW372" s="91">
        <v>1</v>
      </c>
      <c r="EX372" s="87" t="s">
        <v>174</v>
      </c>
      <c r="EY372" s="90"/>
      <c r="EZ372" s="90">
        <v>75.69</v>
      </c>
      <c r="FA372" s="90"/>
      <c r="FB372" s="91">
        <v>9</v>
      </c>
      <c r="FC372" s="91">
        <v>100</v>
      </c>
      <c r="FD372" s="91">
        <v>12</v>
      </c>
      <c r="FE372" s="87" t="s">
        <v>180</v>
      </c>
      <c r="FF372" s="83">
        <v>9</v>
      </c>
      <c r="FG372" s="83">
        <v>100</v>
      </c>
      <c r="FH372" s="83">
        <v>10</v>
      </c>
      <c r="FI372" s="87" t="s">
        <v>205</v>
      </c>
      <c r="FJ372" s="83"/>
      <c r="FK372" s="83"/>
      <c r="FL372" s="83"/>
      <c r="FM372" s="87"/>
      <c r="FN372" s="113" t="s">
        <v>174</v>
      </c>
      <c r="FO372" s="84">
        <f t="shared" si="39"/>
        <v>50</v>
      </c>
      <c r="FP372" s="84"/>
      <c r="FQ372" s="84"/>
      <c r="FR372" s="85">
        <f t="shared" si="40"/>
        <v>200</v>
      </c>
      <c r="FS372" s="90"/>
      <c r="FT372" s="90"/>
      <c r="FU372" s="90">
        <v>73.38</v>
      </c>
      <c r="FV372" s="90"/>
      <c r="FW372" s="86">
        <f t="shared" si="35"/>
        <v>3941.05</v>
      </c>
      <c r="FX372" s="86">
        <f t="shared" si="41"/>
        <v>5927.37</v>
      </c>
      <c r="FY372" s="86">
        <f t="shared" si="41"/>
        <v>0</v>
      </c>
    </row>
    <row r="373" spans="1:181" ht="30" customHeight="1" x14ac:dyDescent="0.25">
      <c r="A373" s="83" t="s">
        <v>652</v>
      </c>
      <c r="B373" s="87" t="s">
        <v>436</v>
      </c>
      <c r="C373" s="118">
        <v>31424</v>
      </c>
      <c r="D373" s="118">
        <v>41724</v>
      </c>
      <c r="E373" s="87" t="s">
        <v>202</v>
      </c>
      <c r="F373" s="87" t="s">
        <v>177</v>
      </c>
      <c r="G373" s="87" t="s">
        <v>203</v>
      </c>
      <c r="H373" s="87"/>
      <c r="I373" s="87"/>
      <c r="J373" s="83">
        <v>100</v>
      </c>
      <c r="K373" s="87"/>
      <c r="L373" s="87" t="s">
        <v>176</v>
      </c>
      <c r="M373" s="83"/>
      <c r="N373" s="83"/>
      <c r="O373" s="83"/>
      <c r="P373" s="83"/>
      <c r="Q373" s="83"/>
      <c r="R373" s="83"/>
      <c r="S373" s="83"/>
      <c r="T373" s="83">
        <v>2</v>
      </c>
      <c r="U373" s="83">
        <v>6</v>
      </c>
      <c r="V373" s="83">
        <v>6496</v>
      </c>
      <c r="W373" s="83">
        <v>812</v>
      </c>
      <c r="X373" s="87" t="s">
        <v>175</v>
      </c>
      <c r="Y373" s="83">
        <v>1652</v>
      </c>
      <c r="Z373" s="83">
        <v>1652</v>
      </c>
      <c r="AA373" s="83">
        <v>1227</v>
      </c>
      <c r="AB373" s="83">
        <v>940</v>
      </c>
      <c r="AC373" s="83">
        <v>1</v>
      </c>
      <c r="AD373" s="87" t="s">
        <v>176</v>
      </c>
      <c r="AE373" s="90"/>
      <c r="AF373" s="90"/>
      <c r="AG373" s="90"/>
      <c r="AH373" s="87" t="s">
        <v>176</v>
      </c>
      <c r="AI373" s="84"/>
      <c r="AJ373" s="84"/>
      <c r="AK373" s="84"/>
      <c r="AL373" s="87" t="s">
        <v>176</v>
      </c>
      <c r="AM373" s="87" t="s">
        <v>176</v>
      </c>
      <c r="AN373" s="90"/>
      <c r="AO373" s="90"/>
      <c r="AP373" s="90"/>
      <c r="AQ373" s="87" t="s">
        <v>174</v>
      </c>
      <c r="AR373" s="90"/>
      <c r="AS373" s="90">
        <v>1167</v>
      </c>
      <c r="AT373" s="90"/>
      <c r="AU373" s="87" t="s">
        <v>176</v>
      </c>
      <c r="AV373" s="90"/>
      <c r="AW373" s="90"/>
      <c r="AX373" s="90"/>
      <c r="AY373" s="87" t="s">
        <v>174</v>
      </c>
      <c r="AZ373" s="91">
        <v>287</v>
      </c>
      <c r="BA373" s="90">
        <v>258</v>
      </c>
      <c r="BB373" s="90">
        <v>76.13</v>
      </c>
      <c r="BC373" s="90"/>
      <c r="BD373" s="87" t="s">
        <v>174</v>
      </c>
      <c r="BE373" s="91">
        <v>425</v>
      </c>
      <c r="BF373" s="90">
        <v>13.44</v>
      </c>
      <c r="BG373" s="90">
        <v>207.86</v>
      </c>
      <c r="BH373" s="90"/>
      <c r="BI373" s="87" t="s">
        <v>176</v>
      </c>
      <c r="BJ373" s="91"/>
      <c r="BK373" s="90"/>
      <c r="BL373" s="90"/>
      <c r="BM373" s="90"/>
      <c r="BN373" s="91"/>
      <c r="BO373" s="91"/>
      <c r="BP373" s="91"/>
      <c r="BQ373" s="91"/>
      <c r="BR373" s="91"/>
      <c r="BS373" s="83"/>
      <c r="BT373" s="83"/>
      <c r="BU373" s="83"/>
      <c r="BV373" s="87" t="s">
        <v>176</v>
      </c>
      <c r="BW373" s="90"/>
      <c r="BX373" s="90"/>
      <c r="BY373" s="90"/>
      <c r="BZ373" s="83"/>
      <c r="CA373" s="91"/>
      <c r="CB373" s="91"/>
      <c r="CC373" s="91"/>
      <c r="CD373" s="91"/>
      <c r="CE373" s="91"/>
      <c r="CF373" s="87" t="s">
        <v>174</v>
      </c>
      <c r="CG373" s="90">
        <v>783.04</v>
      </c>
      <c r="CH373" s="90">
        <v>663.98</v>
      </c>
      <c r="CI373" s="90"/>
      <c r="CJ373" s="91">
        <v>812</v>
      </c>
      <c r="CK373" s="91">
        <v>2</v>
      </c>
      <c r="CL373" s="91">
        <v>19</v>
      </c>
      <c r="CM373" s="83"/>
      <c r="CN373" s="83"/>
      <c r="CO373" s="83"/>
      <c r="CP373" s="92" t="s">
        <v>176</v>
      </c>
      <c r="CQ373" s="83"/>
      <c r="CR373" s="83"/>
      <c r="CS373" s="90"/>
      <c r="CT373" s="90"/>
      <c r="CU373" s="90"/>
      <c r="CV373" s="92" t="s">
        <v>176</v>
      </c>
      <c r="CW373" s="83"/>
      <c r="CX373" s="83"/>
      <c r="CY373" s="90"/>
      <c r="CZ373" s="90"/>
      <c r="DA373" s="90"/>
      <c r="DB373" s="87" t="s">
        <v>176</v>
      </c>
      <c r="DC373" s="90"/>
      <c r="DD373" s="90"/>
      <c r="DE373" s="90"/>
      <c r="DF373" s="91"/>
      <c r="DG373" s="91"/>
      <c r="DH373" s="91"/>
      <c r="DI373" s="87"/>
      <c r="DJ373" s="83"/>
      <c r="DK373" s="83"/>
      <c r="DL373" s="83"/>
      <c r="DM373" s="87"/>
      <c r="DN373" s="83"/>
      <c r="DO373" s="83"/>
      <c r="DP373" s="83"/>
      <c r="DQ373" s="87"/>
      <c r="DR373" s="87" t="s">
        <v>174</v>
      </c>
      <c r="DS373" s="90">
        <v>3000</v>
      </c>
      <c r="DT373" s="90">
        <v>1014.11</v>
      </c>
      <c r="DU373" s="90"/>
      <c r="DV373" s="93">
        <v>2</v>
      </c>
      <c r="DW373" s="93">
        <v>14</v>
      </c>
      <c r="DX373" s="93">
        <v>8.1999999999999993</v>
      </c>
      <c r="DY373" s="87" t="s">
        <v>174</v>
      </c>
      <c r="DZ373" s="83">
        <v>68</v>
      </c>
      <c r="EA373" s="83">
        <v>69</v>
      </c>
      <c r="EB373" s="83">
        <v>66</v>
      </c>
      <c r="EC373" s="83">
        <v>67</v>
      </c>
      <c r="ED373" s="83">
        <v>12</v>
      </c>
      <c r="EE373" s="83">
        <v>12</v>
      </c>
      <c r="EF373" s="87" t="s">
        <v>176</v>
      </c>
      <c r="EG373" s="83"/>
      <c r="EH373" s="84"/>
      <c r="EI373" s="84"/>
      <c r="EJ373" s="84"/>
      <c r="EK373" s="87" t="s">
        <v>174</v>
      </c>
      <c r="EL373" s="90"/>
      <c r="EM373" s="90">
        <v>83.88</v>
      </c>
      <c r="EN373" s="90"/>
      <c r="EO373" s="87" t="s">
        <v>177</v>
      </c>
      <c r="EP373" s="83">
        <v>40</v>
      </c>
      <c r="EQ373" s="91">
        <v>10</v>
      </c>
      <c r="ER373" s="91">
        <v>120</v>
      </c>
      <c r="ES373" s="91">
        <v>120</v>
      </c>
      <c r="ET373" s="91">
        <v>6</v>
      </c>
      <c r="EU373" s="87" t="s">
        <v>321</v>
      </c>
      <c r="EV373" s="87" t="s">
        <v>207</v>
      </c>
      <c r="EW373" s="91">
        <v>1</v>
      </c>
      <c r="EX373" s="87" t="s">
        <v>174</v>
      </c>
      <c r="EY373" s="90"/>
      <c r="EZ373" s="90">
        <v>41.64</v>
      </c>
      <c r="FA373" s="90"/>
      <c r="FB373" s="91">
        <v>18</v>
      </c>
      <c r="FC373" s="91">
        <v>60</v>
      </c>
      <c r="FD373" s="91">
        <v>12</v>
      </c>
      <c r="FE373" s="87" t="s">
        <v>180</v>
      </c>
      <c r="FF373" s="83">
        <v>18</v>
      </c>
      <c r="FG373" s="83">
        <v>60</v>
      </c>
      <c r="FH373" s="83">
        <v>12</v>
      </c>
      <c r="FI373" s="87" t="s">
        <v>180</v>
      </c>
      <c r="FJ373" s="83"/>
      <c r="FK373" s="83"/>
      <c r="FL373" s="83"/>
      <c r="FM373" s="87"/>
      <c r="FN373" s="113" t="s">
        <v>174</v>
      </c>
      <c r="FO373" s="84">
        <f t="shared" si="39"/>
        <v>50</v>
      </c>
      <c r="FP373" s="84"/>
      <c r="FQ373" s="84"/>
      <c r="FR373" s="85">
        <f t="shared" si="40"/>
        <v>200</v>
      </c>
      <c r="FS373" s="90"/>
      <c r="FT373" s="90"/>
      <c r="FU373" s="90">
        <v>106.96</v>
      </c>
      <c r="FV373" s="90"/>
      <c r="FW373" s="86">
        <f t="shared" si="35"/>
        <v>4304.4799999999996</v>
      </c>
      <c r="FX373" s="86">
        <f t="shared" si="41"/>
        <v>3361.5600000000004</v>
      </c>
      <c r="FY373" s="86">
        <f t="shared" si="41"/>
        <v>0</v>
      </c>
    </row>
    <row r="374" spans="1:181" x14ac:dyDescent="0.25">
      <c r="A374" s="83" t="s">
        <v>653</v>
      </c>
      <c r="B374" s="87" t="s">
        <v>436</v>
      </c>
      <c r="C374" s="118">
        <v>40824</v>
      </c>
      <c r="D374" s="118">
        <v>42424</v>
      </c>
      <c r="E374" s="87" t="s">
        <v>202</v>
      </c>
      <c r="F374" s="87" t="s">
        <v>177</v>
      </c>
      <c r="G374" s="87" t="s">
        <v>203</v>
      </c>
      <c r="H374" s="87"/>
      <c r="I374" s="87"/>
      <c r="J374" s="83">
        <v>100</v>
      </c>
      <c r="K374" s="87"/>
      <c r="L374" s="87" t="s">
        <v>176</v>
      </c>
      <c r="M374" s="83"/>
      <c r="N374" s="83"/>
      <c r="O374" s="83"/>
      <c r="P374" s="83"/>
      <c r="Q374" s="83"/>
      <c r="R374" s="83"/>
      <c r="S374" s="83"/>
      <c r="T374" s="83">
        <v>1</v>
      </c>
      <c r="U374" s="83">
        <v>7</v>
      </c>
      <c r="V374" s="83">
        <v>13440</v>
      </c>
      <c r="W374" s="83">
        <v>1680</v>
      </c>
      <c r="X374" s="87" t="s">
        <v>175</v>
      </c>
      <c r="Y374" s="83">
        <v>3224</v>
      </c>
      <c r="Z374" s="83">
        <v>3224</v>
      </c>
      <c r="AA374" s="83">
        <v>2296</v>
      </c>
      <c r="AB374" s="83">
        <v>1477</v>
      </c>
      <c r="AC374" s="83">
        <v>1</v>
      </c>
      <c r="AD374" s="87" t="s">
        <v>176</v>
      </c>
      <c r="AE374" s="90"/>
      <c r="AF374" s="90"/>
      <c r="AG374" s="90"/>
      <c r="AH374" s="87" t="s">
        <v>176</v>
      </c>
      <c r="AI374" s="84"/>
      <c r="AJ374" s="84"/>
      <c r="AK374" s="84"/>
      <c r="AL374" s="87" t="s">
        <v>176</v>
      </c>
      <c r="AM374" s="87" t="s">
        <v>176</v>
      </c>
      <c r="AN374" s="90"/>
      <c r="AO374" s="90"/>
      <c r="AP374" s="90"/>
      <c r="AQ374" s="87" t="s">
        <v>174</v>
      </c>
      <c r="AR374" s="90"/>
      <c r="AS374" s="90">
        <v>2210.06</v>
      </c>
      <c r="AT374" s="90"/>
      <c r="AU374" s="87" t="s">
        <v>176</v>
      </c>
      <c r="AV374" s="90"/>
      <c r="AW374" s="90"/>
      <c r="AX374" s="90"/>
      <c r="AY374" s="87" t="s">
        <v>174</v>
      </c>
      <c r="AZ374" s="91">
        <v>819</v>
      </c>
      <c r="BA374" s="90">
        <v>388</v>
      </c>
      <c r="BB374" s="90">
        <v>289.3</v>
      </c>
      <c r="BC374" s="90"/>
      <c r="BD374" s="87" t="s">
        <v>174</v>
      </c>
      <c r="BE374" s="91">
        <v>928</v>
      </c>
      <c r="BF374" s="90">
        <v>824.44</v>
      </c>
      <c r="BG374" s="90">
        <v>1050.5999999999999</v>
      </c>
      <c r="BH374" s="90"/>
      <c r="BI374" s="87" t="s">
        <v>176</v>
      </c>
      <c r="BJ374" s="91"/>
      <c r="BK374" s="90"/>
      <c r="BL374" s="90"/>
      <c r="BM374" s="90"/>
      <c r="BN374" s="91"/>
      <c r="BO374" s="91"/>
      <c r="BP374" s="91"/>
      <c r="BQ374" s="91"/>
      <c r="BR374" s="91"/>
      <c r="BS374" s="83"/>
      <c r="BT374" s="83"/>
      <c r="BU374" s="83"/>
      <c r="BV374" s="87" t="s">
        <v>176</v>
      </c>
      <c r="BW374" s="90"/>
      <c r="BX374" s="90"/>
      <c r="BY374" s="90"/>
      <c r="BZ374" s="83"/>
      <c r="CA374" s="91"/>
      <c r="CB374" s="91"/>
      <c r="CC374" s="91"/>
      <c r="CD374" s="91"/>
      <c r="CE374" s="91"/>
      <c r="CF374" s="87" t="s">
        <v>176</v>
      </c>
      <c r="CG374" s="90"/>
      <c r="CH374" s="90"/>
      <c r="CI374" s="90"/>
      <c r="CJ374" s="91"/>
      <c r="CK374" s="91"/>
      <c r="CL374" s="91"/>
      <c r="CM374" s="83"/>
      <c r="CN374" s="83"/>
      <c r="CO374" s="83"/>
      <c r="CP374" s="92" t="s">
        <v>176</v>
      </c>
      <c r="CQ374" s="83"/>
      <c r="CR374" s="83"/>
      <c r="CS374" s="90"/>
      <c r="CT374" s="90"/>
      <c r="CU374" s="90"/>
      <c r="CV374" s="92" t="s">
        <v>176</v>
      </c>
      <c r="CW374" s="83"/>
      <c r="CX374" s="83"/>
      <c r="CY374" s="90"/>
      <c r="CZ374" s="90"/>
      <c r="DA374" s="90"/>
      <c r="DB374" s="87" t="s">
        <v>176</v>
      </c>
      <c r="DC374" s="90"/>
      <c r="DD374" s="90"/>
      <c r="DE374" s="90"/>
      <c r="DF374" s="91"/>
      <c r="DG374" s="91"/>
      <c r="DH374" s="91"/>
      <c r="DI374" s="87"/>
      <c r="DJ374" s="83"/>
      <c r="DK374" s="83"/>
      <c r="DL374" s="83"/>
      <c r="DM374" s="87"/>
      <c r="DN374" s="83"/>
      <c r="DO374" s="83"/>
      <c r="DP374" s="83"/>
      <c r="DQ374" s="87"/>
      <c r="DR374" s="87" t="s">
        <v>174</v>
      </c>
      <c r="DS374" s="90">
        <v>3000</v>
      </c>
      <c r="DT374" s="90">
        <v>1463.45</v>
      </c>
      <c r="DU374" s="90"/>
      <c r="DV374" s="93">
        <v>3</v>
      </c>
      <c r="DW374" s="93">
        <v>14</v>
      </c>
      <c r="DX374" s="93">
        <v>8.1999999999999993</v>
      </c>
      <c r="DY374" s="87" t="s">
        <v>174</v>
      </c>
      <c r="DZ374" s="83">
        <v>66</v>
      </c>
      <c r="EA374" s="83">
        <v>69</v>
      </c>
      <c r="EB374" s="83">
        <v>66</v>
      </c>
      <c r="EC374" s="83">
        <v>67</v>
      </c>
      <c r="ED374" s="83">
        <v>12</v>
      </c>
      <c r="EE374" s="83">
        <v>12</v>
      </c>
      <c r="EF374" s="87" t="s">
        <v>176</v>
      </c>
      <c r="EG374" s="83"/>
      <c r="EH374" s="84"/>
      <c r="EI374" s="84"/>
      <c r="EJ374" s="84"/>
      <c r="EK374" s="87" t="s">
        <v>174</v>
      </c>
      <c r="EL374" s="90"/>
      <c r="EM374" s="90">
        <v>64.12</v>
      </c>
      <c r="EN374" s="90"/>
      <c r="EO374" s="87" t="s">
        <v>177</v>
      </c>
      <c r="EP374" s="83">
        <v>50</v>
      </c>
      <c r="EQ374" s="91">
        <v>10</v>
      </c>
      <c r="ER374" s="91">
        <v>120</v>
      </c>
      <c r="ES374" s="91">
        <v>120</v>
      </c>
      <c r="ET374" s="91">
        <v>6</v>
      </c>
      <c r="EU374" s="87" t="s">
        <v>321</v>
      </c>
      <c r="EV374" s="87" t="s">
        <v>207</v>
      </c>
      <c r="EW374" s="91">
        <v>1</v>
      </c>
      <c r="EX374" s="87" t="s">
        <v>174</v>
      </c>
      <c r="EY374" s="90"/>
      <c r="EZ374" s="90">
        <v>44.96</v>
      </c>
      <c r="FA374" s="90"/>
      <c r="FB374" s="91">
        <v>18</v>
      </c>
      <c r="FC374" s="91">
        <v>60</v>
      </c>
      <c r="FD374" s="91">
        <v>12</v>
      </c>
      <c r="FE374" s="87" t="s">
        <v>180</v>
      </c>
      <c r="FF374" s="83">
        <v>18</v>
      </c>
      <c r="FG374" s="83">
        <v>60</v>
      </c>
      <c r="FH374" s="83">
        <v>12</v>
      </c>
      <c r="FI374" s="87" t="s">
        <v>205</v>
      </c>
      <c r="FJ374" s="83"/>
      <c r="FK374" s="83"/>
      <c r="FL374" s="83"/>
      <c r="FM374" s="87"/>
      <c r="FN374" s="113" t="s">
        <v>174</v>
      </c>
      <c r="FO374" s="84">
        <f t="shared" si="39"/>
        <v>50</v>
      </c>
      <c r="FP374" s="84"/>
      <c r="FQ374" s="84"/>
      <c r="FR374" s="85">
        <f t="shared" si="40"/>
        <v>200</v>
      </c>
      <c r="FS374" s="90"/>
      <c r="FT374" s="90"/>
      <c r="FU374" s="90">
        <v>182.05</v>
      </c>
      <c r="FV374" s="90"/>
      <c r="FW374" s="86">
        <f t="shared" si="35"/>
        <v>4462.4400000000005</v>
      </c>
      <c r="FX374" s="86">
        <f t="shared" si="41"/>
        <v>5304.54</v>
      </c>
      <c r="FY374" s="86">
        <f t="shared" si="41"/>
        <v>0</v>
      </c>
    </row>
    <row r="375" spans="1:181" ht="30" customHeight="1" x14ac:dyDescent="0.25">
      <c r="A375" s="83" t="s">
        <v>654</v>
      </c>
      <c r="B375" s="87" t="s">
        <v>201</v>
      </c>
      <c r="C375" s="118">
        <v>40424</v>
      </c>
      <c r="D375" s="118">
        <v>43024</v>
      </c>
      <c r="E375" s="87" t="s">
        <v>202</v>
      </c>
      <c r="F375" s="87" t="s">
        <v>177</v>
      </c>
      <c r="G375" s="87" t="s">
        <v>203</v>
      </c>
      <c r="H375" s="87"/>
      <c r="I375" s="87"/>
      <c r="J375" s="83">
        <v>100</v>
      </c>
      <c r="K375" s="87"/>
      <c r="L375" s="87" t="s">
        <v>176</v>
      </c>
      <c r="M375" s="83"/>
      <c r="N375" s="83"/>
      <c r="O375" s="83"/>
      <c r="P375" s="83"/>
      <c r="Q375" s="83"/>
      <c r="R375" s="83"/>
      <c r="S375" s="83"/>
      <c r="T375" s="83">
        <v>1</v>
      </c>
      <c r="U375" s="83">
        <v>7</v>
      </c>
      <c r="V375" s="83">
        <v>10240</v>
      </c>
      <c r="W375" s="83">
        <v>1280</v>
      </c>
      <c r="X375" s="87" t="s">
        <v>175</v>
      </c>
      <c r="Y375" s="83">
        <v>2249</v>
      </c>
      <c r="Z375" s="83"/>
      <c r="AA375" s="83"/>
      <c r="AB375" s="83">
        <v>1045</v>
      </c>
      <c r="AC375" s="83">
        <v>1</v>
      </c>
      <c r="AD375" s="87" t="s">
        <v>176</v>
      </c>
      <c r="AE375" s="90"/>
      <c r="AF375" s="90"/>
      <c r="AG375" s="90"/>
      <c r="AH375" s="87" t="s">
        <v>176</v>
      </c>
      <c r="AI375" s="84"/>
      <c r="AJ375" s="84"/>
      <c r="AK375" s="84"/>
      <c r="AL375" s="87" t="s">
        <v>174</v>
      </c>
      <c r="AM375" s="87" t="s">
        <v>176</v>
      </c>
      <c r="AN375" s="90"/>
      <c r="AO375" s="90">
        <v>686.55</v>
      </c>
      <c r="AP375" s="90"/>
      <c r="AQ375" s="87" t="s">
        <v>174</v>
      </c>
      <c r="AR375" s="90"/>
      <c r="AS375" s="90">
        <v>2177.73</v>
      </c>
      <c r="AT375" s="90"/>
      <c r="AU375" s="87" t="s">
        <v>176</v>
      </c>
      <c r="AV375" s="90"/>
      <c r="AW375" s="90"/>
      <c r="AX375" s="90"/>
      <c r="AY375" s="87" t="s">
        <v>174</v>
      </c>
      <c r="AZ375" s="91">
        <v>1204</v>
      </c>
      <c r="BA375" s="90"/>
      <c r="BB375" s="90">
        <v>851.58</v>
      </c>
      <c r="BC375" s="90"/>
      <c r="BD375" s="87" t="s">
        <v>176</v>
      </c>
      <c r="BE375" s="91"/>
      <c r="BF375" s="90"/>
      <c r="BG375" s="90"/>
      <c r="BH375" s="90"/>
      <c r="BI375" s="87" t="s">
        <v>174</v>
      </c>
      <c r="BJ375" s="91">
        <v>1280</v>
      </c>
      <c r="BK375" s="90">
        <v>1182.03</v>
      </c>
      <c r="BL375" s="90">
        <v>168.34</v>
      </c>
      <c r="BM375" s="90"/>
      <c r="BN375" s="91">
        <v>4</v>
      </c>
      <c r="BO375" s="91">
        <v>38</v>
      </c>
      <c r="BP375" s="91"/>
      <c r="BQ375" s="91"/>
      <c r="BR375" s="91"/>
      <c r="BS375" s="83"/>
      <c r="BT375" s="83"/>
      <c r="BU375" s="83"/>
      <c r="BV375" s="87" t="s">
        <v>176</v>
      </c>
      <c r="BW375" s="90"/>
      <c r="BX375" s="90"/>
      <c r="BY375" s="90"/>
      <c r="BZ375" s="83"/>
      <c r="CA375" s="91"/>
      <c r="CB375" s="91"/>
      <c r="CC375" s="91"/>
      <c r="CD375" s="91"/>
      <c r="CE375" s="91"/>
      <c r="CF375" s="87" t="s">
        <v>174</v>
      </c>
      <c r="CG375" s="90">
        <v>1373.85</v>
      </c>
      <c r="CH375" s="90">
        <v>432.41</v>
      </c>
      <c r="CI375" s="90"/>
      <c r="CJ375" s="91">
        <v>1280</v>
      </c>
      <c r="CK375" s="91">
        <v>3.5</v>
      </c>
      <c r="CL375" s="91">
        <v>19</v>
      </c>
      <c r="CM375" s="83"/>
      <c r="CN375" s="83"/>
      <c r="CO375" s="83"/>
      <c r="CP375" s="92" t="s">
        <v>176</v>
      </c>
      <c r="CQ375" s="83"/>
      <c r="CR375" s="83"/>
      <c r="CS375" s="90"/>
      <c r="CT375" s="90"/>
      <c r="CU375" s="90"/>
      <c r="CV375" s="92" t="s">
        <v>176</v>
      </c>
      <c r="CW375" s="83"/>
      <c r="CX375" s="83"/>
      <c r="CY375" s="90"/>
      <c r="CZ375" s="90"/>
      <c r="DA375" s="90"/>
      <c r="DB375" s="87" t="s">
        <v>176</v>
      </c>
      <c r="DC375" s="90"/>
      <c r="DD375" s="90"/>
      <c r="DE375" s="90"/>
      <c r="DF375" s="91"/>
      <c r="DG375" s="91"/>
      <c r="DH375" s="91"/>
      <c r="DI375" s="87"/>
      <c r="DJ375" s="83"/>
      <c r="DK375" s="83"/>
      <c r="DL375" s="83"/>
      <c r="DM375" s="87"/>
      <c r="DN375" s="83"/>
      <c r="DO375" s="83"/>
      <c r="DP375" s="83"/>
      <c r="DQ375" s="87"/>
      <c r="DR375" s="87" t="s">
        <v>174</v>
      </c>
      <c r="DS375" s="90">
        <v>3000</v>
      </c>
      <c r="DT375" s="90">
        <v>2521.08</v>
      </c>
      <c r="DU375" s="90"/>
      <c r="DV375" s="93">
        <v>2.5</v>
      </c>
      <c r="DW375" s="93">
        <v>15</v>
      </c>
      <c r="DX375" s="93">
        <v>9</v>
      </c>
      <c r="DY375" s="87" t="s">
        <v>174</v>
      </c>
      <c r="DZ375" s="83">
        <v>77</v>
      </c>
      <c r="EA375" s="83">
        <v>77</v>
      </c>
      <c r="EB375" s="83">
        <v>72</v>
      </c>
      <c r="EC375" s="83">
        <v>72</v>
      </c>
      <c r="ED375" s="83">
        <v>12</v>
      </c>
      <c r="EE375" s="83">
        <v>12</v>
      </c>
      <c r="EF375" s="87" t="s">
        <v>176</v>
      </c>
      <c r="EG375" s="83"/>
      <c r="EH375" s="84"/>
      <c r="EI375" s="84"/>
      <c r="EJ375" s="84"/>
      <c r="EK375" s="87" t="s">
        <v>174</v>
      </c>
      <c r="EL375" s="90"/>
      <c r="EM375" s="90">
        <v>128.79</v>
      </c>
      <c r="EN375" s="90"/>
      <c r="EO375" s="87" t="s">
        <v>177</v>
      </c>
      <c r="EP375" s="83">
        <v>40</v>
      </c>
      <c r="EQ375" s="91">
        <v>10</v>
      </c>
      <c r="ER375" s="91">
        <v>140</v>
      </c>
      <c r="ES375" s="91">
        <v>120</v>
      </c>
      <c r="ET375" s="91">
        <v>6</v>
      </c>
      <c r="EU375" s="87" t="s">
        <v>321</v>
      </c>
      <c r="EV375" s="87" t="s">
        <v>210</v>
      </c>
      <c r="EW375" s="91">
        <v>2</v>
      </c>
      <c r="EX375" s="87" t="s">
        <v>174</v>
      </c>
      <c r="EY375" s="90"/>
      <c r="EZ375" s="90">
        <v>99.53</v>
      </c>
      <c r="FA375" s="90"/>
      <c r="FB375" s="91">
        <v>9</v>
      </c>
      <c r="FC375" s="91">
        <v>75</v>
      </c>
      <c r="FD375" s="91">
        <v>10</v>
      </c>
      <c r="FE375" s="87" t="s">
        <v>180</v>
      </c>
      <c r="FF375" s="83">
        <v>9</v>
      </c>
      <c r="FG375" s="83">
        <v>75</v>
      </c>
      <c r="FH375" s="83">
        <v>8</v>
      </c>
      <c r="FI375" s="87" t="s">
        <v>205</v>
      </c>
      <c r="FJ375" s="83"/>
      <c r="FK375" s="83"/>
      <c r="FL375" s="83"/>
      <c r="FM375" s="87"/>
      <c r="FN375" s="113" t="s">
        <v>174</v>
      </c>
      <c r="FO375" s="84">
        <f t="shared" si="39"/>
        <v>50</v>
      </c>
      <c r="FP375" s="84"/>
      <c r="FQ375" s="84"/>
      <c r="FR375" s="85">
        <f t="shared" si="40"/>
        <v>200</v>
      </c>
      <c r="FS375" s="90"/>
      <c r="FT375" s="90"/>
      <c r="FU375" s="90">
        <v>88.66</v>
      </c>
      <c r="FV375" s="90"/>
      <c r="FW375" s="86">
        <f t="shared" si="35"/>
        <v>5805.88</v>
      </c>
      <c r="FX375" s="86">
        <f t="shared" si="41"/>
        <v>7154.6699999999992</v>
      </c>
      <c r="FY375" s="86">
        <f t="shared" si="41"/>
        <v>0</v>
      </c>
    </row>
    <row r="376" spans="1:181" ht="30" x14ac:dyDescent="0.25">
      <c r="A376" s="83" t="s">
        <v>655</v>
      </c>
      <c r="B376" s="87" t="s">
        <v>201</v>
      </c>
      <c r="C376" s="118">
        <v>22924</v>
      </c>
      <c r="D376" s="118">
        <v>42324</v>
      </c>
      <c r="E376" s="87" t="s">
        <v>199</v>
      </c>
      <c r="F376" s="87" t="s">
        <v>177</v>
      </c>
      <c r="G376" s="87" t="s">
        <v>203</v>
      </c>
      <c r="H376" s="87"/>
      <c r="I376" s="87"/>
      <c r="J376" s="83">
        <v>100</v>
      </c>
      <c r="K376" s="87"/>
      <c r="L376" s="87" t="s">
        <v>174</v>
      </c>
      <c r="M376" s="83">
        <v>1</v>
      </c>
      <c r="N376" s="83"/>
      <c r="O376" s="83"/>
      <c r="P376" s="83">
        <v>4015</v>
      </c>
      <c r="Q376" s="83"/>
      <c r="R376" s="83"/>
      <c r="S376" s="83"/>
      <c r="T376" s="83">
        <v>5</v>
      </c>
      <c r="U376" s="83">
        <v>7</v>
      </c>
      <c r="V376" s="83">
        <v>9728</v>
      </c>
      <c r="W376" s="83">
        <v>1216</v>
      </c>
      <c r="X376" s="87" t="s">
        <v>204</v>
      </c>
      <c r="Y376" s="83">
        <v>3985</v>
      </c>
      <c r="Z376" s="83">
        <v>365</v>
      </c>
      <c r="AA376" s="83">
        <v>102</v>
      </c>
      <c r="AB376" s="83">
        <v>1280</v>
      </c>
      <c r="AC376" s="83">
        <v>1</v>
      </c>
      <c r="AD376" s="87" t="s">
        <v>176</v>
      </c>
      <c r="AE376" s="90"/>
      <c r="AF376" s="90"/>
      <c r="AG376" s="90"/>
      <c r="AH376" s="87" t="s">
        <v>176</v>
      </c>
      <c r="AI376" s="84"/>
      <c r="AJ376" s="84"/>
      <c r="AK376" s="84"/>
      <c r="AL376" s="87" t="s">
        <v>176</v>
      </c>
      <c r="AM376" s="87" t="s">
        <v>176</v>
      </c>
      <c r="AN376" s="90"/>
      <c r="AO376" s="90"/>
      <c r="AP376" s="90"/>
      <c r="AQ376" s="87" t="s">
        <v>174</v>
      </c>
      <c r="AR376" s="90"/>
      <c r="AS376" s="90">
        <v>1050.6099999999999</v>
      </c>
      <c r="AT376" s="90"/>
      <c r="AU376" s="87" t="s">
        <v>176</v>
      </c>
      <c r="AV376" s="90"/>
      <c r="AW376" s="90"/>
      <c r="AX376" s="90"/>
      <c r="AY376" s="87" t="s">
        <v>174</v>
      </c>
      <c r="AZ376" s="91">
        <v>2705</v>
      </c>
      <c r="BA376" s="90"/>
      <c r="BB376" s="90">
        <v>509.47</v>
      </c>
      <c r="BC376" s="90"/>
      <c r="BD376" s="87" t="s">
        <v>174</v>
      </c>
      <c r="BE376" s="91">
        <v>263</v>
      </c>
      <c r="BF376" s="90"/>
      <c r="BG376" s="90">
        <v>469.54</v>
      </c>
      <c r="BH376" s="90"/>
      <c r="BI376" s="87" t="s">
        <v>174</v>
      </c>
      <c r="BJ376" s="91">
        <v>1216</v>
      </c>
      <c r="BK376" s="90">
        <v>1332.6</v>
      </c>
      <c r="BL376" s="90">
        <v>846.63</v>
      </c>
      <c r="BM376" s="90"/>
      <c r="BN376" s="91">
        <v>11</v>
      </c>
      <c r="BO376" s="91">
        <v>38</v>
      </c>
      <c r="BP376" s="91"/>
      <c r="BQ376" s="91"/>
      <c r="BR376" s="91"/>
      <c r="BS376" s="83"/>
      <c r="BT376" s="83"/>
      <c r="BU376" s="83"/>
      <c r="BV376" s="87" t="s">
        <v>176</v>
      </c>
      <c r="BW376" s="90"/>
      <c r="BX376" s="90"/>
      <c r="BY376" s="90"/>
      <c r="BZ376" s="83"/>
      <c r="CA376" s="91"/>
      <c r="CB376" s="91"/>
      <c r="CC376" s="91"/>
      <c r="CD376" s="91"/>
      <c r="CE376" s="91"/>
      <c r="CF376" s="87" t="s">
        <v>174</v>
      </c>
      <c r="CG376" s="90">
        <v>1142.31</v>
      </c>
      <c r="CH376" s="90">
        <v>984.45</v>
      </c>
      <c r="CI376" s="90"/>
      <c r="CJ376" s="91">
        <v>1216</v>
      </c>
      <c r="CK376" s="91">
        <v>0</v>
      </c>
      <c r="CL376" s="91">
        <v>19</v>
      </c>
      <c r="CM376" s="83"/>
      <c r="CN376" s="83"/>
      <c r="CO376" s="83"/>
      <c r="CP376" s="92" t="s">
        <v>176</v>
      </c>
      <c r="CQ376" s="83"/>
      <c r="CR376" s="83"/>
      <c r="CS376" s="90"/>
      <c r="CT376" s="90"/>
      <c r="CU376" s="90"/>
      <c r="CV376" s="92" t="s">
        <v>176</v>
      </c>
      <c r="CW376" s="83"/>
      <c r="CX376" s="83"/>
      <c r="CY376" s="90"/>
      <c r="CZ376" s="90"/>
      <c r="DA376" s="90"/>
      <c r="DB376" s="87" t="s">
        <v>174</v>
      </c>
      <c r="DC376" s="90"/>
      <c r="DD376" s="90">
        <v>1294.05</v>
      </c>
      <c r="DE376" s="90"/>
      <c r="DF376" s="91">
        <v>6</v>
      </c>
      <c r="DG376" s="91">
        <v>150</v>
      </c>
      <c r="DH376" s="91">
        <v>8</v>
      </c>
      <c r="DI376" s="87" t="s">
        <v>181</v>
      </c>
      <c r="DJ376" s="83">
        <v>15</v>
      </c>
      <c r="DK376" s="83">
        <v>30</v>
      </c>
      <c r="DL376" s="83">
        <v>8</v>
      </c>
      <c r="DM376" s="87" t="s">
        <v>181</v>
      </c>
      <c r="DN376" s="83"/>
      <c r="DO376" s="83"/>
      <c r="DP376" s="83"/>
      <c r="DQ376" s="87"/>
      <c r="DR376" s="87" t="s">
        <v>174</v>
      </c>
      <c r="DS376" s="90">
        <v>3000</v>
      </c>
      <c r="DT376" s="90">
        <v>2850.9</v>
      </c>
      <c r="DU376" s="90"/>
      <c r="DV376" s="93">
        <v>2.5</v>
      </c>
      <c r="DW376" s="93">
        <v>15</v>
      </c>
      <c r="DX376" s="93">
        <v>9</v>
      </c>
      <c r="DY376" s="87" t="s">
        <v>174</v>
      </c>
      <c r="DZ376" s="83">
        <v>76</v>
      </c>
      <c r="EA376" s="83">
        <v>76</v>
      </c>
      <c r="EB376" s="83">
        <v>72</v>
      </c>
      <c r="EC376" s="83">
        <v>72</v>
      </c>
      <c r="ED376" s="83">
        <v>12</v>
      </c>
      <c r="EE376" s="83">
        <v>12</v>
      </c>
      <c r="EF376" s="87" t="s">
        <v>176</v>
      </c>
      <c r="EG376" s="83"/>
      <c r="EH376" s="84"/>
      <c r="EI376" s="84"/>
      <c r="EJ376" s="84"/>
      <c r="EK376" s="87" t="s">
        <v>174</v>
      </c>
      <c r="EL376" s="90"/>
      <c r="EM376" s="90">
        <v>84.76</v>
      </c>
      <c r="EN376" s="90"/>
      <c r="EO376" s="87" t="s">
        <v>177</v>
      </c>
      <c r="EP376" s="83">
        <v>40</v>
      </c>
      <c r="EQ376" s="91">
        <v>5</v>
      </c>
      <c r="ER376" s="91">
        <v>150</v>
      </c>
      <c r="ES376" s="91">
        <v>120</v>
      </c>
      <c r="ET376" s="91">
        <v>6</v>
      </c>
      <c r="EU376" s="87" t="s">
        <v>321</v>
      </c>
      <c r="EV376" s="87" t="s">
        <v>656</v>
      </c>
      <c r="EW376" s="91">
        <v>1</v>
      </c>
      <c r="EX376" s="87" t="s">
        <v>174</v>
      </c>
      <c r="EY376" s="90"/>
      <c r="EZ376" s="90">
        <v>83.22</v>
      </c>
      <c r="FA376" s="90"/>
      <c r="FB376" s="91">
        <v>9</v>
      </c>
      <c r="FC376" s="91">
        <v>60</v>
      </c>
      <c r="FD376" s="91">
        <v>6</v>
      </c>
      <c r="FE376" s="87" t="s">
        <v>576</v>
      </c>
      <c r="FF376" s="83"/>
      <c r="FG376" s="83"/>
      <c r="FH376" s="83"/>
      <c r="FI376" s="87"/>
      <c r="FJ376" s="83"/>
      <c r="FK376" s="83"/>
      <c r="FL376" s="83"/>
      <c r="FM376" s="87"/>
      <c r="FN376" s="113" t="s">
        <v>174</v>
      </c>
      <c r="FO376" s="84">
        <f t="shared" si="39"/>
        <v>50</v>
      </c>
      <c r="FP376" s="84"/>
      <c r="FQ376" s="84"/>
      <c r="FR376" s="85">
        <f t="shared" si="40"/>
        <v>200</v>
      </c>
      <c r="FS376" s="90"/>
      <c r="FT376" s="90"/>
      <c r="FU376" s="90">
        <v>81.7</v>
      </c>
      <c r="FV376" s="90"/>
      <c r="FW376" s="86">
        <f t="shared" si="35"/>
        <v>5724.91</v>
      </c>
      <c r="FX376" s="86">
        <f t="shared" si="41"/>
        <v>8255.33</v>
      </c>
      <c r="FY376" s="86">
        <f t="shared" si="41"/>
        <v>0</v>
      </c>
    </row>
    <row r="377" spans="1:181" x14ac:dyDescent="0.25">
      <c r="A377" s="83" t="s">
        <v>657</v>
      </c>
      <c r="B377" s="87" t="s">
        <v>201</v>
      </c>
      <c r="C377" s="118">
        <v>22124</v>
      </c>
      <c r="D377" s="118">
        <v>40324</v>
      </c>
      <c r="E377" s="87" t="s">
        <v>202</v>
      </c>
      <c r="F377" s="87" t="s">
        <v>177</v>
      </c>
      <c r="G377" s="87" t="s">
        <v>203</v>
      </c>
      <c r="H377" s="87"/>
      <c r="I377" s="87"/>
      <c r="J377" s="83">
        <v>100</v>
      </c>
      <c r="K377" s="87"/>
      <c r="L377" s="87" t="s">
        <v>176</v>
      </c>
      <c r="M377" s="83"/>
      <c r="N377" s="83"/>
      <c r="O377" s="83"/>
      <c r="P377" s="83"/>
      <c r="Q377" s="83"/>
      <c r="R377" s="83"/>
      <c r="S377" s="83"/>
      <c r="T377" s="83">
        <v>1</v>
      </c>
      <c r="U377" s="83">
        <v>8</v>
      </c>
      <c r="V377" s="83">
        <v>15360</v>
      </c>
      <c r="W377" s="83">
        <v>1920</v>
      </c>
      <c r="X377" s="87" t="s">
        <v>175</v>
      </c>
      <c r="Y377" s="83">
        <v>5510</v>
      </c>
      <c r="Z377" s="83"/>
      <c r="AA377" s="83"/>
      <c r="AB377" s="83">
        <v>1868</v>
      </c>
      <c r="AC377" s="83">
        <v>1</v>
      </c>
      <c r="AD377" s="87" t="s">
        <v>176</v>
      </c>
      <c r="AE377" s="90"/>
      <c r="AF377" s="90"/>
      <c r="AG377" s="90"/>
      <c r="AH377" s="87" t="s">
        <v>176</v>
      </c>
      <c r="AI377" s="84"/>
      <c r="AJ377" s="84"/>
      <c r="AK377" s="84"/>
      <c r="AL377" s="87" t="s">
        <v>176</v>
      </c>
      <c r="AM377" s="87" t="s">
        <v>176</v>
      </c>
      <c r="AN377" s="90"/>
      <c r="AO377" s="90"/>
      <c r="AP377" s="90"/>
      <c r="AQ377" s="87" t="s">
        <v>174</v>
      </c>
      <c r="AR377" s="90"/>
      <c r="AS377" s="90">
        <v>2934.25</v>
      </c>
      <c r="AT377" s="90"/>
      <c r="AU377" s="87" t="s">
        <v>176</v>
      </c>
      <c r="AV377" s="90"/>
      <c r="AW377" s="90"/>
      <c r="AX377" s="90"/>
      <c r="AY377" s="87" t="s">
        <v>174</v>
      </c>
      <c r="AZ377" s="91">
        <v>3642</v>
      </c>
      <c r="BA377" s="90"/>
      <c r="BB377" s="90">
        <v>2553.73</v>
      </c>
      <c r="BC377" s="90"/>
      <c r="BD377" s="87" t="s">
        <v>176</v>
      </c>
      <c r="BE377" s="91"/>
      <c r="BF377" s="90"/>
      <c r="BG377" s="90"/>
      <c r="BH377" s="90"/>
      <c r="BI377" s="87" t="s">
        <v>174</v>
      </c>
      <c r="BJ377" s="91">
        <v>1920</v>
      </c>
      <c r="BK377" s="90">
        <v>1460</v>
      </c>
      <c r="BL377" s="90">
        <v>397.11</v>
      </c>
      <c r="BM377" s="90"/>
      <c r="BN377" s="91">
        <v>5</v>
      </c>
      <c r="BO377" s="91">
        <v>38</v>
      </c>
      <c r="BP377" s="91"/>
      <c r="BQ377" s="91"/>
      <c r="BR377" s="91"/>
      <c r="BS377" s="83"/>
      <c r="BT377" s="83"/>
      <c r="BU377" s="83"/>
      <c r="BV377" s="87" t="s">
        <v>176</v>
      </c>
      <c r="BW377" s="90"/>
      <c r="BX377" s="90"/>
      <c r="BY377" s="90"/>
      <c r="BZ377" s="83"/>
      <c r="CA377" s="91"/>
      <c r="CB377" s="91"/>
      <c r="CC377" s="91"/>
      <c r="CD377" s="91"/>
      <c r="CE377" s="91"/>
      <c r="CF377" s="87" t="s">
        <v>174</v>
      </c>
      <c r="CG377" s="90">
        <v>1814.33</v>
      </c>
      <c r="CH377" s="90">
        <v>1588.79</v>
      </c>
      <c r="CI377" s="90"/>
      <c r="CJ377" s="91">
        <v>1920</v>
      </c>
      <c r="CK377" s="91">
        <v>4</v>
      </c>
      <c r="CL377" s="91">
        <v>19</v>
      </c>
      <c r="CM377" s="83"/>
      <c r="CN377" s="83"/>
      <c r="CO377" s="83"/>
      <c r="CP377" s="92" t="s">
        <v>176</v>
      </c>
      <c r="CQ377" s="83"/>
      <c r="CR377" s="83"/>
      <c r="CS377" s="90"/>
      <c r="CT377" s="90"/>
      <c r="CU377" s="90"/>
      <c r="CV377" s="92" t="s">
        <v>176</v>
      </c>
      <c r="CW377" s="83"/>
      <c r="CX377" s="83"/>
      <c r="CY377" s="90"/>
      <c r="CZ377" s="90"/>
      <c r="DA377" s="90"/>
      <c r="DB377" s="87" t="s">
        <v>176</v>
      </c>
      <c r="DC377" s="90"/>
      <c r="DD377" s="90"/>
      <c r="DE377" s="90"/>
      <c r="DF377" s="91"/>
      <c r="DG377" s="91"/>
      <c r="DH377" s="91"/>
      <c r="DI377" s="87"/>
      <c r="DJ377" s="83"/>
      <c r="DK377" s="83"/>
      <c r="DL377" s="83"/>
      <c r="DM377" s="87"/>
      <c r="DN377" s="83"/>
      <c r="DO377" s="83"/>
      <c r="DP377" s="83"/>
      <c r="DQ377" s="87"/>
      <c r="DR377" s="87" t="s">
        <v>174</v>
      </c>
      <c r="DS377" s="90">
        <v>3000</v>
      </c>
      <c r="DT377" s="90">
        <v>3206.44</v>
      </c>
      <c r="DU377" s="90"/>
      <c r="DV377" s="93">
        <v>3</v>
      </c>
      <c r="DW377" s="93">
        <v>15</v>
      </c>
      <c r="DX377" s="93">
        <v>9</v>
      </c>
      <c r="DY377" s="87" t="s">
        <v>174</v>
      </c>
      <c r="DZ377" s="83">
        <v>77</v>
      </c>
      <c r="EA377" s="83">
        <v>77</v>
      </c>
      <c r="EB377" s="83">
        <v>72</v>
      </c>
      <c r="EC377" s="83">
        <v>72</v>
      </c>
      <c r="ED377" s="83">
        <v>12</v>
      </c>
      <c r="EE377" s="83">
        <v>12</v>
      </c>
      <c r="EF377" s="87" t="s">
        <v>176</v>
      </c>
      <c r="EG377" s="83"/>
      <c r="EH377" s="84"/>
      <c r="EI377" s="84"/>
      <c r="EJ377" s="84"/>
      <c r="EK377" s="87" t="s">
        <v>174</v>
      </c>
      <c r="EL377" s="90"/>
      <c r="EM377" s="90">
        <v>169.66</v>
      </c>
      <c r="EN377" s="90"/>
      <c r="EO377" s="87" t="s">
        <v>177</v>
      </c>
      <c r="EP377" s="83">
        <v>40</v>
      </c>
      <c r="EQ377" s="91">
        <v>10</v>
      </c>
      <c r="ER377" s="91">
        <v>140</v>
      </c>
      <c r="ES377" s="91">
        <v>120</v>
      </c>
      <c r="ET377" s="91">
        <v>6</v>
      </c>
      <c r="EU377" s="87" t="s">
        <v>174</v>
      </c>
      <c r="EV377" s="87"/>
      <c r="EW377" s="91">
        <v>2</v>
      </c>
      <c r="EX377" s="87" t="s">
        <v>174</v>
      </c>
      <c r="EY377" s="90"/>
      <c r="EZ377" s="90">
        <v>109.19</v>
      </c>
      <c r="FA377" s="90"/>
      <c r="FB377" s="91">
        <v>9</v>
      </c>
      <c r="FC377" s="91">
        <v>100</v>
      </c>
      <c r="FD377" s="91">
        <v>12</v>
      </c>
      <c r="FE377" s="87" t="s">
        <v>180</v>
      </c>
      <c r="FF377" s="83">
        <v>9</v>
      </c>
      <c r="FG377" s="83">
        <v>100</v>
      </c>
      <c r="FH377" s="83">
        <v>12</v>
      </c>
      <c r="FI377" s="87" t="s">
        <v>205</v>
      </c>
      <c r="FJ377" s="83"/>
      <c r="FK377" s="83"/>
      <c r="FL377" s="83"/>
      <c r="FM377" s="87"/>
      <c r="FN377" s="113" t="s">
        <v>174</v>
      </c>
      <c r="FO377" s="84">
        <f t="shared" si="39"/>
        <v>50</v>
      </c>
      <c r="FP377" s="84"/>
      <c r="FQ377" s="84"/>
      <c r="FR377" s="85">
        <f t="shared" si="40"/>
        <v>200</v>
      </c>
      <c r="FS377" s="90"/>
      <c r="FT377" s="90"/>
      <c r="FU377" s="90">
        <v>73.38</v>
      </c>
      <c r="FV377" s="90"/>
      <c r="FW377" s="86">
        <f t="shared" si="35"/>
        <v>6524.33</v>
      </c>
      <c r="FX377" s="86">
        <f t="shared" si="41"/>
        <v>11032.55</v>
      </c>
      <c r="FY377" s="86">
        <f t="shared" si="41"/>
        <v>0</v>
      </c>
    </row>
    <row r="378" spans="1:181" x14ac:dyDescent="0.25">
      <c r="A378" s="83" t="s">
        <v>658</v>
      </c>
      <c r="B378" s="87" t="s">
        <v>337</v>
      </c>
      <c r="C378" s="118">
        <v>81023</v>
      </c>
      <c r="D378" s="118">
        <v>41024</v>
      </c>
      <c r="E378" s="87" t="s">
        <v>202</v>
      </c>
      <c r="F378" s="87" t="s">
        <v>177</v>
      </c>
      <c r="G378" s="87" t="s">
        <v>203</v>
      </c>
      <c r="H378" s="87"/>
      <c r="I378" s="87"/>
      <c r="J378" s="83">
        <v>100</v>
      </c>
      <c r="K378" s="87"/>
      <c r="L378" s="87" t="s">
        <v>174</v>
      </c>
      <c r="M378" s="83"/>
      <c r="N378" s="83">
        <v>1</v>
      </c>
      <c r="O378" s="83"/>
      <c r="P378" s="83">
        <v>36000</v>
      </c>
      <c r="Q378" s="83">
        <v>12</v>
      </c>
      <c r="R378" s="83"/>
      <c r="S378" s="83"/>
      <c r="T378" s="83">
        <v>1</v>
      </c>
      <c r="U378" s="83">
        <v>6</v>
      </c>
      <c r="V378" s="83">
        <v>10176</v>
      </c>
      <c r="W378" s="83">
        <v>1272</v>
      </c>
      <c r="X378" s="87" t="s">
        <v>175</v>
      </c>
      <c r="Y378" s="83">
        <v>2378</v>
      </c>
      <c r="Z378" s="83">
        <v>330</v>
      </c>
      <c r="AA378" s="83">
        <v>72</v>
      </c>
      <c r="AB378" s="83">
        <v>1237</v>
      </c>
      <c r="AC378" s="83">
        <v>1</v>
      </c>
      <c r="AD378" s="87" t="s">
        <v>176</v>
      </c>
      <c r="AE378" s="90"/>
      <c r="AF378" s="90"/>
      <c r="AG378" s="90"/>
      <c r="AH378" s="87" t="s">
        <v>176</v>
      </c>
      <c r="AI378" s="84"/>
      <c r="AJ378" s="84"/>
      <c r="AK378" s="84"/>
      <c r="AL378" s="87" t="s">
        <v>176</v>
      </c>
      <c r="AM378" s="87" t="s">
        <v>176</v>
      </c>
      <c r="AN378" s="90"/>
      <c r="AO378" s="90"/>
      <c r="AP378" s="90"/>
      <c r="AQ378" s="87" t="s">
        <v>174</v>
      </c>
      <c r="AR378" s="90"/>
      <c r="AS378" s="90">
        <v>1429.3</v>
      </c>
      <c r="AT378" s="90">
        <v>1582.9</v>
      </c>
      <c r="AU378" s="87" t="s">
        <v>176</v>
      </c>
      <c r="AV378" s="90"/>
      <c r="AW378" s="90"/>
      <c r="AX378" s="90"/>
      <c r="AY378" s="87" t="s">
        <v>174</v>
      </c>
      <c r="AZ378" s="91">
        <v>1141</v>
      </c>
      <c r="BA378" s="90"/>
      <c r="BB378" s="90">
        <v>612.58000000000004</v>
      </c>
      <c r="BC378" s="90"/>
      <c r="BD378" s="87" t="s">
        <v>174</v>
      </c>
      <c r="BE378" s="91">
        <v>258</v>
      </c>
      <c r="BF378" s="90"/>
      <c r="BG378" s="90"/>
      <c r="BH378" s="90">
        <v>858.39</v>
      </c>
      <c r="BI378" s="87" t="s">
        <v>174</v>
      </c>
      <c r="BJ378" s="91">
        <v>1272</v>
      </c>
      <c r="BK378" s="90"/>
      <c r="BL378" s="90">
        <v>1710.71</v>
      </c>
      <c r="BM378" s="90"/>
      <c r="BN378" s="91">
        <v>4</v>
      </c>
      <c r="BO378" s="91">
        <v>30</v>
      </c>
      <c r="BP378" s="91"/>
      <c r="BQ378" s="91"/>
      <c r="BR378" s="91"/>
      <c r="BS378" s="83"/>
      <c r="BT378" s="83"/>
      <c r="BU378" s="83"/>
      <c r="BV378" s="87" t="s">
        <v>176</v>
      </c>
      <c r="BW378" s="90"/>
      <c r="BX378" s="90"/>
      <c r="BY378" s="90"/>
      <c r="BZ378" s="83"/>
      <c r="CA378" s="91"/>
      <c r="CB378" s="91"/>
      <c r="CC378" s="91"/>
      <c r="CD378" s="91"/>
      <c r="CE378" s="91"/>
      <c r="CF378" s="87" t="s">
        <v>174</v>
      </c>
      <c r="CG378" s="90"/>
      <c r="CH378" s="90"/>
      <c r="CI378" s="90">
        <v>1619.24</v>
      </c>
      <c r="CJ378" s="91">
        <v>1272</v>
      </c>
      <c r="CK378" s="91">
        <v>4</v>
      </c>
      <c r="CL378" s="91">
        <v>19</v>
      </c>
      <c r="CM378" s="83"/>
      <c r="CN378" s="83"/>
      <c r="CO378" s="83"/>
      <c r="CP378" s="92" t="s">
        <v>176</v>
      </c>
      <c r="CQ378" s="83"/>
      <c r="CR378" s="83"/>
      <c r="CS378" s="90"/>
      <c r="CT378" s="90"/>
      <c r="CU378" s="90"/>
      <c r="CV378" s="92" t="s">
        <v>176</v>
      </c>
      <c r="CW378" s="83"/>
      <c r="CX378" s="83"/>
      <c r="CY378" s="90"/>
      <c r="CZ378" s="90"/>
      <c r="DA378" s="90"/>
      <c r="DB378" s="87" t="s">
        <v>176</v>
      </c>
      <c r="DC378" s="90"/>
      <c r="DD378" s="90"/>
      <c r="DE378" s="90"/>
      <c r="DF378" s="91"/>
      <c r="DG378" s="91"/>
      <c r="DH378" s="91"/>
      <c r="DI378" s="87"/>
      <c r="DJ378" s="83"/>
      <c r="DK378" s="83"/>
      <c r="DL378" s="83"/>
      <c r="DM378" s="87"/>
      <c r="DN378" s="83"/>
      <c r="DO378" s="83"/>
      <c r="DP378" s="83"/>
      <c r="DQ378" s="87"/>
      <c r="DR378" s="87" t="s">
        <v>174</v>
      </c>
      <c r="DS378" s="90">
        <v>2991.8</v>
      </c>
      <c r="DT378" s="90"/>
      <c r="DU378" s="90">
        <v>1692.19</v>
      </c>
      <c r="DV378" s="93">
        <v>2</v>
      </c>
      <c r="DW378" s="93">
        <v>15</v>
      </c>
      <c r="DX378" s="93">
        <v>8.8000000000000007</v>
      </c>
      <c r="DY378" s="87" t="s">
        <v>174</v>
      </c>
      <c r="DZ378" s="83">
        <v>78</v>
      </c>
      <c r="EA378" s="83">
        <v>80</v>
      </c>
      <c r="EB378" s="83">
        <v>72</v>
      </c>
      <c r="EC378" s="83">
        <v>72</v>
      </c>
      <c r="ED378" s="83">
        <v>8</v>
      </c>
      <c r="EE378" s="83">
        <v>6</v>
      </c>
      <c r="EF378" s="87" t="s">
        <v>176</v>
      </c>
      <c r="EG378" s="83"/>
      <c r="EH378" s="84"/>
      <c r="EI378" s="84"/>
      <c r="EJ378" s="84"/>
      <c r="EK378" s="87" t="s">
        <v>174</v>
      </c>
      <c r="EL378" s="90"/>
      <c r="EM378" s="90"/>
      <c r="EN378" s="90">
        <v>157.47999999999999</v>
      </c>
      <c r="EO378" s="87" t="s">
        <v>177</v>
      </c>
      <c r="EP378" s="94">
        <v>40</v>
      </c>
      <c r="EQ378" s="91"/>
      <c r="ER378" s="91">
        <v>120</v>
      </c>
      <c r="ES378" s="91">
        <v>120</v>
      </c>
      <c r="ET378" s="91">
        <v>12</v>
      </c>
      <c r="EU378" s="87" t="s">
        <v>174</v>
      </c>
      <c r="EV378" s="87"/>
      <c r="EW378" s="91"/>
      <c r="EX378" s="87" t="s">
        <v>174</v>
      </c>
      <c r="EY378" s="90"/>
      <c r="EZ378" s="90"/>
      <c r="FA378" s="90">
        <v>173.39</v>
      </c>
      <c r="FB378" s="91"/>
      <c r="FC378" s="91"/>
      <c r="FD378" s="91"/>
      <c r="FE378" s="87"/>
      <c r="FF378" s="83"/>
      <c r="FG378" s="83"/>
      <c r="FH378" s="83"/>
      <c r="FI378" s="87"/>
      <c r="FJ378" s="83"/>
      <c r="FK378" s="83"/>
      <c r="FL378" s="83"/>
      <c r="FM378" s="87"/>
      <c r="FN378" s="113" t="s">
        <v>174</v>
      </c>
      <c r="FO378" s="84">
        <f t="shared" si="39"/>
        <v>50</v>
      </c>
      <c r="FP378" s="84"/>
      <c r="FQ378" s="84"/>
      <c r="FR378" s="85">
        <f t="shared" si="40"/>
        <v>200</v>
      </c>
      <c r="FS378" s="90"/>
      <c r="FT378" s="90"/>
      <c r="FU378" s="90"/>
      <c r="FV378" s="90"/>
      <c r="FW378" s="86">
        <f>SUM(AE378,AI378,AN378,AR378,AV378,BA378,BF378,BK378,BW378,CG378,CS378,CY378,DC378,DS378,EH378,EL378,EY378,FO378,FR378)</f>
        <v>3241.8</v>
      </c>
      <c r="FX378" s="86">
        <f t="shared" si="41"/>
        <v>3752.59</v>
      </c>
      <c r="FY378" s="86">
        <f t="shared" si="41"/>
        <v>6083.5899999999992</v>
      </c>
    </row>
    <row r="379" spans="1:181" ht="30" customHeight="1" x14ac:dyDescent="0.25">
      <c r="A379" s="83" t="s">
        <v>659</v>
      </c>
      <c r="B379" s="87" t="s">
        <v>201</v>
      </c>
      <c r="C379" s="118">
        <v>40824</v>
      </c>
      <c r="D379" s="118">
        <v>53024</v>
      </c>
      <c r="E379" s="87" t="s">
        <v>199</v>
      </c>
      <c r="F379" s="87" t="s">
        <v>177</v>
      </c>
      <c r="G379" s="87" t="s">
        <v>203</v>
      </c>
      <c r="H379" s="87"/>
      <c r="I379" s="87"/>
      <c r="J379" s="83">
        <v>100</v>
      </c>
      <c r="K379" s="87"/>
      <c r="L379" s="87" t="s">
        <v>176</v>
      </c>
      <c r="M379" s="83"/>
      <c r="N379" s="83"/>
      <c r="O379" s="83"/>
      <c r="P379" s="83"/>
      <c r="Q379" s="83"/>
      <c r="R379" s="83"/>
      <c r="S379" s="83"/>
      <c r="T379" s="83">
        <v>3</v>
      </c>
      <c r="U379" s="83">
        <v>8</v>
      </c>
      <c r="V379" s="83">
        <v>8320</v>
      </c>
      <c r="W379" s="83">
        <v>1040</v>
      </c>
      <c r="X379" s="87" t="s">
        <v>175</v>
      </c>
      <c r="Y379" s="83">
        <v>2084</v>
      </c>
      <c r="Z379" s="83"/>
      <c r="AA379" s="83"/>
      <c r="AB379" s="83">
        <v>1324</v>
      </c>
      <c r="AC379" s="83">
        <v>1</v>
      </c>
      <c r="AD379" s="87" t="s">
        <v>176</v>
      </c>
      <c r="AE379" s="90"/>
      <c r="AF379" s="90"/>
      <c r="AG379" s="90"/>
      <c r="AH379" s="87" t="s">
        <v>176</v>
      </c>
      <c r="AI379" s="84"/>
      <c r="AJ379" s="84"/>
      <c r="AK379" s="84"/>
      <c r="AL379" s="87" t="s">
        <v>176</v>
      </c>
      <c r="AM379" s="87" t="s">
        <v>176</v>
      </c>
      <c r="AN379" s="90"/>
      <c r="AO379" s="90"/>
      <c r="AP379" s="90"/>
      <c r="AQ379" s="87" t="s">
        <v>174</v>
      </c>
      <c r="AR379" s="90"/>
      <c r="AS379" s="90">
        <v>948.51</v>
      </c>
      <c r="AT379" s="90"/>
      <c r="AU379" s="87" t="s">
        <v>176</v>
      </c>
      <c r="AV379" s="90"/>
      <c r="AW379" s="90"/>
      <c r="AX379" s="90"/>
      <c r="AY379" s="87" t="s">
        <v>174</v>
      </c>
      <c r="AZ379" s="91">
        <v>760</v>
      </c>
      <c r="BA379" s="90"/>
      <c r="BB379" s="90">
        <v>679.69</v>
      </c>
      <c r="BC379" s="90"/>
      <c r="BD379" s="87" t="s">
        <v>176</v>
      </c>
      <c r="BE379" s="91"/>
      <c r="BF379" s="90"/>
      <c r="BG379" s="90"/>
      <c r="BH379" s="90"/>
      <c r="BI379" s="87" t="s">
        <v>174</v>
      </c>
      <c r="BJ379" s="91">
        <v>1040</v>
      </c>
      <c r="BK379" s="90">
        <v>1070.3</v>
      </c>
      <c r="BL379" s="90">
        <v>488.8</v>
      </c>
      <c r="BM379" s="90"/>
      <c r="BN379" s="91">
        <v>7</v>
      </c>
      <c r="BO379" s="91">
        <v>38</v>
      </c>
      <c r="BP379" s="91"/>
      <c r="BQ379" s="91"/>
      <c r="BR379" s="91"/>
      <c r="BS379" s="83"/>
      <c r="BT379" s="83"/>
      <c r="BU379" s="83"/>
      <c r="BV379" s="87" t="s">
        <v>176</v>
      </c>
      <c r="BW379" s="90"/>
      <c r="BX379" s="90"/>
      <c r="BY379" s="90"/>
      <c r="BZ379" s="83"/>
      <c r="CA379" s="91"/>
      <c r="CB379" s="91"/>
      <c r="CC379" s="91"/>
      <c r="CD379" s="91"/>
      <c r="CE379" s="91"/>
      <c r="CF379" s="87" t="s">
        <v>174</v>
      </c>
      <c r="CG379" s="90">
        <v>1083.67</v>
      </c>
      <c r="CH379" s="90">
        <v>1129.57</v>
      </c>
      <c r="CI379" s="90"/>
      <c r="CJ379" s="91">
        <v>1040</v>
      </c>
      <c r="CK379" s="91">
        <v>0</v>
      </c>
      <c r="CL379" s="91">
        <v>19</v>
      </c>
      <c r="CM379" s="83"/>
      <c r="CN379" s="83"/>
      <c r="CO379" s="83"/>
      <c r="CP379" s="92" t="s">
        <v>176</v>
      </c>
      <c r="CQ379" s="83"/>
      <c r="CR379" s="83"/>
      <c r="CS379" s="90"/>
      <c r="CT379" s="90"/>
      <c r="CU379" s="90"/>
      <c r="CV379" s="92" t="s">
        <v>176</v>
      </c>
      <c r="CW379" s="83"/>
      <c r="CX379" s="83"/>
      <c r="CY379" s="90"/>
      <c r="CZ379" s="90"/>
      <c r="DA379" s="90"/>
      <c r="DB379" s="87" t="s">
        <v>174</v>
      </c>
      <c r="DC379" s="90"/>
      <c r="DD379" s="90">
        <v>2124.2600000000002</v>
      </c>
      <c r="DE379" s="90"/>
      <c r="DF379" s="91">
        <v>12</v>
      </c>
      <c r="DG379" s="91">
        <v>20</v>
      </c>
      <c r="DH379" s="91">
        <v>8</v>
      </c>
      <c r="DI379" s="87" t="s">
        <v>181</v>
      </c>
      <c r="DJ379" s="83"/>
      <c r="DK379" s="83"/>
      <c r="DL379" s="83"/>
      <c r="DM379" s="87"/>
      <c r="DN379" s="83"/>
      <c r="DO379" s="83"/>
      <c r="DP379" s="83"/>
      <c r="DQ379" s="87"/>
      <c r="DR379" s="87" t="s">
        <v>174</v>
      </c>
      <c r="DS379" s="90">
        <v>3000</v>
      </c>
      <c r="DT379" s="90">
        <v>1857.28</v>
      </c>
      <c r="DU379" s="90"/>
      <c r="DV379" s="93">
        <v>2.5</v>
      </c>
      <c r="DW379" s="93">
        <v>15</v>
      </c>
      <c r="DX379" s="93">
        <v>9</v>
      </c>
      <c r="DY379" s="87" t="s">
        <v>174</v>
      </c>
      <c r="DZ379" s="83">
        <v>77</v>
      </c>
      <c r="EA379" s="83">
        <v>77</v>
      </c>
      <c r="EB379" s="83">
        <v>72</v>
      </c>
      <c r="EC379" s="83">
        <v>72</v>
      </c>
      <c r="ED379" s="83">
        <v>12</v>
      </c>
      <c r="EE379" s="83">
        <v>12</v>
      </c>
      <c r="EF379" s="87" t="s">
        <v>176</v>
      </c>
      <c r="EG379" s="83"/>
      <c r="EH379" s="84"/>
      <c r="EI379" s="84"/>
      <c r="EJ379" s="84"/>
      <c r="EK379" s="87" t="s">
        <v>174</v>
      </c>
      <c r="EL379" s="90"/>
      <c r="EM379" s="90">
        <v>144.51</v>
      </c>
      <c r="EN379" s="90"/>
      <c r="EO379" s="87" t="s">
        <v>177</v>
      </c>
      <c r="EP379" s="83">
        <v>40</v>
      </c>
      <c r="EQ379" s="91">
        <v>10</v>
      </c>
      <c r="ER379" s="91">
        <v>140</v>
      </c>
      <c r="ES379" s="91">
        <v>120</v>
      </c>
      <c r="ET379" s="91">
        <v>6</v>
      </c>
      <c r="EU379" s="87" t="s">
        <v>174</v>
      </c>
      <c r="EV379" s="87"/>
      <c r="EW379" s="91">
        <v>1</v>
      </c>
      <c r="EX379" s="87" t="s">
        <v>174</v>
      </c>
      <c r="EY379" s="90"/>
      <c r="EZ379" s="90">
        <v>151.11000000000001</v>
      </c>
      <c r="FA379" s="90"/>
      <c r="FB379" s="91">
        <v>9</v>
      </c>
      <c r="FC379" s="91">
        <v>100</v>
      </c>
      <c r="FD379" s="91">
        <v>12</v>
      </c>
      <c r="FE379" s="87" t="s">
        <v>180</v>
      </c>
      <c r="FF379" s="83">
        <v>9</v>
      </c>
      <c r="FG379" s="83">
        <v>100</v>
      </c>
      <c r="FH379" s="83">
        <v>10</v>
      </c>
      <c r="FI379" s="87" t="s">
        <v>205</v>
      </c>
      <c r="FJ379" s="83"/>
      <c r="FK379" s="83"/>
      <c r="FL379" s="83"/>
      <c r="FM379" s="87"/>
      <c r="FN379" s="113" t="s">
        <v>174</v>
      </c>
      <c r="FO379" s="84">
        <f t="shared" si="39"/>
        <v>50</v>
      </c>
      <c r="FP379" s="84"/>
      <c r="FQ379" s="84"/>
      <c r="FR379" s="85">
        <f t="shared" si="40"/>
        <v>200</v>
      </c>
      <c r="FS379" s="90"/>
      <c r="FT379" s="90"/>
      <c r="FU379" s="90">
        <v>88.66</v>
      </c>
      <c r="FV379" s="90"/>
      <c r="FW379" s="86">
        <f t="shared" si="35"/>
        <v>5403.97</v>
      </c>
      <c r="FX379" s="86">
        <f t="shared" si="41"/>
        <v>7612.3899999999994</v>
      </c>
      <c r="FY379" s="86">
        <f t="shared" si="41"/>
        <v>0</v>
      </c>
    </row>
    <row r="380" spans="1:181" ht="30" customHeight="1" x14ac:dyDescent="0.25">
      <c r="A380" s="83" t="s">
        <v>660</v>
      </c>
      <c r="B380" s="87" t="s">
        <v>201</v>
      </c>
      <c r="C380" s="118">
        <v>40124</v>
      </c>
      <c r="D380" s="118">
        <v>52724</v>
      </c>
      <c r="E380" s="87" t="s">
        <v>199</v>
      </c>
      <c r="F380" s="87" t="s">
        <v>177</v>
      </c>
      <c r="G380" s="87" t="s">
        <v>203</v>
      </c>
      <c r="H380" s="87"/>
      <c r="I380" s="87"/>
      <c r="J380" s="83">
        <v>100</v>
      </c>
      <c r="K380" s="87"/>
      <c r="L380" s="87" t="s">
        <v>176</v>
      </c>
      <c r="M380" s="83"/>
      <c r="O380" s="83"/>
      <c r="P380" s="83"/>
      <c r="Q380" s="83"/>
      <c r="R380" s="83"/>
      <c r="S380" s="83"/>
      <c r="T380" s="83">
        <v>1</v>
      </c>
      <c r="U380" s="83">
        <v>9</v>
      </c>
      <c r="V380" s="83">
        <v>15680</v>
      </c>
      <c r="W380" s="83">
        <v>1960</v>
      </c>
      <c r="X380" s="87" t="s">
        <v>175</v>
      </c>
      <c r="Y380" s="83">
        <v>3957</v>
      </c>
      <c r="Z380" s="83"/>
      <c r="AA380" s="83"/>
      <c r="AB380" s="83">
        <v>1890</v>
      </c>
      <c r="AC380" s="83">
        <v>1</v>
      </c>
      <c r="AD380" s="87" t="s">
        <v>176</v>
      </c>
      <c r="AE380" s="90"/>
      <c r="AF380" s="90"/>
      <c r="AG380" s="90"/>
      <c r="AH380" s="87" t="s">
        <v>176</v>
      </c>
      <c r="AI380" s="84"/>
      <c r="AJ380" s="84"/>
      <c r="AK380" s="84"/>
      <c r="AL380" s="87" t="s">
        <v>176</v>
      </c>
      <c r="AM380" s="87" t="s">
        <v>176</v>
      </c>
      <c r="AN380" s="90"/>
      <c r="AO380" s="90"/>
      <c r="AP380" s="90"/>
      <c r="AQ380" s="87" t="s">
        <v>174</v>
      </c>
      <c r="AR380" s="90"/>
      <c r="AS380" s="90">
        <v>939.33</v>
      </c>
      <c r="AT380" s="90"/>
      <c r="AU380" s="87" t="s">
        <v>176</v>
      </c>
      <c r="AV380" s="90"/>
      <c r="AW380" s="90"/>
      <c r="AX380" s="90"/>
      <c r="AY380" s="87" t="s">
        <v>174</v>
      </c>
      <c r="AZ380" s="91">
        <v>2067</v>
      </c>
      <c r="BA380" s="90"/>
      <c r="BB380" s="90">
        <v>1215.81</v>
      </c>
      <c r="BC380" s="90"/>
      <c r="BD380" s="87" t="s">
        <v>176</v>
      </c>
      <c r="BE380" s="91"/>
      <c r="BF380" s="90"/>
      <c r="BG380" s="90"/>
      <c r="BH380" s="90"/>
      <c r="BI380" s="87" t="s">
        <v>174</v>
      </c>
      <c r="BJ380" s="91">
        <v>1960</v>
      </c>
      <c r="BK380" s="90">
        <v>867.55</v>
      </c>
      <c r="BL380" s="90">
        <v>535.57000000000005</v>
      </c>
      <c r="BM380" s="90"/>
      <c r="BN380" s="91">
        <v>11</v>
      </c>
      <c r="BO380" s="91">
        <v>38</v>
      </c>
      <c r="BP380" s="91"/>
      <c r="BQ380" s="91"/>
      <c r="BR380" s="91"/>
      <c r="BS380" s="83"/>
      <c r="BT380" s="83"/>
      <c r="BU380" s="83"/>
      <c r="BV380" s="87" t="s">
        <v>176</v>
      </c>
      <c r="BW380" s="90"/>
      <c r="BX380" s="90"/>
      <c r="BY380" s="90"/>
      <c r="BZ380" s="83"/>
      <c r="CA380" s="91"/>
      <c r="CB380" s="91"/>
      <c r="CC380" s="91"/>
      <c r="CD380" s="91"/>
      <c r="CE380" s="91"/>
      <c r="CF380" s="87" t="s">
        <v>176</v>
      </c>
      <c r="CG380" s="90"/>
      <c r="CH380" s="90"/>
      <c r="CI380" s="90"/>
      <c r="CJ380" s="91"/>
      <c r="CK380" s="91"/>
      <c r="CL380" s="91"/>
      <c r="CM380" s="83"/>
      <c r="CN380" s="83"/>
      <c r="CO380" s="83"/>
      <c r="CP380" s="92" t="s">
        <v>176</v>
      </c>
      <c r="CQ380" s="83"/>
      <c r="CR380" s="83"/>
      <c r="CS380" s="90"/>
      <c r="CT380" s="90"/>
      <c r="CU380" s="90"/>
      <c r="CV380" s="92" t="s">
        <v>176</v>
      </c>
      <c r="CW380" s="83"/>
      <c r="CX380" s="83"/>
      <c r="CY380" s="90"/>
      <c r="CZ380" s="90"/>
      <c r="DA380" s="90"/>
      <c r="DB380" s="87" t="s">
        <v>174</v>
      </c>
      <c r="DC380" s="90"/>
      <c r="DD380" s="90">
        <v>508.05</v>
      </c>
      <c r="DE380" s="90"/>
      <c r="DF380" s="91">
        <v>14</v>
      </c>
      <c r="DG380" s="91">
        <v>50</v>
      </c>
      <c r="DH380" s="91">
        <v>8</v>
      </c>
      <c r="DI380" s="87" t="s">
        <v>181</v>
      </c>
      <c r="DJ380" s="83"/>
      <c r="DK380" s="83"/>
      <c r="DL380" s="83"/>
      <c r="DM380" s="87"/>
      <c r="DN380" s="83"/>
      <c r="DO380" s="83"/>
      <c r="DP380" s="83"/>
      <c r="DQ380" s="87"/>
      <c r="DR380" s="87" t="s">
        <v>174</v>
      </c>
      <c r="DS380" s="90">
        <v>3000</v>
      </c>
      <c r="DT380" s="90">
        <v>1795.24</v>
      </c>
      <c r="DU380" s="90"/>
      <c r="DV380" s="93">
        <v>3</v>
      </c>
      <c r="DW380" s="93">
        <v>15</v>
      </c>
      <c r="DX380" s="93">
        <v>9</v>
      </c>
      <c r="DY380" s="87" t="s">
        <v>174</v>
      </c>
      <c r="DZ380" s="83">
        <v>77</v>
      </c>
      <c r="EA380" s="83">
        <v>77</v>
      </c>
      <c r="EB380" s="83">
        <v>72</v>
      </c>
      <c r="EC380" s="83">
        <v>72</v>
      </c>
      <c r="ED380" s="83">
        <v>12</v>
      </c>
      <c r="EE380" s="83">
        <v>12</v>
      </c>
      <c r="EF380" s="87" t="s">
        <v>176</v>
      </c>
      <c r="EG380" s="83"/>
      <c r="EH380" s="84"/>
      <c r="EI380" s="84"/>
      <c r="EJ380" s="84"/>
      <c r="EK380" s="87" t="s">
        <v>174</v>
      </c>
      <c r="EL380" s="90"/>
      <c r="EM380" s="90">
        <v>118.87</v>
      </c>
      <c r="EN380" s="90"/>
      <c r="EO380" s="87" t="s">
        <v>177</v>
      </c>
      <c r="EP380" s="83">
        <v>40</v>
      </c>
      <c r="EQ380" s="91">
        <v>10</v>
      </c>
      <c r="ER380" s="91">
        <v>140</v>
      </c>
      <c r="ES380" s="91">
        <v>120</v>
      </c>
      <c r="ET380" s="91">
        <v>6</v>
      </c>
      <c r="EU380" s="87" t="s">
        <v>321</v>
      </c>
      <c r="EV380" s="87" t="s">
        <v>209</v>
      </c>
      <c r="EW380" s="91">
        <v>2</v>
      </c>
      <c r="EX380" s="87" t="s">
        <v>174</v>
      </c>
      <c r="EY380" s="90"/>
      <c r="EZ380" s="90">
        <v>99.33</v>
      </c>
      <c r="FA380" s="90"/>
      <c r="FB380" s="91">
        <v>9</v>
      </c>
      <c r="FC380" s="91">
        <v>100</v>
      </c>
      <c r="FD380" s="91">
        <v>12</v>
      </c>
      <c r="FE380" s="87" t="s">
        <v>180</v>
      </c>
      <c r="FF380" s="83">
        <v>9</v>
      </c>
      <c r="FG380" s="83">
        <v>100</v>
      </c>
      <c r="FH380" s="83">
        <v>10</v>
      </c>
      <c r="FI380" s="87" t="s">
        <v>205</v>
      </c>
      <c r="FJ380" s="83"/>
      <c r="FK380" s="83"/>
      <c r="FL380" s="83"/>
      <c r="FM380" s="87"/>
      <c r="FN380" s="113" t="s">
        <v>174</v>
      </c>
      <c r="FO380" s="84">
        <f t="shared" si="39"/>
        <v>50</v>
      </c>
      <c r="FP380" s="84"/>
      <c r="FQ380" s="84"/>
      <c r="FR380" s="85">
        <f t="shared" si="40"/>
        <v>200</v>
      </c>
      <c r="FS380" s="90"/>
      <c r="FT380" s="90"/>
      <c r="FU380" s="90">
        <v>77.37</v>
      </c>
      <c r="FV380" s="90"/>
      <c r="FW380" s="86">
        <f t="shared" si="35"/>
        <v>4117.55</v>
      </c>
      <c r="FX380" s="86">
        <f t="shared" si="41"/>
        <v>5289.57</v>
      </c>
      <c r="FY380" s="86">
        <f t="shared" si="41"/>
        <v>0</v>
      </c>
    </row>
    <row r="381" spans="1:181" ht="30" customHeight="1" x14ac:dyDescent="0.25">
      <c r="A381" s="83" t="s">
        <v>661</v>
      </c>
      <c r="B381" s="87" t="s">
        <v>201</v>
      </c>
      <c r="C381" s="118">
        <v>32524</v>
      </c>
      <c r="D381" s="118">
        <v>51524</v>
      </c>
      <c r="E381" s="87" t="s">
        <v>199</v>
      </c>
      <c r="F381" s="87" t="s">
        <v>177</v>
      </c>
      <c r="G381" s="87" t="s">
        <v>203</v>
      </c>
      <c r="H381" s="87"/>
      <c r="I381" s="87"/>
      <c r="J381" s="83">
        <v>100</v>
      </c>
      <c r="K381" s="87"/>
      <c r="L381" s="87" t="s">
        <v>174</v>
      </c>
      <c r="M381" s="83">
        <v>1</v>
      </c>
      <c r="N381" s="83"/>
      <c r="O381" s="83"/>
      <c r="P381" s="83">
        <v>5000</v>
      </c>
      <c r="Q381" s="83"/>
      <c r="R381" s="83"/>
      <c r="S381" s="83"/>
      <c r="T381" s="83">
        <v>2</v>
      </c>
      <c r="U381" s="83">
        <v>8</v>
      </c>
      <c r="V381" s="83">
        <v>10872</v>
      </c>
      <c r="W381" s="83">
        <v>1359</v>
      </c>
      <c r="X381" s="87" t="s">
        <v>175</v>
      </c>
      <c r="Y381" s="83">
        <v>4080</v>
      </c>
      <c r="Z381" s="83"/>
      <c r="AA381" s="83"/>
      <c r="AB381" s="83">
        <v>1519</v>
      </c>
      <c r="AC381" s="83">
        <v>1.5</v>
      </c>
      <c r="AD381" s="87" t="s">
        <v>176</v>
      </c>
      <c r="AE381" s="90"/>
      <c r="AF381" s="90"/>
      <c r="AG381" s="90"/>
      <c r="AH381" s="87" t="s">
        <v>176</v>
      </c>
      <c r="AI381" s="84"/>
      <c r="AJ381" s="84"/>
      <c r="AK381" s="84"/>
      <c r="AL381" s="87" t="s">
        <v>174</v>
      </c>
      <c r="AM381" s="87" t="s">
        <v>176</v>
      </c>
      <c r="AN381" s="90"/>
      <c r="AO381" s="90">
        <v>483.6</v>
      </c>
      <c r="AP381" s="90"/>
      <c r="AQ381" s="87" t="s">
        <v>174</v>
      </c>
      <c r="AR381" s="90"/>
      <c r="AS381" s="90">
        <v>1254.44</v>
      </c>
      <c r="AT381" s="90"/>
      <c r="AU381" s="87" t="s">
        <v>176</v>
      </c>
      <c r="AV381" s="90"/>
      <c r="AW381" s="90"/>
      <c r="AX381" s="90"/>
      <c r="AY381" s="87" t="s">
        <v>174</v>
      </c>
      <c r="AZ381" s="91">
        <v>2561</v>
      </c>
      <c r="BA381" s="90"/>
      <c r="BB381" s="90">
        <v>651.05999999999995</v>
      </c>
      <c r="BC381" s="90"/>
      <c r="BD381" s="87" t="s">
        <v>174</v>
      </c>
      <c r="BE381" s="91"/>
      <c r="BF381" s="90"/>
      <c r="BG381" s="90">
        <v>714.18</v>
      </c>
      <c r="BH381" s="90"/>
      <c r="BI381" s="87" t="s">
        <v>174</v>
      </c>
      <c r="BJ381" s="91">
        <v>1359</v>
      </c>
      <c r="BK381" s="90">
        <v>979.55</v>
      </c>
      <c r="BL381" s="90">
        <v>1379.89</v>
      </c>
      <c r="BM381" s="90"/>
      <c r="BN381" s="91">
        <v>13</v>
      </c>
      <c r="BO381" s="91">
        <v>38</v>
      </c>
      <c r="BP381" s="91"/>
      <c r="BQ381" s="91"/>
      <c r="BR381" s="91"/>
      <c r="BS381" s="83"/>
      <c r="BT381" s="83"/>
      <c r="BU381" s="83"/>
      <c r="BV381" s="87" t="s">
        <v>176</v>
      </c>
      <c r="BW381" s="90"/>
      <c r="BX381" s="90"/>
      <c r="BY381" s="90"/>
      <c r="BZ381" s="83"/>
      <c r="CA381" s="91"/>
      <c r="CB381" s="91"/>
      <c r="CC381" s="91"/>
      <c r="CD381" s="91"/>
      <c r="CE381" s="91"/>
      <c r="CF381" s="87" t="s">
        <v>174</v>
      </c>
      <c r="CG381" s="90">
        <v>1113.21</v>
      </c>
      <c r="CH381" s="90">
        <v>538.1</v>
      </c>
      <c r="CI381" s="90"/>
      <c r="CJ381" s="91">
        <v>1359</v>
      </c>
      <c r="CK381" s="91">
        <v>0</v>
      </c>
      <c r="CL381" s="91">
        <v>19</v>
      </c>
      <c r="CM381" s="83"/>
      <c r="CN381" s="83"/>
      <c r="CO381" s="83"/>
      <c r="CP381" s="92" t="s">
        <v>176</v>
      </c>
      <c r="CQ381" s="83"/>
      <c r="CR381" s="83"/>
      <c r="CS381" s="90"/>
      <c r="CT381" s="90"/>
      <c r="CU381" s="90"/>
      <c r="CV381" s="92" t="s">
        <v>176</v>
      </c>
      <c r="CW381" s="83"/>
      <c r="CX381" s="83"/>
      <c r="CY381" s="90"/>
      <c r="CZ381" s="90"/>
      <c r="DA381" s="90"/>
      <c r="DB381" s="87" t="s">
        <v>174</v>
      </c>
      <c r="DC381" s="90"/>
      <c r="DD381" s="90">
        <v>518.52</v>
      </c>
      <c r="DE381" s="90"/>
      <c r="DF381" s="91">
        <v>14</v>
      </c>
      <c r="DG381" s="91">
        <v>25</v>
      </c>
      <c r="DH381" s="91">
        <v>8</v>
      </c>
      <c r="DI381" s="87" t="s">
        <v>181</v>
      </c>
      <c r="DJ381" s="83"/>
      <c r="DK381" s="83"/>
      <c r="DL381" s="83"/>
      <c r="DM381" s="87"/>
      <c r="DN381" s="83"/>
      <c r="DO381" s="83"/>
      <c r="DP381" s="83"/>
      <c r="DQ381" s="87"/>
      <c r="DR381" s="87" t="s">
        <v>174</v>
      </c>
      <c r="DS381" s="90">
        <v>3000</v>
      </c>
      <c r="DT381" s="90">
        <v>2267.3000000000002</v>
      </c>
      <c r="DU381" s="90"/>
      <c r="DV381" s="93">
        <v>3</v>
      </c>
      <c r="DW381" s="93">
        <v>14</v>
      </c>
      <c r="DX381" s="93">
        <v>9</v>
      </c>
      <c r="DY381" s="87" t="s">
        <v>174</v>
      </c>
      <c r="DZ381" s="83">
        <v>77</v>
      </c>
      <c r="EA381" s="83">
        <v>77</v>
      </c>
      <c r="EB381" s="83">
        <v>72</v>
      </c>
      <c r="EC381" s="83">
        <v>72</v>
      </c>
      <c r="ED381" s="83">
        <v>12</v>
      </c>
      <c r="EE381" s="83">
        <v>12</v>
      </c>
      <c r="EF381" s="87" t="s">
        <v>176</v>
      </c>
      <c r="EG381" s="83"/>
      <c r="EH381" s="84"/>
      <c r="EI381" s="84"/>
      <c r="EJ381" s="84"/>
      <c r="EK381" s="87" t="s">
        <v>174</v>
      </c>
      <c r="EL381" s="90"/>
      <c r="EM381" s="90">
        <v>86.42</v>
      </c>
      <c r="EN381" s="90"/>
      <c r="EO381" s="87" t="s">
        <v>177</v>
      </c>
      <c r="EP381" s="94">
        <v>40</v>
      </c>
      <c r="EQ381" s="12">
        <v>10</v>
      </c>
      <c r="ER381" s="12">
        <v>140</v>
      </c>
      <c r="ES381" s="12">
        <v>120</v>
      </c>
      <c r="ET381" s="91">
        <v>6</v>
      </c>
      <c r="EU381" s="87" t="s">
        <v>321</v>
      </c>
      <c r="EV381" s="87" t="s">
        <v>210</v>
      </c>
      <c r="EW381" s="91">
        <v>1</v>
      </c>
      <c r="EX381" s="87" t="s">
        <v>174</v>
      </c>
      <c r="EY381" s="90"/>
      <c r="EZ381" s="90">
        <v>75.69</v>
      </c>
      <c r="FA381" s="90"/>
      <c r="FB381" s="91">
        <v>9</v>
      </c>
      <c r="FC381" s="91">
        <v>100</v>
      </c>
      <c r="FD381" s="91">
        <v>10</v>
      </c>
      <c r="FE381" s="87" t="s">
        <v>205</v>
      </c>
      <c r="FF381" s="83">
        <v>9</v>
      </c>
      <c r="FG381" s="83">
        <v>100</v>
      </c>
      <c r="FH381" s="83">
        <v>12</v>
      </c>
      <c r="FI381" s="87" t="s">
        <v>180</v>
      </c>
      <c r="FJ381" s="83"/>
      <c r="FK381" s="83"/>
      <c r="FL381" s="83"/>
      <c r="FM381" s="87"/>
      <c r="FN381" s="113" t="s">
        <v>174</v>
      </c>
      <c r="FO381" s="84">
        <f t="shared" si="39"/>
        <v>50</v>
      </c>
      <c r="FP381" s="84"/>
      <c r="FQ381" s="84"/>
      <c r="FR381" s="85">
        <f t="shared" si="40"/>
        <v>200</v>
      </c>
      <c r="FS381" s="90"/>
      <c r="FT381" s="90"/>
      <c r="FU381" s="90">
        <v>81.7</v>
      </c>
      <c r="FV381" s="90"/>
      <c r="FW381" s="86">
        <f t="shared" si="35"/>
        <v>5342.76</v>
      </c>
      <c r="FX381" s="86">
        <f t="shared" si="41"/>
        <v>8050.9000000000005</v>
      </c>
      <c r="FY381" s="86">
        <f t="shared" si="41"/>
        <v>0</v>
      </c>
    </row>
    <row r="382" spans="1:181" s="65" customFormat="1" ht="30" x14ac:dyDescent="0.25">
      <c r="A382" s="83" t="s">
        <v>662</v>
      </c>
      <c r="B382" s="87" t="s">
        <v>201</v>
      </c>
      <c r="C382" s="118">
        <v>40924</v>
      </c>
      <c r="D382" s="118">
        <v>52724</v>
      </c>
      <c r="E382" s="87" t="s">
        <v>199</v>
      </c>
      <c r="F382" s="87" t="s">
        <v>177</v>
      </c>
      <c r="G382" s="87" t="s">
        <v>663</v>
      </c>
      <c r="H382" s="87"/>
      <c r="I382" s="87"/>
      <c r="J382" s="83">
        <v>100</v>
      </c>
      <c r="K382" s="87"/>
      <c r="L382" s="87" t="s">
        <v>176</v>
      </c>
      <c r="M382" s="83"/>
      <c r="N382" s="83"/>
      <c r="O382" s="83"/>
      <c r="P382" s="83"/>
      <c r="Q382" s="83"/>
      <c r="R382" s="83"/>
      <c r="S382" s="83"/>
      <c r="T382" s="83">
        <v>1</v>
      </c>
      <c r="U382" s="83"/>
      <c r="V382" s="83">
        <v>11424</v>
      </c>
      <c r="W382" s="83">
        <v>1428</v>
      </c>
      <c r="X382" s="87" t="s">
        <v>175</v>
      </c>
      <c r="Y382" s="83">
        <v>3157</v>
      </c>
      <c r="Z382" s="83"/>
      <c r="AA382" s="83"/>
      <c r="AB382" s="83">
        <v>1600</v>
      </c>
      <c r="AC382" s="83">
        <v>1</v>
      </c>
      <c r="AD382" s="87" t="s">
        <v>176</v>
      </c>
      <c r="AE382" s="90"/>
      <c r="AF382" s="90"/>
      <c r="AG382" s="90"/>
      <c r="AH382" s="87" t="s">
        <v>176</v>
      </c>
      <c r="AI382" s="84"/>
      <c r="AJ382" s="84"/>
      <c r="AK382" s="84"/>
      <c r="AL382" s="87" t="s">
        <v>176</v>
      </c>
      <c r="AM382" s="87" t="s">
        <v>176</v>
      </c>
      <c r="AN382" s="90"/>
      <c r="AO382" s="90"/>
      <c r="AP382" s="90"/>
      <c r="AQ382" s="87" t="s">
        <v>174</v>
      </c>
      <c r="AR382" s="90"/>
      <c r="AS382" s="90">
        <v>1154.3</v>
      </c>
      <c r="AT382" s="90"/>
      <c r="AU382" s="87" t="s">
        <v>176</v>
      </c>
      <c r="AV382" s="90"/>
      <c r="AW382" s="90"/>
      <c r="AX382" s="90"/>
      <c r="AY382" s="87" t="s">
        <v>174</v>
      </c>
      <c r="AZ382" s="91">
        <v>1557</v>
      </c>
      <c r="BA382" s="90"/>
      <c r="BB382" s="90">
        <v>498.03</v>
      </c>
      <c r="BC382" s="90"/>
      <c r="BD382" s="87" t="s">
        <v>176</v>
      </c>
      <c r="BE382" s="91"/>
      <c r="BF382" s="90"/>
      <c r="BG382" s="90"/>
      <c r="BH382" s="90"/>
      <c r="BI382" s="87" t="s">
        <v>174</v>
      </c>
      <c r="BJ382" s="91">
        <v>1428</v>
      </c>
      <c r="BK382" s="90">
        <v>1175.7</v>
      </c>
      <c r="BL382" s="90">
        <v>320.04000000000002</v>
      </c>
      <c r="BM382" s="90"/>
      <c r="BN382" s="91">
        <v>11</v>
      </c>
      <c r="BO382" s="91">
        <v>38</v>
      </c>
      <c r="BP382" s="91"/>
      <c r="BQ382" s="91"/>
      <c r="BR382" s="91"/>
      <c r="BS382" s="83"/>
      <c r="BT382" s="83"/>
      <c r="BU382" s="83"/>
      <c r="BV382" s="87" t="s">
        <v>176</v>
      </c>
      <c r="BW382" s="90"/>
      <c r="BX382" s="90"/>
      <c r="BY382" s="90"/>
      <c r="BZ382" s="83"/>
      <c r="CA382" s="91"/>
      <c r="CB382" s="91"/>
      <c r="CC382" s="91"/>
      <c r="CD382" s="91"/>
      <c r="CE382" s="91"/>
      <c r="CF382" s="87" t="s">
        <v>174</v>
      </c>
      <c r="CG382" s="90">
        <v>1561.05</v>
      </c>
      <c r="CH382" s="90">
        <v>566.49</v>
      </c>
      <c r="CI382" s="90"/>
      <c r="CJ382" s="91">
        <v>1428</v>
      </c>
      <c r="CK382" s="91">
        <v>0</v>
      </c>
      <c r="CL382" s="91">
        <v>19</v>
      </c>
      <c r="CM382" s="83"/>
      <c r="CN382" s="83"/>
      <c r="CO382" s="83"/>
      <c r="CP382" s="92" t="s">
        <v>176</v>
      </c>
      <c r="CQ382" s="83"/>
      <c r="CR382" s="83"/>
      <c r="CS382" s="90"/>
      <c r="CT382" s="90"/>
      <c r="CU382" s="90"/>
      <c r="CV382" s="92" t="s">
        <v>176</v>
      </c>
      <c r="CW382" s="83"/>
      <c r="CX382" s="83"/>
      <c r="CY382" s="90"/>
      <c r="CZ382" s="90"/>
      <c r="DA382" s="90"/>
      <c r="DB382" s="87" t="s">
        <v>176</v>
      </c>
      <c r="DC382" s="90"/>
      <c r="DD382" s="90"/>
      <c r="DE382" s="90"/>
      <c r="DF382" s="91"/>
      <c r="DG382" s="91"/>
      <c r="DH382" s="91"/>
      <c r="DI382" s="87"/>
      <c r="DJ382" s="83"/>
      <c r="DK382" s="83"/>
      <c r="DL382" s="83"/>
      <c r="DM382" s="87"/>
      <c r="DN382" s="83"/>
      <c r="DO382" s="83"/>
      <c r="DP382" s="83"/>
      <c r="DQ382" s="87"/>
      <c r="DR382" s="87" t="s">
        <v>176</v>
      </c>
      <c r="DS382" s="90"/>
      <c r="DT382" s="90"/>
      <c r="DU382" s="90"/>
      <c r="DV382" s="93"/>
      <c r="DW382" s="93"/>
      <c r="DX382" s="93"/>
      <c r="DY382" s="87" t="s">
        <v>174</v>
      </c>
      <c r="DZ382" s="83">
        <v>77</v>
      </c>
      <c r="EA382" s="83">
        <v>77</v>
      </c>
      <c r="EB382" s="83">
        <v>72</v>
      </c>
      <c r="EC382" s="83">
        <v>72</v>
      </c>
      <c r="ED382" s="83">
        <v>12</v>
      </c>
      <c r="EE382" s="83">
        <v>12</v>
      </c>
      <c r="EF382" s="87" t="s">
        <v>176</v>
      </c>
      <c r="EG382" s="83"/>
      <c r="EH382" s="84"/>
      <c r="EI382" s="84"/>
      <c r="EJ382" s="84"/>
      <c r="EK382" s="87" t="s">
        <v>174</v>
      </c>
      <c r="EL382" s="90"/>
      <c r="EM382" s="90">
        <v>114.38</v>
      </c>
      <c r="EN382" s="90"/>
      <c r="EO382" s="87" t="s">
        <v>177</v>
      </c>
      <c r="EP382" s="83">
        <v>40</v>
      </c>
      <c r="EQ382" s="91">
        <v>10</v>
      </c>
      <c r="ER382" s="91">
        <v>140</v>
      </c>
      <c r="ES382" s="91">
        <v>120</v>
      </c>
      <c r="ET382" s="91">
        <v>6</v>
      </c>
      <c r="EU382" s="87" t="s">
        <v>321</v>
      </c>
      <c r="EV382" s="87" t="s">
        <v>209</v>
      </c>
      <c r="EW382" s="91">
        <v>2</v>
      </c>
      <c r="EX382" s="87" t="s">
        <v>174</v>
      </c>
      <c r="EY382" s="90"/>
      <c r="EZ382" s="90">
        <v>92.44</v>
      </c>
      <c r="FA382" s="90"/>
      <c r="FB382" s="91">
        <v>9</v>
      </c>
      <c r="FC382" s="91">
        <v>75</v>
      </c>
      <c r="FD382" s="91">
        <v>12</v>
      </c>
      <c r="FE382" s="87" t="s">
        <v>180</v>
      </c>
      <c r="FF382" s="83">
        <v>9</v>
      </c>
      <c r="FG382" s="83">
        <v>75</v>
      </c>
      <c r="FH382" s="83">
        <v>10</v>
      </c>
      <c r="FI382" s="87" t="s">
        <v>205</v>
      </c>
      <c r="FJ382" s="83"/>
      <c r="FK382" s="83"/>
      <c r="FL382" s="83"/>
      <c r="FM382" s="87"/>
      <c r="FN382" s="113" t="s">
        <v>174</v>
      </c>
      <c r="FO382" s="84">
        <f t="shared" si="39"/>
        <v>50</v>
      </c>
      <c r="FP382" s="84"/>
      <c r="FQ382" s="84"/>
      <c r="FR382" s="85">
        <f t="shared" si="40"/>
        <v>200</v>
      </c>
      <c r="FS382" s="90"/>
      <c r="FT382" s="90"/>
      <c r="FU382" s="90">
        <v>77.37</v>
      </c>
      <c r="FV382" s="90"/>
      <c r="FW382" s="86">
        <f>SUM(AE382,AI382,AN382,AR382,AV382,BA382,BF382,BK382,BW382,CG382,CS382,CY382,DC382,DS382,EH382,EL382,EY382,FO382,FR382)</f>
        <v>2986.75</v>
      </c>
      <c r="FX382" s="86">
        <f t="shared" si="41"/>
        <v>2823.0499999999997</v>
      </c>
      <c r="FY382" s="86">
        <f t="shared" si="41"/>
        <v>0</v>
      </c>
    </row>
    <row r="383" spans="1:181" ht="30" customHeight="1" x14ac:dyDescent="0.25">
      <c r="A383" s="83" t="s">
        <v>664</v>
      </c>
      <c r="B383" s="87" t="s">
        <v>337</v>
      </c>
      <c r="C383" s="118">
        <v>10324</v>
      </c>
      <c r="D383" s="118">
        <v>61124</v>
      </c>
      <c r="E383" s="87" t="s">
        <v>202</v>
      </c>
      <c r="F383" s="87" t="s">
        <v>177</v>
      </c>
      <c r="G383" s="87" t="s">
        <v>203</v>
      </c>
      <c r="H383" s="87"/>
      <c r="I383" s="87"/>
      <c r="J383" s="83">
        <v>100</v>
      </c>
      <c r="K383" s="87"/>
      <c r="L383" s="87" t="s">
        <v>174</v>
      </c>
      <c r="M383" s="83">
        <v>1</v>
      </c>
      <c r="N383" s="83"/>
      <c r="O383" s="83"/>
      <c r="P383" s="83">
        <v>36000</v>
      </c>
      <c r="Q383" s="83">
        <v>12</v>
      </c>
      <c r="R383" s="83"/>
      <c r="S383" s="83"/>
      <c r="T383" s="83">
        <v>4</v>
      </c>
      <c r="U383" s="83">
        <v>6</v>
      </c>
      <c r="V383" s="83">
        <v>12096</v>
      </c>
      <c r="W383" s="83">
        <v>1512</v>
      </c>
      <c r="X383" s="87" t="s">
        <v>175</v>
      </c>
      <c r="Y383" s="83">
        <v>4063</v>
      </c>
      <c r="Z383" s="83">
        <v>800</v>
      </c>
      <c r="AA383" s="83">
        <v>211</v>
      </c>
      <c r="AB383" s="83">
        <v>1507</v>
      </c>
      <c r="AC383" s="83">
        <v>1</v>
      </c>
      <c r="AD383" s="87" t="s">
        <v>176</v>
      </c>
      <c r="AE383" s="90"/>
      <c r="AF383" s="90"/>
      <c r="AG383" s="90"/>
      <c r="AH383" s="87" t="s">
        <v>176</v>
      </c>
      <c r="AI383" s="84"/>
      <c r="AJ383" s="84"/>
      <c r="AK383" s="84"/>
      <c r="AL383" s="87" t="s">
        <v>176</v>
      </c>
      <c r="AM383" s="87" t="s">
        <v>176</v>
      </c>
      <c r="AN383" s="90"/>
      <c r="AO383" s="90"/>
      <c r="AP383" s="90"/>
      <c r="AQ383" s="87" t="s">
        <v>174</v>
      </c>
      <c r="AR383" s="90"/>
      <c r="AS383" s="90">
        <v>987.84</v>
      </c>
      <c r="AT383" s="90">
        <v>2346.5500000000002</v>
      </c>
      <c r="AU383" s="87" t="s">
        <v>176</v>
      </c>
      <c r="AV383" s="90"/>
      <c r="AW383" s="90"/>
      <c r="AX383" s="90"/>
      <c r="AY383" s="87" t="s">
        <v>174</v>
      </c>
      <c r="AZ383" s="91">
        <v>2556</v>
      </c>
      <c r="BA383" s="90"/>
      <c r="BB383" s="90"/>
      <c r="BC383" s="90">
        <v>738.11</v>
      </c>
      <c r="BD383" s="87" t="s">
        <v>174</v>
      </c>
      <c r="BE383" s="91">
        <v>589</v>
      </c>
      <c r="BF383" s="90"/>
      <c r="BG383" s="90"/>
      <c r="BH383" s="90">
        <v>835.57</v>
      </c>
      <c r="BI383" s="87" t="s">
        <v>174</v>
      </c>
      <c r="BJ383" s="91">
        <v>1512</v>
      </c>
      <c r="BK383" s="90"/>
      <c r="BL383" s="90"/>
      <c r="BM383" s="90">
        <v>2119.21</v>
      </c>
      <c r="BN383" s="91">
        <v>6</v>
      </c>
      <c r="BO383" s="91">
        <v>30</v>
      </c>
      <c r="BP383" s="91"/>
      <c r="BQ383" s="91"/>
      <c r="BR383" s="91"/>
      <c r="BS383" s="83"/>
      <c r="BT383" s="83"/>
      <c r="BU383" s="83"/>
      <c r="BV383" s="87" t="s">
        <v>176</v>
      </c>
      <c r="BW383" s="90"/>
      <c r="BX383" s="90"/>
      <c r="BY383" s="90"/>
      <c r="BZ383" s="83"/>
      <c r="CA383" s="91"/>
      <c r="CB383" s="91"/>
      <c r="CC383" s="91"/>
      <c r="CD383" s="91"/>
      <c r="CE383" s="91"/>
      <c r="CF383" s="87" t="s">
        <v>174</v>
      </c>
      <c r="CG383" s="90"/>
      <c r="CH383" s="90">
        <v>1992.17</v>
      </c>
      <c r="CI383" s="90"/>
      <c r="CJ383" s="91">
        <v>1512</v>
      </c>
      <c r="CK383" s="91">
        <v>6</v>
      </c>
      <c r="CL383" s="91">
        <v>19</v>
      </c>
      <c r="CM383" s="83"/>
      <c r="CN383" s="83"/>
      <c r="CO383" s="83"/>
      <c r="CP383" s="92" t="s">
        <v>176</v>
      </c>
      <c r="CQ383" s="83"/>
      <c r="CR383" s="83"/>
      <c r="CS383" s="90"/>
      <c r="CT383" s="90"/>
      <c r="CU383" s="90"/>
      <c r="CV383" s="92" t="s">
        <v>176</v>
      </c>
      <c r="CW383" s="83"/>
      <c r="CX383" s="83"/>
      <c r="CY383" s="90"/>
      <c r="CZ383" s="90"/>
      <c r="DA383" s="90"/>
      <c r="DB383" s="87" t="s">
        <v>176</v>
      </c>
      <c r="DC383" s="90"/>
      <c r="DD383" s="90"/>
      <c r="DE383" s="90"/>
      <c r="DF383" s="91"/>
      <c r="DG383" s="91"/>
      <c r="DH383" s="91"/>
      <c r="DI383" s="87"/>
      <c r="DJ383" s="83"/>
      <c r="DK383" s="83"/>
      <c r="DL383" s="83"/>
      <c r="DM383" s="87"/>
      <c r="DN383" s="83"/>
      <c r="DO383" s="83"/>
      <c r="DP383" s="83"/>
      <c r="DQ383" s="87"/>
      <c r="DR383" s="87" t="s">
        <v>174</v>
      </c>
      <c r="DS383" s="90">
        <v>2936.97</v>
      </c>
      <c r="DT383" s="90"/>
      <c r="DU383" s="90">
        <v>1734.35</v>
      </c>
      <c r="DV383" s="93">
        <v>2</v>
      </c>
      <c r="DW383" s="93">
        <v>15</v>
      </c>
      <c r="DX383" s="93">
        <v>8.8000000000000007</v>
      </c>
      <c r="DY383" s="87" t="s">
        <v>174</v>
      </c>
      <c r="DZ383" s="83">
        <v>78</v>
      </c>
      <c r="EA383" s="83">
        <v>80</v>
      </c>
      <c r="EB383" s="83">
        <v>72</v>
      </c>
      <c r="EC383" s="83">
        <v>72</v>
      </c>
      <c r="ED383" s="83">
        <v>8</v>
      </c>
      <c r="EE383" s="83">
        <v>6</v>
      </c>
      <c r="EF383" s="87" t="s">
        <v>176</v>
      </c>
      <c r="EG383" s="83"/>
      <c r="EH383" s="84"/>
      <c r="EI383" s="84"/>
      <c r="EJ383" s="84"/>
      <c r="EK383" s="87" t="s">
        <v>174</v>
      </c>
      <c r="EL383" s="90"/>
      <c r="EM383" s="90">
        <v>163.85</v>
      </c>
      <c r="EN383" s="90"/>
      <c r="EO383" s="87" t="s">
        <v>177</v>
      </c>
      <c r="EP383" s="83">
        <v>40</v>
      </c>
      <c r="EQ383" s="91"/>
      <c r="ER383" s="91">
        <v>120</v>
      </c>
      <c r="ES383" s="91">
        <v>120</v>
      </c>
      <c r="ET383" s="91">
        <v>12</v>
      </c>
      <c r="EU383" s="87" t="s">
        <v>174</v>
      </c>
      <c r="EV383" s="87"/>
      <c r="EW383" s="91">
        <v>2</v>
      </c>
      <c r="EX383" s="87" t="s">
        <v>174</v>
      </c>
      <c r="EY383" s="90"/>
      <c r="EZ383" s="90"/>
      <c r="FA383" s="90">
        <v>89.82</v>
      </c>
      <c r="FB383" s="91"/>
      <c r="FC383" s="91"/>
      <c r="FD383" s="91"/>
      <c r="FE383" s="87"/>
      <c r="FF383" s="83"/>
      <c r="FG383" s="83"/>
      <c r="FH383" s="83"/>
      <c r="FI383" s="87"/>
      <c r="FJ383" s="83"/>
      <c r="FK383" s="83"/>
      <c r="FL383" s="83"/>
      <c r="FM383" s="87"/>
      <c r="FN383" s="113" t="s">
        <v>174</v>
      </c>
      <c r="FO383" s="84">
        <f t="shared" si="39"/>
        <v>50</v>
      </c>
      <c r="FP383" s="84">
        <v>126.03</v>
      </c>
      <c r="FQ383" s="84"/>
      <c r="FR383" s="85">
        <f t="shared" si="40"/>
        <v>200</v>
      </c>
      <c r="FS383" s="90"/>
      <c r="FT383" s="90"/>
      <c r="FU383" s="90"/>
      <c r="FV383" s="90"/>
      <c r="FW383" s="86">
        <f t="shared" si="35"/>
        <v>3186.97</v>
      </c>
      <c r="FX383" s="86">
        <f t="shared" si="41"/>
        <v>3269.8900000000003</v>
      </c>
      <c r="FY383" s="86">
        <f t="shared" si="41"/>
        <v>7863.6100000000006</v>
      </c>
    </row>
    <row r="384" spans="1:181" x14ac:dyDescent="0.25">
      <c r="FO384" s="5">
        <f t="shared" ref="FO384:FO386" si="42">IF(FN384="Yes",50,0)</f>
        <v>0</v>
      </c>
      <c r="FR384" s="22">
        <f t="shared" ref="FR384:FR386" si="43">IF(F384="electric",200,0)</f>
        <v>0</v>
      </c>
      <c r="FW384" s="7">
        <f t="shared" ref="FW384:FW386" si="44">SUM(AE384,AI384,AN384,AR384,AV384,BA384,BF384,BK384,BW384,CG384,CS384,CY384,DC384,DS384,EH384,EL384,EY384,FO384,FR384)</f>
        <v>0</v>
      </c>
      <c r="FX384" s="7">
        <f t="shared" ref="FX384:FX386" si="45">SUM(AF384,AJ384,AO384,AS384,AW384,BB384,BG384,BL384,BX384,CH384,CT384,CZ384,DD384,DT384,EI384,EM384,EZ384,FP384,FS384,FU384)</f>
        <v>0</v>
      </c>
      <c r="FY384" s="7">
        <f t="shared" ref="FY384:FY389" si="46">SUM(AG384,AK384,AP384,AT384,AX384,BC384,BH384,BM384,BY384,CI384,CU384,DA384,DE384,DU384,EJ384,EN384,FA384,FQ384,FT384,FV384)</f>
        <v>0</v>
      </c>
    </row>
    <row r="385" spans="171:181" x14ac:dyDescent="0.25">
      <c r="FO385" s="5">
        <f t="shared" si="42"/>
        <v>0</v>
      </c>
      <c r="FR385" s="22">
        <f t="shared" si="43"/>
        <v>0</v>
      </c>
      <c r="FW385" s="7">
        <f t="shared" si="44"/>
        <v>0</v>
      </c>
      <c r="FX385" s="7">
        <f t="shared" si="45"/>
        <v>0</v>
      </c>
      <c r="FY385" s="7">
        <f t="shared" si="46"/>
        <v>0</v>
      </c>
    </row>
    <row r="386" spans="171:181" x14ac:dyDescent="0.25">
      <c r="FO386" s="5">
        <f t="shared" si="42"/>
        <v>0</v>
      </c>
      <c r="FR386" s="22">
        <f t="shared" si="43"/>
        <v>0</v>
      </c>
      <c r="FW386" s="7">
        <f t="shared" si="44"/>
        <v>0</v>
      </c>
      <c r="FX386" s="7">
        <f t="shared" si="45"/>
        <v>0</v>
      </c>
      <c r="FY386" s="7">
        <f t="shared" si="46"/>
        <v>0</v>
      </c>
    </row>
    <row r="387" spans="171:181" x14ac:dyDescent="0.25">
      <c r="FO387" s="5">
        <f t="shared" ref="FO387:FO450" si="47">IF(FN387="Yes",50,0)</f>
        <v>0</v>
      </c>
      <c r="FR387" s="22">
        <f t="shared" ref="FR387:FR450" si="48">IF(F387="electric",200,0)</f>
        <v>0</v>
      </c>
      <c r="FW387" s="7">
        <f t="shared" ref="FW387:FW450" si="49">SUM(AE387,AI387,AN387,AR387,AV387,BA387,BF387,BK387,BW387,CG387,CS387,CY387,DC387,DS387,EH387,EL387,EY387,FO387,FR387)</f>
        <v>0</v>
      </c>
      <c r="FX387" s="7">
        <f t="shared" ref="FX387:FX450" si="50">SUM(AF387,AJ387,AO387,AS387,AW387,BB387,BG387,BL387,BX387,CH387,CT387,CZ387,DD387,DT387,EI387,EM387,EZ387,FP387,FS387,FU387)</f>
        <v>0</v>
      </c>
      <c r="FY387" s="7">
        <f t="shared" si="46"/>
        <v>0</v>
      </c>
    </row>
    <row r="388" spans="171:181" x14ac:dyDescent="0.25">
      <c r="FO388" s="5">
        <f t="shared" si="47"/>
        <v>0</v>
      </c>
      <c r="FR388" s="22">
        <f t="shared" si="48"/>
        <v>0</v>
      </c>
      <c r="FW388" s="7">
        <f t="shared" si="49"/>
        <v>0</v>
      </c>
      <c r="FX388" s="7">
        <f t="shared" si="50"/>
        <v>0</v>
      </c>
      <c r="FY388" s="7">
        <f t="shared" si="46"/>
        <v>0</v>
      </c>
    </row>
    <row r="389" spans="171:181" x14ac:dyDescent="0.25">
      <c r="FO389" s="5">
        <f t="shared" si="47"/>
        <v>0</v>
      </c>
      <c r="FR389" s="22">
        <f t="shared" si="48"/>
        <v>0</v>
      </c>
      <c r="FW389" s="7">
        <f t="shared" si="49"/>
        <v>0</v>
      </c>
      <c r="FX389" s="7">
        <f t="shared" si="50"/>
        <v>0</v>
      </c>
      <c r="FY389" s="7">
        <f t="shared" si="46"/>
        <v>0</v>
      </c>
    </row>
    <row r="390" spans="171:181" x14ac:dyDescent="0.25">
      <c r="FO390" s="5">
        <f t="shared" si="47"/>
        <v>0</v>
      </c>
      <c r="FR390" s="22">
        <f t="shared" si="48"/>
        <v>0</v>
      </c>
      <c r="FW390" s="7">
        <f t="shared" si="49"/>
        <v>0</v>
      </c>
      <c r="FX390" s="7">
        <f t="shared" si="50"/>
        <v>0</v>
      </c>
      <c r="FY390" s="7">
        <f t="shared" ref="FY390:FY453" si="51">SUM(AG390,AK390,AP390,AT390,AX390,BC390,BH390,BM390,BY390,CI390,CU390,DA390,DE390,DU390,EJ390,EN390,FA390,FQ390,FT390,FV390)</f>
        <v>0</v>
      </c>
    </row>
    <row r="391" spans="171:181" x14ac:dyDescent="0.25">
      <c r="FO391" s="5">
        <f t="shared" si="47"/>
        <v>0</v>
      </c>
      <c r="FR391" s="22">
        <f t="shared" si="48"/>
        <v>0</v>
      </c>
      <c r="FW391" s="7">
        <f t="shared" si="49"/>
        <v>0</v>
      </c>
      <c r="FX391" s="7">
        <f t="shared" si="50"/>
        <v>0</v>
      </c>
      <c r="FY391" s="7">
        <f t="shared" si="51"/>
        <v>0</v>
      </c>
    </row>
    <row r="392" spans="171:181" x14ac:dyDescent="0.25">
      <c r="FO392" s="5">
        <f t="shared" si="47"/>
        <v>0</v>
      </c>
      <c r="FR392" s="22">
        <f t="shared" si="48"/>
        <v>0</v>
      </c>
      <c r="FW392" s="7">
        <f t="shared" si="49"/>
        <v>0</v>
      </c>
      <c r="FX392" s="7">
        <f t="shared" si="50"/>
        <v>0</v>
      </c>
      <c r="FY392" s="7">
        <f t="shared" si="51"/>
        <v>0</v>
      </c>
    </row>
    <row r="393" spans="171:181" x14ac:dyDescent="0.25">
      <c r="FO393" s="5">
        <f t="shared" si="47"/>
        <v>0</v>
      </c>
      <c r="FR393" s="22">
        <f t="shared" si="48"/>
        <v>0</v>
      </c>
      <c r="FW393" s="7">
        <f t="shared" si="49"/>
        <v>0</v>
      </c>
      <c r="FX393" s="7">
        <f t="shared" si="50"/>
        <v>0</v>
      </c>
      <c r="FY393" s="7">
        <f t="shared" si="51"/>
        <v>0</v>
      </c>
    </row>
    <row r="394" spans="171:181" x14ac:dyDescent="0.25">
      <c r="FO394" s="5">
        <f t="shared" si="47"/>
        <v>0</v>
      </c>
      <c r="FR394" s="22">
        <f t="shared" si="48"/>
        <v>0</v>
      </c>
      <c r="FW394" s="7">
        <f t="shared" si="49"/>
        <v>0</v>
      </c>
      <c r="FX394" s="7">
        <f t="shared" si="50"/>
        <v>0</v>
      </c>
      <c r="FY394" s="7">
        <f t="shared" si="51"/>
        <v>0</v>
      </c>
    </row>
    <row r="395" spans="171:181" x14ac:dyDescent="0.25">
      <c r="FO395" s="5">
        <f t="shared" si="47"/>
        <v>0</v>
      </c>
      <c r="FR395" s="22">
        <f t="shared" si="48"/>
        <v>0</v>
      </c>
      <c r="FW395" s="7">
        <f t="shared" si="49"/>
        <v>0</v>
      </c>
      <c r="FX395" s="7">
        <f t="shared" si="50"/>
        <v>0</v>
      </c>
      <c r="FY395" s="7">
        <f t="shared" si="51"/>
        <v>0</v>
      </c>
    </row>
    <row r="396" spans="171:181" x14ac:dyDescent="0.25">
      <c r="FO396" s="5">
        <f t="shared" si="47"/>
        <v>0</v>
      </c>
      <c r="FR396" s="22">
        <f t="shared" si="48"/>
        <v>0</v>
      </c>
      <c r="FW396" s="7">
        <f t="shared" si="49"/>
        <v>0</v>
      </c>
      <c r="FX396" s="7">
        <f t="shared" si="50"/>
        <v>0</v>
      </c>
      <c r="FY396" s="7">
        <f t="shared" si="51"/>
        <v>0</v>
      </c>
    </row>
    <row r="397" spans="171:181" x14ac:dyDescent="0.25">
      <c r="FO397" s="5">
        <f t="shared" si="47"/>
        <v>0</v>
      </c>
      <c r="FR397" s="22">
        <f t="shared" si="48"/>
        <v>0</v>
      </c>
      <c r="FW397" s="7">
        <f t="shared" si="49"/>
        <v>0</v>
      </c>
      <c r="FX397" s="7">
        <f t="shared" si="50"/>
        <v>0</v>
      </c>
      <c r="FY397" s="7">
        <f t="shared" si="51"/>
        <v>0</v>
      </c>
    </row>
    <row r="398" spans="171:181" x14ac:dyDescent="0.25">
      <c r="FO398" s="5">
        <f t="shared" si="47"/>
        <v>0</v>
      </c>
      <c r="FR398" s="22">
        <f t="shared" si="48"/>
        <v>0</v>
      </c>
      <c r="FW398" s="7">
        <f t="shared" si="49"/>
        <v>0</v>
      </c>
      <c r="FX398" s="7">
        <f t="shared" si="50"/>
        <v>0</v>
      </c>
      <c r="FY398" s="7">
        <f t="shared" si="51"/>
        <v>0</v>
      </c>
    </row>
    <row r="399" spans="171:181" x14ac:dyDescent="0.25">
      <c r="FO399" s="5">
        <f t="shared" si="47"/>
        <v>0</v>
      </c>
      <c r="FR399" s="22">
        <f t="shared" si="48"/>
        <v>0</v>
      </c>
      <c r="FW399" s="7">
        <f t="shared" si="49"/>
        <v>0</v>
      </c>
      <c r="FX399" s="7">
        <f t="shared" si="50"/>
        <v>0</v>
      </c>
      <c r="FY399" s="7">
        <f t="shared" si="51"/>
        <v>0</v>
      </c>
    </row>
    <row r="400" spans="171:181" x14ac:dyDescent="0.25">
      <c r="FO400" s="5">
        <f t="shared" si="47"/>
        <v>0</v>
      </c>
      <c r="FR400" s="22">
        <f t="shared" si="48"/>
        <v>0</v>
      </c>
      <c r="FW400" s="7">
        <f t="shared" si="49"/>
        <v>0</v>
      </c>
      <c r="FX400" s="7">
        <f t="shared" si="50"/>
        <v>0</v>
      </c>
      <c r="FY400" s="7">
        <f t="shared" si="51"/>
        <v>0</v>
      </c>
    </row>
    <row r="401" spans="171:181" x14ac:dyDescent="0.25">
      <c r="FO401" s="5">
        <f t="shared" si="47"/>
        <v>0</v>
      </c>
      <c r="FR401" s="22">
        <f t="shared" si="48"/>
        <v>0</v>
      </c>
      <c r="FW401" s="7">
        <f t="shared" si="49"/>
        <v>0</v>
      </c>
      <c r="FX401" s="7">
        <f t="shared" si="50"/>
        <v>0</v>
      </c>
      <c r="FY401" s="7">
        <f t="shared" si="51"/>
        <v>0</v>
      </c>
    </row>
    <row r="402" spans="171:181" x14ac:dyDescent="0.25">
      <c r="FO402" s="5">
        <f t="shared" si="47"/>
        <v>0</v>
      </c>
      <c r="FR402" s="22">
        <f t="shared" si="48"/>
        <v>0</v>
      </c>
      <c r="FW402" s="7">
        <f t="shared" si="49"/>
        <v>0</v>
      </c>
      <c r="FX402" s="7">
        <f t="shared" si="50"/>
        <v>0</v>
      </c>
      <c r="FY402" s="7">
        <f t="shared" si="51"/>
        <v>0</v>
      </c>
    </row>
    <row r="403" spans="171:181" x14ac:dyDescent="0.25">
      <c r="FO403" s="5">
        <f t="shared" si="47"/>
        <v>0</v>
      </c>
      <c r="FR403" s="22">
        <f t="shared" si="48"/>
        <v>0</v>
      </c>
      <c r="FW403" s="7">
        <f t="shared" si="49"/>
        <v>0</v>
      </c>
      <c r="FX403" s="7">
        <f t="shared" si="50"/>
        <v>0</v>
      </c>
      <c r="FY403" s="7">
        <f t="shared" si="51"/>
        <v>0</v>
      </c>
    </row>
    <row r="404" spans="171:181" x14ac:dyDescent="0.25">
      <c r="FO404" s="5">
        <f t="shared" si="47"/>
        <v>0</v>
      </c>
      <c r="FR404" s="22">
        <f t="shared" si="48"/>
        <v>0</v>
      </c>
      <c r="FW404" s="7">
        <f t="shared" si="49"/>
        <v>0</v>
      </c>
      <c r="FX404" s="7">
        <f t="shared" si="50"/>
        <v>0</v>
      </c>
      <c r="FY404" s="7">
        <f t="shared" si="51"/>
        <v>0</v>
      </c>
    </row>
    <row r="405" spans="171:181" x14ac:dyDescent="0.25">
      <c r="FO405" s="5">
        <f t="shared" si="47"/>
        <v>0</v>
      </c>
      <c r="FR405" s="22">
        <f t="shared" si="48"/>
        <v>0</v>
      </c>
      <c r="FW405" s="7">
        <f t="shared" si="49"/>
        <v>0</v>
      </c>
      <c r="FX405" s="7">
        <f t="shared" si="50"/>
        <v>0</v>
      </c>
      <c r="FY405" s="7">
        <f t="shared" si="51"/>
        <v>0</v>
      </c>
    </row>
    <row r="406" spans="171:181" x14ac:dyDescent="0.25">
      <c r="FO406" s="5">
        <f t="shared" si="47"/>
        <v>0</v>
      </c>
      <c r="FR406" s="22">
        <f t="shared" si="48"/>
        <v>0</v>
      </c>
      <c r="FW406" s="7">
        <f t="shared" si="49"/>
        <v>0</v>
      </c>
      <c r="FX406" s="7">
        <f t="shared" si="50"/>
        <v>0</v>
      </c>
      <c r="FY406" s="7">
        <f t="shared" si="51"/>
        <v>0</v>
      </c>
    </row>
    <row r="407" spans="171:181" x14ac:dyDescent="0.25">
      <c r="FO407" s="5">
        <f t="shared" si="47"/>
        <v>0</v>
      </c>
      <c r="FR407" s="22">
        <f t="shared" si="48"/>
        <v>0</v>
      </c>
      <c r="FW407" s="7">
        <f t="shared" si="49"/>
        <v>0</v>
      </c>
      <c r="FX407" s="7">
        <f t="shared" si="50"/>
        <v>0</v>
      </c>
      <c r="FY407" s="7">
        <f t="shared" si="51"/>
        <v>0</v>
      </c>
    </row>
    <row r="408" spans="171:181" x14ac:dyDescent="0.25">
      <c r="FO408" s="5">
        <f t="shared" si="47"/>
        <v>0</v>
      </c>
      <c r="FR408" s="22">
        <f t="shared" si="48"/>
        <v>0</v>
      </c>
      <c r="FW408" s="7">
        <f t="shared" si="49"/>
        <v>0</v>
      </c>
      <c r="FX408" s="7">
        <f t="shared" si="50"/>
        <v>0</v>
      </c>
      <c r="FY408" s="7">
        <f t="shared" si="51"/>
        <v>0</v>
      </c>
    </row>
    <row r="409" spans="171:181" x14ac:dyDescent="0.25">
      <c r="FO409" s="5">
        <f t="shared" si="47"/>
        <v>0</v>
      </c>
      <c r="FR409" s="22">
        <f t="shared" si="48"/>
        <v>0</v>
      </c>
      <c r="FW409" s="7">
        <f t="shared" si="49"/>
        <v>0</v>
      </c>
      <c r="FX409" s="7">
        <f t="shared" si="50"/>
        <v>0</v>
      </c>
      <c r="FY409" s="7">
        <f t="shared" si="51"/>
        <v>0</v>
      </c>
    </row>
    <row r="410" spans="171:181" x14ac:dyDescent="0.25">
      <c r="FO410" s="5">
        <f t="shared" si="47"/>
        <v>0</v>
      </c>
      <c r="FR410" s="22">
        <f t="shared" si="48"/>
        <v>0</v>
      </c>
      <c r="FW410" s="7">
        <f t="shared" si="49"/>
        <v>0</v>
      </c>
      <c r="FX410" s="7">
        <f t="shared" si="50"/>
        <v>0</v>
      </c>
      <c r="FY410" s="7">
        <f t="shared" si="51"/>
        <v>0</v>
      </c>
    </row>
    <row r="411" spans="171:181" x14ac:dyDescent="0.25">
      <c r="FO411" s="5">
        <f t="shared" si="47"/>
        <v>0</v>
      </c>
      <c r="FR411" s="22">
        <f t="shared" si="48"/>
        <v>0</v>
      </c>
      <c r="FW411" s="7">
        <f t="shared" si="49"/>
        <v>0</v>
      </c>
      <c r="FX411" s="7">
        <f t="shared" si="50"/>
        <v>0</v>
      </c>
      <c r="FY411" s="7">
        <f t="shared" si="51"/>
        <v>0</v>
      </c>
    </row>
    <row r="412" spans="171:181" x14ac:dyDescent="0.25">
      <c r="FO412" s="5">
        <f t="shared" si="47"/>
        <v>0</v>
      </c>
      <c r="FR412" s="22">
        <f t="shared" si="48"/>
        <v>0</v>
      </c>
      <c r="FW412" s="7">
        <f t="shared" si="49"/>
        <v>0</v>
      </c>
      <c r="FX412" s="7">
        <f t="shared" si="50"/>
        <v>0</v>
      </c>
      <c r="FY412" s="7">
        <f t="shared" si="51"/>
        <v>0</v>
      </c>
    </row>
    <row r="413" spans="171:181" x14ac:dyDescent="0.25">
      <c r="FO413" s="5">
        <f t="shared" si="47"/>
        <v>0</v>
      </c>
      <c r="FR413" s="22">
        <f t="shared" si="48"/>
        <v>0</v>
      </c>
      <c r="FW413" s="7">
        <f t="shared" si="49"/>
        <v>0</v>
      </c>
      <c r="FX413" s="7">
        <f t="shared" si="50"/>
        <v>0</v>
      </c>
      <c r="FY413" s="7">
        <f t="shared" si="51"/>
        <v>0</v>
      </c>
    </row>
    <row r="414" spans="171:181" x14ac:dyDescent="0.25">
      <c r="FO414" s="5">
        <f t="shared" si="47"/>
        <v>0</v>
      </c>
      <c r="FR414" s="22">
        <f t="shared" si="48"/>
        <v>0</v>
      </c>
      <c r="FW414" s="7">
        <f t="shared" si="49"/>
        <v>0</v>
      </c>
      <c r="FX414" s="7">
        <f t="shared" si="50"/>
        <v>0</v>
      </c>
      <c r="FY414" s="7">
        <f t="shared" si="51"/>
        <v>0</v>
      </c>
    </row>
    <row r="415" spans="171:181" x14ac:dyDescent="0.25">
      <c r="FO415" s="5">
        <f t="shared" si="47"/>
        <v>0</v>
      </c>
      <c r="FR415" s="22">
        <f t="shared" si="48"/>
        <v>0</v>
      </c>
      <c r="FW415" s="7">
        <f t="shared" si="49"/>
        <v>0</v>
      </c>
      <c r="FX415" s="7">
        <f t="shared" si="50"/>
        <v>0</v>
      </c>
      <c r="FY415" s="7">
        <f t="shared" si="51"/>
        <v>0</v>
      </c>
    </row>
    <row r="416" spans="171:181" x14ac:dyDescent="0.25">
      <c r="FO416" s="5">
        <f t="shared" si="47"/>
        <v>0</v>
      </c>
      <c r="FR416" s="22">
        <f t="shared" si="48"/>
        <v>0</v>
      </c>
      <c r="FW416" s="7">
        <f t="shared" si="49"/>
        <v>0</v>
      </c>
      <c r="FX416" s="7">
        <f t="shared" si="50"/>
        <v>0</v>
      </c>
      <c r="FY416" s="7">
        <f t="shared" si="51"/>
        <v>0</v>
      </c>
    </row>
    <row r="417" spans="171:181" x14ac:dyDescent="0.25">
      <c r="FO417" s="5">
        <f t="shared" si="47"/>
        <v>0</v>
      </c>
      <c r="FR417" s="22">
        <f t="shared" si="48"/>
        <v>0</v>
      </c>
      <c r="FW417" s="7">
        <f t="shared" si="49"/>
        <v>0</v>
      </c>
      <c r="FX417" s="7">
        <f t="shared" si="50"/>
        <v>0</v>
      </c>
      <c r="FY417" s="7">
        <f t="shared" si="51"/>
        <v>0</v>
      </c>
    </row>
    <row r="418" spans="171:181" x14ac:dyDescent="0.25">
      <c r="FO418" s="5">
        <f t="shared" si="47"/>
        <v>0</v>
      </c>
      <c r="FR418" s="22">
        <f t="shared" si="48"/>
        <v>0</v>
      </c>
      <c r="FW418" s="7">
        <f t="shared" si="49"/>
        <v>0</v>
      </c>
      <c r="FX418" s="7">
        <f t="shared" si="50"/>
        <v>0</v>
      </c>
      <c r="FY418" s="7">
        <f t="shared" si="51"/>
        <v>0</v>
      </c>
    </row>
    <row r="419" spans="171:181" x14ac:dyDescent="0.25">
      <c r="FO419" s="5">
        <f t="shared" si="47"/>
        <v>0</v>
      </c>
      <c r="FR419" s="22">
        <f t="shared" si="48"/>
        <v>0</v>
      </c>
      <c r="FW419" s="7">
        <f t="shared" si="49"/>
        <v>0</v>
      </c>
      <c r="FX419" s="7">
        <f t="shared" si="50"/>
        <v>0</v>
      </c>
      <c r="FY419" s="7">
        <f t="shared" si="51"/>
        <v>0</v>
      </c>
    </row>
    <row r="420" spans="171:181" x14ac:dyDescent="0.25">
      <c r="FO420" s="5">
        <f t="shared" si="47"/>
        <v>0</v>
      </c>
      <c r="FR420" s="22">
        <f t="shared" si="48"/>
        <v>0</v>
      </c>
      <c r="FW420" s="7">
        <f t="shared" si="49"/>
        <v>0</v>
      </c>
      <c r="FX420" s="7">
        <f t="shared" si="50"/>
        <v>0</v>
      </c>
      <c r="FY420" s="7">
        <f t="shared" si="51"/>
        <v>0</v>
      </c>
    </row>
    <row r="421" spans="171:181" x14ac:dyDescent="0.25">
      <c r="FO421" s="5">
        <f t="shared" si="47"/>
        <v>0</v>
      </c>
      <c r="FR421" s="22">
        <f t="shared" si="48"/>
        <v>0</v>
      </c>
      <c r="FW421" s="7">
        <f t="shared" si="49"/>
        <v>0</v>
      </c>
      <c r="FX421" s="7">
        <f t="shared" si="50"/>
        <v>0</v>
      </c>
      <c r="FY421" s="7">
        <f t="shared" si="51"/>
        <v>0</v>
      </c>
    </row>
    <row r="422" spans="171:181" x14ac:dyDescent="0.25">
      <c r="FO422" s="5">
        <f t="shared" si="47"/>
        <v>0</v>
      </c>
      <c r="FR422" s="22">
        <f t="shared" si="48"/>
        <v>0</v>
      </c>
      <c r="FW422" s="7">
        <f t="shared" si="49"/>
        <v>0</v>
      </c>
      <c r="FX422" s="7">
        <f t="shared" si="50"/>
        <v>0</v>
      </c>
      <c r="FY422" s="7">
        <f t="shared" si="51"/>
        <v>0</v>
      </c>
    </row>
    <row r="423" spans="171:181" x14ac:dyDescent="0.25">
      <c r="FO423" s="5">
        <f t="shared" si="47"/>
        <v>0</v>
      </c>
      <c r="FR423" s="22">
        <f t="shared" si="48"/>
        <v>0</v>
      </c>
      <c r="FW423" s="7">
        <f t="shared" si="49"/>
        <v>0</v>
      </c>
      <c r="FX423" s="7">
        <f t="shared" si="50"/>
        <v>0</v>
      </c>
      <c r="FY423" s="7">
        <f t="shared" si="51"/>
        <v>0</v>
      </c>
    </row>
    <row r="424" spans="171:181" x14ac:dyDescent="0.25">
      <c r="FO424" s="5">
        <f t="shared" si="47"/>
        <v>0</v>
      </c>
      <c r="FR424" s="22">
        <f t="shared" si="48"/>
        <v>0</v>
      </c>
      <c r="FW424" s="7">
        <f t="shared" si="49"/>
        <v>0</v>
      </c>
      <c r="FX424" s="7">
        <f t="shared" si="50"/>
        <v>0</v>
      </c>
      <c r="FY424" s="7">
        <f t="shared" si="51"/>
        <v>0</v>
      </c>
    </row>
    <row r="425" spans="171:181" x14ac:dyDescent="0.25">
      <c r="FO425" s="5">
        <f t="shared" si="47"/>
        <v>0</v>
      </c>
      <c r="FR425" s="22">
        <f t="shared" si="48"/>
        <v>0</v>
      </c>
      <c r="FW425" s="7">
        <f t="shared" si="49"/>
        <v>0</v>
      </c>
      <c r="FX425" s="7">
        <f t="shared" si="50"/>
        <v>0</v>
      </c>
      <c r="FY425" s="7">
        <f t="shared" si="51"/>
        <v>0</v>
      </c>
    </row>
    <row r="426" spans="171:181" x14ac:dyDescent="0.25">
      <c r="FO426" s="5">
        <f t="shared" si="47"/>
        <v>0</v>
      </c>
      <c r="FR426" s="22">
        <f t="shared" si="48"/>
        <v>0</v>
      </c>
      <c r="FW426" s="7">
        <f t="shared" si="49"/>
        <v>0</v>
      </c>
      <c r="FX426" s="7">
        <f t="shared" si="50"/>
        <v>0</v>
      </c>
      <c r="FY426" s="7">
        <f t="shared" si="51"/>
        <v>0</v>
      </c>
    </row>
    <row r="427" spans="171:181" x14ac:dyDescent="0.25">
      <c r="FO427" s="5">
        <f t="shared" si="47"/>
        <v>0</v>
      </c>
      <c r="FR427" s="22">
        <f t="shared" si="48"/>
        <v>0</v>
      </c>
      <c r="FW427" s="7">
        <f t="shared" si="49"/>
        <v>0</v>
      </c>
      <c r="FX427" s="7">
        <f t="shared" si="50"/>
        <v>0</v>
      </c>
      <c r="FY427" s="7">
        <f t="shared" si="51"/>
        <v>0</v>
      </c>
    </row>
    <row r="428" spans="171:181" x14ac:dyDescent="0.25">
      <c r="FO428" s="5">
        <f t="shared" si="47"/>
        <v>0</v>
      </c>
      <c r="FR428" s="22">
        <f t="shared" si="48"/>
        <v>0</v>
      </c>
      <c r="FW428" s="7">
        <f t="shared" si="49"/>
        <v>0</v>
      </c>
      <c r="FX428" s="7">
        <f t="shared" si="50"/>
        <v>0</v>
      </c>
      <c r="FY428" s="7">
        <f t="shared" si="51"/>
        <v>0</v>
      </c>
    </row>
    <row r="429" spans="171:181" x14ac:dyDescent="0.25">
      <c r="FO429" s="5">
        <f t="shared" si="47"/>
        <v>0</v>
      </c>
      <c r="FR429" s="22">
        <f t="shared" si="48"/>
        <v>0</v>
      </c>
      <c r="FW429" s="7">
        <f t="shared" si="49"/>
        <v>0</v>
      </c>
      <c r="FX429" s="7">
        <f t="shared" si="50"/>
        <v>0</v>
      </c>
      <c r="FY429" s="7">
        <f t="shared" si="51"/>
        <v>0</v>
      </c>
    </row>
    <row r="430" spans="171:181" x14ac:dyDescent="0.25">
      <c r="FO430" s="5">
        <f t="shared" si="47"/>
        <v>0</v>
      </c>
      <c r="FR430" s="22">
        <f t="shared" si="48"/>
        <v>0</v>
      </c>
      <c r="FW430" s="7">
        <f t="shared" si="49"/>
        <v>0</v>
      </c>
      <c r="FX430" s="7">
        <f t="shared" si="50"/>
        <v>0</v>
      </c>
      <c r="FY430" s="7">
        <f t="shared" si="51"/>
        <v>0</v>
      </c>
    </row>
    <row r="431" spans="171:181" x14ac:dyDescent="0.25">
      <c r="FO431" s="5">
        <f t="shared" si="47"/>
        <v>0</v>
      </c>
      <c r="FR431" s="22">
        <f t="shared" si="48"/>
        <v>0</v>
      </c>
      <c r="FW431" s="7">
        <f t="shared" si="49"/>
        <v>0</v>
      </c>
      <c r="FX431" s="7">
        <f t="shared" si="50"/>
        <v>0</v>
      </c>
      <c r="FY431" s="7">
        <f t="shared" si="51"/>
        <v>0</v>
      </c>
    </row>
    <row r="432" spans="171:181" x14ac:dyDescent="0.25">
      <c r="FO432" s="5">
        <f t="shared" si="47"/>
        <v>0</v>
      </c>
      <c r="FR432" s="22">
        <f t="shared" si="48"/>
        <v>0</v>
      </c>
      <c r="FW432" s="7">
        <f t="shared" si="49"/>
        <v>0</v>
      </c>
      <c r="FX432" s="7">
        <f t="shared" si="50"/>
        <v>0</v>
      </c>
      <c r="FY432" s="7">
        <f t="shared" si="51"/>
        <v>0</v>
      </c>
    </row>
    <row r="433" spans="171:181" x14ac:dyDescent="0.25">
      <c r="FO433" s="5">
        <f t="shared" si="47"/>
        <v>0</v>
      </c>
      <c r="FR433" s="22">
        <f t="shared" si="48"/>
        <v>0</v>
      </c>
      <c r="FW433" s="7">
        <f t="shared" si="49"/>
        <v>0</v>
      </c>
      <c r="FX433" s="7">
        <f t="shared" si="50"/>
        <v>0</v>
      </c>
      <c r="FY433" s="7">
        <f t="shared" si="51"/>
        <v>0</v>
      </c>
    </row>
    <row r="434" spans="171:181" x14ac:dyDescent="0.25">
      <c r="FO434" s="5">
        <f t="shared" si="47"/>
        <v>0</v>
      </c>
      <c r="FR434" s="22">
        <f t="shared" si="48"/>
        <v>0</v>
      </c>
      <c r="FW434" s="7">
        <f t="shared" si="49"/>
        <v>0</v>
      </c>
      <c r="FX434" s="7">
        <f t="shared" si="50"/>
        <v>0</v>
      </c>
      <c r="FY434" s="7">
        <f t="shared" si="51"/>
        <v>0</v>
      </c>
    </row>
    <row r="435" spans="171:181" x14ac:dyDescent="0.25">
      <c r="FO435" s="5">
        <f t="shared" si="47"/>
        <v>0</v>
      </c>
      <c r="FR435" s="22">
        <f t="shared" si="48"/>
        <v>0</v>
      </c>
      <c r="FW435" s="7">
        <f t="shared" si="49"/>
        <v>0</v>
      </c>
      <c r="FX435" s="7">
        <f t="shared" si="50"/>
        <v>0</v>
      </c>
      <c r="FY435" s="7">
        <f t="shared" si="51"/>
        <v>0</v>
      </c>
    </row>
    <row r="436" spans="171:181" x14ac:dyDescent="0.25">
      <c r="FO436" s="5">
        <f t="shared" si="47"/>
        <v>0</v>
      </c>
      <c r="FR436" s="22">
        <f t="shared" si="48"/>
        <v>0</v>
      </c>
      <c r="FW436" s="7">
        <f t="shared" si="49"/>
        <v>0</v>
      </c>
      <c r="FX436" s="7">
        <f t="shared" si="50"/>
        <v>0</v>
      </c>
      <c r="FY436" s="7">
        <f t="shared" si="51"/>
        <v>0</v>
      </c>
    </row>
    <row r="437" spans="171:181" x14ac:dyDescent="0.25">
      <c r="FO437" s="5">
        <f t="shared" si="47"/>
        <v>0</v>
      </c>
      <c r="FR437" s="22">
        <f t="shared" si="48"/>
        <v>0</v>
      </c>
      <c r="FW437" s="7">
        <f t="shared" si="49"/>
        <v>0</v>
      </c>
      <c r="FX437" s="7">
        <f t="shared" si="50"/>
        <v>0</v>
      </c>
      <c r="FY437" s="7">
        <f t="shared" si="51"/>
        <v>0</v>
      </c>
    </row>
    <row r="438" spans="171:181" x14ac:dyDescent="0.25">
      <c r="FO438" s="5">
        <f t="shared" si="47"/>
        <v>0</v>
      </c>
      <c r="FR438" s="22">
        <f t="shared" si="48"/>
        <v>0</v>
      </c>
      <c r="FW438" s="7">
        <f t="shared" si="49"/>
        <v>0</v>
      </c>
      <c r="FX438" s="7">
        <f t="shared" si="50"/>
        <v>0</v>
      </c>
      <c r="FY438" s="7">
        <f t="shared" si="51"/>
        <v>0</v>
      </c>
    </row>
    <row r="439" spans="171:181" x14ac:dyDescent="0.25">
      <c r="FO439" s="5">
        <f t="shared" si="47"/>
        <v>0</v>
      </c>
      <c r="FR439" s="22">
        <f t="shared" si="48"/>
        <v>0</v>
      </c>
      <c r="FW439" s="7">
        <f t="shared" si="49"/>
        <v>0</v>
      </c>
      <c r="FX439" s="7">
        <f t="shared" si="50"/>
        <v>0</v>
      </c>
      <c r="FY439" s="7">
        <f t="shared" si="51"/>
        <v>0</v>
      </c>
    </row>
    <row r="440" spans="171:181" x14ac:dyDescent="0.25">
      <c r="FO440" s="5">
        <f t="shared" si="47"/>
        <v>0</v>
      </c>
      <c r="FR440" s="22">
        <f t="shared" si="48"/>
        <v>0</v>
      </c>
      <c r="FW440" s="7">
        <f t="shared" si="49"/>
        <v>0</v>
      </c>
      <c r="FX440" s="7">
        <f t="shared" si="50"/>
        <v>0</v>
      </c>
      <c r="FY440" s="7">
        <f t="shared" si="51"/>
        <v>0</v>
      </c>
    </row>
    <row r="441" spans="171:181" x14ac:dyDescent="0.25">
      <c r="FO441" s="5">
        <f t="shared" si="47"/>
        <v>0</v>
      </c>
      <c r="FR441" s="22">
        <f t="shared" si="48"/>
        <v>0</v>
      </c>
      <c r="FW441" s="7">
        <f t="shared" si="49"/>
        <v>0</v>
      </c>
      <c r="FX441" s="7">
        <f t="shared" si="50"/>
        <v>0</v>
      </c>
      <c r="FY441" s="7">
        <f t="shared" si="51"/>
        <v>0</v>
      </c>
    </row>
    <row r="442" spans="171:181" x14ac:dyDescent="0.25">
      <c r="FO442" s="5">
        <f t="shared" si="47"/>
        <v>0</v>
      </c>
      <c r="FR442" s="22">
        <f t="shared" si="48"/>
        <v>0</v>
      </c>
      <c r="FW442" s="7">
        <f t="shared" si="49"/>
        <v>0</v>
      </c>
      <c r="FX442" s="7">
        <f t="shared" si="50"/>
        <v>0</v>
      </c>
      <c r="FY442" s="7">
        <f t="shared" si="51"/>
        <v>0</v>
      </c>
    </row>
    <row r="443" spans="171:181" x14ac:dyDescent="0.25">
      <c r="FO443" s="5">
        <f t="shared" si="47"/>
        <v>0</v>
      </c>
      <c r="FR443" s="22">
        <f t="shared" si="48"/>
        <v>0</v>
      </c>
      <c r="FW443" s="7">
        <f t="shared" si="49"/>
        <v>0</v>
      </c>
      <c r="FX443" s="7">
        <f t="shared" si="50"/>
        <v>0</v>
      </c>
      <c r="FY443" s="7">
        <f t="shared" si="51"/>
        <v>0</v>
      </c>
    </row>
    <row r="444" spans="171:181" x14ac:dyDescent="0.25">
      <c r="FO444" s="5">
        <f t="shared" si="47"/>
        <v>0</v>
      </c>
      <c r="FR444" s="22">
        <f t="shared" si="48"/>
        <v>0</v>
      </c>
      <c r="FW444" s="7">
        <f t="shared" si="49"/>
        <v>0</v>
      </c>
      <c r="FX444" s="7">
        <f t="shared" si="50"/>
        <v>0</v>
      </c>
      <c r="FY444" s="7">
        <f t="shared" si="51"/>
        <v>0</v>
      </c>
    </row>
    <row r="445" spans="171:181" x14ac:dyDescent="0.25">
      <c r="FO445" s="5">
        <f t="shared" si="47"/>
        <v>0</v>
      </c>
      <c r="FR445" s="22">
        <f t="shared" si="48"/>
        <v>0</v>
      </c>
      <c r="FW445" s="7">
        <f t="shared" si="49"/>
        <v>0</v>
      </c>
      <c r="FX445" s="7">
        <f t="shared" si="50"/>
        <v>0</v>
      </c>
      <c r="FY445" s="7">
        <f t="shared" si="51"/>
        <v>0</v>
      </c>
    </row>
    <row r="446" spans="171:181" x14ac:dyDescent="0.25">
      <c r="FO446" s="5">
        <f t="shared" si="47"/>
        <v>0</v>
      </c>
      <c r="FR446" s="22">
        <f t="shared" si="48"/>
        <v>0</v>
      </c>
      <c r="FW446" s="7">
        <f t="shared" si="49"/>
        <v>0</v>
      </c>
      <c r="FX446" s="7">
        <f t="shared" si="50"/>
        <v>0</v>
      </c>
      <c r="FY446" s="7">
        <f t="shared" si="51"/>
        <v>0</v>
      </c>
    </row>
    <row r="447" spans="171:181" x14ac:dyDescent="0.25">
      <c r="FO447" s="5">
        <f t="shared" si="47"/>
        <v>0</v>
      </c>
      <c r="FR447" s="22">
        <f t="shared" si="48"/>
        <v>0</v>
      </c>
      <c r="FW447" s="7">
        <f t="shared" si="49"/>
        <v>0</v>
      </c>
      <c r="FX447" s="7">
        <f t="shared" si="50"/>
        <v>0</v>
      </c>
      <c r="FY447" s="7">
        <f t="shared" si="51"/>
        <v>0</v>
      </c>
    </row>
    <row r="448" spans="171:181" x14ac:dyDescent="0.25">
      <c r="FO448" s="5">
        <f t="shared" si="47"/>
        <v>0</v>
      </c>
      <c r="FR448" s="22">
        <f t="shared" si="48"/>
        <v>0</v>
      </c>
      <c r="FW448" s="7">
        <f t="shared" si="49"/>
        <v>0</v>
      </c>
      <c r="FX448" s="7">
        <f t="shared" si="50"/>
        <v>0</v>
      </c>
      <c r="FY448" s="7">
        <f t="shared" si="51"/>
        <v>0</v>
      </c>
    </row>
    <row r="449" spans="171:181" x14ac:dyDescent="0.25">
      <c r="FO449" s="5">
        <f t="shared" si="47"/>
        <v>0</v>
      </c>
      <c r="FR449" s="22">
        <f t="shared" si="48"/>
        <v>0</v>
      </c>
      <c r="FW449" s="7">
        <f t="shared" si="49"/>
        <v>0</v>
      </c>
      <c r="FX449" s="7">
        <f t="shared" si="50"/>
        <v>0</v>
      </c>
      <c r="FY449" s="7">
        <f t="shared" si="51"/>
        <v>0</v>
      </c>
    </row>
    <row r="450" spans="171:181" x14ac:dyDescent="0.25">
      <c r="FO450" s="5">
        <f t="shared" si="47"/>
        <v>0</v>
      </c>
      <c r="FR450" s="22">
        <f t="shared" si="48"/>
        <v>0</v>
      </c>
      <c r="FW450" s="7">
        <f t="shared" si="49"/>
        <v>0</v>
      </c>
      <c r="FX450" s="7">
        <f t="shared" si="50"/>
        <v>0</v>
      </c>
      <c r="FY450" s="7">
        <f t="shared" si="51"/>
        <v>0</v>
      </c>
    </row>
    <row r="451" spans="171:181" x14ac:dyDescent="0.25">
      <c r="FO451" s="5">
        <f t="shared" ref="FO451:FO514" si="52">IF(FN451="Yes",50,0)</f>
        <v>0</v>
      </c>
      <c r="FR451" s="22">
        <f t="shared" ref="FR451:FR467" si="53">IF(F451="electric",200,0)</f>
        <v>0</v>
      </c>
      <c r="FW451" s="7">
        <f t="shared" ref="FW451:FW514" si="54">SUM(AE451,AI451,AN451,AR451,AV451,BA451,BF451,BK451,BW451,CG451,CS451,CY451,DC451,DS451,EH451,EL451,EY451,FO451,FR451)</f>
        <v>0</v>
      </c>
      <c r="FX451" s="7">
        <f t="shared" ref="FX451:FX514" si="55">SUM(AF451,AJ451,AO451,AS451,AW451,BB451,BG451,BL451,BX451,CH451,CT451,CZ451,DD451,DT451,EI451,EM451,EZ451,FP451,FS451,FU451)</f>
        <v>0</v>
      </c>
      <c r="FY451" s="7">
        <f t="shared" si="51"/>
        <v>0</v>
      </c>
    </row>
    <row r="452" spans="171:181" x14ac:dyDescent="0.25">
      <c r="FO452" s="5">
        <f t="shared" si="52"/>
        <v>0</v>
      </c>
      <c r="FR452" s="22">
        <f t="shared" si="53"/>
        <v>0</v>
      </c>
      <c r="FW452" s="7">
        <f t="shared" si="54"/>
        <v>0</v>
      </c>
      <c r="FX452" s="7">
        <f t="shared" si="55"/>
        <v>0</v>
      </c>
      <c r="FY452" s="7">
        <f t="shared" si="51"/>
        <v>0</v>
      </c>
    </row>
    <row r="453" spans="171:181" x14ac:dyDescent="0.25">
      <c r="FO453" s="5">
        <f t="shared" si="52"/>
        <v>0</v>
      </c>
      <c r="FR453" s="22">
        <f t="shared" si="53"/>
        <v>0</v>
      </c>
      <c r="FW453" s="7">
        <f t="shared" si="54"/>
        <v>0</v>
      </c>
      <c r="FX453" s="7">
        <f t="shared" si="55"/>
        <v>0</v>
      </c>
      <c r="FY453" s="7">
        <f t="shared" si="51"/>
        <v>0</v>
      </c>
    </row>
    <row r="454" spans="171:181" x14ac:dyDescent="0.25">
      <c r="FO454" s="5">
        <f t="shared" si="52"/>
        <v>0</v>
      </c>
      <c r="FR454" s="22">
        <f t="shared" si="53"/>
        <v>0</v>
      </c>
      <c r="FW454" s="7">
        <f t="shared" si="54"/>
        <v>0</v>
      </c>
      <c r="FX454" s="7">
        <f t="shared" si="55"/>
        <v>0</v>
      </c>
      <c r="FY454" s="7">
        <f t="shared" ref="FY454:FY517" si="56">SUM(AG454,AK454,AP454,AT454,AX454,BC454,BH454,BM454,BY454,CI454,CU454,DA454,DE454,DU454,EJ454,EN454,FA454,FQ454,FT454,FV454)</f>
        <v>0</v>
      </c>
    </row>
    <row r="455" spans="171:181" x14ac:dyDescent="0.25">
      <c r="FO455" s="5">
        <f t="shared" si="52"/>
        <v>0</v>
      </c>
      <c r="FR455" s="22">
        <f t="shared" si="53"/>
        <v>0</v>
      </c>
      <c r="FW455" s="7">
        <f t="shared" si="54"/>
        <v>0</v>
      </c>
      <c r="FX455" s="7">
        <f t="shared" si="55"/>
        <v>0</v>
      </c>
      <c r="FY455" s="7">
        <f t="shared" si="56"/>
        <v>0</v>
      </c>
    </row>
    <row r="456" spans="171:181" x14ac:dyDescent="0.25">
      <c r="FO456" s="5">
        <f t="shared" si="52"/>
        <v>0</v>
      </c>
      <c r="FR456" s="22">
        <f t="shared" si="53"/>
        <v>0</v>
      </c>
      <c r="FW456" s="7">
        <f t="shared" si="54"/>
        <v>0</v>
      </c>
      <c r="FX456" s="7">
        <f t="shared" si="55"/>
        <v>0</v>
      </c>
      <c r="FY456" s="7">
        <f t="shared" si="56"/>
        <v>0</v>
      </c>
    </row>
    <row r="457" spans="171:181" x14ac:dyDescent="0.25">
      <c r="FO457" s="5">
        <f t="shared" si="52"/>
        <v>0</v>
      </c>
      <c r="FR457" s="22">
        <f t="shared" si="53"/>
        <v>0</v>
      </c>
      <c r="FW457" s="7">
        <f t="shared" si="54"/>
        <v>0</v>
      </c>
      <c r="FX457" s="7">
        <f t="shared" si="55"/>
        <v>0</v>
      </c>
      <c r="FY457" s="7">
        <f t="shared" si="56"/>
        <v>0</v>
      </c>
    </row>
    <row r="458" spans="171:181" x14ac:dyDescent="0.25">
      <c r="FO458" s="5">
        <f t="shared" si="52"/>
        <v>0</v>
      </c>
      <c r="FR458" s="22">
        <f t="shared" si="53"/>
        <v>0</v>
      </c>
      <c r="FW458" s="7">
        <f t="shared" si="54"/>
        <v>0</v>
      </c>
      <c r="FX458" s="7">
        <f t="shared" si="55"/>
        <v>0</v>
      </c>
      <c r="FY458" s="7">
        <f t="shared" si="56"/>
        <v>0</v>
      </c>
    </row>
    <row r="459" spans="171:181" x14ac:dyDescent="0.25">
      <c r="FO459" s="5">
        <f t="shared" si="52"/>
        <v>0</v>
      </c>
      <c r="FR459" s="22">
        <f t="shared" si="53"/>
        <v>0</v>
      </c>
      <c r="FW459" s="7">
        <f t="shared" si="54"/>
        <v>0</v>
      </c>
      <c r="FX459" s="7">
        <f t="shared" si="55"/>
        <v>0</v>
      </c>
      <c r="FY459" s="7">
        <f t="shared" si="56"/>
        <v>0</v>
      </c>
    </row>
    <row r="460" spans="171:181" x14ac:dyDescent="0.25">
      <c r="FO460" s="5">
        <f t="shared" si="52"/>
        <v>0</v>
      </c>
      <c r="FR460" s="22">
        <f t="shared" si="53"/>
        <v>0</v>
      </c>
      <c r="FW460" s="7">
        <f t="shared" si="54"/>
        <v>0</v>
      </c>
      <c r="FX460" s="7">
        <f t="shared" si="55"/>
        <v>0</v>
      </c>
      <c r="FY460" s="7">
        <f t="shared" si="56"/>
        <v>0</v>
      </c>
    </row>
    <row r="461" spans="171:181" x14ac:dyDescent="0.25">
      <c r="FO461" s="5">
        <f t="shared" si="52"/>
        <v>0</v>
      </c>
      <c r="FR461" s="22">
        <f t="shared" si="53"/>
        <v>0</v>
      </c>
      <c r="FW461" s="7">
        <f t="shared" si="54"/>
        <v>0</v>
      </c>
      <c r="FX461" s="7">
        <f t="shared" si="55"/>
        <v>0</v>
      </c>
      <c r="FY461" s="7">
        <f t="shared" si="56"/>
        <v>0</v>
      </c>
    </row>
    <row r="462" spans="171:181" x14ac:dyDescent="0.25">
      <c r="FO462" s="5">
        <f t="shared" si="52"/>
        <v>0</v>
      </c>
      <c r="FR462" s="22">
        <f t="shared" si="53"/>
        <v>0</v>
      </c>
      <c r="FW462" s="7">
        <f t="shared" si="54"/>
        <v>0</v>
      </c>
      <c r="FX462" s="7">
        <f t="shared" si="55"/>
        <v>0</v>
      </c>
      <c r="FY462" s="7">
        <f t="shared" si="56"/>
        <v>0</v>
      </c>
    </row>
    <row r="463" spans="171:181" x14ac:dyDescent="0.25">
      <c r="FO463" s="5">
        <f t="shared" si="52"/>
        <v>0</v>
      </c>
      <c r="FR463" s="22">
        <f t="shared" si="53"/>
        <v>0</v>
      </c>
      <c r="FW463" s="7">
        <f t="shared" si="54"/>
        <v>0</v>
      </c>
      <c r="FX463" s="7">
        <f t="shared" si="55"/>
        <v>0</v>
      </c>
      <c r="FY463" s="7">
        <f t="shared" si="56"/>
        <v>0</v>
      </c>
    </row>
    <row r="464" spans="171:181" x14ac:dyDescent="0.25">
      <c r="FO464" s="5">
        <f t="shared" si="52"/>
        <v>0</v>
      </c>
      <c r="FR464" s="22">
        <f t="shared" si="53"/>
        <v>0</v>
      </c>
      <c r="FW464" s="7">
        <f t="shared" si="54"/>
        <v>0</v>
      </c>
      <c r="FX464" s="7">
        <f t="shared" si="55"/>
        <v>0</v>
      </c>
      <c r="FY464" s="7">
        <f t="shared" si="56"/>
        <v>0</v>
      </c>
    </row>
    <row r="465" spans="171:181" x14ac:dyDescent="0.25">
      <c r="FO465" s="5">
        <f t="shared" si="52"/>
        <v>0</v>
      </c>
      <c r="FR465" s="22">
        <f t="shared" si="53"/>
        <v>0</v>
      </c>
      <c r="FW465" s="7">
        <f t="shared" si="54"/>
        <v>0</v>
      </c>
      <c r="FX465" s="7">
        <f t="shared" si="55"/>
        <v>0</v>
      </c>
      <c r="FY465" s="7">
        <f t="shared" si="56"/>
        <v>0</v>
      </c>
    </row>
    <row r="466" spans="171:181" x14ac:dyDescent="0.25">
      <c r="FO466" s="5">
        <f t="shared" si="52"/>
        <v>0</v>
      </c>
      <c r="FR466" s="22">
        <f t="shared" si="53"/>
        <v>0</v>
      </c>
      <c r="FW466" s="7">
        <f t="shared" si="54"/>
        <v>0</v>
      </c>
      <c r="FX466" s="7">
        <f t="shared" si="55"/>
        <v>0</v>
      </c>
      <c r="FY466" s="7">
        <f t="shared" si="56"/>
        <v>0</v>
      </c>
    </row>
    <row r="467" spans="171:181" x14ac:dyDescent="0.25">
      <c r="FO467" s="5">
        <f t="shared" si="52"/>
        <v>0</v>
      </c>
      <c r="FR467" s="22">
        <f t="shared" si="53"/>
        <v>0</v>
      </c>
      <c r="FW467" s="7">
        <f t="shared" si="54"/>
        <v>0</v>
      </c>
      <c r="FX467" s="7">
        <f t="shared" si="55"/>
        <v>0</v>
      </c>
      <c r="FY467" s="7">
        <f t="shared" si="56"/>
        <v>0</v>
      </c>
    </row>
    <row r="468" spans="171:181" x14ac:dyDescent="0.25">
      <c r="FO468" s="5">
        <f t="shared" si="52"/>
        <v>0</v>
      </c>
      <c r="FW468" s="7">
        <f t="shared" si="54"/>
        <v>0</v>
      </c>
      <c r="FX468" s="7">
        <f t="shared" si="55"/>
        <v>0</v>
      </c>
      <c r="FY468" s="7">
        <f t="shared" si="56"/>
        <v>0</v>
      </c>
    </row>
    <row r="469" spans="171:181" x14ac:dyDescent="0.25">
      <c r="FO469" s="5">
        <f t="shared" si="52"/>
        <v>0</v>
      </c>
      <c r="FW469" s="7">
        <f t="shared" si="54"/>
        <v>0</v>
      </c>
      <c r="FX469" s="7">
        <f t="shared" si="55"/>
        <v>0</v>
      </c>
      <c r="FY469" s="7">
        <f t="shared" si="56"/>
        <v>0</v>
      </c>
    </row>
    <row r="470" spans="171:181" x14ac:dyDescent="0.25">
      <c r="FO470" s="5">
        <f t="shared" si="52"/>
        <v>0</v>
      </c>
      <c r="FW470" s="7">
        <f t="shared" si="54"/>
        <v>0</v>
      </c>
      <c r="FX470" s="7">
        <f t="shared" si="55"/>
        <v>0</v>
      </c>
      <c r="FY470" s="7">
        <f t="shared" si="56"/>
        <v>0</v>
      </c>
    </row>
    <row r="471" spans="171:181" x14ac:dyDescent="0.25">
      <c r="FO471" s="5">
        <f t="shared" si="52"/>
        <v>0</v>
      </c>
      <c r="FW471" s="7">
        <f t="shared" si="54"/>
        <v>0</v>
      </c>
      <c r="FX471" s="7">
        <f t="shared" si="55"/>
        <v>0</v>
      </c>
      <c r="FY471" s="7">
        <f t="shared" si="56"/>
        <v>0</v>
      </c>
    </row>
    <row r="472" spans="171:181" x14ac:dyDescent="0.25">
      <c r="FO472" s="5">
        <f t="shared" si="52"/>
        <v>0</v>
      </c>
      <c r="FW472" s="7">
        <f t="shared" si="54"/>
        <v>0</v>
      </c>
      <c r="FX472" s="7">
        <f t="shared" si="55"/>
        <v>0</v>
      </c>
      <c r="FY472" s="7">
        <f t="shared" si="56"/>
        <v>0</v>
      </c>
    </row>
    <row r="473" spans="171:181" x14ac:dyDescent="0.25">
      <c r="FO473" s="5">
        <f t="shared" si="52"/>
        <v>0</v>
      </c>
      <c r="FW473" s="7">
        <f t="shared" si="54"/>
        <v>0</v>
      </c>
      <c r="FX473" s="7">
        <f t="shared" si="55"/>
        <v>0</v>
      </c>
      <c r="FY473" s="7">
        <f t="shared" si="56"/>
        <v>0</v>
      </c>
    </row>
    <row r="474" spans="171:181" x14ac:dyDescent="0.25">
      <c r="FO474" s="5">
        <f t="shared" si="52"/>
        <v>0</v>
      </c>
      <c r="FW474" s="7">
        <f t="shared" si="54"/>
        <v>0</v>
      </c>
      <c r="FX474" s="7">
        <f t="shared" si="55"/>
        <v>0</v>
      </c>
      <c r="FY474" s="7">
        <f t="shared" si="56"/>
        <v>0</v>
      </c>
    </row>
    <row r="475" spans="171:181" x14ac:dyDescent="0.25">
      <c r="FO475" s="5">
        <f t="shared" si="52"/>
        <v>0</v>
      </c>
      <c r="FW475" s="7">
        <f t="shared" si="54"/>
        <v>0</v>
      </c>
      <c r="FX475" s="7">
        <f t="shared" si="55"/>
        <v>0</v>
      </c>
      <c r="FY475" s="7">
        <f t="shared" si="56"/>
        <v>0</v>
      </c>
    </row>
    <row r="476" spans="171:181" x14ac:dyDescent="0.25">
      <c r="FO476" s="5">
        <f t="shared" si="52"/>
        <v>0</v>
      </c>
      <c r="FW476" s="7">
        <f t="shared" si="54"/>
        <v>0</v>
      </c>
      <c r="FX476" s="7">
        <f t="shared" si="55"/>
        <v>0</v>
      </c>
      <c r="FY476" s="7">
        <f t="shared" si="56"/>
        <v>0</v>
      </c>
    </row>
    <row r="477" spans="171:181" x14ac:dyDescent="0.25">
      <c r="FO477" s="5">
        <f t="shared" si="52"/>
        <v>0</v>
      </c>
      <c r="FW477" s="7">
        <f t="shared" si="54"/>
        <v>0</v>
      </c>
      <c r="FX477" s="7">
        <f t="shared" si="55"/>
        <v>0</v>
      </c>
      <c r="FY477" s="7">
        <f t="shared" si="56"/>
        <v>0</v>
      </c>
    </row>
    <row r="478" spans="171:181" x14ac:dyDescent="0.25">
      <c r="FO478" s="5">
        <f t="shared" si="52"/>
        <v>0</v>
      </c>
      <c r="FW478" s="7">
        <f t="shared" si="54"/>
        <v>0</v>
      </c>
      <c r="FX478" s="7">
        <f t="shared" si="55"/>
        <v>0</v>
      </c>
      <c r="FY478" s="7">
        <f t="shared" si="56"/>
        <v>0</v>
      </c>
    </row>
    <row r="479" spans="171:181" x14ac:dyDescent="0.25">
      <c r="FO479" s="5">
        <f t="shared" si="52"/>
        <v>0</v>
      </c>
      <c r="FW479" s="7">
        <f t="shared" si="54"/>
        <v>0</v>
      </c>
      <c r="FX479" s="7">
        <f t="shared" si="55"/>
        <v>0</v>
      </c>
      <c r="FY479" s="7">
        <f t="shared" si="56"/>
        <v>0</v>
      </c>
    </row>
    <row r="480" spans="171:181" x14ac:dyDescent="0.25">
      <c r="FO480" s="5">
        <f t="shared" si="52"/>
        <v>0</v>
      </c>
      <c r="FW480" s="7">
        <f t="shared" si="54"/>
        <v>0</v>
      </c>
      <c r="FX480" s="7">
        <f t="shared" si="55"/>
        <v>0</v>
      </c>
      <c r="FY480" s="7">
        <f t="shared" si="56"/>
        <v>0</v>
      </c>
    </row>
    <row r="481" spans="171:181" x14ac:dyDescent="0.25">
      <c r="FO481" s="5">
        <f t="shared" si="52"/>
        <v>0</v>
      </c>
      <c r="FW481" s="7">
        <f t="shared" si="54"/>
        <v>0</v>
      </c>
      <c r="FX481" s="7">
        <f t="shared" si="55"/>
        <v>0</v>
      </c>
      <c r="FY481" s="7">
        <f t="shared" si="56"/>
        <v>0</v>
      </c>
    </row>
    <row r="482" spans="171:181" x14ac:dyDescent="0.25">
      <c r="FO482" s="5">
        <f t="shared" si="52"/>
        <v>0</v>
      </c>
      <c r="FW482" s="7">
        <f t="shared" si="54"/>
        <v>0</v>
      </c>
      <c r="FX482" s="7">
        <f t="shared" si="55"/>
        <v>0</v>
      </c>
      <c r="FY482" s="7">
        <f t="shared" si="56"/>
        <v>0</v>
      </c>
    </row>
    <row r="483" spans="171:181" x14ac:dyDescent="0.25">
      <c r="FO483" s="5">
        <f t="shared" si="52"/>
        <v>0</v>
      </c>
      <c r="FW483" s="7">
        <f t="shared" si="54"/>
        <v>0</v>
      </c>
      <c r="FX483" s="7">
        <f t="shared" si="55"/>
        <v>0</v>
      </c>
      <c r="FY483" s="7">
        <f t="shared" si="56"/>
        <v>0</v>
      </c>
    </row>
    <row r="484" spans="171:181" x14ac:dyDescent="0.25">
      <c r="FO484" s="5">
        <f t="shared" si="52"/>
        <v>0</v>
      </c>
      <c r="FW484" s="7">
        <f t="shared" si="54"/>
        <v>0</v>
      </c>
      <c r="FX484" s="7">
        <f t="shared" si="55"/>
        <v>0</v>
      </c>
      <c r="FY484" s="7">
        <f t="shared" si="56"/>
        <v>0</v>
      </c>
    </row>
    <row r="485" spans="171:181" x14ac:dyDescent="0.25">
      <c r="FO485" s="5">
        <f t="shared" si="52"/>
        <v>0</v>
      </c>
      <c r="FW485" s="7">
        <f t="shared" si="54"/>
        <v>0</v>
      </c>
      <c r="FX485" s="7">
        <f t="shared" si="55"/>
        <v>0</v>
      </c>
      <c r="FY485" s="7">
        <f t="shared" si="56"/>
        <v>0</v>
      </c>
    </row>
    <row r="486" spans="171:181" x14ac:dyDescent="0.25">
      <c r="FO486" s="5">
        <f t="shared" si="52"/>
        <v>0</v>
      </c>
      <c r="FW486" s="7">
        <f t="shared" si="54"/>
        <v>0</v>
      </c>
      <c r="FX486" s="7">
        <f t="shared" si="55"/>
        <v>0</v>
      </c>
      <c r="FY486" s="7">
        <f t="shared" si="56"/>
        <v>0</v>
      </c>
    </row>
    <row r="487" spans="171:181" x14ac:dyDescent="0.25">
      <c r="FO487" s="5">
        <f t="shared" si="52"/>
        <v>0</v>
      </c>
      <c r="FW487" s="7">
        <f t="shared" si="54"/>
        <v>0</v>
      </c>
      <c r="FX487" s="7">
        <f t="shared" si="55"/>
        <v>0</v>
      </c>
      <c r="FY487" s="7">
        <f t="shared" si="56"/>
        <v>0</v>
      </c>
    </row>
    <row r="488" spans="171:181" x14ac:dyDescent="0.25">
      <c r="FO488" s="5">
        <f t="shared" si="52"/>
        <v>0</v>
      </c>
      <c r="FW488" s="7">
        <f t="shared" si="54"/>
        <v>0</v>
      </c>
      <c r="FX488" s="7">
        <f t="shared" si="55"/>
        <v>0</v>
      </c>
      <c r="FY488" s="7">
        <f t="shared" si="56"/>
        <v>0</v>
      </c>
    </row>
    <row r="489" spans="171:181" x14ac:dyDescent="0.25">
      <c r="FO489" s="5">
        <f t="shared" si="52"/>
        <v>0</v>
      </c>
      <c r="FW489" s="7">
        <f t="shared" si="54"/>
        <v>0</v>
      </c>
      <c r="FX489" s="7">
        <f t="shared" si="55"/>
        <v>0</v>
      </c>
      <c r="FY489" s="7">
        <f t="shared" si="56"/>
        <v>0</v>
      </c>
    </row>
    <row r="490" spans="171:181" x14ac:dyDescent="0.25">
      <c r="FO490" s="5">
        <f t="shared" si="52"/>
        <v>0</v>
      </c>
      <c r="FW490" s="7">
        <f t="shared" si="54"/>
        <v>0</v>
      </c>
      <c r="FX490" s="7">
        <f t="shared" si="55"/>
        <v>0</v>
      </c>
      <c r="FY490" s="7">
        <f t="shared" si="56"/>
        <v>0</v>
      </c>
    </row>
    <row r="491" spans="171:181" x14ac:dyDescent="0.25">
      <c r="FO491" s="5">
        <f t="shared" si="52"/>
        <v>0</v>
      </c>
      <c r="FW491" s="7">
        <f t="shared" si="54"/>
        <v>0</v>
      </c>
      <c r="FX491" s="7">
        <f t="shared" si="55"/>
        <v>0</v>
      </c>
      <c r="FY491" s="7">
        <f t="shared" si="56"/>
        <v>0</v>
      </c>
    </row>
    <row r="492" spans="171:181" x14ac:dyDescent="0.25">
      <c r="FO492" s="5">
        <f t="shared" si="52"/>
        <v>0</v>
      </c>
      <c r="FW492" s="7">
        <f t="shared" si="54"/>
        <v>0</v>
      </c>
      <c r="FX492" s="7">
        <f t="shared" si="55"/>
        <v>0</v>
      </c>
      <c r="FY492" s="7">
        <f t="shared" si="56"/>
        <v>0</v>
      </c>
    </row>
    <row r="493" spans="171:181" x14ac:dyDescent="0.25">
      <c r="FO493" s="5">
        <f t="shared" si="52"/>
        <v>0</v>
      </c>
      <c r="FW493" s="7">
        <f t="shared" si="54"/>
        <v>0</v>
      </c>
      <c r="FX493" s="7">
        <f t="shared" si="55"/>
        <v>0</v>
      </c>
      <c r="FY493" s="7">
        <f t="shared" si="56"/>
        <v>0</v>
      </c>
    </row>
    <row r="494" spans="171:181" x14ac:dyDescent="0.25">
      <c r="FO494" s="5">
        <f t="shared" si="52"/>
        <v>0</v>
      </c>
      <c r="FW494" s="7">
        <f t="shared" si="54"/>
        <v>0</v>
      </c>
      <c r="FX494" s="7">
        <f t="shared" si="55"/>
        <v>0</v>
      </c>
      <c r="FY494" s="7">
        <f t="shared" si="56"/>
        <v>0</v>
      </c>
    </row>
    <row r="495" spans="171:181" x14ac:dyDescent="0.25">
      <c r="FO495" s="5">
        <f t="shared" si="52"/>
        <v>0</v>
      </c>
      <c r="FW495" s="7">
        <f t="shared" si="54"/>
        <v>0</v>
      </c>
      <c r="FX495" s="7">
        <f t="shared" si="55"/>
        <v>0</v>
      </c>
      <c r="FY495" s="7">
        <f t="shared" si="56"/>
        <v>0</v>
      </c>
    </row>
    <row r="496" spans="171:181" x14ac:dyDescent="0.25">
      <c r="FO496" s="5">
        <f t="shared" si="52"/>
        <v>0</v>
      </c>
      <c r="FW496" s="7">
        <f t="shared" si="54"/>
        <v>0</v>
      </c>
      <c r="FX496" s="7">
        <f t="shared" si="55"/>
        <v>0</v>
      </c>
      <c r="FY496" s="7">
        <f t="shared" si="56"/>
        <v>0</v>
      </c>
    </row>
    <row r="497" spans="171:181" x14ac:dyDescent="0.25">
      <c r="FO497" s="5">
        <f t="shared" si="52"/>
        <v>0</v>
      </c>
      <c r="FW497" s="7">
        <f t="shared" si="54"/>
        <v>0</v>
      </c>
      <c r="FX497" s="7">
        <f t="shared" si="55"/>
        <v>0</v>
      </c>
      <c r="FY497" s="7">
        <f t="shared" si="56"/>
        <v>0</v>
      </c>
    </row>
    <row r="498" spans="171:181" x14ac:dyDescent="0.25">
      <c r="FO498" s="5">
        <f t="shared" si="52"/>
        <v>0</v>
      </c>
      <c r="FW498" s="7">
        <f t="shared" si="54"/>
        <v>0</v>
      </c>
      <c r="FX498" s="7">
        <f t="shared" si="55"/>
        <v>0</v>
      </c>
      <c r="FY498" s="7">
        <f t="shared" si="56"/>
        <v>0</v>
      </c>
    </row>
    <row r="499" spans="171:181" x14ac:dyDescent="0.25">
      <c r="FO499" s="5">
        <f t="shared" si="52"/>
        <v>0</v>
      </c>
      <c r="FW499" s="7">
        <f t="shared" si="54"/>
        <v>0</v>
      </c>
      <c r="FX499" s="7">
        <f t="shared" si="55"/>
        <v>0</v>
      </c>
      <c r="FY499" s="7">
        <f t="shared" si="56"/>
        <v>0</v>
      </c>
    </row>
    <row r="500" spans="171:181" x14ac:dyDescent="0.25">
      <c r="FO500" s="5">
        <f t="shared" si="52"/>
        <v>0</v>
      </c>
      <c r="FW500" s="7">
        <f t="shared" si="54"/>
        <v>0</v>
      </c>
      <c r="FX500" s="7">
        <f t="shared" si="55"/>
        <v>0</v>
      </c>
      <c r="FY500" s="7">
        <f t="shared" si="56"/>
        <v>0</v>
      </c>
    </row>
    <row r="501" spans="171:181" x14ac:dyDescent="0.25">
      <c r="FO501" s="5">
        <f t="shared" si="52"/>
        <v>0</v>
      </c>
      <c r="FW501" s="7">
        <f t="shared" si="54"/>
        <v>0</v>
      </c>
      <c r="FX501" s="7">
        <f t="shared" si="55"/>
        <v>0</v>
      </c>
      <c r="FY501" s="7">
        <f t="shared" si="56"/>
        <v>0</v>
      </c>
    </row>
    <row r="502" spans="171:181" x14ac:dyDescent="0.25">
      <c r="FO502" s="5">
        <f t="shared" si="52"/>
        <v>0</v>
      </c>
      <c r="FW502" s="7">
        <f t="shared" si="54"/>
        <v>0</v>
      </c>
      <c r="FX502" s="7">
        <f t="shared" si="55"/>
        <v>0</v>
      </c>
      <c r="FY502" s="7">
        <f t="shared" si="56"/>
        <v>0</v>
      </c>
    </row>
    <row r="503" spans="171:181" x14ac:dyDescent="0.25">
      <c r="FO503" s="5">
        <f t="shared" si="52"/>
        <v>0</v>
      </c>
      <c r="FW503" s="7">
        <f t="shared" si="54"/>
        <v>0</v>
      </c>
      <c r="FX503" s="7">
        <f t="shared" si="55"/>
        <v>0</v>
      </c>
      <c r="FY503" s="7">
        <f t="shared" si="56"/>
        <v>0</v>
      </c>
    </row>
    <row r="504" spans="171:181" x14ac:dyDescent="0.25">
      <c r="FO504" s="5">
        <f t="shared" si="52"/>
        <v>0</v>
      </c>
      <c r="FW504" s="7">
        <f t="shared" si="54"/>
        <v>0</v>
      </c>
      <c r="FX504" s="7">
        <f t="shared" si="55"/>
        <v>0</v>
      </c>
      <c r="FY504" s="7">
        <f t="shared" si="56"/>
        <v>0</v>
      </c>
    </row>
    <row r="505" spans="171:181" x14ac:dyDescent="0.25">
      <c r="FO505" s="5">
        <f t="shared" si="52"/>
        <v>0</v>
      </c>
      <c r="FW505" s="7">
        <f t="shared" si="54"/>
        <v>0</v>
      </c>
      <c r="FX505" s="7">
        <f t="shared" si="55"/>
        <v>0</v>
      </c>
      <c r="FY505" s="7">
        <f t="shared" si="56"/>
        <v>0</v>
      </c>
    </row>
    <row r="506" spans="171:181" x14ac:dyDescent="0.25">
      <c r="FO506" s="5">
        <f t="shared" si="52"/>
        <v>0</v>
      </c>
      <c r="FW506" s="7">
        <f t="shared" si="54"/>
        <v>0</v>
      </c>
      <c r="FX506" s="7">
        <f t="shared" si="55"/>
        <v>0</v>
      </c>
      <c r="FY506" s="7">
        <f t="shared" si="56"/>
        <v>0</v>
      </c>
    </row>
    <row r="507" spans="171:181" x14ac:dyDescent="0.25">
      <c r="FO507" s="5">
        <f t="shared" si="52"/>
        <v>0</v>
      </c>
      <c r="FW507" s="7">
        <f t="shared" si="54"/>
        <v>0</v>
      </c>
      <c r="FX507" s="7">
        <f t="shared" si="55"/>
        <v>0</v>
      </c>
      <c r="FY507" s="7">
        <f t="shared" si="56"/>
        <v>0</v>
      </c>
    </row>
    <row r="508" spans="171:181" x14ac:dyDescent="0.25">
      <c r="FO508" s="5">
        <f t="shared" si="52"/>
        <v>0</v>
      </c>
      <c r="FW508" s="7">
        <f t="shared" si="54"/>
        <v>0</v>
      </c>
      <c r="FX508" s="7">
        <f t="shared" si="55"/>
        <v>0</v>
      </c>
      <c r="FY508" s="7">
        <f t="shared" si="56"/>
        <v>0</v>
      </c>
    </row>
    <row r="509" spans="171:181" x14ac:dyDescent="0.25">
      <c r="FO509" s="5">
        <f t="shared" si="52"/>
        <v>0</v>
      </c>
      <c r="FW509" s="7">
        <f t="shared" si="54"/>
        <v>0</v>
      </c>
      <c r="FX509" s="7">
        <f t="shared" si="55"/>
        <v>0</v>
      </c>
      <c r="FY509" s="7">
        <f t="shared" si="56"/>
        <v>0</v>
      </c>
    </row>
    <row r="510" spans="171:181" x14ac:dyDescent="0.25">
      <c r="FO510" s="5">
        <f t="shared" si="52"/>
        <v>0</v>
      </c>
      <c r="FW510" s="7">
        <f t="shared" si="54"/>
        <v>0</v>
      </c>
      <c r="FX510" s="7">
        <f t="shared" si="55"/>
        <v>0</v>
      </c>
      <c r="FY510" s="7">
        <f t="shared" si="56"/>
        <v>0</v>
      </c>
    </row>
    <row r="511" spans="171:181" x14ac:dyDescent="0.25">
      <c r="FO511" s="5">
        <f t="shared" si="52"/>
        <v>0</v>
      </c>
      <c r="FW511" s="7">
        <f t="shared" si="54"/>
        <v>0</v>
      </c>
      <c r="FX511" s="7">
        <f t="shared" si="55"/>
        <v>0</v>
      </c>
      <c r="FY511" s="7">
        <f t="shared" si="56"/>
        <v>0</v>
      </c>
    </row>
    <row r="512" spans="171:181" x14ac:dyDescent="0.25">
      <c r="FO512" s="5">
        <f t="shared" si="52"/>
        <v>0</v>
      </c>
      <c r="FW512" s="7">
        <f t="shared" si="54"/>
        <v>0</v>
      </c>
      <c r="FX512" s="7">
        <f t="shared" si="55"/>
        <v>0</v>
      </c>
      <c r="FY512" s="7">
        <f t="shared" si="56"/>
        <v>0</v>
      </c>
    </row>
    <row r="513" spans="171:181" x14ac:dyDescent="0.25">
      <c r="FO513" s="5">
        <f t="shared" si="52"/>
        <v>0</v>
      </c>
      <c r="FW513" s="7">
        <f t="shared" si="54"/>
        <v>0</v>
      </c>
      <c r="FX513" s="7">
        <f t="shared" si="55"/>
        <v>0</v>
      </c>
      <c r="FY513" s="7">
        <f t="shared" si="56"/>
        <v>0</v>
      </c>
    </row>
    <row r="514" spans="171:181" x14ac:dyDescent="0.25">
      <c r="FO514" s="5">
        <f t="shared" si="52"/>
        <v>0</v>
      </c>
      <c r="FW514" s="7">
        <f t="shared" si="54"/>
        <v>0</v>
      </c>
      <c r="FX514" s="7">
        <f t="shared" si="55"/>
        <v>0</v>
      </c>
      <c r="FY514" s="7">
        <f t="shared" si="56"/>
        <v>0</v>
      </c>
    </row>
    <row r="515" spans="171:181" x14ac:dyDescent="0.25">
      <c r="FO515" s="5">
        <f t="shared" ref="FO515:FO578" si="57">IF(FN515="Yes",50,0)</f>
        <v>0</v>
      </c>
      <c r="FW515" s="7">
        <f t="shared" ref="FW515:FW578" si="58">SUM(AE515,AI515,AN515,AR515,AV515,BA515,BF515,BK515,BW515,CG515,CS515,CY515,DC515,DS515,EH515,EL515,EY515,FO515,FR515)</f>
        <v>0</v>
      </c>
      <c r="FX515" s="7">
        <f t="shared" ref="FX515:FX578" si="59">SUM(AF515,AJ515,AO515,AS515,AW515,BB515,BG515,BL515,BX515,CH515,CT515,CZ515,DD515,DT515,EI515,EM515,EZ515,FP515,FS515,FU515)</f>
        <v>0</v>
      </c>
      <c r="FY515" s="7">
        <f t="shared" si="56"/>
        <v>0</v>
      </c>
    </row>
    <row r="516" spans="171:181" x14ac:dyDescent="0.25">
      <c r="FO516" s="5">
        <f t="shared" si="57"/>
        <v>0</v>
      </c>
      <c r="FW516" s="7">
        <f t="shared" si="58"/>
        <v>0</v>
      </c>
      <c r="FX516" s="7">
        <f t="shared" si="59"/>
        <v>0</v>
      </c>
      <c r="FY516" s="7">
        <f t="shared" si="56"/>
        <v>0</v>
      </c>
    </row>
    <row r="517" spans="171:181" x14ac:dyDescent="0.25">
      <c r="FO517" s="5">
        <f t="shared" si="57"/>
        <v>0</v>
      </c>
      <c r="FW517" s="7">
        <f t="shared" si="58"/>
        <v>0</v>
      </c>
      <c r="FX517" s="7">
        <f t="shared" si="59"/>
        <v>0</v>
      </c>
      <c r="FY517" s="7">
        <f t="shared" si="56"/>
        <v>0</v>
      </c>
    </row>
    <row r="518" spans="171:181" x14ac:dyDescent="0.25">
      <c r="FO518" s="5">
        <f t="shared" si="57"/>
        <v>0</v>
      </c>
      <c r="FW518" s="7">
        <f t="shared" si="58"/>
        <v>0</v>
      </c>
      <c r="FX518" s="7">
        <f t="shared" si="59"/>
        <v>0</v>
      </c>
      <c r="FY518" s="7">
        <f t="shared" ref="FY518:FY581" si="60">SUM(AG518,AK518,AP518,AT518,AX518,BC518,BH518,BM518,BY518,CI518,CU518,DA518,DE518,DU518,EJ518,EN518,FA518,FQ518,FT518,FV518)</f>
        <v>0</v>
      </c>
    </row>
    <row r="519" spans="171:181" x14ac:dyDescent="0.25">
      <c r="FO519" s="5">
        <f t="shared" si="57"/>
        <v>0</v>
      </c>
      <c r="FW519" s="7">
        <f t="shared" si="58"/>
        <v>0</v>
      </c>
      <c r="FX519" s="7">
        <f t="shared" si="59"/>
        <v>0</v>
      </c>
      <c r="FY519" s="7">
        <f t="shared" si="60"/>
        <v>0</v>
      </c>
    </row>
    <row r="520" spans="171:181" x14ac:dyDescent="0.25">
      <c r="FO520" s="5">
        <f t="shared" si="57"/>
        <v>0</v>
      </c>
      <c r="FW520" s="7">
        <f t="shared" si="58"/>
        <v>0</v>
      </c>
      <c r="FX520" s="7">
        <f t="shared" si="59"/>
        <v>0</v>
      </c>
      <c r="FY520" s="7">
        <f t="shared" si="60"/>
        <v>0</v>
      </c>
    </row>
    <row r="521" spans="171:181" x14ac:dyDescent="0.25">
      <c r="FO521" s="5">
        <f t="shared" si="57"/>
        <v>0</v>
      </c>
      <c r="FW521" s="7">
        <f t="shared" si="58"/>
        <v>0</v>
      </c>
      <c r="FX521" s="7">
        <f t="shared" si="59"/>
        <v>0</v>
      </c>
      <c r="FY521" s="7">
        <f t="shared" si="60"/>
        <v>0</v>
      </c>
    </row>
    <row r="522" spans="171:181" x14ac:dyDescent="0.25">
      <c r="FO522" s="5">
        <f t="shared" si="57"/>
        <v>0</v>
      </c>
      <c r="FW522" s="7">
        <f t="shared" si="58"/>
        <v>0</v>
      </c>
      <c r="FX522" s="7">
        <f t="shared" si="59"/>
        <v>0</v>
      </c>
      <c r="FY522" s="7">
        <f t="shared" si="60"/>
        <v>0</v>
      </c>
    </row>
    <row r="523" spans="171:181" x14ac:dyDescent="0.25">
      <c r="FO523" s="5">
        <f t="shared" si="57"/>
        <v>0</v>
      </c>
      <c r="FW523" s="7">
        <f t="shared" si="58"/>
        <v>0</v>
      </c>
      <c r="FX523" s="7">
        <f t="shared" si="59"/>
        <v>0</v>
      </c>
      <c r="FY523" s="7">
        <f t="shared" si="60"/>
        <v>0</v>
      </c>
    </row>
    <row r="524" spans="171:181" x14ac:dyDescent="0.25">
      <c r="FO524" s="5">
        <f t="shared" si="57"/>
        <v>0</v>
      </c>
      <c r="FW524" s="7">
        <f t="shared" si="58"/>
        <v>0</v>
      </c>
      <c r="FX524" s="7">
        <f t="shared" si="59"/>
        <v>0</v>
      </c>
      <c r="FY524" s="7">
        <f t="shared" si="60"/>
        <v>0</v>
      </c>
    </row>
    <row r="525" spans="171:181" x14ac:dyDescent="0.25">
      <c r="FO525" s="5">
        <f t="shared" si="57"/>
        <v>0</v>
      </c>
      <c r="FW525" s="7">
        <f t="shared" si="58"/>
        <v>0</v>
      </c>
      <c r="FX525" s="7">
        <f t="shared" si="59"/>
        <v>0</v>
      </c>
      <c r="FY525" s="7">
        <f t="shared" si="60"/>
        <v>0</v>
      </c>
    </row>
    <row r="526" spans="171:181" x14ac:dyDescent="0.25">
      <c r="FO526" s="5">
        <f t="shared" si="57"/>
        <v>0</v>
      </c>
      <c r="FW526" s="7">
        <f t="shared" si="58"/>
        <v>0</v>
      </c>
      <c r="FX526" s="7">
        <f t="shared" si="59"/>
        <v>0</v>
      </c>
      <c r="FY526" s="7">
        <f t="shared" si="60"/>
        <v>0</v>
      </c>
    </row>
    <row r="527" spans="171:181" x14ac:dyDescent="0.25">
      <c r="FO527" s="5">
        <f t="shared" si="57"/>
        <v>0</v>
      </c>
      <c r="FW527" s="7">
        <f t="shared" si="58"/>
        <v>0</v>
      </c>
      <c r="FX527" s="7">
        <f t="shared" si="59"/>
        <v>0</v>
      </c>
      <c r="FY527" s="7">
        <f t="shared" si="60"/>
        <v>0</v>
      </c>
    </row>
    <row r="528" spans="171:181" x14ac:dyDescent="0.25">
      <c r="FO528" s="5">
        <f t="shared" si="57"/>
        <v>0</v>
      </c>
      <c r="FW528" s="7">
        <f t="shared" si="58"/>
        <v>0</v>
      </c>
      <c r="FX528" s="7">
        <f t="shared" si="59"/>
        <v>0</v>
      </c>
      <c r="FY528" s="7">
        <f t="shared" si="60"/>
        <v>0</v>
      </c>
    </row>
    <row r="529" spans="171:181" x14ac:dyDescent="0.25">
      <c r="FO529" s="5">
        <f t="shared" si="57"/>
        <v>0</v>
      </c>
      <c r="FW529" s="7">
        <f t="shared" si="58"/>
        <v>0</v>
      </c>
      <c r="FX529" s="7">
        <f t="shared" si="59"/>
        <v>0</v>
      </c>
      <c r="FY529" s="7">
        <f t="shared" si="60"/>
        <v>0</v>
      </c>
    </row>
    <row r="530" spans="171:181" x14ac:dyDescent="0.25">
      <c r="FO530" s="5">
        <f t="shared" si="57"/>
        <v>0</v>
      </c>
      <c r="FW530" s="7">
        <f t="shared" si="58"/>
        <v>0</v>
      </c>
      <c r="FX530" s="7">
        <f t="shared" si="59"/>
        <v>0</v>
      </c>
      <c r="FY530" s="7">
        <f t="shared" si="60"/>
        <v>0</v>
      </c>
    </row>
    <row r="531" spans="171:181" x14ac:dyDescent="0.25">
      <c r="FO531" s="5">
        <f t="shared" si="57"/>
        <v>0</v>
      </c>
      <c r="FW531" s="7">
        <f t="shared" si="58"/>
        <v>0</v>
      </c>
      <c r="FX531" s="7">
        <f t="shared" si="59"/>
        <v>0</v>
      </c>
      <c r="FY531" s="7">
        <f t="shared" si="60"/>
        <v>0</v>
      </c>
    </row>
    <row r="532" spans="171:181" x14ac:dyDescent="0.25">
      <c r="FO532" s="5">
        <f t="shared" si="57"/>
        <v>0</v>
      </c>
      <c r="FW532" s="7">
        <f t="shared" si="58"/>
        <v>0</v>
      </c>
      <c r="FX532" s="7">
        <f t="shared" si="59"/>
        <v>0</v>
      </c>
      <c r="FY532" s="7">
        <f t="shared" si="60"/>
        <v>0</v>
      </c>
    </row>
    <row r="533" spans="171:181" x14ac:dyDescent="0.25">
      <c r="FO533" s="5">
        <f t="shared" si="57"/>
        <v>0</v>
      </c>
      <c r="FW533" s="7">
        <f t="shared" si="58"/>
        <v>0</v>
      </c>
      <c r="FX533" s="7">
        <f t="shared" si="59"/>
        <v>0</v>
      </c>
      <c r="FY533" s="7">
        <f t="shared" si="60"/>
        <v>0</v>
      </c>
    </row>
    <row r="534" spans="171:181" x14ac:dyDescent="0.25">
      <c r="FO534" s="5">
        <f t="shared" si="57"/>
        <v>0</v>
      </c>
      <c r="FW534" s="7">
        <f t="shared" si="58"/>
        <v>0</v>
      </c>
      <c r="FX534" s="7">
        <f t="shared" si="59"/>
        <v>0</v>
      </c>
      <c r="FY534" s="7">
        <f t="shared" si="60"/>
        <v>0</v>
      </c>
    </row>
    <row r="535" spans="171:181" x14ac:dyDescent="0.25">
      <c r="FO535" s="5">
        <f t="shared" si="57"/>
        <v>0</v>
      </c>
      <c r="FW535" s="7">
        <f t="shared" si="58"/>
        <v>0</v>
      </c>
      <c r="FX535" s="7">
        <f t="shared" si="59"/>
        <v>0</v>
      </c>
      <c r="FY535" s="7">
        <f t="shared" si="60"/>
        <v>0</v>
      </c>
    </row>
    <row r="536" spans="171:181" x14ac:dyDescent="0.25">
      <c r="FO536" s="5">
        <f t="shared" si="57"/>
        <v>0</v>
      </c>
      <c r="FW536" s="7">
        <f t="shared" si="58"/>
        <v>0</v>
      </c>
      <c r="FX536" s="7">
        <f t="shared" si="59"/>
        <v>0</v>
      </c>
      <c r="FY536" s="7">
        <f t="shared" si="60"/>
        <v>0</v>
      </c>
    </row>
    <row r="537" spans="171:181" x14ac:dyDescent="0.25">
      <c r="FO537" s="5">
        <f t="shared" si="57"/>
        <v>0</v>
      </c>
      <c r="FW537" s="7">
        <f t="shared" si="58"/>
        <v>0</v>
      </c>
      <c r="FX537" s="7">
        <f t="shared" si="59"/>
        <v>0</v>
      </c>
      <c r="FY537" s="7">
        <f t="shared" si="60"/>
        <v>0</v>
      </c>
    </row>
    <row r="538" spans="171:181" x14ac:dyDescent="0.25">
      <c r="FO538" s="5">
        <f t="shared" si="57"/>
        <v>0</v>
      </c>
      <c r="FW538" s="7">
        <f t="shared" si="58"/>
        <v>0</v>
      </c>
      <c r="FX538" s="7">
        <f t="shared" si="59"/>
        <v>0</v>
      </c>
      <c r="FY538" s="7">
        <f t="shared" si="60"/>
        <v>0</v>
      </c>
    </row>
    <row r="539" spans="171:181" x14ac:dyDescent="0.25">
      <c r="FO539" s="5">
        <f t="shared" si="57"/>
        <v>0</v>
      </c>
      <c r="FW539" s="7">
        <f t="shared" si="58"/>
        <v>0</v>
      </c>
      <c r="FX539" s="7">
        <f t="shared" si="59"/>
        <v>0</v>
      </c>
      <c r="FY539" s="7">
        <f t="shared" si="60"/>
        <v>0</v>
      </c>
    </row>
    <row r="540" spans="171:181" x14ac:dyDescent="0.25">
      <c r="FO540" s="5">
        <f t="shared" si="57"/>
        <v>0</v>
      </c>
      <c r="FW540" s="7">
        <f t="shared" si="58"/>
        <v>0</v>
      </c>
      <c r="FX540" s="7">
        <f t="shared" si="59"/>
        <v>0</v>
      </c>
      <c r="FY540" s="7">
        <f t="shared" si="60"/>
        <v>0</v>
      </c>
    </row>
    <row r="541" spans="171:181" x14ac:dyDescent="0.25">
      <c r="FO541" s="5">
        <f t="shared" si="57"/>
        <v>0</v>
      </c>
      <c r="FW541" s="7">
        <f t="shared" si="58"/>
        <v>0</v>
      </c>
      <c r="FX541" s="7">
        <f t="shared" si="59"/>
        <v>0</v>
      </c>
      <c r="FY541" s="7">
        <f t="shared" si="60"/>
        <v>0</v>
      </c>
    </row>
    <row r="542" spans="171:181" x14ac:dyDescent="0.25">
      <c r="FO542" s="5">
        <f t="shared" si="57"/>
        <v>0</v>
      </c>
      <c r="FW542" s="7">
        <f t="shared" si="58"/>
        <v>0</v>
      </c>
      <c r="FX542" s="7">
        <f t="shared" si="59"/>
        <v>0</v>
      </c>
      <c r="FY542" s="7">
        <f t="shared" si="60"/>
        <v>0</v>
      </c>
    </row>
    <row r="543" spans="171:181" x14ac:dyDescent="0.25">
      <c r="FO543" s="5">
        <f t="shared" si="57"/>
        <v>0</v>
      </c>
      <c r="FW543" s="7">
        <f t="shared" si="58"/>
        <v>0</v>
      </c>
      <c r="FX543" s="7">
        <f t="shared" si="59"/>
        <v>0</v>
      </c>
      <c r="FY543" s="7">
        <f t="shared" si="60"/>
        <v>0</v>
      </c>
    </row>
    <row r="544" spans="171:181" x14ac:dyDescent="0.25">
      <c r="FO544" s="5">
        <f t="shared" si="57"/>
        <v>0</v>
      </c>
      <c r="FW544" s="7">
        <f t="shared" si="58"/>
        <v>0</v>
      </c>
      <c r="FX544" s="7">
        <f t="shared" si="59"/>
        <v>0</v>
      </c>
      <c r="FY544" s="7">
        <f t="shared" si="60"/>
        <v>0</v>
      </c>
    </row>
    <row r="545" spans="171:181" x14ac:dyDescent="0.25">
      <c r="FO545" s="5">
        <f t="shared" si="57"/>
        <v>0</v>
      </c>
      <c r="FW545" s="7">
        <f t="shared" si="58"/>
        <v>0</v>
      </c>
      <c r="FX545" s="7">
        <f t="shared" si="59"/>
        <v>0</v>
      </c>
      <c r="FY545" s="7">
        <f t="shared" si="60"/>
        <v>0</v>
      </c>
    </row>
    <row r="546" spans="171:181" x14ac:dyDescent="0.25">
      <c r="FO546" s="5">
        <f t="shared" si="57"/>
        <v>0</v>
      </c>
      <c r="FW546" s="7">
        <f t="shared" si="58"/>
        <v>0</v>
      </c>
      <c r="FX546" s="7">
        <f t="shared" si="59"/>
        <v>0</v>
      </c>
      <c r="FY546" s="7">
        <f t="shared" si="60"/>
        <v>0</v>
      </c>
    </row>
    <row r="547" spans="171:181" x14ac:dyDescent="0.25">
      <c r="FO547" s="5">
        <f t="shared" si="57"/>
        <v>0</v>
      </c>
      <c r="FW547" s="7">
        <f t="shared" si="58"/>
        <v>0</v>
      </c>
      <c r="FX547" s="7">
        <f t="shared" si="59"/>
        <v>0</v>
      </c>
      <c r="FY547" s="7">
        <f t="shared" si="60"/>
        <v>0</v>
      </c>
    </row>
    <row r="548" spans="171:181" x14ac:dyDescent="0.25">
      <c r="FO548" s="5">
        <f t="shared" si="57"/>
        <v>0</v>
      </c>
      <c r="FW548" s="7">
        <f t="shared" si="58"/>
        <v>0</v>
      </c>
      <c r="FX548" s="7">
        <f t="shared" si="59"/>
        <v>0</v>
      </c>
      <c r="FY548" s="7">
        <f t="shared" si="60"/>
        <v>0</v>
      </c>
    </row>
    <row r="549" spans="171:181" x14ac:dyDescent="0.25">
      <c r="FO549" s="5">
        <f t="shared" si="57"/>
        <v>0</v>
      </c>
      <c r="FW549" s="7">
        <f t="shared" si="58"/>
        <v>0</v>
      </c>
      <c r="FX549" s="7">
        <f t="shared" si="59"/>
        <v>0</v>
      </c>
      <c r="FY549" s="7">
        <f t="shared" si="60"/>
        <v>0</v>
      </c>
    </row>
    <row r="550" spans="171:181" x14ac:dyDescent="0.25">
      <c r="FO550" s="5">
        <f t="shared" si="57"/>
        <v>0</v>
      </c>
      <c r="FW550" s="7">
        <f t="shared" si="58"/>
        <v>0</v>
      </c>
      <c r="FX550" s="7">
        <f t="shared" si="59"/>
        <v>0</v>
      </c>
      <c r="FY550" s="7">
        <f t="shared" si="60"/>
        <v>0</v>
      </c>
    </row>
    <row r="551" spans="171:181" x14ac:dyDescent="0.25">
      <c r="FO551" s="5">
        <f t="shared" si="57"/>
        <v>0</v>
      </c>
      <c r="FW551" s="7">
        <f t="shared" si="58"/>
        <v>0</v>
      </c>
      <c r="FX551" s="7">
        <f t="shared" si="59"/>
        <v>0</v>
      </c>
      <c r="FY551" s="7">
        <f t="shared" si="60"/>
        <v>0</v>
      </c>
    </row>
    <row r="552" spans="171:181" x14ac:dyDescent="0.25">
      <c r="FO552" s="5">
        <f t="shared" si="57"/>
        <v>0</v>
      </c>
      <c r="FW552" s="7">
        <f t="shared" si="58"/>
        <v>0</v>
      </c>
      <c r="FX552" s="7">
        <f t="shared" si="59"/>
        <v>0</v>
      </c>
      <c r="FY552" s="7">
        <f t="shared" si="60"/>
        <v>0</v>
      </c>
    </row>
    <row r="553" spans="171:181" x14ac:dyDescent="0.25">
      <c r="FO553" s="5">
        <f t="shared" si="57"/>
        <v>0</v>
      </c>
      <c r="FW553" s="7">
        <f t="shared" si="58"/>
        <v>0</v>
      </c>
      <c r="FX553" s="7">
        <f t="shared" si="59"/>
        <v>0</v>
      </c>
      <c r="FY553" s="7">
        <f t="shared" si="60"/>
        <v>0</v>
      </c>
    </row>
    <row r="554" spans="171:181" x14ac:dyDescent="0.25">
      <c r="FO554" s="5">
        <f t="shared" si="57"/>
        <v>0</v>
      </c>
      <c r="FW554" s="7">
        <f t="shared" si="58"/>
        <v>0</v>
      </c>
      <c r="FX554" s="7">
        <f t="shared" si="59"/>
        <v>0</v>
      </c>
      <c r="FY554" s="7">
        <f t="shared" si="60"/>
        <v>0</v>
      </c>
    </row>
    <row r="555" spans="171:181" x14ac:dyDescent="0.25">
      <c r="FO555" s="5">
        <f t="shared" si="57"/>
        <v>0</v>
      </c>
      <c r="FW555" s="7">
        <f t="shared" si="58"/>
        <v>0</v>
      </c>
      <c r="FX555" s="7">
        <f t="shared" si="59"/>
        <v>0</v>
      </c>
      <c r="FY555" s="7">
        <f t="shared" si="60"/>
        <v>0</v>
      </c>
    </row>
    <row r="556" spans="171:181" x14ac:dyDescent="0.25">
      <c r="FO556" s="5">
        <f t="shared" si="57"/>
        <v>0</v>
      </c>
      <c r="FW556" s="7">
        <f t="shared" si="58"/>
        <v>0</v>
      </c>
      <c r="FX556" s="7">
        <f t="shared" si="59"/>
        <v>0</v>
      </c>
      <c r="FY556" s="7">
        <f t="shared" si="60"/>
        <v>0</v>
      </c>
    </row>
    <row r="557" spans="171:181" x14ac:dyDescent="0.25">
      <c r="FO557" s="5">
        <f t="shared" si="57"/>
        <v>0</v>
      </c>
      <c r="FW557" s="7">
        <f t="shared" si="58"/>
        <v>0</v>
      </c>
      <c r="FX557" s="7">
        <f t="shared" si="59"/>
        <v>0</v>
      </c>
      <c r="FY557" s="7">
        <f t="shared" si="60"/>
        <v>0</v>
      </c>
    </row>
    <row r="558" spans="171:181" x14ac:dyDescent="0.25">
      <c r="FO558" s="5">
        <f t="shared" si="57"/>
        <v>0</v>
      </c>
      <c r="FW558" s="7">
        <f t="shared" si="58"/>
        <v>0</v>
      </c>
      <c r="FX558" s="7">
        <f t="shared" si="59"/>
        <v>0</v>
      </c>
      <c r="FY558" s="7">
        <f t="shared" si="60"/>
        <v>0</v>
      </c>
    </row>
    <row r="559" spans="171:181" x14ac:dyDescent="0.25">
      <c r="FO559" s="5">
        <f t="shared" si="57"/>
        <v>0</v>
      </c>
      <c r="FW559" s="7">
        <f t="shared" si="58"/>
        <v>0</v>
      </c>
      <c r="FX559" s="7">
        <f t="shared" si="59"/>
        <v>0</v>
      </c>
      <c r="FY559" s="7">
        <f t="shared" si="60"/>
        <v>0</v>
      </c>
    </row>
    <row r="560" spans="171:181" x14ac:dyDescent="0.25">
      <c r="FO560" s="5">
        <f t="shared" si="57"/>
        <v>0</v>
      </c>
      <c r="FW560" s="7">
        <f t="shared" si="58"/>
        <v>0</v>
      </c>
      <c r="FX560" s="7">
        <f t="shared" si="59"/>
        <v>0</v>
      </c>
      <c r="FY560" s="7">
        <f t="shared" si="60"/>
        <v>0</v>
      </c>
    </row>
    <row r="561" spans="171:181" x14ac:dyDescent="0.25">
      <c r="FO561" s="5">
        <f t="shared" si="57"/>
        <v>0</v>
      </c>
      <c r="FW561" s="7">
        <f t="shared" si="58"/>
        <v>0</v>
      </c>
      <c r="FX561" s="7">
        <f t="shared" si="59"/>
        <v>0</v>
      </c>
      <c r="FY561" s="7">
        <f t="shared" si="60"/>
        <v>0</v>
      </c>
    </row>
    <row r="562" spans="171:181" x14ac:dyDescent="0.25">
      <c r="FO562" s="5">
        <f t="shared" si="57"/>
        <v>0</v>
      </c>
      <c r="FW562" s="7">
        <f t="shared" si="58"/>
        <v>0</v>
      </c>
      <c r="FX562" s="7">
        <f t="shared" si="59"/>
        <v>0</v>
      </c>
      <c r="FY562" s="7">
        <f t="shared" si="60"/>
        <v>0</v>
      </c>
    </row>
    <row r="563" spans="171:181" x14ac:dyDescent="0.25">
      <c r="FO563" s="5">
        <f t="shared" si="57"/>
        <v>0</v>
      </c>
      <c r="FW563" s="7">
        <f t="shared" si="58"/>
        <v>0</v>
      </c>
      <c r="FX563" s="7">
        <f t="shared" si="59"/>
        <v>0</v>
      </c>
      <c r="FY563" s="7">
        <f t="shared" si="60"/>
        <v>0</v>
      </c>
    </row>
    <row r="564" spans="171:181" x14ac:dyDescent="0.25">
      <c r="FO564" s="5">
        <f t="shared" si="57"/>
        <v>0</v>
      </c>
      <c r="FW564" s="7">
        <f t="shared" si="58"/>
        <v>0</v>
      </c>
      <c r="FX564" s="7">
        <f t="shared" si="59"/>
        <v>0</v>
      </c>
      <c r="FY564" s="7">
        <f t="shared" si="60"/>
        <v>0</v>
      </c>
    </row>
    <row r="565" spans="171:181" x14ac:dyDescent="0.25">
      <c r="FO565" s="5">
        <f t="shared" si="57"/>
        <v>0</v>
      </c>
      <c r="FW565" s="7">
        <f t="shared" si="58"/>
        <v>0</v>
      </c>
      <c r="FX565" s="7">
        <f t="shared" si="59"/>
        <v>0</v>
      </c>
      <c r="FY565" s="7">
        <f t="shared" si="60"/>
        <v>0</v>
      </c>
    </row>
    <row r="566" spans="171:181" x14ac:dyDescent="0.25">
      <c r="FO566" s="5">
        <f t="shared" si="57"/>
        <v>0</v>
      </c>
      <c r="FW566" s="7">
        <f t="shared" si="58"/>
        <v>0</v>
      </c>
      <c r="FX566" s="7">
        <f t="shared" si="59"/>
        <v>0</v>
      </c>
      <c r="FY566" s="7">
        <f t="shared" si="60"/>
        <v>0</v>
      </c>
    </row>
    <row r="567" spans="171:181" x14ac:dyDescent="0.25">
      <c r="FO567" s="5">
        <f t="shared" si="57"/>
        <v>0</v>
      </c>
      <c r="FW567" s="7">
        <f t="shared" si="58"/>
        <v>0</v>
      </c>
      <c r="FX567" s="7">
        <f t="shared" si="59"/>
        <v>0</v>
      </c>
      <c r="FY567" s="7">
        <f t="shared" si="60"/>
        <v>0</v>
      </c>
    </row>
    <row r="568" spans="171:181" x14ac:dyDescent="0.25">
      <c r="FO568" s="5">
        <f t="shared" si="57"/>
        <v>0</v>
      </c>
      <c r="FW568" s="7">
        <f t="shared" si="58"/>
        <v>0</v>
      </c>
      <c r="FX568" s="7">
        <f t="shared" si="59"/>
        <v>0</v>
      </c>
      <c r="FY568" s="7">
        <f t="shared" si="60"/>
        <v>0</v>
      </c>
    </row>
    <row r="569" spans="171:181" x14ac:dyDescent="0.25">
      <c r="FO569" s="5">
        <f t="shared" si="57"/>
        <v>0</v>
      </c>
      <c r="FW569" s="7">
        <f t="shared" si="58"/>
        <v>0</v>
      </c>
      <c r="FX569" s="7">
        <f t="shared" si="59"/>
        <v>0</v>
      </c>
      <c r="FY569" s="7">
        <f t="shared" si="60"/>
        <v>0</v>
      </c>
    </row>
    <row r="570" spans="171:181" x14ac:dyDescent="0.25">
      <c r="FO570" s="5">
        <f t="shared" si="57"/>
        <v>0</v>
      </c>
      <c r="FW570" s="7">
        <f t="shared" si="58"/>
        <v>0</v>
      </c>
      <c r="FX570" s="7">
        <f t="shared" si="59"/>
        <v>0</v>
      </c>
      <c r="FY570" s="7">
        <f t="shared" si="60"/>
        <v>0</v>
      </c>
    </row>
    <row r="571" spans="171:181" x14ac:dyDescent="0.25">
      <c r="FO571" s="5">
        <f t="shared" si="57"/>
        <v>0</v>
      </c>
      <c r="FW571" s="7">
        <f t="shared" si="58"/>
        <v>0</v>
      </c>
      <c r="FX571" s="7">
        <f t="shared" si="59"/>
        <v>0</v>
      </c>
      <c r="FY571" s="7">
        <f t="shared" si="60"/>
        <v>0</v>
      </c>
    </row>
    <row r="572" spans="171:181" x14ac:dyDescent="0.25">
      <c r="FO572" s="5">
        <f t="shared" si="57"/>
        <v>0</v>
      </c>
      <c r="FW572" s="7">
        <f t="shared" si="58"/>
        <v>0</v>
      </c>
      <c r="FX572" s="7">
        <f t="shared" si="59"/>
        <v>0</v>
      </c>
      <c r="FY572" s="7">
        <f t="shared" si="60"/>
        <v>0</v>
      </c>
    </row>
    <row r="573" spans="171:181" x14ac:dyDescent="0.25">
      <c r="FO573" s="5">
        <f t="shared" si="57"/>
        <v>0</v>
      </c>
      <c r="FW573" s="7">
        <f t="shared" si="58"/>
        <v>0</v>
      </c>
      <c r="FX573" s="7">
        <f t="shared" si="59"/>
        <v>0</v>
      </c>
      <c r="FY573" s="7">
        <f t="shared" si="60"/>
        <v>0</v>
      </c>
    </row>
    <row r="574" spans="171:181" x14ac:dyDescent="0.25">
      <c r="FO574" s="5">
        <f t="shared" si="57"/>
        <v>0</v>
      </c>
      <c r="FW574" s="7">
        <f t="shared" si="58"/>
        <v>0</v>
      </c>
      <c r="FX574" s="7">
        <f t="shared" si="59"/>
        <v>0</v>
      </c>
      <c r="FY574" s="7">
        <f t="shared" si="60"/>
        <v>0</v>
      </c>
    </row>
    <row r="575" spans="171:181" x14ac:dyDescent="0.25">
      <c r="FO575" s="5">
        <f t="shared" si="57"/>
        <v>0</v>
      </c>
      <c r="FW575" s="7">
        <f t="shared" si="58"/>
        <v>0</v>
      </c>
      <c r="FX575" s="7">
        <f t="shared" si="59"/>
        <v>0</v>
      </c>
      <c r="FY575" s="7">
        <f t="shared" si="60"/>
        <v>0</v>
      </c>
    </row>
    <row r="576" spans="171:181" x14ac:dyDescent="0.25">
      <c r="FO576" s="5">
        <f t="shared" si="57"/>
        <v>0</v>
      </c>
      <c r="FW576" s="7">
        <f t="shared" si="58"/>
        <v>0</v>
      </c>
      <c r="FX576" s="7">
        <f t="shared" si="59"/>
        <v>0</v>
      </c>
      <c r="FY576" s="7">
        <f t="shared" si="60"/>
        <v>0</v>
      </c>
    </row>
    <row r="577" spans="171:181" x14ac:dyDescent="0.25">
      <c r="FO577" s="5">
        <f t="shared" si="57"/>
        <v>0</v>
      </c>
      <c r="FW577" s="7">
        <f t="shared" si="58"/>
        <v>0</v>
      </c>
      <c r="FX577" s="7">
        <f t="shared" si="59"/>
        <v>0</v>
      </c>
      <c r="FY577" s="7">
        <f t="shared" si="60"/>
        <v>0</v>
      </c>
    </row>
    <row r="578" spans="171:181" x14ac:dyDescent="0.25">
      <c r="FO578" s="5">
        <f t="shared" si="57"/>
        <v>0</v>
      </c>
      <c r="FW578" s="7">
        <f t="shared" si="58"/>
        <v>0</v>
      </c>
      <c r="FX578" s="7">
        <f t="shared" si="59"/>
        <v>0</v>
      </c>
      <c r="FY578" s="7">
        <f t="shared" si="60"/>
        <v>0</v>
      </c>
    </row>
    <row r="579" spans="171:181" x14ac:dyDescent="0.25">
      <c r="FO579" s="5">
        <f t="shared" ref="FO579:FO606" si="61">IF(FN579="Yes",50,0)</f>
        <v>0</v>
      </c>
      <c r="FW579" s="7">
        <f t="shared" ref="FW579:FW642" si="62">SUM(AE579,AI579,AN579,AR579,AV579,BA579,BF579,BK579,BW579,CG579,CS579,CY579,DC579,DS579,EH579,EL579,EY579,FO579,FR579)</f>
        <v>0</v>
      </c>
      <c r="FX579" s="7">
        <f t="shared" ref="FX579:FX642" si="63">SUM(AF579,AJ579,AO579,AS579,AW579,BB579,BG579,BL579,BX579,CH579,CT579,CZ579,DD579,DT579,EI579,EM579,EZ579,FP579,FS579,FU579)</f>
        <v>0</v>
      </c>
      <c r="FY579" s="7">
        <f t="shared" si="60"/>
        <v>0</v>
      </c>
    </row>
    <row r="580" spans="171:181" x14ac:dyDescent="0.25">
      <c r="FO580" s="5">
        <f t="shared" si="61"/>
        <v>0</v>
      </c>
      <c r="FW580" s="7">
        <f t="shared" si="62"/>
        <v>0</v>
      </c>
      <c r="FX580" s="7">
        <f t="shared" si="63"/>
        <v>0</v>
      </c>
      <c r="FY580" s="7">
        <f t="shared" si="60"/>
        <v>0</v>
      </c>
    </row>
    <row r="581" spans="171:181" x14ac:dyDescent="0.25">
      <c r="FO581" s="5">
        <f t="shared" si="61"/>
        <v>0</v>
      </c>
      <c r="FW581" s="7">
        <f t="shared" si="62"/>
        <v>0</v>
      </c>
      <c r="FX581" s="7">
        <f t="shared" si="63"/>
        <v>0</v>
      </c>
      <c r="FY581" s="7">
        <f t="shared" si="60"/>
        <v>0</v>
      </c>
    </row>
    <row r="582" spans="171:181" x14ac:dyDescent="0.25">
      <c r="FO582" s="5">
        <f t="shared" si="61"/>
        <v>0</v>
      </c>
      <c r="FW582" s="7">
        <f t="shared" si="62"/>
        <v>0</v>
      </c>
      <c r="FX582" s="7">
        <f t="shared" si="63"/>
        <v>0</v>
      </c>
      <c r="FY582" s="7">
        <f t="shared" ref="FY582:FY645" si="64">SUM(AG582,AK582,AP582,AT582,AX582,BC582,BH582,BM582,BY582,CI582,CU582,DA582,DE582,DU582,EJ582,EN582,FA582,FQ582,FT582,FV582)</f>
        <v>0</v>
      </c>
    </row>
    <row r="583" spans="171:181" x14ac:dyDescent="0.25">
      <c r="FO583" s="5">
        <f t="shared" si="61"/>
        <v>0</v>
      </c>
      <c r="FW583" s="7">
        <f t="shared" si="62"/>
        <v>0</v>
      </c>
      <c r="FX583" s="7">
        <f t="shared" si="63"/>
        <v>0</v>
      </c>
      <c r="FY583" s="7">
        <f t="shared" si="64"/>
        <v>0</v>
      </c>
    </row>
    <row r="584" spans="171:181" x14ac:dyDescent="0.25">
      <c r="FO584" s="5">
        <f t="shared" si="61"/>
        <v>0</v>
      </c>
      <c r="FW584" s="7">
        <f t="shared" si="62"/>
        <v>0</v>
      </c>
      <c r="FX584" s="7">
        <f t="shared" si="63"/>
        <v>0</v>
      </c>
      <c r="FY584" s="7">
        <f t="shared" si="64"/>
        <v>0</v>
      </c>
    </row>
    <row r="585" spans="171:181" x14ac:dyDescent="0.25">
      <c r="FO585" s="5">
        <f t="shared" si="61"/>
        <v>0</v>
      </c>
      <c r="FW585" s="7">
        <f t="shared" si="62"/>
        <v>0</v>
      </c>
      <c r="FX585" s="7">
        <f t="shared" si="63"/>
        <v>0</v>
      </c>
      <c r="FY585" s="7">
        <f t="shared" si="64"/>
        <v>0</v>
      </c>
    </row>
    <row r="586" spans="171:181" x14ac:dyDescent="0.25">
      <c r="FO586" s="5">
        <f t="shared" si="61"/>
        <v>0</v>
      </c>
      <c r="FW586" s="7">
        <f t="shared" si="62"/>
        <v>0</v>
      </c>
      <c r="FX586" s="7">
        <f t="shared" si="63"/>
        <v>0</v>
      </c>
      <c r="FY586" s="7">
        <f t="shared" si="64"/>
        <v>0</v>
      </c>
    </row>
    <row r="587" spans="171:181" x14ac:dyDescent="0.25">
      <c r="FO587" s="5">
        <f t="shared" si="61"/>
        <v>0</v>
      </c>
      <c r="FW587" s="7">
        <f t="shared" si="62"/>
        <v>0</v>
      </c>
      <c r="FX587" s="7">
        <f t="shared" si="63"/>
        <v>0</v>
      </c>
      <c r="FY587" s="7">
        <f t="shared" si="64"/>
        <v>0</v>
      </c>
    </row>
    <row r="588" spans="171:181" x14ac:dyDescent="0.25">
      <c r="FO588" s="5">
        <f t="shared" si="61"/>
        <v>0</v>
      </c>
      <c r="FW588" s="7">
        <f t="shared" si="62"/>
        <v>0</v>
      </c>
      <c r="FX588" s="7">
        <f t="shared" si="63"/>
        <v>0</v>
      </c>
      <c r="FY588" s="7">
        <f t="shared" si="64"/>
        <v>0</v>
      </c>
    </row>
    <row r="589" spans="171:181" x14ac:dyDescent="0.25">
      <c r="FO589" s="5">
        <f t="shared" si="61"/>
        <v>0</v>
      </c>
      <c r="FW589" s="7">
        <f t="shared" si="62"/>
        <v>0</v>
      </c>
      <c r="FX589" s="7">
        <f t="shared" si="63"/>
        <v>0</v>
      </c>
      <c r="FY589" s="7">
        <f t="shared" si="64"/>
        <v>0</v>
      </c>
    </row>
    <row r="590" spans="171:181" x14ac:dyDescent="0.25">
      <c r="FO590" s="5">
        <f t="shared" si="61"/>
        <v>0</v>
      </c>
      <c r="FW590" s="7">
        <f t="shared" si="62"/>
        <v>0</v>
      </c>
      <c r="FX590" s="7">
        <f t="shared" si="63"/>
        <v>0</v>
      </c>
      <c r="FY590" s="7">
        <f t="shared" si="64"/>
        <v>0</v>
      </c>
    </row>
    <row r="591" spans="171:181" x14ac:dyDescent="0.25">
      <c r="FO591" s="5">
        <f t="shared" si="61"/>
        <v>0</v>
      </c>
      <c r="FW591" s="7">
        <f t="shared" si="62"/>
        <v>0</v>
      </c>
      <c r="FX591" s="7">
        <f t="shared" si="63"/>
        <v>0</v>
      </c>
      <c r="FY591" s="7">
        <f t="shared" si="64"/>
        <v>0</v>
      </c>
    </row>
    <row r="592" spans="171:181" x14ac:dyDescent="0.25">
      <c r="FO592" s="5">
        <f t="shared" si="61"/>
        <v>0</v>
      </c>
      <c r="FW592" s="7">
        <f t="shared" si="62"/>
        <v>0</v>
      </c>
      <c r="FX592" s="7">
        <f t="shared" si="63"/>
        <v>0</v>
      </c>
      <c r="FY592" s="7">
        <f t="shared" si="64"/>
        <v>0</v>
      </c>
    </row>
    <row r="593" spans="171:181" x14ac:dyDescent="0.25">
      <c r="FO593" s="5">
        <f t="shared" si="61"/>
        <v>0</v>
      </c>
      <c r="FW593" s="7">
        <f t="shared" si="62"/>
        <v>0</v>
      </c>
      <c r="FX593" s="7">
        <f t="shared" si="63"/>
        <v>0</v>
      </c>
      <c r="FY593" s="7">
        <f t="shared" si="64"/>
        <v>0</v>
      </c>
    </row>
    <row r="594" spans="171:181" x14ac:dyDescent="0.25">
      <c r="FO594" s="5">
        <f t="shared" si="61"/>
        <v>0</v>
      </c>
      <c r="FW594" s="7">
        <f t="shared" si="62"/>
        <v>0</v>
      </c>
      <c r="FX594" s="7">
        <f t="shared" si="63"/>
        <v>0</v>
      </c>
      <c r="FY594" s="7">
        <f t="shared" si="64"/>
        <v>0</v>
      </c>
    </row>
    <row r="595" spans="171:181" x14ac:dyDescent="0.25">
      <c r="FO595" s="5">
        <f t="shared" si="61"/>
        <v>0</v>
      </c>
      <c r="FW595" s="7">
        <f t="shared" si="62"/>
        <v>0</v>
      </c>
      <c r="FX595" s="7">
        <f t="shared" si="63"/>
        <v>0</v>
      </c>
      <c r="FY595" s="7">
        <f t="shared" si="64"/>
        <v>0</v>
      </c>
    </row>
    <row r="596" spans="171:181" x14ac:dyDescent="0.25">
      <c r="FO596" s="5">
        <f t="shared" si="61"/>
        <v>0</v>
      </c>
      <c r="FW596" s="7">
        <f t="shared" si="62"/>
        <v>0</v>
      </c>
      <c r="FX596" s="7">
        <f t="shared" si="63"/>
        <v>0</v>
      </c>
      <c r="FY596" s="7">
        <f t="shared" si="64"/>
        <v>0</v>
      </c>
    </row>
    <row r="597" spans="171:181" x14ac:dyDescent="0.25">
      <c r="FO597" s="5">
        <f t="shared" si="61"/>
        <v>0</v>
      </c>
      <c r="FW597" s="7">
        <f t="shared" si="62"/>
        <v>0</v>
      </c>
      <c r="FX597" s="7">
        <f t="shared" si="63"/>
        <v>0</v>
      </c>
      <c r="FY597" s="7">
        <f t="shared" si="64"/>
        <v>0</v>
      </c>
    </row>
    <row r="598" spans="171:181" x14ac:dyDescent="0.25">
      <c r="FO598" s="5">
        <f t="shared" si="61"/>
        <v>0</v>
      </c>
      <c r="FW598" s="7">
        <f t="shared" si="62"/>
        <v>0</v>
      </c>
      <c r="FX598" s="7">
        <f t="shared" si="63"/>
        <v>0</v>
      </c>
      <c r="FY598" s="7">
        <f t="shared" si="64"/>
        <v>0</v>
      </c>
    </row>
    <row r="599" spans="171:181" x14ac:dyDescent="0.25">
      <c r="FO599" s="5">
        <f t="shared" si="61"/>
        <v>0</v>
      </c>
      <c r="FW599" s="7">
        <f t="shared" si="62"/>
        <v>0</v>
      </c>
      <c r="FX599" s="7">
        <f t="shared" si="63"/>
        <v>0</v>
      </c>
      <c r="FY599" s="7">
        <f t="shared" si="64"/>
        <v>0</v>
      </c>
    </row>
    <row r="600" spans="171:181" x14ac:dyDescent="0.25">
      <c r="FO600" s="5">
        <f t="shared" si="61"/>
        <v>0</v>
      </c>
      <c r="FW600" s="7">
        <f t="shared" si="62"/>
        <v>0</v>
      </c>
      <c r="FX600" s="7">
        <f t="shared" si="63"/>
        <v>0</v>
      </c>
      <c r="FY600" s="7">
        <f t="shared" si="64"/>
        <v>0</v>
      </c>
    </row>
    <row r="601" spans="171:181" x14ac:dyDescent="0.25">
      <c r="FO601" s="5">
        <f t="shared" si="61"/>
        <v>0</v>
      </c>
      <c r="FW601" s="7">
        <f t="shared" si="62"/>
        <v>0</v>
      </c>
      <c r="FX601" s="7">
        <f t="shared" si="63"/>
        <v>0</v>
      </c>
      <c r="FY601" s="7">
        <f t="shared" si="64"/>
        <v>0</v>
      </c>
    </row>
    <row r="602" spans="171:181" x14ac:dyDescent="0.25">
      <c r="FO602" s="5">
        <f t="shared" si="61"/>
        <v>0</v>
      </c>
      <c r="FW602" s="7">
        <f t="shared" si="62"/>
        <v>0</v>
      </c>
      <c r="FX602" s="7">
        <f t="shared" si="63"/>
        <v>0</v>
      </c>
      <c r="FY602" s="7">
        <f t="shared" si="64"/>
        <v>0</v>
      </c>
    </row>
    <row r="603" spans="171:181" x14ac:dyDescent="0.25">
      <c r="FO603" s="5">
        <f t="shared" si="61"/>
        <v>0</v>
      </c>
      <c r="FW603" s="7">
        <f t="shared" si="62"/>
        <v>0</v>
      </c>
      <c r="FX603" s="7">
        <f t="shared" si="63"/>
        <v>0</v>
      </c>
      <c r="FY603" s="7">
        <f t="shared" si="64"/>
        <v>0</v>
      </c>
    </row>
    <row r="604" spans="171:181" x14ac:dyDescent="0.25">
      <c r="FO604" s="5">
        <f t="shared" si="61"/>
        <v>0</v>
      </c>
      <c r="FW604" s="7">
        <f t="shared" si="62"/>
        <v>0</v>
      </c>
      <c r="FX604" s="7">
        <f t="shared" si="63"/>
        <v>0</v>
      </c>
      <c r="FY604" s="7">
        <f t="shared" si="64"/>
        <v>0</v>
      </c>
    </row>
    <row r="605" spans="171:181" x14ac:dyDescent="0.25">
      <c r="FO605" s="5">
        <f t="shared" si="61"/>
        <v>0</v>
      </c>
      <c r="FW605" s="7">
        <f t="shared" si="62"/>
        <v>0</v>
      </c>
      <c r="FX605" s="7">
        <f t="shared" si="63"/>
        <v>0</v>
      </c>
      <c r="FY605" s="7">
        <f t="shared" si="64"/>
        <v>0</v>
      </c>
    </row>
    <row r="606" spans="171:181" x14ac:dyDescent="0.25">
      <c r="FO606" s="5">
        <f t="shared" si="61"/>
        <v>0</v>
      </c>
      <c r="FW606" s="7">
        <f t="shared" si="62"/>
        <v>0</v>
      </c>
      <c r="FX606" s="7">
        <f t="shared" si="63"/>
        <v>0</v>
      </c>
      <c r="FY606" s="7">
        <f t="shared" si="64"/>
        <v>0</v>
      </c>
    </row>
    <row r="607" spans="171:181" x14ac:dyDescent="0.25">
      <c r="FW607" s="7">
        <f t="shared" si="62"/>
        <v>0</v>
      </c>
      <c r="FX607" s="7">
        <f t="shared" si="63"/>
        <v>0</v>
      </c>
      <c r="FY607" s="7">
        <f t="shared" si="64"/>
        <v>0</v>
      </c>
    </row>
    <row r="608" spans="171:181" x14ac:dyDescent="0.25">
      <c r="FW608" s="7">
        <f t="shared" si="62"/>
        <v>0</v>
      </c>
      <c r="FX608" s="7">
        <f t="shared" si="63"/>
        <v>0</v>
      </c>
      <c r="FY608" s="7">
        <f t="shared" si="64"/>
        <v>0</v>
      </c>
    </row>
    <row r="609" spans="179:181" x14ac:dyDescent="0.25">
      <c r="FW609" s="7">
        <f t="shared" si="62"/>
        <v>0</v>
      </c>
      <c r="FX609" s="7">
        <f t="shared" si="63"/>
        <v>0</v>
      </c>
      <c r="FY609" s="7">
        <f t="shared" si="64"/>
        <v>0</v>
      </c>
    </row>
    <row r="610" spans="179:181" x14ac:dyDescent="0.25">
      <c r="FW610" s="7">
        <f t="shared" si="62"/>
        <v>0</v>
      </c>
      <c r="FX610" s="7">
        <f t="shared" si="63"/>
        <v>0</v>
      </c>
      <c r="FY610" s="7">
        <f t="shared" si="64"/>
        <v>0</v>
      </c>
    </row>
    <row r="611" spans="179:181" x14ac:dyDescent="0.25">
      <c r="FW611" s="7">
        <f t="shared" si="62"/>
        <v>0</v>
      </c>
      <c r="FX611" s="7">
        <f t="shared" si="63"/>
        <v>0</v>
      </c>
      <c r="FY611" s="7">
        <f t="shared" si="64"/>
        <v>0</v>
      </c>
    </row>
    <row r="612" spans="179:181" x14ac:dyDescent="0.25">
      <c r="FW612" s="7">
        <f t="shared" si="62"/>
        <v>0</v>
      </c>
      <c r="FX612" s="7">
        <f t="shared" si="63"/>
        <v>0</v>
      </c>
      <c r="FY612" s="7">
        <f t="shared" si="64"/>
        <v>0</v>
      </c>
    </row>
    <row r="613" spans="179:181" x14ac:dyDescent="0.25">
      <c r="FW613" s="7">
        <f t="shared" si="62"/>
        <v>0</v>
      </c>
      <c r="FX613" s="7">
        <f t="shared" si="63"/>
        <v>0</v>
      </c>
      <c r="FY613" s="7">
        <f t="shared" si="64"/>
        <v>0</v>
      </c>
    </row>
    <row r="614" spans="179:181" x14ac:dyDescent="0.25">
      <c r="FW614" s="7">
        <f t="shared" si="62"/>
        <v>0</v>
      </c>
      <c r="FX614" s="7">
        <f t="shared" si="63"/>
        <v>0</v>
      </c>
      <c r="FY614" s="7">
        <f t="shared" si="64"/>
        <v>0</v>
      </c>
    </row>
    <row r="615" spans="179:181" x14ac:dyDescent="0.25">
      <c r="FW615" s="7">
        <f t="shared" si="62"/>
        <v>0</v>
      </c>
      <c r="FX615" s="7">
        <f t="shared" si="63"/>
        <v>0</v>
      </c>
      <c r="FY615" s="7">
        <f t="shared" si="64"/>
        <v>0</v>
      </c>
    </row>
    <row r="616" spans="179:181" x14ac:dyDescent="0.25">
      <c r="FW616" s="7">
        <f t="shared" si="62"/>
        <v>0</v>
      </c>
      <c r="FX616" s="7">
        <f t="shared" si="63"/>
        <v>0</v>
      </c>
      <c r="FY616" s="7">
        <f t="shared" si="64"/>
        <v>0</v>
      </c>
    </row>
    <row r="617" spans="179:181" x14ac:dyDescent="0.25">
      <c r="FW617" s="7">
        <f t="shared" si="62"/>
        <v>0</v>
      </c>
      <c r="FX617" s="7">
        <f t="shared" si="63"/>
        <v>0</v>
      </c>
      <c r="FY617" s="7">
        <f t="shared" si="64"/>
        <v>0</v>
      </c>
    </row>
    <row r="618" spans="179:181" x14ac:dyDescent="0.25">
      <c r="FW618" s="7">
        <f t="shared" si="62"/>
        <v>0</v>
      </c>
      <c r="FX618" s="7">
        <f t="shared" si="63"/>
        <v>0</v>
      </c>
      <c r="FY618" s="7">
        <f t="shared" si="64"/>
        <v>0</v>
      </c>
    </row>
    <row r="619" spans="179:181" x14ac:dyDescent="0.25">
      <c r="FW619" s="7">
        <f t="shared" si="62"/>
        <v>0</v>
      </c>
      <c r="FX619" s="7">
        <f t="shared" si="63"/>
        <v>0</v>
      </c>
      <c r="FY619" s="7">
        <f t="shared" si="64"/>
        <v>0</v>
      </c>
    </row>
    <row r="620" spans="179:181" x14ac:dyDescent="0.25">
      <c r="FW620" s="7">
        <f t="shared" si="62"/>
        <v>0</v>
      </c>
      <c r="FX620" s="7">
        <f t="shared" si="63"/>
        <v>0</v>
      </c>
      <c r="FY620" s="7">
        <f t="shared" si="64"/>
        <v>0</v>
      </c>
    </row>
    <row r="621" spans="179:181" x14ac:dyDescent="0.25">
      <c r="FW621" s="7">
        <f t="shared" si="62"/>
        <v>0</v>
      </c>
      <c r="FX621" s="7">
        <f t="shared" si="63"/>
        <v>0</v>
      </c>
      <c r="FY621" s="7">
        <f t="shared" si="64"/>
        <v>0</v>
      </c>
    </row>
    <row r="622" spans="179:181" x14ac:dyDescent="0.25">
      <c r="FW622" s="7">
        <f t="shared" si="62"/>
        <v>0</v>
      </c>
      <c r="FX622" s="7">
        <f t="shared" si="63"/>
        <v>0</v>
      </c>
      <c r="FY622" s="7">
        <f t="shared" si="64"/>
        <v>0</v>
      </c>
    </row>
    <row r="623" spans="179:181" x14ac:dyDescent="0.25">
      <c r="FW623" s="7">
        <f t="shared" si="62"/>
        <v>0</v>
      </c>
      <c r="FX623" s="7">
        <f t="shared" si="63"/>
        <v>0</v>
      </c>
      <c r="FY623" s="7">
        <f t="shared" si="64"/>
        <v>0</v>
      </c>
    </row>
    <row r="624" spans="179:181" x14ac:dyDescent="0.25">
      <c r="FW624" s="7">
        <f t="shared" si="62"/>
        <v>0</v>
      </c>
      <c r="FX624" s="7">
        <f t="shared" si="63"/>
        <v>0</v>
      </c>
      <c r="FY624" s="7">
        <f t="shared" si="64"/>
        <v>0</v>
      </c>
    </row>
    <row r="625" spans="179:181" x14ac:dyDescent="0.25">
      <c r="FW625" s="7">
        <f t="shared" si="62"/>
        <v>0</v>
      </c>
      <c r="FX625" s="7">
        <f t="shared" si="63"/>
        <v>0</v>
      </c>
      <c r="FY625" s="7">
        <f t="shared" si="64"/>
        <v>0</v>
      </c>
    </row>
    <row r="626" spans="179:181" x14ac:dyDescent="0.25">
      <c r="FW626" s="7">
        <f t="shared" si="62"/>
        <v>0</v>
      </c>
      <c r="FX626" s="7">
        <f t="shared" si="63"/>
        <v>0</v>
      </c>
      <c r="FY626" s="7">
        <f t="shared" si="64"/>
        <v>0</v>
      </c>
    </row>
    <row r="627" spans="179:181" x14ac:dyDescent="0.25">
      <c r="FW627" s="7">
        <f t="shared" si="62"/>
        <v>0</v>
      </c>
      <c r="FX627" s="7">
        <f t="shared" si="63"/>
        <v>0</v>
      </c>
      <c r="FY627" s="7">
        <f t="shared" si="64"/>
        <v>0</v>
      </c>
    </row>
    <row r="628" spans="179:181" x14ac:dyDescent="0.25">
      <c r="FW628" s="7">
        <f t="shared" si="62"/>
        <v>0</v>
      </c>
      <c r="FX628" s="7">
        <f t="shared" si="63"/>
        <v>0</v>
      </c>
      <c r="FY628" s="7">
        <f t="shared" si="64"/>
        <v>0</v>
      </c>
    </row>
    <row r="629" spans="179:181" x14ac:dyDescent="0.25">
      <c r="FW629" s="7">
        <f t="shared" si="62"/>
        <v>0</v>
      </c>
      <c r="FX629" s="7">
        <f t="shared" si="63"/>
        <v>0</v>
      </c>
      <c r="FY629" s="7">
        <f t="shared" si="64"/>
        <v>0</v>
      </c>
    </row>
    <row r="630" spans="179:181" x14ac:dyDescent="0.25">
      <c r="FW630" s="7">
        <f t="shared" si="62"/>
        <v>0</v>
      </c>
      <c r="FX630" s="7">
        <f t="shared" si="63"/>
        <v>0</v>
      </c>
      <c r="FY630" s="7">
        <f t="shared" si="64"/>
        <v>0</v>
      </c>
    </row>
    <row r="631" spans="179:181" x14ac:dyDescent="0.25">
      <c r="FW631" s="7">
        <f t="shared" si="62"/>
        <v>0</v>
      </c>
      <c r="FX631" s="7">
        <f t="shared" si="63"/>
        <v>0</v>
      </c>
      <c r="FY631" s="7">
        <f t="shared" si="64"/>
        <v>0</v>
      </c>
    </row>
    <row r="632" spans="179:181" x14ac:dyDescent="0.25">
      <c r="FW632" s="7">
        <f t="shared" si="62"/>
        <v>0</v>
      </c>
      <c r="FX632" s="7">
        <f t="shared" si="63"/>
        <v>0</v>
      </c>
      <c r="FY632" s="7">
        <f t="shared" si="64"/>
        <v>0</v>
      </c>
    </row>
    <row r="633" spans="179:181" x14ac:dyDescent="0.25">
      <c r="FW633" s="7">
        <f t="shared" si="62"/>
        <v>0</v>
      </c>
      <c r="FX633" s="7">
        <f t="shared" si="63"/>
        <v>0</v>
      </c>
      <c r="FY633" s="7">
        <f t="shared" si="64"/>
        <v>0</v>
      </c>
    </row>
    <row r="634" spans="179:181" x14ac:dyDescent="0.25">
      <c r="FW634" s="7">
        <f t="shared" si="62"/>
        <v>0</v>
      </c>
      <c r="FX634" s="7">
        <f t="shared" si="63"/>
        <v>0</v>
      </c>
      <c r="FY634" s="7">
        <f t="shared" si="64"/>
        <v>0</v>
      </c>
    </row>
    <row r="635" spans="179:181" x14ac:dyDescent="0.25">
      <c r="FW635" s="7">
        <f t="shared" si="62"/>
        <v>0</v>
      </c>
      <c r="FX635" s="7">
        <f t="shared" si="63"/>
        <v>0</v>
      </c>
      <c r="FY635" s="7">
        <f t="shared" si="64"/>
        <v>0</v>
      </c>
    </row>
    <row r="636" spans="179:181" x14ac:dyDescent="0.25">
      <c r="FW636" s="7">
        <f t="shared" si="62"/>
        <v>0</v>
      </c>
      <c r="FX636" s="7">
        <f t="shared" si="63"/>
        <v>0</v>
      </c>
      <c r="FY636" s="7">
        <f t="shared" si="64"/>
        <v>0</v>
      </c>
    </row>
    <row r="637" spans="179:181" x14ac:dyDescent="0.25">
      <c r="FW637" s="7">
        <f t="shared" si="62"/>
        <v>0</v>
      </c>
      <c r="FX637" s="7">
        <f t="shared" si="63"/>
        <v>0</v>
      </c>
      <c r="FY637" s="7">
        <f t="shared" si="64"/>
        <v>0</v>
      </c>
    </row>
    <row r="638" spans="179:181" x14ac:dyDescent="0.25">
      <c r="FW638" s="7">
        <f t="shared" si="62"/>
        <v>0</v>
      </c>
      <c r="FX638" s="7">
        <f t="shared" si="63"/>
        <v>0</v>
      </c>
      <c r="FY638" s="7">
        <f t="shared" si="64"/>
        <v>0</v>
      </c>
    </row>
    <row r="639" spans="179:181" x14ac:dyDescent="0.25">
      <c r="FW639" s="7">
        <f t="shared" si="62"/>
        <v>0</v>
      </c>
      <c r="FX639" s="7">
        <f t="shared" si="63"/>
        <v>0</v>
      </c>
      <c r="FY639" s="7">
        <f t="shared" si="64"/>
        <v>0</v>
      </c>
    </row>
    <row r="640" spans="179:181" x14ac:dyDescent="0.25">
      <c r="FW640" s="7">
        <f t="shared" si="62"/>
        <v>0</v>
      </c>
      <c r="FX640" s="7">
        <f t="shared" si="63"/>
        <v>0</v>
      </c>
      <c r="FY640" s="7">
        <f t="shared" si="64"/>
        <v>0</v>
      </c>
    </row>
    <row r="641" spans="179:181" x14ac:dyDescent="0.25">
      <c r="FW641" s="7">
        <f t="shared" si="62"/>
        <v>0</v>
      </c>
      <c r="FX641" s="7">
        <f t="shared" si="63"/>
        <v>0</v>
      </c>
      <c r="FY641" s="7">
        <f t="shared" si="64"/>
        <v>0</v>
      </c>
    </row>
    <row r="642" spans="179:181" x14ac:dyDescent="0.25">
      <c r="FW642" s="7">
        <f t="shared" si="62"/>
        <v>0</v>
      </c>
      <c r="FX642" s="7">
        <f t="shared" si="63"/>
        <v>0</v>
      </c>
      <c r="FY642" s="7">
        <f t="shared" si="64"/>
        <v>0</v>
      </c>
    </row>
    <row r="643" spans="179:181" x14ac:dyDescent="0.25">
      <c r="FW643" s="7">
        <f t="shared" ref="FW643:FW706" si="65">SUM(AE643,AI643,AN643,AR643,AV643,BA643,BF643,BK643,BW643,CG643,CS643,CY643,DC643,DS643,EH643,EL643,EY643,FO643,FR643)</f>
        <v>0</v>
      </c>
      <c r="FX643" s="7">
        <f t="shared" ref="FX643:FX706" si="66">SUM(AF643,AJ643,AO643,AS643,AW643,BB643,BG643,BL643,BX643,CH643,CT643,CZ643,DD643,DT643,EI643,EM643,EZ643,FP643,FS643,FU643)</f>
        <v>0</v>
      </c>
      <c r="FY643" s="7">
        <f t="shared" si="64"/>
        <v>0</v>
      </c>
    </row>
    <row r="644" spans="179:181" x14ac:dyDescent="0.25">
      <c r="FW644" s="7">
        <f t="shared" si="65"/>
        <v>0</v>
      </c>
      <c r="FX644" s="7">
        <f t="shared" si="66"/>
        <v>0</v>
      </c>
      <c r="FY644" s="7">
        <f t="shared" si="64"/>
        <v>0</v>
      </c>
    </row>
    <row r="645" spans="179:181" x14ac:dyDescent="0.25">
      <c r="FW645" s="7">
        <f t="shared" si="65"/>
        <v>0</v>
      </c>
      <c r="FX645" s="7">
        <f t="shared" si="66"/>
        <v>0</v>
      </c>
      <c r="FY645" s="7">
        <f t="shared" si="64"/>
        <v>0</v>
      </c>
    </row>
    <row r="646" spans="179:181" x14ac:dyDescent="0.25">
      <c r="FW646" s="7">
        <f t="shared" si="65"/>
        <v>0</v>
      </c>
      <c r="FX646" s="7">
        <f t="shared" si="66"/>
        <v>0</v>
      </c>
      <c r="FY646" s="7">
        <f t="shared" ref="FY646:FY709" si="67">SUM(AG646,AK646,AP646,AT646,AX646,BC646,BH646,BM646,BY646,CI646,CU646,DA646,DE646,DU646,EJ646,EN646,FA646,FQ646,FT646,FV646)</f>
        <v>0</v>
      </c>
    </row>
    <row r="647" spans="179:181" x14ac:dyDescent="0.25">
      <c r="FW647" s="7">
        <f t="shared" si="65"/>
        <v>0</v>
      </c>
      <c r="FX647" s="7">
        <f t="shared" si="66"/>
        <v>0</v>
      </c>
      <c r="FY647" s="7">
        <f t="shared" si="67"/>
        <v>0</v>
      </c>
    </row>
    <row r="648" spans="179:181" x14ac:dyDescent="0.25">
      <c r="FW648" s="7">
        <f t="shared" si="65"/>
        <v>0</v>
      </c>
      <c r="FX648" s="7">
        <f t="shared" si="66"/>
        <v>0</v>
      </c>
      <c r="FY648" s="7">
        <f t="shared" si="67"/>
        <v>0</v>
      </c>
    </row>
    <row r="649" spans="179:181" x14ac:dyDescent="0.25">
      <c r="FW649" s="7">
        <f t="shared" si="65"/>
        <v>0</v>
      </c>
      <c r="FX649" s="7">
        <f t="shared" si="66"/>
        <v>0</v>
      </c>
      <c r="FY649" s="7">
        <f t="shared" si="67"/>
        <v>0</v>
      </c>
    </row>
    <row r="650" spans="179:181" x14ac:dyDescent="0.25">
      <c r="FW650" s="7">
        <f t="shared" si="65"/>
        <v>0</v>
      </c>
      <c r="FX650" s="7">
        <f t="shared" si="66"/>
        <v>0</v>
      </c>
      <c r="FY650" s="7">
        <f t="shared" si="67"/>
        <v>0</v>
      </c>
    </row>
    <row r="651" spans="179:181" x14ac:dyDescent="0.25">
      <c r="FW651" s="7">
        <f t="shared" si="65"/>
        <v>0</v>
      </c>
      <c r="FX651" s="7">
        <f t="shared" si="66"/>
        <v>0</v>
      </c>
      <c r="FY651" s="7">
        <f t="shared" si="67"/>
        <v>0</v>
      </c>
    </row>
    <row r="652" spans="179:181" x14ac:dyDescent="0.25">
      <c r="FW652" s="7">
        <f t="shared" si="65"/>
        <v>0</v>
      </c>
      <c r="FX652" s="7">
        <f t="shared" si="66"/>
        <v>0</v>
      </c>
      <c r="FY652" s="7">
        <f t="shared" si="67"/>
        <v>0</v>
      </c>
    </row>
    <row r="653" spans="179:181" x14ac:dyDescent="0.25">
      <c r="FW653" s="7">
        <f t="shared" si="65"/>
        <v>0</v>
      </c>
      <c r="FX653" s="7">
        <f t="shared" si="66"/>
        <v>0</v>
      </c>
      <c r="FY653" s="7">
        <f t="shared" si="67"/>
        <v>0</v>
      </c>
    </row>
    <row r="654" spans="179:181" x14ac:dyDescent="0.25">
      <c r="FW654" s="7">
        <f t="shared" si="65"/>
        <v>0</v>
      </c>
      <c r="FX654" s="7">
        <f t="shared" si="66"/>
        <v>0</v>
      </c>
      <c r="FY654" s="7">
        <f t="shared" si="67"/>
        <v>0</v>
      </c>
    </row>
    <row r="655" spans="179:181" x14ac:dyDescent="0.25">
      <c r="FW655" s="7">
        <f t="shared" si="65"/>
        <v>0</v>
      </c>
      <c r="FX655" s="7">
        <f t="shared" si="66"/>
        <v>0</v>
      </c>
      <c r="FY655" s="7">
        <f t="shared" si="67"/>
        <v>0</v>
      </c>
    </row>
    <row r="656" spans="179:181" x14ac:dyDescent="0.25">
      <c r="FW656" s="7">
        <f t="shared" si="65"/>
        <v>0</v>
      </c>
      <c r="FX656" s="7">
        <f t="shared" si="66"/>
        <v>0</v>
      </c>
      <c r="FY656" s="7">
        <f t="shared" si="67"/>
        <v>0</v>
      </c>
    </row>
    <row r="657" spans="179:181" x14ac:dyDescent="0.25">
      <c r="FW657" s="7">
        <f t="shared" si="65"/>
        <v>0</v>
      </c>
      <c r="FX657" s="7">
        <f t="shared" si="66"/>
        <v>0</v>
      </c>
      <c r="FY657" s="7">
        <f t="shared" si="67"/>
        <v>0</v>
      </c>
    </row>
    <row r="658" spans="179:181" x14ac:dyDescent="0.25">
      <c r="FW658" s="7">
        <f t="shared" si="65"/>
        <v>0</v>
      </c>
      <c r="FX658" s="7">
        <f t="shared" si="66"/>
        <v>0</v>
      </c>
      <c r="FY658" s="7">
        <f t="shared" si="67"/>
        <v>0</v>
      </c>
    </row>
    <row r="659" spans="179:181" x14ac:dyDescent="0.25">
      <c r="FW659" s="7">
        <f t="shared" si="65"/>
        <v>0</v>
      </c>
      <c r="FX659" s="7">
        <f t="shared" si="66"/>
        <v>0</v>
      </c>
      <c r="FY659" s="7">
        <f t="shared" si="67"/>
        <v>0</v>
      </c>
    </row>
    <row r="660" spans="179:181" x14ac:dyDescent="0.25">
      <c r="FW660" s="7">
        <f t="shared" si="65"/>
        <v>0</v>
      </c>
      <c r="FX660" s="7">
        <f t="shared" si="66"/>
        <v>0</v>
      </c>
      <c r="FY660" s="7">
        <f t="shared" si="67"/>
        <v>0</v>
      </c>
    </row>
    <row r="661" spans="179:181" x14ac:dyDescent="0.25">
      <c r="FW661" s="7">
        <f t="shared" si="65"/>
        <v>0</v>
      </c>
      <c r="FX661" s="7">
        <f t="shared" si="66"/>
        <v>0</v>
      </c>
      <c r="FY661" s="7">
        <f t="shared" si="67"/>
        <v>0</v>
      </c>
    </row>
    <row r="662" spans="179:181" x14ac:dyDescent="0.25">
      <c r="FW662" s="7">
        <f t="shared" si="65"/>
        <v>0</v>
      </c>
      <c r="FX662" s="7">
        <f t="shared" si="66"/>
        <v>0</v>
      </c>
      <c r="FY662" s="7">
        <f t="shared" si="67"/>
        <v>0</v>
      </c>
    </row>
    <row r="663" spans="179:181" x14ac:dyDescent="0.25">
      <c r="FW663" s="7">
        <f t="shared" si="65"/>
        <v>0</v>
      </c>
      <c r="FX663" s="7">
        <f t="shared" si="66"/>
        <v>0</v>
      </c>
      <c r="FY663" s="7">
        <f t="shared" si="67"/>
        <v>0</v>
      </c>
    </row>
    <row r="664" spans="179:181" x14ac:dyDescent="0.25">
      <c r="FW664" s="7">
        <f t="shared" si="65"/>
        <v>0</v>
      </c>
      <c r="FX664" s="7">
        <f t="shared" si="66"/>
        <v>0</v>
      </c>
      <c r="FY664" s="7">
        <f t="shared" si="67"/>
        <v>0</v>
      </c>
    </row>
    <row r="665" spans="179:181" x14ac:dyDescent="0.25">
      <c r="FW665" s="7">
        <f t="shared" si="65"/>
        <v>0</v>
      </c>
      <c r="FX665" s="7">
        <f t="shared" si="66"/>
        <v>0</v>
      </c>
      <c r="FY665" s="7">
        <f t="shared" si="67"/>
        <v>0</v>
      </c>
    </row>
    <row r="666" spans="179:181" x14ac:dyDescent="0.25">
      <c r="FW666" s="7">
        <f t="shared" si="65"/>
        <v>0</v>
      </c>
      <c r="FX666" s="7">
        <f t="shared" si="66"/>
        <v>0</v>
      </c>
      <c r="FY666" s="7">
        <f t="shared" si="67"/>
        <v>0</v>
      </c>
    </row>
    <row r="667" spans="179:181" x14ac:dyDescent="0.25">
      <c r="FW667" s="7">
        <f t="shared" si="65"/>
        <v>0</v>
      </c>
      <c r="FX667" s="7">
        <f t="shared" si="66"/>
        <v>0</v>
      </c>
      <c r="FY667" s="7">
        <f t="shared" si="67"/>
        <v>0</v>
      </c>
    </row>
    <row r="668" spans="179:181" x14ac:dyDescent="0.25">
      <c r="FW668" s="7">
        <f t="shared" si="65"/>
        <v>0</v>
      </c>
      <c r="FX668" s="7">
        <f t="shared" si="66"/>
        <v>0</v>
      </c>
      <c r="FY668" s="7">
        <f t="shared" si="67"/>
        <v>0</v>
      </c>
    </row>
    <row r="669" spans="179:181" x14ac:dyDescent="0.25">
      <c r="FW669" s="7">
        <f t="shared" si="65"/>
        <v>0</v>
      </c>
      <c r="FX669" s="7">
        <f t="shared" si="66"/>
        <v>0</v>
      </c>
      <c r="FY669" s="7">
        <f t="shared" si="67"/>
        <v>0</v>
      </c>
    </row>
    <row r="670" spans="179:181" x14ac:dyDescent="0.25">
      <c r="FW670" s="7">
        <f t="shared" si="65"/>
        <v>0</v>
      </c>
      <c r="FX670" s="7">
        <f t="shared" si="66"/>
        <v>0</v>
      </c>
      <c r="FY670" s="7">
        <f t="shared" si="67"/>
        <v>0</v>
      </c>
    </row>
    <row r="671" spans="179:181" x14ac:dyDescent="0.25">
      <c r="FW671" s="7">
        <f t="shared" si="65"/>
        <v>0</v>
      </c>
      <c r="FX671" s="7">
        <f t="shared" si="66"/>
        <v>0</v>
      </c>
      <c r="FY671" s="7">
        <f t="shared" si="67"/>
        <v>0</v>
      </c>
    </row>
    <row r="672" spans="179:181" x14ac:dyDescent="0.25">
      <c r="FW672" s="7">
        <f t="shared" si="65"/>
        <v>0</v>
      </c>
      <c r="FX672" s="7">
        <f t="shared" si="66"/>
        <v>0</v>
      </c>
      <c r="FY672" s="7">
        <f t="shared" si="67"/>
        <v>0</v>
      </c>
    </row>
    <row r="673" spans="179:181" x14ac:dyDescent="0.25">
      <c r="FW673" s="7">
        <f t="shared" si="65"/>
        <v>0</v>
      </c>
      <c r="FX673" s="7">
        <f t="shared" si="66"/>
        <v>0</v>
      </c>
      <c r="FY673" s="7">
        <f t="shared" si="67"/>
        <v>0</v>
      </c>
    </row>
    <row r="674" spans="179:181" x14ac:dyDescent="0.25">
      <c r="FW674" s="7">
        <f t="shared" si="65"/>
        <v>0</v>
      </c>
      <c r="FX674" s="7">
        <f t="shared" si="66"/>
        <v>0</v>
      </c>
      <c r="FY674" s="7">
        <f t="shared" si="67"/>
        <v>0</v>
      </c>
    </row>
    <row r="675" spans="179:181" x14ac:dyDescent="0.25">
      <c r="FW675" s="7">
        <f t="shared" si="65"/>
        <v>0</v>
      </c>
      <c r="FX675" s="7">
        <f t="shared" si="66"/>
        <v>0</v>
      </c>
      <c r="FY675" s="7">
        <f t="shared" si="67"/>
        <v>0</v>
      </c>
    </row>
    <row r="676" spans="179:181" x14ac:dyDescent="0.25">
      <c r="FW676" s="7">
        <f t="shared" si="65"/>
        <v>0</v>
      </c>
      <c r="FX676" s="7">
        <f t="shared" si="66"/>
        <v>0</v>
      </c>
      <c r="FY676" s="7">
        <f t="shared" si="67"/>
        <v>0</v>
      </c>
    </row>
    <row r="677" spans="179:181" x14ac:dyDescent="0.25">
      <c r="FW677" s="7">
        <f t="shared" si="65"/>
        <v>0</v>
      </c>
      <c r="FX677" s="7">
        <f t="shared" si="66"/>
        <v>0</v>
      </c>
      <c r="FY677" s="7">
        <f t="shared" si="67"/>
        <v>0</v>
      </c>
    </row>
    <row r="678" spans="179:181" x14ac:dyDescent="0.25">
      <c r="FW678" s="7">
        <f t="shared" si="65"/>
        <v>0</v>
      </c>
      <c r="FX678" s="7">
        <f t="shared" si="66"/>
        <v>0</v>
      </c>
      <c r="FY678" s="7">
        <f t="shared" si="67"/>
        <v>0</v>
      </c>
    </row>
    <row r="679" spans="179:181" x14ac:dyDescent="0.25">
      <c r="FW679" s="7">
        <f t="shared" si="65"/>
        <v>0</v>
      </c>
      <c r="FX679" s="7">
        <f t="shared" si="66"/>
        <v>0</v>
      </c>
      <c r="FY679" s="7">
        <f t="shared" si="67"/>
        <v>0</v>
      </c>
    </row>
    <row r="680" spans="179:181" x14ac:dyDescent="0.25">
      <c r="FW680" s="7">
        <f t="shared" si="65"/>
        <v>0</v>
      </c>
      <c r="FX680" s="7">
        <f t="shared" si="66"/>
        <v>0</v>
      </c>
      <c r="FY680" s="7">
        <f t="shared" si="67"/>
        <v>0</v>
      </c>
    </row>
    <row r="681" spans="179:181" x14ac:dyDescent="0.25">
      <c r="FW681" s="7">
        <f t="shared" si="65"/>
        <v>0</v>
      </c>
      <c r="FX681" s="7">
        <f t="shared" si="66"/>
        <v>0</v>
      </c>
      <c r="FY681" s="7">
        <f t="shared" si="67"/>
        <v>0</v>
      </c>
    </row>
    <row r="682" spans="179:181" x14ac:dyDescent="0.25">
      <c r="FW682" s="7">
        <f t="shared" si="65"/>
        <v>0</v>
      </c>
      <c r="FX682" s="7">
        <f t="shared" si="66"/>
        <v>0</v>
      </c>
      <c r="FY682" s="7">
        <f t="shared" si="67"/>
        <v>0</v>
      </c>
    </row>
    <row r="683" spans="179:181" x14ac:dyDescent="0.25">
      <c r="FW683" s="7">
        <f t="shared" si="65"/>
        <v>0</v>
      </c>
      <c r="FX683" s="7">
        <f t="shared" si="66"/>
        <v>0</v>
      </c>
      <c r="FY683" s="7">
        <f t="shared" si="67"/>
        <v>0</v>
      </c>
    </row>
    <row r="684" spans="179:181" x14ac:dyDescent="0.25">
      <c r="FW684" s="7">
        <f t="shared" si="65"/>
        <v>0</v>
      </c>
      <c r="FX684" s="7">
        <f t="shared" si="66"/>
        <v>0</v>
      </c>
      <c r="FY684" s="7">
        <f t="shared" si="67"/>
        <v>0</v>
      </c>
    </row>
    <row r="685" spans="179:181" x14ac:dyDescent="0.25">
      <c r="FW685" s="7">
        <f t="shared" si="65"/>
        <v>0</v>
      </c>
      <c r="FX685" s="7">
        <f t="shared" si="66"/>
        <v>0</v>
      </c>
      <c r="FY685" s="7">
        <f t="shared" si="67"/>
        <v>0</v>
      </c>
    </row>
    <row r="686" spans="179:181" x14ac:dyDescent="0.25">
      <c r="FW686" s="7">
        <f t="shared" si="65"/>
        <v>0</v>
      </c>
      <c r="FX686" s="7">
        <f t="shared" si="66"/>
        <v>0</v>
      </c>
      <c r="FY686" s="7">
        <f t="shared" si="67"/>
        <v>0</v>
      </c>
    </row>
    <row r="687" spans="179:181" x14ac:dyDescent="0.25">
      <c r="FW687" s="7">
        <f t="shared" si="65"/>
        <v>0</v>
      </c>
      <c r="FX687" s="7">
        <f t="shared" si="66"/>
        <v>0</v>
      </c>
      <c r="FY687" s="7">
        <f t="shared" si="67"/>
        <v>0</v>
      </c>
    </row>
    <row r="688" spans="179:181" x14ac:dyDescent="0.25">
      <c r="FW688" s="7">
        <f t="shared" si="65"/>
        <v>0</v>
      </c>
      <c r="FX688" s="7">
        <f t="shared" si="66"/>
        <v>0</v>
      </c>
      <c r="FY688" s="7">
        <f t="shared" si="67"/>
        <v>0</v>
      </c>
    </row>
    <row r="689" spans="179:181" x14ac:dyDescent="0.25">
      <c r="FW689" s="7">
        <f t="shared" si="65"/>
        <v>0</v>
      </c>
      <c r="FX689" s="7">
        <f t="shared" si="66"/>
        <v>0</v>
      </c>
      <c r="FY689" s="7">
        <f t="shared" si="67"/>
        <v>0</v>
      </c>
    </row>
    <row r="690" spans="179:181" x14ac:dyDescent="0.25">
      <c r="FW690" s="7">
        <f t="shared" si="65"/>
        <v>0</v>
      </c>
      <c r="FX690" s="7">
        <f t="shared" si="66"/>
        <v>0</v>
      </c>
      <c r="FY690" s="7">
        <f t="shared" si="67"/>
        <v>0</v>
      </c>
    </row>
    <row r="691" spans="179:181" x14ac:dyDescent="0.25">
      <c r="FW691" s="7">
        <f t="shared" si="65"/>
        <v>0</v>
      </c>
      <c r="FX691" s="7">
        <f t="shared" si="66"/>
        <v>0</v>
      </c>
      <c r="FY691" s="7">
        <f t="shared" si="67"/>
        <v>0</v>
      </c>
    </row>
    <row r="692" spans="179:181" x14ac:dyDescent="0.25">
      <c r="FW692" s="7">
        <f t="shared" si="65"/>
        <v>0</v>
      </c>
      <c r="FX692" s="7">
        <f t="shared" si="66"/>
        <v>0</v>
      </c>
      <c r="FY692" s="7">
        <f t="shared" si="67"/>
        <v>0</v>
      </c>
    </row>
    <row r="693" spans="179:181" x14ac:dyDescent="0.25">
      <c r="FW693" s="7">
        <f t="shared" si="65"/>
        <v>0</v>
      </c>
      <c r="FX693" s="7">
        <f t="shared" si="66"/>
        <v>0</v>
      </c>
      <c r="FY693" s="7">
        <f t="shared" si="67"/>
        <v>0</v>
      </c>
    </row>
    <row r="694" spans="179:181" x14ac:dyDescent="0.25">
      <c r="FW694" s="7">
        <f t="shared" si="65"/>
        <v>0</v>
      </c>
      <c r="FX694" s="7">
        <f t="shared" si="66"/>
        <v>0</v>
      </c>
      <c r="FY694" s="7">
        <f t="shared" si="67"/>
        <v>0</v>
      </c>
    </row>
    <row r="695" spans="179:181" x14ac:dyDescent="0.25">
      <c r="FW695" s="7">
        <f t="shared" si="65"/>
        <v>0</v>
      </c>
      <c r="FX695" s="7">
        <f t="shared" si="66"/>
        <v>0</v>
      </c>
      <c r="FY695" s="7">
        <f t="shared" si="67"/>
        <v>0</v>
      </c>
    </row>
    <row r="696" spans="179:181" x14ac:dyDescent="0.25">
      <c r="FW696" s="7">
        <f t="shared" si="65"/>
        <v>0</v>
      </c>
      <c r="FX696" s="7">
        <f t="shared" si="66"/>
        <v>0</v>
      </c>
      <c r="FY696" s="7">
        <f t="shared" si="67"/>
        <v>0</v>
      </c>
    </row>
    <row r="697" spans="179:181" x14ac:dyDescent="0.25">
      <c r="FW697" s="7">
        <f t="shared" si="65"/>
        <v>0</v>
      </c>
      <c r="FX697" s="7">
        <f t="shared" si="66"/>
        <v>0</v>
      </c>
      <c r="FY697" s="7">
        <f t="shared" si="67"/>
        <v>0</v>
      </c>
    </row>
    <row r="698" spans="179:181" x14ac:dyDescent="0.25">
      <c r="FW698" s="7">
        <f t="shared" si="65"/>
        <v>0</v>
      </c>
      <c r="FX698" s="7">
        <f t="shared" si="66"/>
        <v>0</v>
      </c>
      <c r="FY698" s="7">
        <f t="shared" si="67"/>
        <v>0</v>
      </c>
    </row>
    <row r="699" spans="179:181" x14ac:dyDescent="0.25">
      <c r="FW699" s="7">
        <f t="shared" si="65"/>
        <v>0</v>
      </c>
      <c r="FX699" s="7">
        <f t="shared" si="66"/>
        <v>0</v>
      </c>
      <c r="FY699" s="7">
        <f t="shared" si="67"/>
        <v>0</v>
      </c>
    </row>
    <row r="700" spans="179:181" x14ac:dyDescent="0.25">
      <c r="FW700" s="7">
        <f t="shared" si="65"/>
        <v>0</v>
      </c>
      <c r="FX700" s="7">
        <f t="shared" si="66"/>
        <v>0</v>
      </c>
      <c r="FY700" s="7">
        <f t="shared" si="67"/>
        <v>0</v>
      </c>
    </row>
    <row r="701" spans="179:181" x14ac:dyDescent="0.25">
      <c r="FW701" s="7">
        <f t="shared" si="65"/>
        <v>0</v>
      </c>
      <c r="FX701" s="7">
        <f t="shared" si="66"/>
        <v>0</v>
      </c>
      <c r="FY701" s="7">
        <f t="shared" si="67"/>
        <v>0</v>
      </c>
    </row>
    <row r="702" spans="179:181" x14ac:dyDescent="0.25">
      <c r="FW702" s="7">
        <f t="shared" si="65"/>
        <v>0</v>
      </c>
      <c r="FX702" s="7">
        <f t="shared" si="66"/>
        <v>0</v>
      </c>
      <c r="FY702" s="7">
        <f t="shared" si="67"/>
        <v>0</v>
      </c>
    </row>
    <row r="703" spans="179:181" x14ac:dyDescent="0.25">
      <c r="FW703" s="7">
        <f t="shared" si="65"/>
        <v>0</v>
      </c>
      <c r="FX703" s="7">
        <f t="shared" si="66"/>
        <v>0</v>
      </c>
      <c r="FY703" s="7">
        <f t="shared" si="67"/>
        <v>0</v>
      </c>
    </row>
    <row r="704" spans="179:181" x14ac:dyDescent="0.25">
      <c r="FW704" s="7">
        <f t="shared" si="65"/>
        <v>0</v>
      </c>
      <c r="FX704" s="7">
        <f t="shared" si="66"/>
        <v>0</v>
      </c>
      <c r="FY704" s="7">
        <f t="shared" si="67"/>
        <v>0</v>
      </c>
    </row>
    <row r="705" spans="179:181" x14ac:dyDescent="0.25">
      <c r="FW705" s="7">
        <f t="shared" si="65"/>
        <v>0</v>
      </c>
      <c r="FX705" s="7">
        <f t="shared" si="66"/>
        <v>0</v>
      </c>
      <c r="FY705" s="7">
        <f t="shared" si="67"/>
        <v>0</v>
      </c>
    </row>
    <row r="706" spans="179:181" x14ac:dyDescent="0.25">
      <c r="FW706" s="7">
        <f t="shared" si="65"/>
        <v>0</v>
      </c>
      <c r="FX706" s="7">
        <f t="shared" si="66"/>
        <v>0</v>
      </c>
      <c r="FY706" s="7">
        <f t="shared" si="67"/>
        <v>0</v>
      </c>
    </row>
    <row r="707" spans="179:181" x14ac:dyDescent="0.25">
      <c r="FW707" s="7">
        <f t="shared" ref="FW707:FW770" si="68">SUM(AE707,AI707,AN707,AR707,AV707,BA707,BF707,BK707,BW707,CG707,CS707,CY707,DC707,DS707,EH707,EL707,EY707,FO707,FR707)</f>
        <v>0</v>
      </c>
      <c r="FX707" s="7">
        <f t="shared" ref="FX707:FX770" si="69">SUM(AF707,AJ707,AO707,AS707,AW707,BB707,BG707,BL707,BX707,CH707,CT707,CZ707,DD707,DT707,EI707,EM707,EZ707,FP707,FS707,FU707)</f>
        <v>0</v>
      </c>
      <c r="FY707" s="7">
        <f t="shared" si="67"/>
        <v>0</v>
      </c>
    </row>
    <row r="708" spans="179:181" x14ac:dyDescent="0.25">
      <c r="FW708" s="7">
        <f t="shared" si="68"/>
        <v>0</v>
      </c>
      <c r="FX708" s="7">
        <f t="shared" si="69"/>
        <v>0</v>
      </c>
      <c r="FY708" s="7">
        <f t="shared" si="67"/>
        <v>0</v>
      </c>
    </row>
    <row r="709" spans="179:181" x14ac:dyDescent="0.25">
      <c r="FW709" s="7">
        <f t="shared" si="68"/>
        <v>0</v>
      </c>
      <c r="FX709" s="7">
        <f t="shared" si="69"/>
        <v>0</v>
      </c>
      <c r="FY709" s="7">
        <f t="shared" si="67"/>
        <v>0</v>
      </c>
    </row>
    <row r="710" spans="179:181" x14ac:dyDescent="0.25">
      <c r="FW710" s="7">
        <f t="shared" si="68"/>
        <v>0</v>
      </c>
      <c r="FX710" s="7">
        <f t="shared" si="69"/>
        <v>0</v>
      </c>
      <c r="FY710" s="7">
        <f t="shared" ref="FY710:FY773" si="70">SUM(AG710,AK710,AP710,AT710,AX710,BC710,BH710,BM710,BY710,CI710,CU710,DA710,DE710,DU710,EJ710,EN710,FA710,FQ710,FT710,FV710)</f>
        <v>0</v>
      </c>
    </row>
    <row r="711" spans="179:181" x14ac:dyDescent="0.25">
      <c r="FW711" s="7">
        <f t="shared" si="68"/>
        <v>0</v>
      </c>
      <c r="FX711" s="7">
        <f t="shared" si="69"/>
        <v>0</v>
      </c>
      <c r="FY711" s="7">
        <f t="shared" si="70"/>
        <v>0</v>
      </c>
    </row>
    <row r="712" spans="179:181" x14ac:dyDescent="0.25">
      <c r="FW712" s="7">
        <f t="shared" si="68"/>
        <v>0</v>
      </c>
      <c r="FX712" s="7">
        <f t="shared" si="69"/>
        <v>0</v>
      </c>
      <c r="FY712" s="7">
        <f t="shared" si="70"/>
        <v>0</v>
      </c>
    </row>
    <row r="713" spans="179:181" x14ac:dyDescent="0.25">
      <c r="FW713" s="7">
        <f t="shared" si="68"/>
        <v>0</v>
      </c>
      <c r="FX713" s="7">
        <f t="shared" si="69"/>
        <v>0</v>
      </c>
      <c r="FY713" s="7">
        <f t="shared" si="70"/>
        <v>0</v>
      </c>
    </row>
    <row r="714" spans="179:181" x14ac:dyDescent="0.25">
      <c r="FW714" s="7">
        <f t="shared" si="68"/>
        <v>0</v>
      </c>
      <c r="FX714" s="7">
        <f t="shared" si="69"/>
        <v>0</v>
      </c>
      <c r="FY714" s="7">
        <f t="shared" si="70"/>
        <v>0</v>
      </c>
    </row>
    <row r="715" spans="179:181" x14ac:dyDescent="0.25">
      <c r="FW715" s="7">
        <f t="shared" si="68"/>
        <v>0</v>
      </c>
      <c r="FX715" s="7">
        <f t="shared" si="69"/>
        <v>0</v>
      </c>
      <c r="FY715" s="7">
        <f t="shared" si="70"/>
        <v>0</v>
      </c>
    </row>
    <row r="716" spans="179:181" x14ac:dyDescent="0.25">
      <c r="FW716" s="7">
        <f t="shared" si="68"/>
        <v>0</v>
      </c>
      <c r="FX716" s="7">
        <f t="shared" si="69"/>
        <v>0</v>
      </c>
      <c r="FY716" s="7">
        <f t="shared" si="70"/>
        <v>0</v>
      </c>
    </row>
    <row r="717" spans="179:181" x14ac:dyDescent="0.25">
      <c r="FW717" s="7">
        <f t="shared" si="68"/>
        <v>0</v>
      </c>
      <c r="FX717" s="7">
        <f t="shared" si="69"/>
        <v>0</v>
      </c>
      <c r="FY717" s="7">
        <f t="shared" si="70"/>
        <v>0</v>
      </c>
    </row>
    <row r="718" spans="179:181" x14ac:dyDescent="0.25">
      <c r="FW718" s="7">
        <f t="shared" si="68"/>
        <v>0</v>
      </c>
      <c r="FX718" s="7">
        <f t="shared" si="69"/>
        <v>0</v>
      </c>
      <c r="FY718" s="7">
        <f t="shared" si="70"/>
        <v>0</v>
      </c>
    </row>
    <row r="719" spans="179:181" x14ac:dyDescent="0.25">
      <c r="FW719" s="7">
        <f t="shared" si="68"/>
        <v>0</v>
      </c>
      <c r="FX719" s="7">
        <f t="shared" si="69"/>
        <v>0</v>
      </c>
      <c r="FY719" s="7">
        <f t="shared" si="70"/>
        <v>0</v>
      </c>
    </row>
    <row r="720" spans="179:181" x14ac:dyDescent="0.25">
      <c r="FW720" s="7">
        <f t="shared" si="68"/>
        <v>0</v>
      </c>
      <c r="FX720" s="7">
        <f t="shared" si="69"/>
        <v>0</v>
      </c>
      <c r="FY720" s="7">
        <f t="shared" si="70"/>
        <v>0</v>
      </c>
    </row>
    <row r="721" spans="179:181" x14ac:dyDescent="0.25">
      <c r="FW721" s="7">
        <f t="shared" si="68"/>
        <v>0</v>
      </c>
      <c r="FX721" s="7">
        <f t="shared" si="69"/>
        <v>0</v>
      </c>
      <c r="FY721" s="7">
        <f t="shared" si="70"/>
        <v>0</v>
      </c>
    </row>
    <row r="722" spans="179:181" x14ac:dyDescent="0.25">
      <c r="FW722" s="7">
        <f t="shared" si="68"/>
        <v>0</v>
      </c>
      <c r="FX722" s="7">
        <f t="shared" si="69"/>
        <v>0</v>
      </c>
      <c r="FY722" s="7">
        <f t="shared" si="70"/>
        <v>0</v>
      </c>
    </row>
    <row r="723" spans="179:181" x14ac:dyDescent="0.25">
      <c r="FW723" s="7">
        <f t="shared" si="68"/>
        <v>0</v>
      </c>
      <c r="FX723" s="7">
        <f t="shared" si="69"/>
        <v>0</v>
      </c>
      <c r="FY723" s="7">
        <f t="shared" si="70"/>
        <v>0</v>
      </c>
    </row>
    <row r="724" spans="179:181" x14ac:dyDescent="0.25">
      <c r="FW724" s="7">
        <f t="shared" si="68"/>
        <v>0</v>
      </c>
      <c r="FX724" s="7">
        <f t="shared" si="69"/>
        <v>0</v>
      </c>
      <c r="FY724" s="7">
        <f t="shared" si="70"/>
        <v>0</v>
      </c>
    </row>
    <row r="725" spans="179:181" x14ac:dyDescent="0.25">
      <c r="FW725" s="7">
        <f t="shared" si="68"/>
        <v>0</v>
      </c>
      <c r="FX725" s="7">
        <f t="shared" si="69"/>
        <v>0</v>
      </c>
      <c r="FY725" s="7">
        <f t="shared" si="70"/>
        <v>0</v>
      </c>
    </row>
    <row r="726" spans="179:181" x14ac:dyDescent="0.25">
      <c r="FW726" s="7">
        <f t="shared" si="68"/>
        <v>0</v>
      </c>
      <c r="FX726" s="7">
        <f t="shared" si="69"/>
        <v>0</v>
      </c>
      <c r="FY726" s="7">
        <f t="shared" si="70"/>
        <v>0</v>
      </c>
    </row>
    <row r="727" spans="179:181" x14ac:dyDescent="0.25">
      <c r="FW727" s="7">
        <f t="shared" si="68"/>
        <v>0</v>
      </c>
      <c r="FX727" s="7">
        <f t="shared" si="69"/>
        <v>0</v>
      </c>
      <c r="FY727" s="7">
        <f t="shared" si="70"/>
        <v>0</v>
      </c>
    </row>
    <row r="728" spans="179:181" x14ac:dyDescent="0.25">
      <c r="FW728" s="7">
        <f t="shared" si="68"/>
        <v>0</v>
      </c>
      <c r="FX728" s="7">
        <f t="shared" si="69"/>
        <v>0</v>
      </c>
      <c r="FY728" s="7">
        <f t="shared" si="70"/>
        <v>0</v>
      </c>
    </row>
    <row r="729" spans="179:181" x14ac:dyDescent="0.25">
      <c r="FW729" s="7">
        <f t="shared" si="68"/>
        <v>0</v>
      </c>
      <c r="FX729" s="7">
        <f t="shared" si="69"/>
        <v>0</v>
      </c>
      <c r="FY729" s="7">
        <f t="shared" si="70"/>
        <v>0</v>
      </c>
    </row>
    <row r="730" spans="179:181" x14ac:dyDescent="0.25">
      <c r="FW730" s="7">
        <f t="shared" si="68"/>
        <v>0</v>
      </c>
      <c r="FX730" s="7">
        <f t="shared" si="69"/>
        <v>0</v>
      </c>
      <c r="FY730" s="7">
        <f t="shared" si="70"/>
        <v>0</v>
      </c>
    </row>
    <row r="731" spans="179:181" x14ac:dyDescent="0.25">
      <c r="FW731" s="7">
        <f t="shared" si="68"/>
        <v>0</v>
      </c>
      <c r="FX731" s="7">
        <f t="shared" si="69"/>
        <v>0</v>
      </c>
      <c r="FY731" s="7">
        <f t="shared" si="70"/>
        <v>0</v>
      </c>
    </row>
    <row r="732" spans="179:181" x14ac:dyDescent="0.25">
      <c r="FW732" s="7">
        <f t="shared" si="68"/>
        <v>0</v>
      </c>
      <c r="FX732" s="7">
        <f t="shared" si="69"/>
        <v>0</v>
      </c>
      <c r="FY732" s="7">
        <f t="shared" si="70"/>
        <v>0</v>
      </c>
    </row>
    <row r="733" spans="179:181" x14ac:dyDescent="0.25">
      <c r="FW733" s="7">
        <f t="shared" si="68"/>
        <v>0</v>
      </c>
      <c r="FX733" s="7">
        <f t="shared" si="69"/>
        <v>0</v>
      </c>
      <c r="FY733" s="7">
        <f t="shared" si="70"/>
        <v>0</v>
      </c>
    </row>
    <row r="734" spans="179:181" x14ac:dyDescent="0.25">
      <c r="FW734" s="7">
        <f t="shared" si="68"/>
        <v>0</v>
      </c>
      <c r="FX734" s="7">
        <f t="shared" si="69"/>
        <v>0</v>
      </c>
      <c r="FY734" s="7">
        <f t="shared" si="70"/>
        <v>0</v>
      </c>
    </row>
    <row r="735" spans="179:181" x14ac:dyDescent="0.25">
      <c r="FW735" s="7">
        <f t="shared" si="68"/>
        <v>0</v>
      </c>
      <c r="FX735" s="7">
        <f t="shared" si="69"/>
        <v>0</v>
      </c>
      <c r="FY735" s="7">
        <f t="shared" si="70"/>
        <v>0</v>
      </c>
    </row>
    <row r="736" spans="179:181" x14ac:dyDescent="0.25">
      <c r="FW736" s="7">
        <f t="shared" si="68"/>
        <v>0</v>
      </c>
      <c r="FX736" s="7">
        <f t="shared" si="69"/>
        <v>0</v>
      </c>
      <c r="FY736" s="7">
        <f t="shared" si="70"/>
        <v>0</v>
      </c>
    </row>
    <row r="737" spans="179:181" x14ac:dyDescent="0.25">
      <c r="FW737" s="7">
        <f t="shared" si="68"/>
        <v>0</v>
      </c>
      <c r="FX737" s="7">
        <f t="shared" si="69"/>
        <v>0</v>
      </c>
      <c r="FY737" s="7">
        <f t="shared" si="70"/>
        <v>0</v>
      </c>
    </row>
    <row r="738" spans="179:181" x14ac:dyDescent="0.25">
      <c r="FW738" s="7">
        <f t="shared" si="68"/>
        <v>0</v>
      </c>
      <c r="FX738" s="7">
        <f t="shared" si="69"/>
        <v>0</v>
      </c>
      <c r="FY738" s="7">
        <f t="shared" si="70"/>
        <v>0</v>
      </c>
    </row>
    <row r="739" spans="179:181" x14ac:dyDescent="0.25">
      <c r="FW739" s="7">
        <f t="shared" si="68"/>
        <v>0</v>
      </c>
      <c r="FX739" s="7">
        <f t="shared" si="69"/>
        <v>0</v>
      </c>
      <c r="FY739" s="7">
        <f t="shared" si="70"/>
        <v>0</v>
      </c>
    </row>
    <row r="740" spans="179:181" x14ac:dyDescent="0.25">
      <c r="FW740" s="7">
        <f t="shared" si="68"/>
        <v>0</v>
      </c>
      <c r="FX740" s="7">
        <f t="shared" si="69"/>
        <v>0</v>
      </c>
      <c r="FY740" s="7">
        <f t="shared" si="70"/>
        <v>0</v>
      </c>
    </row>
    <row r="741" spans="179:181" x14ac:dyDescent="0.25">
      <c r="FW741" s="7">
        <f t="shared" si="68"/>
        <v>0</v>
      </c>
      <c r="FX741" s="7">
        <f t="shared" si="69"/>
        <v>0</v>
      </c>
      <c r="FY741" s="7">
        <f t="shared" si="70"/>
        <v>0</v>
      </c>
    </row>
    <row r="742" spans="179:181" x14ac:dyDescent="0.25">
      <c r="FW742" s="7">
        <f t="shared" si="68"/>
        <v>0</v>
      </c>
      <c r="FX742" s="7">
        <f t="shared" si="69"/>
        <v>0</v>
      </c>
      <c r="FY742" s="7">
        <f t="shared" si="70"/>
        <v>0</v>
      </c>
    </row>
    <row r="743" spans="179:181" x14ac:dyDescent="0.25">
      <c r="FW743" s="7">
        <f t="shared" si="68"/>
        <v>0</v>
      </c>
      <c r="FX743" s="7">
        <f t="shared" si="69"/>
        <v>0</v>
      </c>
      <c r="FY743" s="7">
        <f t="shared" si="70"/>
        <v>0</v>
      </c>
    </row>
    <row r="744" spans="179:181" x14ac:dyDescent="0.25">
      <c r="FW744" s="7">
        <f t="shared" si="68"/>
        <v>0</v>
      </c>
      <c r="FX744" s="7">
        <f t="shared" si="69"/>
        <v>0</v>
      </c>
      <c r="FY744" s="7">
        <f t="shared" si="70"/>
        <v>0</v>
      </c>
    </row>
    <row r="745" spans="179:181" x14ac:dyDescent="0.25">
      <c r="FW745" s="7">
        <f t="shared" si="68"/>
        <v>0</v>
      </c>
      <c r="FX745" s="7">
        <f t="shared" si="69"/>
        <v>0</v>
      </c>
      <c r="FY745" s="7">
        <f t="shared" si="70"/>
        <v>0</v>
      </c>
    </row>
    <row r="746" spans="179:181" x14ac:dyDescent="0.25">
      <c r="FW746" s="7">
        <f t="shared" si="68"/>
        <v>0</v>
      </c>
      <c r="FX746" s="7">
        <f t="shared" si="69"/>
        <v>0</v>
      </c>
      <c r="FY746" s="7">
        <f t="shared" si="70"/>
        <v>0</v>
      </c>
    </row>
    <row r="747" spans="179:181" x14ac:dyDescent="0.25">
      <c r="FW747" s="7">
        <f t="shared" si="68"/>
        <v>0</v>
      </c>
      <c r="FX747" s="7">
        <f t="shared" si="69"/>
        <v>0</v>
      </c>
      <c r="FY747" s="7">
        <f t="shared" si="70"/>
        <v>0</v>
      </c>
    </row>
    <row r="748" spans="179:181" x14ac:dyDescent="0.25">
      <c r="FW748" s="7">
        <f t="shared" si="68"/>
        <v>0</v>
      </c>
      <c r="FX748" s="7">
        <f t="shared" si="69"/>
        <v>0</v>
      </c>
      <c r="FY748" s="7">
        <f t="shared" si="70"/>
        <v>0</v>
      </c>
    </row>
    <row r="749" spans="179:181" x14ac:dyDescent="0.25">
      <c r="FW749" s="7">
        <f t="shared" si="68"/>
        <v>0</v>
      </c>
      <c r="FX749" s="7">
        <f t="shared" si="69"/>
        <v>0</v>
      </c>
      <c r="FY749" s="7">
        <f t="shared" si="70"/>
        <v>0</v>
      </c>
    </row>
    <row r="750" spans="179:181" x14ac:dyDescent="0.25">
      <c r="FW750" s="7">
        <f t="shared" si="68"/>
        <v>0</v>
      </c>
      <c r="FX750" s="7">
        <f t="shared" si="69"/>
        <v>0</v>
      </c>
      <c r="FY750" s="7">
        <f t="shared" si="70"/>
        <v>0</v>
      </c>
    </row>
    <row r="751" spans="179:181" x14ac:dyDescent="0.25">
      <c r="FW751" s="7">
        <f t="shared" si="68"/>
        <v>0</v>
      </c>
      <c r="FX751" s="7">
        <f t="shared" si="69"/>
        <v>0</v>
      </c>
      <c r="FY751" s="7">
        <f t="shared" si="70"/>
        <v>0</v>
      </c>
    </row>
    <row r="752" spans="179:181" x14ac:dyDescent="0.25">
      <c r="FW752" s="7">
        <f t="shared" si="68"/>
        <v>0</v>
      </c>
      <c r="FX752" s="7">
        <f t="shared" si="69"/>
        <v>0</v>
      </c>
      <c r="FY752" s="7">
        <f t="shared" si="70"/>
        <v>0</v>
      </c>
    </row>
    <row r="753" spans="179:181" x14ac:dyDescent="0.25">
      <c r="FW753" s="7">
        <f t="shared" si="68"/>
        <v>0</v>
      </c>
      <c r="FX753" s="7">
        <f t="shared" si="69"/>
        <v>0</v>
      </c>
      <c r="FY753" s="7">
        <f t="shared" si="70"/>
        <v>0</v>
      </c>
    </row>
    <row r="754" spans="179:181" x14ac:dyDescent="0.25">
      <c r="FW754" s="7">
        <f t="shared" si="68"/>
        <v>0</v>
      </c>
      <c r="FX754" s="7">
        <f t="shared" si="69"/>
        <v>0</v>
      </c>
      <c r="FY754" s="7">
        <f t="shared" si="70"/>
        <v>0</v>
      </c>
    </row>
    <row r="755" spans="179:181" x14ac:dyDescent="0.25">
      <c r="FW755" s="7">
        <f t="shared" si="68"/>
        <v>0</v>
      </c>
      <c r="FX755" s="7">
        <f t="shared" si="69"/>
        <v>0</v>
      </c>
      <c r="FY755" s="7">
        <f t="shared" si="70"/>
        <v>0</v>
      </c>
    </row>
    <row r="756" spans="179:181" x14ac:dyDescent="0.25">
      <c r="FW756" s="7">
        <f t="shared" si="68"/>
        <v>0</v>
      </c>
      <c r="FX756" s="7">
        <f t="shared" si="69"/>
        <v>0</v>
      </c>
      <c r="FY756" s="7">
        <f t="shared" si="70"/>
        <v>0</v>
      </c>
    </row>
    <row r="757" spans="179:181" x14ac:dyDescent="0.25">
      <c r="FW757" s="7">
        <f t="shared" si="68"/>
        <v>0</v>
      </c>
      <c r="FX757" s="7">
        <f t="shared" si="69"/>
        <v>0</v>
      </c>
      <c r="FY757" s="7">
        <f t="shared" si="70"/>
        <v>0</v>
      </c>
    </row>
    <row r="758" spans="179:181" x14ac:dyDescent="0.25">
      <c r="FW758" s="7">
        <f t="shared" si="68"/>
        <v>0</v>
      </c>
      <c r="FX758" s="7">
        <f t="shared" si="69"/>
        <v>0</v>
      </c>
      <c r="FY758" s="7">
        <f t="shared" si="70"/>
        <v>0</v>
      </c>
    </row>
    <row r="759" spans="179:181" x14ac:dyDescent="0.25">
      <c r="FW759" s="7">
        <f t="shared" si="68"/>
        <v>0</v>
      </c>
      <c r="FX759" s="7">
        <f t="shared" si="69"/>
        <v>0</v>
      </c>
      <c r="FY759" s="7">
        <f t="shared" si="70"/>
        <v>0</v>
      </c>
    </row>
    <row r="760" spans="179:181" x14ac:dyDescent="0.25">
      <c r="FW760" s="7">
        <f t="shared" si="68"/>
        <v>0</v>
      </c>
      <c r="FX760" s="7">
        <f t="shared" si="69"/>
        <v>0</v>
      </c>
      <c r="FY760" s="7">
        <f t="shared" si="70"/>
        <v>0</v>
      </c>
    </row>
    <row r="761" spans="179:181" x14ac:dyDescent="0.25">
      <c r="FW761" s="7">
        <f t="shared" si="68"/>
        <v>0</v>
      </c>
      <c r="FX761" s="7">
        <f t="shared" si="69"/>
        <v>0</v>
      </c>
      <c r="FY761" s="7">
        <f t="shared" si="70"/>
        <v>0</v>
      </c>
    </row>
    <row r="762" spans="179:181" x14ac:dyDescent="0.25">
      <c r="FW762" s="7">
        <f t="shared" si="68"/>
        <v>0</v>
      </c>
      <c r="FX762" s="7">
        <f t="shared" si="69"/>
        <v>0</v>
      </c>
      <c r="FY762" s="7">
        <f t="shared" si="70"/>
        <v>0</v>
      </c>
    </row>
    <row r="763" spans="179:181" x14ac:dyDescent="0.25">
      <c r="FW763" s="7">
        <f t="shared" si="68"/>
        <v>0</v>
      </c>
      <c r="FX763" s="7">
        <f t="shared" si="69"/>
        <v>0</v>
      </c>
      <c r="FY763" s="7">
        <f t="shared" si="70"/>
        <v>0</v>
      </c>
    </row>
    <row r="764" spans="179:181" x14ac:dyDescent="0.25">
      <c r="FW764" s="7">
        <f t="shared" si="68"/>
        <v>0</v>
      </c>
      <c r="FX764" s="7">
        <f t="shared" si="69"/>
        <v>0</v>
      </c>
      <c r="FY764" s="7">
        <f t="shared" si="70"/>
        <v>0</v>
      </c>
    </row>
    <row r="765" spans="179:181" x14ac:dyDescent="0.25">
      <c r="FW765" s="7">
        <f t="shared" si="68"/>
        <v>0</v>
      </c>
      <c r="FX765" s="7">
        <f t="shared" si="69"/>
        <v>0</v>
      </c>
      <c r="FY765" s="7">
        <f t="shared" si="70"/>
        <v>0</v>
      </c>
    </row>
    <row r="766" spans="179:181" x14ac:dyDescent="0.25">
      <c r="FW766" s="7">
        <f t="shared" si="68"/>
        <v>0</v>
      </c>
      <c r="FX766" s="7">
        <f t="shared" si="69"/>
        <v>0</v>
      </c>
      <c r="FY766" s="7">
        <f t="shared" si="70"/>
        <v>0</v>
      </c>
    </row>
    <row r="767" spans="179:181" x14ac:dyDescent="0.25">
      <c r="FW767" s="7">
        <f t="shared" si="68"/>
        <v>0</v>
      </c>
      <c r="FX767" s="7">
        <f t="shared" si="69"/>
        <v>0</v>
      </c>
      <c r="FY767" s="7">
        <f t="shared" si="70"/>
        <v>0</v>
      </c>
    </row>
    <row r="768" spans="179:181" x14ac:dyDescent="0.25">
      <c r="FW768" s="7">
        <f t="shared" si="68"/>
        <v>0</v>
      </c>
      <c r="FX768" s="7">
        <f t="shared" si="69"/>
        <v>0</v>
      </c>
      <c r="FY768" s="7">
        <f t="shared" si="70"/>
        <v>0</v>
      </c>
    </row>
    <row r="769" spans="179:181" x14ac:dyDescent="0.25">
      <c r="FW769" s="7">
        <f t="shared" si="68"/>
        <v>0</v>
      </c>
      <c r="FX769" s="7">
        <f t="shared" si="69"/>
        <v>0</v>
      </c>
      <c r="FY769" s="7">
        <f t="shared" si="70"/>
        <v>0</v>
      </c>
    </row>
    <row r="770" spans="179:181" x14ac:dyDescent="0.25">
      <c r="FW770" s="7">
        <f t="shared" si="68"/>
        <v>0</v>
      </c>
      <c r="FX770" s="7">
        <f t="shared" si="69"/>
        <v>0</v>
      </c>
      <c r="FY770" s="7">
        <f t="shared" si="70"/>
        <v>0</v>
      </c>
    </row>
    <row r="771" spans="179:181" x14ac:dyDescent="0.25">
      <c r="FW771" s="7">
        <f t="shared" ref="FW771:FW834" si="71">SUM(AE771,AI771,AN771,AR771,AV771,BA771,BF771,BK771,BW771,CG771,CS771,CY771,DC771,DS771,EH771,EL771,EY771,FO771,FR771)</f>
        <v>0</v>
      </c>
      <c r="FX771" s="7">
        <f t="shared" ref="FX771:FX834" si="72">SUM(AF771,AJ771,AO771,AS771,AW771,BB771,BG771,BL771,BX771,CH771,CT771,CZ771,DD771,DT771,EI771,EM771,EZ771,FP771,FS771,FU771)</f>
        <v>0</v>
      </c>
      <c r="FY771" s="7">
        <f t="shared" si="70"/>
        <v>0</v>
      </c>
    </row>
    <row r="772" spans="179:181" x14ac:dyDescent="0.25">
      <c r="FW772" s="7">
        <f t="shared" si="71"/>
        <v>0</v>
      </c>
      <c r="FX772" s="7">
        <f t="shared" si="72"/>
        <v>0</v>
      </c>
      <c r="FY772" s="7">
        <f t="shared" si="70"/>
        <v>0</v>
      </c>
    </row>
    <row r="773" spans="179:181" x14ac:dyDescent="0.25">
      <c r="FW773" s="7">
        <f t="shared" si="71"/>
        <v>0</v>
      </c>
      <c r="FX773" s="7">
        <f t="shared" si="72"/>
        <v>0</v>
      </c>
      <c r="FY773" s="7">
        <f t="shared" si="70"/>
        <v>0</v>
      </c>
    </row>
    <row r="774" spans="179:181" x14ac:dyDescent="0.25">
      <c r="FW774" s="7">
        <f t="shared" si="71"/>
        <v>0</v>
      </c>
      <c r="FX774" s="7">
        <f t="shared" si="72"/>
        <v>0</v>
      </c>
      <c r="FY774" s="7">
        <f t="shared" ref="FY774:FY837" si="73">SUM(AG774,AK774,AP774,AT774,AX774,BC774,BH774,BM774,BY774,CI774,CU774,DA774,DE774,DU774,EJ774,EN774,FA774,FQ774,FT774,FV774)</f>
        <v>0</v>
      </c>
    </row>
    <row r="775" spans="179:181" x14ac:dyDescent="0.25">
      <c r="FW775" s="7">
        <f t="shared" si="71"/>
        <v>0</v>
      </c>
      <c r="FX775" s="7">
        <f t="shared" si="72"/>
        <v>0</v>
      </c>
      <c r="FY775" s="7">
        <f t="shared" si="73"/>
        <v>0</v>
      </c>
    </row>
    <row r="776" spans="179:181" x14ac:dyDescent="0.25">
      <c r="FW776" s="7">
        <f t="shared" si="71"/>
        <v>0</v>
      </c>
      <c r="FX776" s="7">
        <f t="shared" si="72"/>
        <v>0</v>
      </c>
      <c r="FY776" s="7">
        <f t="shared" si="73"/>
        <v>0</v>
      </c>
    </row>
    <row r="777" spans="179:181" x14ac:dyDescent="0.25">
      <c r="FW777" s="7">
        <f t="shared" si="71"/>
        <v>0</v>
      </c>
      <c r="FX777" s="7">
        <f t="shared" si="72"/>
        <v>0</v>
      </c>
      <c r="FY777" s="7">
        <f t="shared" si="73"/>
        <v>0</v>
      </c>
    </row>
    <row r="778" spans="179:181" x14ac:dyDescent="0.25">
      <c r="FW778" s="7">
        <f t="shared" si="71"/>
        <v>0</v>
      </c>
      <c r="FX778" s="7">
        <f t="shared" si="72"/>
        <v>0</v>
      </c>
      <c r="FY778" s="7">
        <f t="shared" si="73"/>
        <v>0</v>
      </c>
    </row>
    <row r="779" spans="179:181" x14ac:dyDescent="0.25">
      <c r="FW779" s="7">
        <f t="shared" si="71"/>
        <v>0</v>
      </c>
      <c r="FX779" s="7">
        <f t="shared" si="72"/>
        <v>0</v>
      </c>
      <c r="FY779" s="7">
        <f t="shared" si="73"/>
        <v>0</v>
      </c>
    </row>
    <row r="780" spans="179:181" x14ac:dyDescent="0.25">
      <c r="FW780" s="7">
        <f t="shared" si="71"/>
        <v>0</v>
      </c>
      <c r="FX780" s="7">
        <f t="shared" si="72"/>
        <v>0</v>
      </c>
      <c r="FY780" s="7">
        <f t="shared" si="73"/>
        <v>0</v>
      </c>
    </row>
    <row r="781" spans="179:181" x14ac:dyDescent="0.25">
      <c r="FW781" s="7">
        <f t="shared" si="71"/>
        <v>0</v>
      </c>
      <c r="FX781" s="7">
        <f t="shared" si="72"/>
        <v>0</v>
      </c>
      <c r="FY781" s="7">
        <f t="shared" si="73"/>
        <v>0</v>
      </c>
    </row>
    <row r="782" spans="179:181" x14ac:dyDescent="0.25">
      <c r="FW782" s="7">
        <f t="shared" si="71"/>
        <v>0</v>
      </c>
      <c r="FX782" s="7">
        <f t="shared" si="72"/>
        <v>0</v>
      </c>
      <c r="FY782" s="7">
        <f t="shared" si="73"/>
        <v>0</v>
      </c>
    </row>
    <row r="783" spans="179:181" x14ac:dyDescent="0.25">
      <c r="FW783" s="7">
        <f t="shared" si="71"/>
        <v>0</v>
      </c>
      <c r="FX783" s="7">
        <f t="shared" si="72"/>
        <v>0</v>
      </c>
      <c r="FY783" s="7">
        <f t="shared" si="73"/>
        <v>0</v>
      </c>
    </row>
    <row r="784" spans="179:181" x14ac:dyDescent="0.25">
      <c r="FW784" s="7">
        <f t="shared" si="71"/>
        <v>0</v>
      </c>
      <c r="FX784" s="7">
        <f t="shared" si="72"/>
        <v>0</v>
      </c>
      <c r="FY784" s="7">
        <f t="shared" si="73"/>
        <v>0</v>
      </c>
    </row>
    <row r="785" spans="179:181" x14ac:dyDescent="0.25">
      <c r="FW785" s="7">
        <f t="shared" si="71"/>
        <v>0</v>
      </c>
      <c r="FX785" s="7">
        <f t="shared" si="72"/>
        <v>0</v>
      </c>
      <c r="FY785" s="7">
        <f t="shared" si="73"/>
        <v>0</v>
      </c>
    </row>
    <row r="786" spans="179:181" x14ac:dyDescent="0.25">
      <c r="FW786" s="7">
        <f t="shared" si="71"/>
        <v>0</v>
      </c>
      <c r="FX786" s="7">
        <f t="shared" si="72"/>
        <v>0</v>
      </c>
      <c r="FY786" s="7">
        <f t="shared" si="73"/>
        <v>0</v>
      </c>
    </row>
    <row r="787" spans="179:181" x14ac:dyDescent="0.25">
      <c r="FW787" s="7">
        <f t="shared" si="71"/>
        <v>0</v>
      </c>
      <c r="FX787" s="7">
        <f t="shared" si="72"/>
        <v>0</v>
      </c>
      <c r="FY787" s="7">
        <f t="shared" si="73"/>
        <v>0</v>
      </c>
    </row>
    <row r="788" spans="179:181" x14ac:dyDescent="0.25">
      <c r="FW788" s="7">
        <f t="shared" si="71"/>
        <v>0</v>
      </c>
      <c r="FX788" s="7">
        <f t="shared" si="72"/>
        <v>0</v>
      </c>
      <c r="FY788" s="7">
        <f t="shared" si="73"/>
        <v>0</v>
      </c>
    </row>
    <row r="789" spans="179:181" x14ac:dyDescent="0.25">
      <c r="FW789" s="7">
        <f t="shared" si="71"/>
        <v>0</v>
      </c>
      <c r="FX789" s="7">
        <f t="shared" si="72"/>
        <v>0</v>
      </c>
      <c r="FY789" s="7">
        <f t="shared" si="73"/>
        <v>0</v>
      </c>
    </row>
    <row r="790" spans="179:181" x14ac:dyDescent="0.25">
      <c r="FW790" s="7">
        <f t="shared" si="71"/>
        <v>0</v>
      </c>
      <c r="FX790" s="7">
        <f t="shared" si="72"/>
        <v>0</v>
      </c>
      <c r="FY790" s="7">
        <f t="shared" si="73"/>
        <v>0</v>
      </c>
    </row>
    <row r="791" spans="179:181" x14ac:dyDescent="0.25">
      <c r="FW791" s="7">
        <f t="shared" si="71"/>
        <v>0</v>
      </c>
      <c r="FX791" s="7">
        <f t="shared" si="72"/>
        <v>0</v>
      </c>
      <c r="FY791" s="7">
        <f t="shared" si="73"/>
        <v>0</v>
      </c>
    </row>
    <row r="792" spans="179:181" x14ac:dyDescent="0.25">
      <c r="FW792" s="7">
        <f t="shared" si="71"/>
        <v>0</v>
      </c>
      <c r="FX792" s="7">
        <f t="shared" si="72"/>
        <v>0</v>
      </c>
      <c r="FY792" s="7">
        <f t="shared" si="73"/>
        <v>0</v>
      </c>
    </row>
    <row r="793" spans="179:181" x14ac:dyDescent="0.25">
      <c r="FW793" s="7">
        <f t="shared" si="71"/>
        <v>0</v>
      </c>
      <c r="FX793" s="7">
        <f t="shared" si="72"/>
        <v>0</v>
      </c>
      <c r="FY793" s="7">
        <f t="shared" si="73"/>
        <v>0</v>
      </c>
    </row>
    <row r="794" spans="179:181" x14ac:dyDescent="0.25">
      <c r="FW794" s="7">
        <f t="shared" si="71"/>
        <v>0</v>
      </c>
      <c r="FX794" s="7">
        <f t="shared" si="72"/>
        <v>0</v>
      </c>
      <c r="FY794" s="7">
        <f t="shared" si="73"/>
        <v>0</v>
      </c>
    </row>
    <row r="795" spans="179:181" x14ac:dyDescent="0.25">
      <c r="FW795" s="7">
        <f t="shared" si="71"/>
        <v>0</v>
      </c>
      <c r="FX795" s="7">
        <f t="shared" si="72"/>
        <v>0</v>
      </c>
      <c r="FY795" s="7">
        <f t="shared" si="73"/>
        <v>0</v>
      </c>
    </row>
    <row r="796" spans="179:181" x14ac:dyDescent="0.25">
      <c r="FW796" s="7">
        <f t="shared" si="71"/>
        <v>0</v>
      </c>
      <c r="FX796" s="7">
        <f t="shared" si="72"/>
        <v>0</v>
      </c>
      <c r="FY796" s="7">
        <f t="shared" si="73"/>
        <v>0</v>
      </c>
    </row>
    <row r="797" spans="179:181" x14ac:dyDescent="0.25">
      <c r="FW797" s="7">
        <f t="shared" si="71"/>
        <v>0</v>
      </c>
      <c r="FX797" s="7">
        <f t="shared" si="72"/>
        <v>0</v>
      </c>
      <c r="FY797" s="7">
        <f t="shared" si="73"/>
        <v>0</v>
      </c>
    </row>
    <row r="798" spans="179:181" x14ac:dyDescent="0.25">
      <c r="FW798" s="7">
        <f t="shared" si="71"/>
        <v>0</v>
      </c>
      <c r="FX798" s="7">
        <f t="shared" si="72"/>
        <v>0</v>
      </c>
      <c r="FY798" s="7">
        <f t="shared" si="73"/>
        <v>0</v>
      </c>
    </row>
    <row r="799" spans="179:181" x14ac:dyDescent="0.25">
      <c r="FW799" s="7">
        <f t="shared" si="71"/>
        <v>0</v>
      </c>
      <c r="FX799" s="7">
        <f t="shared" si="72"/>
        <v>0</v>
      </c>
      <c r="FY799" s="7">
        <f t="shared" si="73"/>
        <v>0</v>
      </c>
    </row>
    <row r="800" spans="179:181" x14ac:dyDescent="0.25">
      <c r="FW800" s="7">
        <f t="shared" si="71"/>
        <v>0</v>
      </c>
      <c r="FX800" s="7">
        <f t="shared" si="72"/>
        <v>0</v>
      </c>
      <c r="FY800" s="7">
        <f t="shared" si="73"/>
        <v>0</v>
      </c>
    </row>
    <row r="801" spans="179:181" x14ac:dyDescent="0.25">
      <c r="FW801" s="7">
        <f t="shared" si="71"/>
        <v>0</v>
      </c>
      <c r="FX801" s="7">
        <f t="shared" si="72"/>
        <v>0</v>
      </c>
      <c r="FY801" s="7">
        <f t="shared" si="73"/>
        <v>0</v>
      </c>
    </row>
    <row r="802" spans="179:181" x14ac:dyDescent="0.25">
      <c r="FW802" s="7">
        <f t="shared" si="71"/>
        <v>0</v>
      </c>
      <c r="FX802" s="7">
        <f t="shared" si="72"/>
        <v>0</v>
      </c>
      <c r="FY802" s="7">
        <f t="shared" si="73"/>
        <v>0</v>
      </c>
    </row>
    <row r="803" spans="179:181" x14ac:dyDescent="0.25">
      <c r="FW803" s="7">
        <f t="shared" si="71"/>
        <v>0</v>
      </c>
      <c r="FX803" s="7">
        <f t="shared" si="72"/>
        <v>0</v>
      </c>
      <c r="FY803" s="7">
        <f t="shared" si="73"/>
        <v>0</v>
      </c>
    </row>
    <row r="804" spans="179:181" x14ac:dyDescent="0.25">
      <c r="FW804" s="7">
        <f t="shared" si="71"/>
        <v>0</v>
      </c>
      <c r="FX804" s="7">
        <f t="shared" si="72"/>
        <v>0</v>
      </c>
      <c r="FY804" s="7">
        <f t="shared" si="73"/>
        <v>0</v>
      </c>
    </row>
    <row r="805" spans="179:181" x14ac:dyDescent="0.25">
      <c r="FW805" s="7">
        <f t="shared" si="71"/>
        <v>0</v>
      </c>
      <c r="FX805" s="7">
        <f t="shared" si="72"/>
        <v>0</v>
      </c>
      <c r="FY805" s="7">
        <f t="shared" si="73"/>
        <v>0</v>
      </c>
    </row>
    <row r="806" spans="179:181" x14ac:dyDescent="0.25">
      <c r="FW806" s="7">
        <f t="shared" si="71"/>
        <v>0</v>
      </c>
      <c r="FX806" s="7">
        <f t="shared" si="72"/>
        <v>0</v>
      </c>
      <c r="FY806" s="7">
        <f t="shared" si="73"/>
        <v>0</v>
      </c>
    </row>
    <row r="807" spans="179:181" x14ac:dyDescent="0.25">
      <c r="FW807" s="7">
        <f t="shared" si="71"/>
        <v>0</v>
      </c>
      <c r="FX807" s="7">
        <f t="shared" si="72"/>
        <v>0</v>
      </c>
      <c r="FY807" s="7">
        <f t="shared" si="73"/>
        <v>0</v>
      </c>
    </row>
    <row r="808" spans="179:181" x14ac:dyDescent="0.25">
      <c r="FW808" s="7">
        <f t="shared" si="71"/>
        <v>0</v>
      </c>
      <c r="FX808" s="7">
        <f t="shared" si="72"/>
        <v>0</v>
      </c>
      <c r="FY808" s="7">
        <f t="shared" si="73"/>
        <v>0</v>
      </c>
    </row>
    <row r="809" spans="179:181" x14ac:dyDescent="0.25">
      <c r="FW809" s="7">
        <f t="shared" si="71"/>
        <v>0</v>
      </c>
      <c r="FX809" s="7">
        <f t="shared" si="72"/>
        <v>0</v>
      </c>
      <c r="FY809" s="7">
        <f t="shared" si="73"/>
        <v>0</v>
      </c>
    </row>
    <row r="810" spans="179:181" x14ac:dyDescent="0.25">
      <c r="FW810" s="7">
        <f t="shared" si="71"/>
        <v>0</v>
      </c>
      <c r="FX810" s="7">
        <f t="shared" si="72"/>
        <v>0</v>
      </c>
      <c r="FY810" s="7">
        <f t="shared" si="73"/>
        <v>0</v>
      </c>
    </row>
    <row r="811" spans="179:181" x14ac:dyDescent="0.25">
      <c r="FW811" s="7">
        <f t="shared" si="71"/>
        <v>0</v>
      </c>
      <c r="FX811" s="7">
        <f t="shared" si="72"/>
        <v>0</v>
      </c>
      <c r="FY811" s="7">
        <f t="shared" si="73"/>
        <v>0</v>
      </c>
    </row>
    <row r="812" spans="179:181" x14ac:dyDescent="0.25">
      <c r="FW812" s="7">
        <f t="shared" si="71"/>
        <v>0</v>
      </c>
      <c r="FX812" s="7">
        <f t="shared" si="72"/>
        <v>0</v>
      </c>
      <c r="FY812" s="7">
        <f t="shared" si="73"/>
        <v>0</v>
      </c>
    </row>
    <row r="813" spans="179:181" x14ac:dyDescent="0.25">
      <c r="FW813" s="7">
        <f t="shared" si="71"/>
        <v>0</v>
      </c>
      <c r="FX813" s="7">
        <f t="shared" si="72"/>
        <v>0</v>
      </c>
      <c r="FY813" s="7">
        <f t="shared" si="73"/>
        <v>0</v>
      </c>
    </row>
    <row r="814" spans="179:181" x14ac:dyDescent="0.25">
      <c r="FW814" s="7">
        <f t="shared" si="71"/>
        <v>0</v>
      </c>
      <c r="FX814" s="7">
        <f t="shared" si="72"/>
        <v>0</v>
      </c>
      <c r="FY814" s="7">
        <f t="shared" si="73"/>
        <v>0</v>
      </c>
    </row>
    <row r="815" spans="179:181" x14ac:dyDescent="0.25">
      <c r="FW815" s="7">
        <f t="shared" si="71"/>
        <v>0</v>
      </c>
      <c r="FX815" s="7">
        <f t="shared" si="72"/>
        <v>0</v>
      </c>
      <c r="FY815" s="7">
        <f t="shared" si="73"/>
        <v>0</v>
      </c>
    </row>
    <row r="816" spans="179:181" x14ac:dyDescent="0.25">
      <c r="FW816" s="7">
        <f t="shared" si="71"/>
        <v>0</v>
      </c>
      <c r="FX816" s="7">
        <f t="shared" si="72"/>
        <v>0</v>
      </c>
      <c r="FY816" s="7">
        <f t="shared" si="73"/>
        <v>0</v>
      </c>
    </row>
    <row r="817" spans="179:181" x14ac:dyDescent="0.25">
      <c r="FW817" s="7">
        <f t="shared" si="71"/>
        <v>0</v>
      </c>
      <c r="FX817" s="7">
        <f t="shared" si="72"/>
        <v>0</v>
      </c>
      <c r="FY817" s="7">
        <f t="shared" si="73"/>
        <v>0</v>
      </c>
    </row>
    <row r="818" spans="179:181" x14ac:dyDescent="0.25">
      <c r="FW818" s="7">
        <f t="shared" si="71"/>
        <v>0</v>
      </c>
      <c r="FX818" s="7">
        <f t="shared" si="72"/>
        <v>0</v>
      </c>
      <c r="FY818" s="7">
        <f t="shared" si="73"/>
        <v>0</v>
      </c>
    </row>
    <row r="819" spans="179:181" x14ac:dyDescent="0.25">
      <c r="FW819" s="7">
        <f t="shared" si="71"/>
        <v>0</v>
      </c>
      <c r="FX819" s="7">
        <f t="shared" si="72"/>
        <v>0</v>
      </c>
      <c r="FY819" s="7">
        <f t="shared" si="73"/>
        <v>0</v>
      </c>
    </row>
    <row r="820" spans="179:181" x14ac:dyDescent="0.25">
      <c r="FW820" s="7">
        <f t="shared" si="71"/>
        <v>0</v>
      </c>
      <c r="FX820" s="7">
        <f t="shared" si="72"/>
        <v>0</v>
      </c>
      <c r="FY820" s="7">
        <f t="shared" si="73"/>
        <v>0</v>
      </c>
    </row>
    <row r="821" spans="179:181" x14ac:dyDescent="0.25">
      <c r="FW821" s="7">
        <f t="shared" si="71"/>
        <v>0</v>
      </c>
      <c r="FX821" s="7">
        <f t="shared" si="72"/>
        <v>0</v>
      </c>
      <c r="FY821" s="7">
        <f t="shared" si="73"/>
        <v>0</v>
      </c>
    </row>
    <row r="822" spans="179:181" x14ac:dyDescent="0.25">
      <c r="FW822" s="7">
        <f t="shared" si="71"/>
        <v>0</v>
      </c>
      <c r="FX822" s="7">
        <f t="shared" si="72"/>
        <v>0</v>
      </c>
      <c r="FY822" s="7">
        <f t="shared" si="73"/>
        <v>0</v>
      </c>
    </row>
    <row r="823" spans="179:181" x14ac:dyDescent="0.25">
      <c r="FW823" s="7">
        <f t="shared" si="71"/>
        <v>0</v>
      </c>
      <c r="FX823" s="7">
        <f t="shared" si="72"/>
        <v>0</v>
      </c>
      <c r="FY823" s="7">
        <f t="shared" si="73"/>
        <v>0</v>
      </c>
    </row>
    <row r="824" spans="179:181" x14ac:dyDescent="0.25">
      <c r="FW824" s="7">
        <f t="shared" si="71"/>
        <v>0</v>
      </c>
      <c r="FX824" s="7">
        <f t="shared" si="72"/>
        <v>0</v>
      </c>
      <c r="FY824" s="7">
        <f t="shared" si="73"/>
        <v>0</v>
      </c>
    </row>
    <row r="825" spans="179:181" x14ac:dyDescent="0.25">
      <c r="FW825" s="7">
        <f t="shared" si="71"/>
        <v>0</v>
      </c>
      <c r="FX825" s="7">
        <f t="shared" si="72"/>
        <v>0</v>
      </c>
      <c r="FY825" s="7">
        <f t="shared" si="73"/>
        <v>0</v>
      </c>
    </row>
    <row r="826" spans="179:181" x14ac:dyDescent="0.25">
      <c r="FW826" s="7">
        <f t="shared" si="71"/>
        <v>0</v>
      </c>
      <c r="FX826" s="7">
        <f t="shared" si="72"/>
        <v>0</v>
      </c>
      <c r="FY826" s="7">
        <f t="shared" si="73"/>
        <v>0</v>
      </c>
    </row>
    <row r="827" spans="179:181" x14ac:dyDescent="0.25">
      <c r="FW827" s="7">
        <f t="shared" si="71"/>
        <v>0</v>
      </c>
      <c r="FX827" s="7">
        <f t="shared" si="72"/>
        <v>0</v>
      </c>
      <c r="FY827" s="7">
        <f t="shared" si="73"/>
        <v>0</v>
      </c>
    </row>
    <row r="828" spans="179:181" x14ac:dyDescent="0.25">
      <c r="FW828" s="7">
        <f t="shared" si="71"/>
        <v>0</v>
      </c>
      <c r="FX828" s="7">
        <f t="shared" si="72"/>
        <v>0</v>
      </c>
      <c r="FY828" s="7">
        <f t="shared" si="73"/>
        <v>0</v>
      </c>
    </row>
    <row r="829" spans="179:181" x14ac:dyDescent="0.25">
      <c r="FW829" s="7">
        <f t="shared" si="71"/>
        <v>0</v>
      </c>
      <c r="FX829" s="7">
        <f t="shared" si="72"/>
        <v>0</v>
      </c>
      <c r="FY829" s="7">
        <f t="shared" si="73"/>
        <v>0</v>
      </c>
    </row>
    <row r="830" spans="179:181" x14ac:dyDescent="0.25">
      <c r="FW830" s="7">
        <f t="shared" si="71"/>
        <v>0</v>
      </c>
      <c r="FX830" s="7">
        <f t="shared" si="72"/>
        <v>0</v>
      </c>
      <c r="FY830" s="7">
        <f t="shared" si="73"/>
        <v>0</v>
      </c>
    </row>
    <row r="831" spans="179:181" x14ac:dyDescent="0.25">
      <c r="FW831" s="7">
        <f t="shared" si="71"/>
        <v>0</v>
      </c>
      <c r="FX831" s="7">
        <f t="shared" si="72"/>
        <v>0</v>
      </c>
      <c r="FY831" s="7">
        <f t="shared" si="73"/>
        <v>0</v>
      </c>
    </row>
    <row r="832" spans="179:181" x14ac:dyDescent="0.25">
      <c r="FW832" s="7">
        <f t="shared" si="71"/>
        <v>0</v>
      </c>
      <c r="FX832" s="7">
        <f t="shared" si="72"/>
        <v>0</v>
      </c>
      <c r="FY832" s="7">
        <f t="shared" si="73"/>
        <v>0</v>
      </c>
    </row>
    <row r="833" spans="179:181" x14ac:dyDescent="0.25">
      <c r="FW833" s="7">
        <f t="shared" si="71"/>
        <v>0</v>
      </c>
      <c r="FX833" s="7">
        <f t="shared" si="72"/>
        <v>0</v>
      </c>
      <c r="FY833" s="7">
        <f t="shared" si="73"/>
        <v>0</v>
      </c>
    </row>
    <row r="834" spans="179:181" x14ac:dyDescent="0.25">
      <c r="FW834" s="7">
        <f t="shared" si="71"/>
        <v>0</v>
      </c>
      <c r="FX834" s="7">
        <f t="shared" si="72"/>
        <v>0</v>
      </c>
      <c r="FY834" s="7">
        <f t="shared" si="73"/>
        <v>0</v>
      </c>
    </row>
    <row r="835" spans="179:181" x14ac:dyDescent="0.25">
      <c r="FW835" s="7">
        <f t="shared" ref="FW835:FW898" si="74">SUM(AE835,AI835,AN835,AR835,AV835,BA835,BF835,BK835,BW835,CG835,CS835,CY835,DC835,DS835,EH835,EL835,EY835,FO835,FR835)</f>
        <v>0</v>
      </c>
      <c r="FX835" s="7">
        <f t="shared" ref="FX835:FX898" si="75">SUM(AF835,AJ835,AO835,AS835,AW835,BB835,BG835,BL835,BX835,CH835,CT835,CZ835,DD835,DT835,EI835,EM835,EZ835,FP835,FS835,FU835)</f>
        <v>0</v>
      </c>
      <c r="FY835" s="7">
        <f t="shared" si="73"/>
        <v>0</v>
      </c>
    </row>
    <row r="836" spans="179:181" x14ac:dyDescent="0.25">
      <c r="FW836" s="7">
        <f t="shared" si="74"/>
        <v>0</v>
      </c>
      <c r="FX836" s="7">
        <f t="shared" si="75"/>
        <v>0</v>
      </c>
      <c r="FY836" s="7">
        <f t="shared" si="73"/>
        <v>0</v>
      </c>
    </row>
    <row r="837" spans="179:181" x14ac:dyDescent="0.25">
      <c r="FW837" s="7">
        <f t="shared" si="74"/>
        <v>0</v>
      </c>
      <c r="FX837" s="7">
        <f t="shared" si="75"/>
        <v>0</v>
      </c>
      <c r="FY837" s="7">
        <f t="shared" si="73"/>
        <v>0</v>
      </c>
    </row>
    <row r="838" spans="179:181" x14ac:dyDescent="0.25">
      <c r="FW838" s="7">
        <f t="shared" si="74"/>
        <v>0</v>
      </c>
      <c r="FX838" s="7">
        <f t="shared" si="75"/>
        <v>0</v>
      </c>
      <c r="FY838" s="7">
        <f t="shared" ref="FY838:FY901" si="76">SUM(AG838,AK838,AP838,AT838,AX838,BC838,BH838,BM838,BY838,CI838,CU838,DA838,DE838,DU838,EJ838,EN838,FA838,FQ838,FT838,FV838)</f>
        <v>0</v>
      </c>
    </row>
    <row r="839" spans="179:181" x14ac:dyDescent="0.25">
      <c r="FW839" s="7">
        <f t="shared" si="74"/>
        <v>0</v>
      </c>
      <c r="FX839" s="7">
        <f t="shared" si="75"/>
        <v>0</v>
      </c>
      <c r="FY839" s="7">
        <f t="shared" si="76"/>
        <v>0</v>
      </c>
    </row>
    <row r="840" spans="179:181" x14ac:dyDescent="0.25">
      <c r="FW840" s="7">
        <f t="shared" si="74"/>
        <v>0</v>
      </c>
      <c r="FX840" s="7">
        <f t="shared" si="75"/>
        <v>0</v>
      </c>
      <c r="FY840" s="7">
        <f t="shared" si="76"/>
        <v>0</v>
      </c>
    </row>
    <row r="841" spans="179:181" x14ac:dyDescent="0.25">
      <c r="FW841" s="7">
        <f t="shared" si="74"/>
        <v>0</v>
      </c>
      <c r="FX841" s="7">
        <f t="shared" si="75"/>
        <v>0</v>
      </c>
      <c r="FY841" s="7">
        <f t="shared" si="76"/>
        <v>0</v>
      </c>
    </row>
    <row r="842" spans="179:181" x14ac:dyDescent="0.25">
      <c r="FW842" s="7">
        <f t="shared" si="74"/>
        <v>0</v>
      </c>
      <c r="FX842" s="7">
        <f t="shared" si="75"/>
        <v>0</v>
      </c>
      <c r="FY842" s="7">
        <f t="shared" si="76"/>
        <v>0</v>
      </c>
    </row>
    <row r="843" spans="179:181" x14ac:dyDescent="0.25">
      <c r="FW843" s="7">
        <f t="shared" si="74"/>
        <v>0</v>
      </c>
      <c r="FX843" s="7">
        <f t="shared" si="75"/>
        <v>0</v>
      </c>
      <c r="FY843" s="7">
        <f t="shared" si="76"/>
        <v>0</v>
      </c>
    </row>
    <row r="844" spans="179:181" x14ac:dyDescent="0.25">
      <c r="FW844" s="7">
        <f t="shared" si="74"/>
        <v>0</v>
      </c>
      <c r="FX844" s="7">
        <f t="shared" si="75"/>
        <v>0</v>
      </c>
      <c r="FY844" s="7">
        <f t="shared" si="76"/>
        <v>0</v>
      </c>
    </row>
    <row r="845" spans="179:181" x14ac:dyDescent="0.25">
      <c r="FW845" s="7">
        <f t="shared" si="74"/>
        <v>0</v>
      </c>
      <c r="FX845" s="7">
        <f t="shared" si="75"/>
        <v>0</v>
      </c>
      <c r="FY845" s="7">
        <f t="shared" si="76"/>
        <v>0</v>
      </c>
    </row>
    <row r="846" spans="179:181" x14ac:dyDescent="0.25">
      <c r="FW846" s="7">
        <f t="shared" si="74"/>
        <v>0</v>
      </c>
      <c r="FX846" s="7">
        <f t="shared" si="75"/>
        <v>0</v>
      </c>
      <c r="FY846" s="7">
        <f t="shared" si="76"/>
        <v>0</v>
      </c>
    </row>
    <row r="847" spans="179:181" x14ac:dyDescent="0.25">
      <c r="FW847" s="7">
        <f t="shared" si="74"/>
        <v>0</v>
      </c>
      <c r="FX847" s="7">
        <f t="shared" si="75"/>
        <v>0</v>
      </c>
      <c r="FY847" s="7">
        <f t="shared" si="76"/>
        <v>0</v>
      </c>
    </row>
    <row r="848" spans="179:181" x14ac:dyDescent="0.25">
      <c r="FW848" s="7">
        <f t="shared" si="74"/>
        <v>0</v>
      </c>
      <c r="FX848" s="7">
        <f t="shared" si="75"/>
        <v>0</v>
      </c>
      <c r="FY848" s="7">
        <f t="shared" si="76"/>
        <v>0</v>
      </c>
    </row>
    <row r="849" spans="179:181" x14ac:dyDescent="0.25">
      <c r="FW849" s="7">
        <f t="shared" si="74"/>
        <v>0</v>
      </c>
      <c r="FX849" s="7">
        <f t="shared" si="75"/>
        <v>0</v>
      </c>
      <c r="FY849" s="7">
        <f t="shared" si="76"/>
        <v>0</v>
      </c>
    </row>
    <row r="850" spans="179:181" x14ac:dyDescent="0.25">
      <c r="FW850" s="7">
        <f t="shared" si="74"/>
        <v>0</v>
      </c>
      <c r="FX850" s="7">
        <f t="shared" si="75"/>
        <v>0</v>
      </c>
      <c r="FY850" s="7">
        <f t="shared" si="76"/>
        <v>0</v>
      </c>
    </row>
    <row r="851" spans="179:181" x14ac:dyDescent="0.25">
      <c r="FW851" s="7">
        <f t="shared" si="74"/>
        <v>0</v>
      </c>
      <c r="FX851" s="7">
        <f t="shared" si="75"/>
        <v>0</v>
      </c>
      <c r="FY851" s="7">
        <f t="shared" si="76"/>
        <v>0</v>
      </c>
    </row>
    <row r="852" spans="179:181" x14ac:dyDescent="0.25">
      <c r="FW852" s="7">
        <f t="shared" si="74"/>
        <v>0</v>
      </c>
      <c r="FX852" s="7">
        <f t="shared" si="75"/>
        <v>0</v>
      </c>
      <c r="FY852" s="7">
        <f t="shared" si="76"/>
        <v>0</v>
      </c>
    </row>
    <row r="853" spans="179:181" x14ac:dyDescent="0.25">
      <c r="FW853" s="7">
        <f t="shared" si="74"/>
        <v>0</v>
      </c>
      <c r="FX853" s="7">
        <f t="shared" si="75"/>
        <v>0</v>
      </c>
      <c r="FY853" s="7">
        <f t="shared" si="76"/>
        <v>0</v>
      </c>
    </row>
    <row r="854" spans="179:181" x14ac:dyDescent="0.25">
      <c r="FW854" s="7">
        <f t="shared" si="74"/>
        <v>0</v>
      </c>
      <c r="FX854" s="7">
        <f t="shared" si="75"/>
        <v>0</v>
      </c>
      <c r="FY854" s="7">
        <f t="shared" si="76"/>
        <v>0</v>
      </c>
    </row>
    <row r="855" spans="179:181" x14ac:dyDescent="0.25">
      <c r="FW855" s="7">
        <f t="shared" si="74"/>
        <v>0</v>
      </c>
      <c r="FX855" s="7">
        <f t="shared" si="75"/>
        <v>0</v>
      </c>
      <c r="FY855" s="7">
        <f t="shared" si="76"/>
        <v>0</v>
      </c>
    </row>
    <row r="856" spans="179:181" x14ac:dyDescent="0.25">
      <c r="FW856" s="7">
        <f t="shared" si="74"/>
        <v>0</v>
      </c>
      <c r="FX856" s="7">
        <f t="shared" si="75"/>
        <v>0</v>
      </c>
      <c r="FY856" s="7">
        <f t="shared" si="76"/>
        <v>0</v>
      </c>
    </row>
    <row r="857" spans="179:181" x14ac:dyDescent="0.25">
      <c r="FW857" s="7">
        <f t="shared" si="74"/>
        <v>0</v>
      </c>
      <c r="FX857" s="7">
        <f t="shared" si="75"/>
        <v>0</v>
      </c>
      <c r="FY857" s="7">
        <f t="shared" si="76"/>
        <v>0</v>
      </c>
    </row>
    <row r="858" spans="179:181" x14ac:dyDescent="0.25">
      <c r="FW858" s="7">
        <f t="shared" si="74"/>
        <v>0</v>
      </c>
      <c r="FX858" s="7">
        <f t="shared" si="75"/>
        <v>0</v>
      </c>
      <c r="FY858" s="7">
        <f t="shared" si="76"/>
        <v>0</v>
      </c>
    </row>
    <row r="859" spans="179:181" x14ac:dyDescent="0.25">
      <c r="FW859" s="7">
        <f t="shared" si="74"/>
        <v>0</v>
      </c>
      <c r="FX859" s="7">
        <f t="shared" si="75"/>
        <v>0</v>
      </c>
      <c r="FY859" s="7">
        <f t="shared" si="76"/>
        <v>0</v>
      </c>
    </row>
    <row r="860" spans="179:181" x14ac:dyDescent="0.25">
      <c r="FW860" s="7">
        <f t="shared" si="74"/>
        <v>0</v>
      </c>
      <c r="FX860" s="7">
        <f t="shared" si="75"/>
        <v>0</v>
      </c>
      <c r="FY860" s="7">
        <f t="shared" si="76"/>
        <v>0</v>
      </c>
    </row>
    <row r="861" spans="179:181" x14ac:dyDescent="0.25">
      <c r="FW861" s="7">
        <f t="shared" si="74"/>
        <v>0</v>
      </c>
      <c r="FX861" s="7">
        <f t="shared" si="75"/>
        <v>0</v>
      </c>
      <c r="FY861" s="7">
        <f t="shared" si="76"/>
        <v>0</v>
      </c>
    </row>
    <row r="862" spans="179:181" x14ac:dyDescent="0.25">
      <c r="FW862" s="7">
        <f t="shared" si="74"/>
        <v>0</v>
      </c>
      <c r="FX862" s="7">
        <f t="shared" si="75"/>
        <v>0</v>
      </c>
      <c r="FY862" s="7">
        <f t="shared" si="76"/>
        <v>0</v>
      </c>
    </row>
    <row r="863" spans="179:181" x14ac:dyDescent="0.25">
      <c r="FW863" s="7">
        <f t="shared" si="74"/>
        <v>0</v>
      </c>
      <c r="FX863" s="7">
        <f t="shared" si="75"/>
        <v>0</v>
      </c>
      <c r="FY863" s="7">
        <f t="shared" si="76"/>
        <v>0</v>
      </c>
    </row>
    <row r="864" spans="179:181" x14ac:dyDescent="0.25">
      <c r="FW864" s="7">
        <f t="shared" si="74"/>
        <v>0</v>
      </c>
      <c r="FX864" s="7">
        <f t="shared" si="75"/>
        <v>0</v>
      </c>
      <c r="FY864" s="7">
        <f t="shared" si="76"/>
        <v>0</v>
      </c>
    </row>
    <row r="865" spans="179:181" x14ac:dyDescent="0.25">
      <c r="FW865" s="7">
        <f t="shared" si="74"/>
        <v>0</v>
      </c>
      <c r="FX865" s="7">
        <f t="shared" si="75"/>
        <v>0</v>
      </c>
      <c r="FY865" s="7">
        <f t="shared" si="76"/>
        <v>0</v>
      </c>
    </row>
    <row r="866" spans="179:181" x14ac:dyDescent="0.25">
      <c r="FW866" s="7">
        <f t="shared" si="74"/>
        <v>0</v>
      </c>
      <c r="FX866" s="7">
        <f t="shared" si="75"/>
        <v>0</v>
      </c>
      <c r="FY866" s="7">
        <f t="shared" si="76"/>
        <v>0</v>
      </c>
    </row>
    <row r="867" spans="179:181" x14ac:dyDescent="0.25">
      <c r="FW867" s="7">
        <f t="shared" si="74"/>
        <v>0</v>
      </c>
      <c r="FX867" s="7">
        <f t="shared" si="75"/>
        <v>0</v>
      </c>
      <c r="FY867" s="7">
        <f t="shared" si="76"/>
        <v>0</v>
      </c>
    </row>
    <row r="868" spans="179:181" x14ac:dyDescent="0.25">
      <c r="FW868" s="7">
        <f t="shared" si="74"/>
        <v>0</v>
      </c>
      <c r="FX868" s="7">
        <f t="shared" si="75"/>
        <v>0</v>
      </c>
      <c r="FY868" s="7">
        <f t="shared" si="76"/>
        <v>0</v>
      </c>
    </row>
    <row r="869" spans="179:181" x14ac:dyDescent="0.25">
      <c r="FW869" s="7">
        <f t="shared" si="74"/>
        <v>0</v>
      </c>
      <c r="FX869" s="7">
        <f t="shared" si="75"/>
        <v>0</v>
      </c>
      <c r="FY869" s="7">
        <f t="shared" si="76"/>
        <v>0</v>
      </c>
    </row>
    <row r="870" spans="179:181" x14ac:dyDescent="0.25">
      <c r="FW870" s="7">
        <f t="shared" si="74"/>
        <v>0</v>
      </c>
      <c r="FX870" s="7">
        <f t="shared" si="75"/>
        <v>0</v>
      </c>
      <c r="FY870" s="7">
        <f t="shared" si="76"/>
        <v>0</v>
      </c>
    </row>
    <row r="871" spans="179:181" x14ac:dyDescent="0.25">
      <c r="FW871" s="7">
        <f t="shared" si="74"/>
        <v>0</v>
      </c>
      <c r="FX871" s="7">
        <f t="shared" si="75"/>
        <v>0</v>
      </c>
      <c r="FY871" s="7">
        <f t="shared" si="76"/>
        <v>0</v>
      </c>
    </row>
    <row r="872" spans="179:181" x14ac:dyDescent="0.25">
      <c r="FW872" s="7">
        <f t="shared" si="74"/>
        <v>0</v>
      </c>
      <c r="FX872" s="7">
        <f t="shared" si="75"/>
        <v>0</v>
      </c>
      <c r="FY872" s="7">
        <f t="shared" si="76"/>
        <v>0</v>
      </c>
    </row>
    <row r="873" spans="179:181" x14ac:dyDescent="0.25">
      <c r="FW873" s="7">
        <f t="shared" si="74"/>
        <v>0</v>
      </c>
      <c r="FX873" s="7">
        <f t="shared" si="75"/>
        <v>0</v>
      </c>
      <c r="FY873" s="7">
        <f t="shared" si="76"/>
        <v>0</v>
      </c>
    </row>
    <row r="874" spans="179:181" x14ac:dyDescent="0.25">
      <c r="FW874" s="7">
        <f t="shared" si="74"/>
        <v>0</v>
      </c>
      <c r="FX874" s="7">
        <f t="shared" si="75"/>
        <v>0</v>
      </c>
      <c r="FY874" s="7">
        <f t="shared" si="76"/>
        <v>0</v>
      </c>
    </row>
    <row r="875" spans="179:181" x14ac:dyDescent="0.25">
      <c r="FW875" s="7">
        <f t="shared" si="74"/>
        <v>0</v>
      </c>
      <c r="FX875" s="7">
        <f t="shared" si="75"/>
        <v>0</v>
      </c>
      <c r="FY875" s="7">
        <f t="shared" si="76"/>
        <v>0</v>
      </c>
    </row>
    <row r="876" spans="179:181" x14ac:dyDescent="0.25">
      <c r="FW876" s="7">
        <f t="shared" si="74"/>
        <v>0</v>
      </c>
      <c r="FX876" s="7">
        <f t="shared" si="75"/>
        <v>0</v>
      </c>
      <c r="FY876" s="7">
        <f t="shared" si="76"/>
        <v>0</v>
      </c>
    </row>
    <row r="877" spans="179:181" x14ac:dyDescent="0.25">
      <c r="FW877" s="7">
        <f t="shared" si="74"/>
        <v>0</v>
      </c>
      <c r="FX877" s="7">
        <f t="shared" si="75"/>
        <v>0</v>
      </c>
      <c r="FY877" s="7">
        <f t="shared" si="76"/>
        <v>0</v>
      </c>
    </row>
    <row r="878" spans="179:181" x14ac:dyDescent="0.25">
      <c r="FW878" s="7">
        <f t="shared" si="74"/>
        <v>0</v>
      </c>
      <c r="FX878" s="7">
        <f t="shared" si="75"/>
        <v>0</v>
      </c>
      <c r="FY878" s="7">
        <f t="shared" si="76"/>
        <v>0</v>
      </c>
    </row>
    <row r="879" spans="179:181" x14ac:dyDescent="0.25">
      <c r="FW879" s="7">
        <f t="shared" si="74"/>
        <v>0</v>
      </c>
      <c r="FX879" s="7">
        <f t="shared" si="75"/>
        <v>0</v>
      </c>
      <c r="FY879" s="7">
        <f t="shared" si="76"/>
        <v>0</v>
      </c>
    </row>
    <row r="880" spans="179:181" x14ac:dyDescent="0.25">
      <c r="FW880" s="7">
        <f t="shared" si="74"/>
        <v>0</v>
      </c>
      <c r="FX880" s="7">
        <f t="shared" si="75"/>
        <v>0</v>
      </c>
      <c r="FY880" s="7">
        <f t="shared" si="76"/>
        <v>0</v>
      </c>
    </row>
    <row r="881" spans="179:181" x14ac:dyDescent="0.25">
      <c r="FW881" s="7">
        <f t="shared" si="74"/>
        <v>0</v>
      </c>
      <c r="FX881" s="7">
        <f t="shared" si="75"/>
        <v>0</v>
      </c>
      <c r="FY881" s="7">
        <f t="shared" si="76"/>
        <v>0</v>
      </c>
    </row>
    <row r="882" spans="179:181" x14ac:dyDescent="0.25">
      <c r="FW882" s="7">
        <f t="shared" si="74"/>
        <v>0</v>
      </c>
      <c r="FX882" s="7">
        <f t="shared" si="75"/>
        <v>0</v>
      </c>
      <c r="FY882" s="7">
        <f t="shared" si="76"/>
        <v>0</v>
      </c>
    </row>
    <row r="883" spans="179:181" x14ac:dyDescent="0.25">
      <c r="FW883" s="7">
        <f t="shared" si="74"/>
        <v>0</v>
      </c>
      <c r="FX883" s="7">
        <f t="shared" si="75"/>
        <v>0</v>
      </c>
      <c r="FY883" s="7">
        <f t="shared" si="76"/>
        <v>0</v>
      </c>
    </row>
    <row r="884" spans="179:181" x14ac:dyDescent="0.25">
      <c r="FW884" s="7">
        <f t="shared" si="74"/>
        <v>0</v>
      </c>
      <c r="FX884" s="7">
        <f t="shared" si="75"/>
        <v>0</v>
      </c>
      <c r="FY884" s="7">
        <f t="shared" si="76"/>
        <v>0</v>
      </c>
    </row>
    <row r="885" spans="179:181" x14ac:dyDescent="0.25">
      <c r="FW885" s="7">
        <f t="shared" si="74"/>
        <v>0</v>
      </c>
      <c r="FX885" s="7">
        <f t="shared" si="75"/>
        <v>0</v>
      </c>
      <c r="FY885" s="7">
        <f t="shared" si="76"/>
        <v>0</v>
      </c>
    </row>
    <row r="886" spans="179:181" x14ac:dyDescent="0.25">
      <c r="FW886" s="7">
        <f t="shared" si="74"/>
        <v>0</v>
      </c>
      <c r="FX886" s="7">
        <f t="shared" si="75"/>
        <v>0</v>
      </c>
      <c r="FY886" s="7">
        <f t="shared" si="76"/>
        <v>0</v>
      </c>
    </row>
    <row r="887" spans="179:181" x14ac:dyDescent="0.25">
      <c r="FW887" s="7">
        <f t="shared" si="74"/>
        <v>0</v>
      </c>
      <c r="FX887" s="7">
        <f t="shared" si="75"/>
        <v>0</v>
      </c>
      <c r="FY887" s="7">
        <f t="shared" si="76"/>
        <v>0</v>
      </c>
    </row>
    <row r="888" spans="179:181" x14ac:dyDescent="0.25">
      <c r="FW888" s="7">
        <f t="shared" si="74"/>
        <v>0</v>
      </c>
      <c r="FX888" s="7">
        <f t="shared" si="75"/>
        <v>0</v>
      </c>
      <c r="FY888" s="7">
        <f t="shared" si="76"/>
        <v>0</v>
      </c>
    </row>
    <row r="889" spans="179:181" x14ac:dyDescent="0.25">
      <c r="FW889" s="7">
        <f t="shared" si="74"/>
        <v>0</v>
      </c>
      <c r="FX889" s="7">
        <f t="shared" si="75"/>
        <v>0</v>
      </c>
      <c r="FY889" s="7">
        <f t="shared" si="76"/>
        <v>0</v>
      </c>
    </row>
    <row r="890" spans="179:181" x14ac:dyDescent="0.25">
      <c r="FW890" s="7">
        <f t="shared" si="74"/>
        <v>0</v>
      </c>
      <c r="FX890" s="7">
        <f t="shared" si="75"/>
        <v>0</v>
      </c>
      <c r="FY890" s="7">
        <f t="shared" si="76"/>
        <v>0</v>
      </c>
    </row>
    <row r="891" spans="179:181" x14ac:dyDescent="0.25">
      <c r="FW891" s="7">
        <f t="shared" si="74"/>
        <v>0</v>
      </c>
      <c r="FX891" s="7">
        <f t="shared" si="75"/>
        <v>0</v>
      </c>
      <c r="FY891" s="7">
        <f t="shared" si="76"/>
        <v>0</v>
      </c>
    </row>
    <row r="892" spans="179:181" x14ac:dyDescent="0.25">
      <c r="FW892" s="7">
        <f t="shared" si="74"/>
        <v>0</v>
      </c>
      <c r="FX892" s="7">
        <f t="shared" si="75"/>
        <v>0</v>
      </c>
      <c r="FY892" s="7">
        <f t="shared" si="76"/>
        <v>0</v>
      </c>
    </row>
    <row r="893" spans="179:181" x14ac:dyDescent="0.25">
      <c r="FW893" s="7">
        <f t="shared" si="74"/>
        <v>0</v>
      </c>
      <c r="FX893" s="7">
        <f t="shared" si="75"/>
        <v>0</v>
      </c>
      <c r="FY893" s="7">
        <f t="shared" si="76"/>
        <v>0</v>
      </c>
    </row>
    <row r="894" spans="179:181" x14ac:dyDescent="0.25">
      <c r="FW894" s="7">
        <f t="shared" si="74"/>
        <v>0</v>
      </c>
      <c r="FX894" s="7">
        <f t="shared" si="75"/>
        <v>0</v>
      </c>
      <c r="FY894" s="7">
        <f t="shared" si="76"/>
        <v>0</v>
      </c>
    </row>
    <row r="895" spans="179:181" x14ac:dyDescent="0.25">
      <c r="FW895" s="7">
        <f t="shared" si="74"/>
        <v>0</v>
      </c>
      <c r="FX895" s="7">
        <f t="shared" si="75"/>
        <v>0</v>
      </c>
      <c r="FY895" s="7">
        <f t="shared" si="76"/>
        <v>0</v>
      </c>
    </row>
    <row r="896" spans="179:181" x14ac:dyDescent="0.25">
      <c r="FW896" s="7">
        <f t="shared" si="74"/>
        <v>0</v>
      </c>
      <c r="FX896" s="7">
        <f t="shared" si="75"/>
        <v>0</v>
      </c>
      <c r="FY896" s="7">
        <f t="shared" si="76"/>
        <v>0</v>
      </c>
    </row>
    <row r="897" spans="179:181" x14ac:dyDescent="0.25">
      <c r="FW897" s="7">
        <f t="shared" si="74"/>
        <v>0</v>
      </c>
      <c r="FX897" s="7">
        <f t="shared" si="75"/>
        <v>0</v>
      </c>
      <c r="FY897" s="7">
        <f t="shared" si="76"/>
        <v>0</v>
      </c>
    </row>
    <row r="898" spans="179:181" x14ac:dyDescent="0.25">
      <c r="FW898" s="7">
        <f t="shared" si="74"/>
        <v>0</v>
      </c>
      <c r="FX898" s="7">
        <f t="shared" si="75"/>
        <v>0</v>
      </c>
      <c r="FY898" s="7">
        <f t="shared" si="76"/>
        <v>0</v>
      </c>
    </row>
    <row r="899" spans="179:181" x14ac:dyDescent="0.25">
      <c r="FW899" s="7">
        <f t="shared" ref="FW899:FW962" si="77">SUM(AE899,AI899,AN899,AR899,AV899,BA899,BF899,BK899,BW899,CG899,CS899,CY899,DC899,DS899,EH899,EL899,EY899,FO899,FR899)</f>
        <v>0</v>
      </c>
      <c r="FX899" s="7">
        <f t="shared" ref="FX899:FX962" si="78">SUM(AF899,AJ899,AO899,AS899,AW899,BB899,BG899,BL899,BX899,CH899,CT899,CZ899,DD899,DT899,EI899,EM899,EZ899,FP899,FS899,FU899)</f>
        <v>0</v>
      </c>
      <c r="FY899" s="7">
        <f t="shared" si="76"/>
        <v>0</v>
      </c>
    </row>
    <row r="900" spans="179:181" x14ac:dyDescent="0.25">
      <c r="FW900" s="7">
        <f t="shared" si="77"/>
        <v>0</v>
      </c>
      <c r="FX900" s="7">
        <f t="shared" si="78"/>
        <v>0</v>
      </c>
      <c r="FY900" s="7">
        <f t="shared" si="76"/>
        <v>0</v>
      </c>
    </row>
    <row r="901" spans="179:181" x14ac:dyDescent="0.25">
      <c r="FW901" s="7">
        <f t="shared" si="77"/>
        <v>0</v>
      </c>
      <c r="FX901" s="7">
        <f t="shared" si="78"/>
        <v>0</v>
      </c>
      <c r="FY901" s="7">
        <f t="shared" si="76"/>
        <v>0</v>
      </c>
    </row>
    <row r="902" spans="179:181" x14ac:dyDescent="0.25">
      <c r="FW902" s="7">
        <f t="shared" si="77"/>
        <v>0</v>
      </c>
      <c r="FX902" s="7">
        <f t="shared" si="78"/>
        <v>0</v>
      </c>
      <c r="FY902" s="7">
        <f t="shared" ref="FY902:FY965" si="79">SUM(AG902,AK902,AP902,AT902,AX902,BC902,BH902,BM902,BY902,CI902,CU902,DA902,DE902,DU902,EJ902,EN902,FA902,FQ902,FT902,FV902)</f>
        <v>0</v>
      </c>
    </row>
    <row r="903" spans="179:181" x14ac:dyDescent="0.25">
      <c r="FW903" s="7">
        <f t="shared" si="77"/>
        <v>0</v>
      </c>
      <c r="FX903" s="7">
        <f t="shared" si="78"/>
        <v>0</v>
      </c>
      <c r="FY903" s="7">
        <f t="shared" si="79"/>
        <v>0</v>
      </c>
    </row>
    <row r="904" spans="179:181" x14ac:dyDescent="0.25">
      <c r="FW904" s="7">
        <f t="shared" si="77"/>
        <v>0</v>
      </c>
      <c r="FX904" s="7">
        <f t="shared" si="78"/>
        <v>0</v>
      </c>
      <c r="FY904" s="7">
        <f t="shared" si="79"/>
        <v>0</v>
      </c>
    </row>
    <row r="905" spans="179:181" x14ac:dyDescent="0.25">
      <c r="FW905" s="7">
        <f t="shared" si="77"/>
        <v>0</v>
      </c>
      <c r="FX905" s="7">
        <f t="shared" si="78"/>
        <v>0</v>
      </c>
      <c r="FY905" s="7">
        <f t="shared" si="79"/>
        <v>0</v>
      </c>
    </row>
    <row r="906" spans="179:181" x14ac:dyDescent="0.25">
      <c r="FW906" s="7">
        <f t="shared" si="77"/>
        <v>0</v>
      </c>
      <c r="FX906" s="7">
        <f t="shared" si="78"/>
        <v>0</v>
      </c>
      <c r="FY906" s="7">
        <f t="shared" si="79"/>
        <v>0</v>
      </c>
    </row>
    <row r="907" spans="179:181" x14ac:dyDescent="0.25">
      <c r="FW907" s="7">
        <f t="shared" si="77"/>
        <v>0</v>
      </c>
      <c r="FX907" s="7">
        <f t="shared" si="78"/>
        <v>0</v>
      </c>
      <c r="FY907" s="7">
        <f t="shared" si="79"/>
        <v>0</v>
      </c>
    </row>
    <row r="908" spans="179:181" x14ac:dyDescent="0.25">
      <c r="FW908" s="7">
        <f t="shared" si="77"/>
        <v>0</v>
      </c>
      <c r="FX908" s="7">
        <f t="shared" si="78"/>
        <v>0</v>
      </c>
      <c r="FY908" s="7">
        <f t="shared" si="79"/>
        <v>0</v>
      </c>
    </row>
    <row r="909" spans="179:181" x14ac:dyDescent="0.25">
      <c r="FW909" s="7">
        <f t="shared" si="77"/>
        <v>0</v>
      </c>
      <c r="FX909" s="7">
        <f t="shared" si="78"/>
        <v>0</v>
      </c>
      <c r="FY909" s="7">
        <f t="shared" si="79"/>
        <v>0</v>
      </c>
    </row>
    <row r="910" spans="179:181" x14ac:dyDescent="0.25">
      <c r="FW910" s="7">
        <f t="shared" si="77"/>
        <v>0</v>
      </c>
      <c r="FX910" s="7">
        <f t="shared" si="78"/>
        <v>0</v>
      </c>
      <c r="FY910" s="7">
        <f t="shared" si="79"/>
        <v>0</v>
      </c>
    </row>
    <row r="911" spans="179:181" x14ac:dyDescent="0.25">
      <c r="FW911" s="7">
        <f t="shared" si="77"/>
        <v>0</v>
      </c>
      <c r="FX911" s="7">
        <f t="shared" si="78"/>
        <v>0</v>
      </c>
      <c r="FY911" s="7">
        <f t="shared" si="79"/>
        <v>0</v>
      </c>
    </row>
    <row r="912" spans="179:181" x14ac:dyDescent="0.25">
      <c r="FW912" s="7">
        <f t="shared" si="77"/>
        <v>0</v>
      </c>
      <c r="FX912" s="7">
        <f t="shared" si="78"/>
        <v>0</v>
      </c>
      <c r="FY912" s="7">
        <f t="shared" si="79"/>
        <v>0</v>
      </c>
    </row>
    <row r="913" spans="179:181" x14ac:dyDescent="0.25">
      <c r="FW913" s="7">
        <f t="shared" si="77"/>
        <v>0</v>
      </c>
      <c r="FX913" s="7">
        <f t="shared" si="78"/>
        <v>0</v>
      </c>
      <c r="FY913" s="7">
        <f t="shared" si="79"/>
        <v>0</v>
      </c>
    </row>
    <row r="914" spans="179:181" x14ac:dyDescent="0.25">
      <c r="FW914" s="7">
        <f t="shared" si="77"/>
        <v>0</v>
      </c>
      <c r="FX914" s="7">
        <f t="shared" si="78"/>
        <v>0</v>
      </c>
      <c r="FY914" s="7">
        <f t="shared" si="79"/>
        <v>0</v>
      </c>
    </row>
    <row r="915" spans="179:181" x14ac:dyDescent="0.25">
      <c r="FW915" s="7">
        <f t="shared" si="77"/>
        <v>0</v>
      </c>
      <c r="FX915" s="7">
        <f t="shared" si="78"/>
        <v>0</v>
      </c>
      <c r="FY915" s="7">
        <f t="shared" si="79"/>
        <v>0</v>
      </c>
    </row>
    <row r="916" spans="179:181" x14ac:dyDescent="0.25">
      <c r="FW916" s="7">
        <f t="shared" si="77"/>
        <v>0</v>
      </c>
      <c r="FX916" s="7">
        <f t="shared" si="78"/>
        <v>0</v>
      </c>
      <c r="FY916" s="7">
        <f t="shared" si="79"/>
        <v>0</v>
      </c>
    </row>
    <row r="917" spans="179:181" x14ac:dyDescent="0.25">
      <c r="FW917" s="7">
        <f t="shared" si="77"/>
        <v>0</v>
      </c>
      <c r="FX917" s="7">
        <f t="shared" si="78"/>
        <v>0</v>
      </c>
      <c r="FY917" s="7">
        <f t="shared" si="79"/>
        <v>0</v>
      </c>
    </row>
    <row r="918" spans="179:181" x14ac:dyDescent="0.25">
      <c r="FW918" s="7">
        <f t="shared" si="77"/>
        <v>0</v>
      </c>
      <c r="FX918" s="7">
        <f t="shared" si="78"/>
        <v>0</v>
      </c>
      <c r="FY918" s="7">
        <f t="shared" si="79"/>
        <v>0</v>
      </c>
    </row>
    <row r="919" spans="179:181" x14ac:dyDescent="0.25">
      <c r="FW919" s="7">
        <f t="shared" si="77"/>
        <v>0</v>
      </c>
      <c r="FX919" s="7">
        <f t="shared" si="78"/>
        <v>0</v>
      </c>
      <c r="FY919" s="7">
        <f t="shared" si="79"/>
        <v>0</v>
      </c>
    </row>
    <row r="920" spans="179:181" x14ac:dyDescent="0.25">
      <c r="FW920" s="7">
        <f t="shared" si="77"/>
        <v>0</v>
      </c>
      <c r="FX920" s="7">
        <f t="shared" si="78"/>
        <v>0</v>
      </c>
      <c r="FY920" s="7">
        <f t="shared" si="79"/>
        <v>0</v>
      </c>
    </row>
    <row r="921" spans="179:181" x14ac:dyDescent="0.25">
      <c r="FW921" s="7">
        <f t="shared" si="77"/>
        <v>0</v>
      </c>
      <c r="FX921" s="7">
        <f t="shared" si="78"/>
        <v>0</v>
      </c>
      <c r="FY921" s="7">
        <f t="shared" si="79"/>
        <v>0</v>
      </c>
    </row>
    <row r="922" spans="179:181" x14ac:dyDescent="0.25">
      <c r="FW922" s="7">
        <f t="shared" si="77"/>
        <v>0</v>
      </c>
      <c r="FX922" s="7">
        <f t="shared" si="78"/>
        <v>0</v>
      </c>
      <c r="FY922" s="7">
        <f t="shared" si="79"/>
        <v>0</v>
      </c>
    </row>
    <row r="923" spans="179:181" x14ac:dyDescent="0.25">
      <c r="FW923" s="7">
        <f t="shared" si="77"/>
        <v>0</v>
      </c>
      <c r="FX923" s="7">
        <f t="shared" si="78"/>
        <v>0</v>
      </c>
      <c r="FY923" s="7">
        <f t="shared" si="79"/>
        <v>0</v>
      </c>
    </row>
    <row r="924" spans="179:181" x14ac:dyDescent="0.25">
      <c r="FW924" s="7">
        <f t="shared" si="77"/>
        <v>0</v>
      </c>
      <c r="FX924" s="7">
        <f t="shared" si="78"/>
        <v>0</v>
      </c>
      <c r="FY924" s="7">
        <f t="shared" si="79"/>
        <v>0</v>
      </c>
    </row>
    <row r="925" spans="179:181" x14ac:dyDescent="0.25">
      <c r="FW925" s="7">
        <f t="shared" si="77"/>
        <v>0</v>
      </c>
      <c r="FX925" s="7">
        <f t="shared" si="78"/>
        <v>0</v>
      </c>
      <c r="FY925" s="7">
        <f t="shared" si="79"/>
        <v>0</v>
      </c>
    </row>
    <row r="926" spans="179:181" x14ac:dyDescent="0.25">
      <c r="FW926" s="7">
        <f t="shared" si="77"/>
        <v>0</v>
      </c>
      <c r="FX926" s="7">
        <f t="shared" si="78"/>
        <v>0</v>
      </c>
      <c r="FY926" s="7">
        <f t="shared" si="79"/>
        <v>0</v>
      </c>
    </row>
    <row r="927" spans="179:181" x14ac:dyDescent="0.25">
      <c r="FW927" s="7">
        <f t="shared" si="77"/>
        <v>0</v>
      </c>
      <c r="FX927" s="7">
        <f t="shared" si="78"/>
        <v>0</v>
      </c>
      <c r="FY927" s="7">
        <f t="shared" si="79"/>
        <v>0</v>
      </c>
    </row>
    <row r="928" spans="179:181" x14ac:dyDescent="0.25">
      <c r="FW928" s="7">
        <f t="shared" si="77"/>
        <v>0</v>
      </c>
      <c r="FX928" s="7">
        <f t="shared" si="78"/>
        <v>0</v>
      </c>
      <c r="FY928" s="7">
        <f t="shared" si="79"/>
        <v>0</v>
      </c>
    </row>
    <row r="929" spans="179:181" x14ac:dyDescent="0.25">
      <c r="FW929" s="7">
        <f t="shared" si="77"/>
        <v>0</v>
      </c>
      <c r="FX929" s="7">
        <f t="shared" si="78"/>
        <v>0</v>
      </c>
      <c r="FY929" s="7">
        <f t="shared" si="79"/>
        <v>0</v>
      </c>
    </row>
    <row r="930" spans="179:181" x14ac:dyDescent="0.25">
      <c r="FW930" s="7">
        <f t="shared" si="77"/>
        <v>0</v>
      </c>
      <c r="FX930" s="7">
        <f t="shared" si="78"/>
        <v>0</v>
      </c>
      <c r="FY930" s="7">
        <f t="shared" si="79"/>
        <v>0</v>
      </c>
    </row>
    <row r="931" spans="179:181" x14ac:dyDescent="0.25">
      <c r="FW931" s="7">
        <f t="shared" si="77"/>
        <v>0</v>
      </c>
      <c r="FX931" s="7">
        <f t="shared" si="78"/>
        <v>0</v>
      </c>
      <c r="FY931" s="7">
        <f t="shared" si="79"/>
        <v>0</v>
      </c>
    </row>
    <row r="932" spans="179:181" x14ac:dyDescent="0.25">
      <c r="FW932" s="7">
        <f t="shared" si="77"/>
        <v>0</v>
      </c>
      <c r="FX932" s="7">
        <f t="shared" si="78"/>
        <v>0</v>
      </c>
      <c r="FY932" s="7">
        <f t="shared" si="79"/>
        <v>0</v>
      </c>
    </row>
    <row r="933" spans="179:181" x14ac:dyDescent="0.25">
      <c r="FW933" s="7">
        <f t="shared" si="77"/>
        <v>0</v>
      </c>
      <c r="FX933" s="7">
        <f t="shared" si="78"/>
        <v>0</v>
      </c>
      <c r="FY933" s="7">
        <f t="shared" si="79"/>
        <v>0</v>
      </c>
    </row>
    <row r="934" spans="179:181" x14ac:dyDescent="0.25">
      <c r="FW934" s="7">
        <f t="shared" si="77"/>
        <v>0</v>
      </c>
      <c r="FX934" s="7">
        <f t="shared" si="78"/>
        <v>0</v>
      </c>
      <c r="FY934" s="7">
        <f t="shared" si="79"/>
        <v>0</v>
      </c>
    </row>
    <row r="935" spans="179:181" x14ac:dyDescent="0.25">
      <c r="FW935" s="7">
        <f t="shared" si="77"/>
        <v>0</v>
      </c>
      <c r="FX935" s="7">
        <f t="shared" si="78"/>
        <v>0</v>
      </c>
      <c r="FY935" s="7">
        <f t="shared" si="79"/>
        <v>0</v>
      </c>
    </row>
    <row r="936" spans="179:181" x14ac:dyDescent="0.25">
      <c r="FW936" s="7">
        <f t="shared" si="77"/>
        <v>0</v>
      </c>
      <c r="FX936" s="7">
        <f t="shared" si="78"/>
        <v>0</v>
      </c>
      <c r="FY936" s="7">
        <f t="shared" si="79"/>
        <v>0</v>
      </c>
    </row>
    <row r="937" spans="179:181" x14ac:dyDescent="0.25">
      <c r="FW937" s="7">
        <f t="shared" si="77"/>
        <v>0</v>
      </c>
      <c r="FX937" s="7">
        <f t="shared" si="78"/>
        <v>0</v>
      </c>
      <c r="FY937" s="7">
        <f t="shared" si="79"/>
        <v>0</v>
      </c>
    </row>
    <row r="938" spans="179:181" x14ac:dyDescent="0.25">
      <c r="FW938" s="7">
        <f t="shared" si="77"/>
        <v>0</v>
      </c>
      <c r="FX938" s="7">
        <f t="shared" si="78"/>
        <v>0</v>
      </c>
      <c r="FY938" s="7">
        <f t="shared" si="79"/>
        <v>0</v>
      </c>
    </row>
    <row r="939" spans="179:181" x14ac:dyDescent="0.25">
      <c r="FW939" s="7">
        <f t="shared" si="77"/>
        <v>0</v>
      </c>
      <c r="FX939" s="7">
        <f t="shared" si="78"/>
        <v>0</v>
      </c>
      <c r="FY939" s="7">
        <f t="shared" si="79"/>
        <v>0</v>
      </c>
    </row>
    <row r="940" spans="179:181" x14ac:dyDescent="0.25">
      <c r="FW940" s="7">
        <f t="shared" si="77"/>
        <v>0</v>
      </c>
      <c r="FX940" s="7">
        <f t="shared" si="78"/>
        <v>0</v>
      </c>
      <c r="FY940" s="7">
        <f t="shared" si="79"/>
        <v>0</v>
      </c>
    </row>
    <row r="941" spans="179:181" x14ac:dyDescent="0.25">
      <c r="FW941" s="7">
        <f t="shared" si="77"/>
        <v>0</v>
      </c>
      <c r="FX941" s="7">
        <f t="shared" si="78"/>
        <v>0</v>
      </c>
      <c r="FY941" s="7">
        <f t="shared" si="79"/>
        <v>0</v>
      </c>
    </row>
    <row r="942" spans="179:181" x14ac:dyDescent="0.25">
      <c r="FW942" s="7">
        <f t="shared" si="77"/>
        <v>0</v>
      </c>
      <c r="FX942" s="7">
        <f t="shared" si="78"/>
        <v>0</v>
      </c>
      <c r="FY942" s="7">
        <f t="shared" si="79"/>
        <v>0</v>
      </c>
    </row>
    <row r="943" spans="179:181" x14ac:dyDescent="0.25">
      <c r="FW943" s="7">
        <f t="shared" si="77"/>
        <v>0</v>
      </c>
      <c r="FX943" s="7">
        <f t="shared" si="78"/>
        <v>0</v>
      </c>
      <c r="FY943" s="7">
        <f t="shared" si="79"/>
        <v>0</v>
      </c>
    </row>
    <row r="944" spans="179:181" x14ac:dyDescent="0.25">
      <c r="FW944" s="7">
        <f t="shared" si="77"/>
        <v>0</v>
      </c>
      <c r="FX944" s="7">
        <f t="shared" si="78"/>
        <v>0</v>
      </c>
      <c r="FY944" s="7">
        <f t="shared" si="79"/>
        <v>0</v>
      </c>
    </row>
    <row r="945" spans="179:181" x14ac:dyDescent="0.25">
      <c r="FW945" s="7">
        <f t="shared" si="77"/>
        <v>0</v>
      </c>
      <c r="FX945" s="7">
        <f t="shared" si="78"/>
        <v>0</v>
      </c>
      <c r="FY945" s="7">
        <f t="shared" si="79"/>
        <v>0</v>
      </c>
    </row>
    <row r="946" spans="179:181" x14ac:dyDescent="0.25">
      <c r="FW946" s="7">
        <f t="shared" si="77"/>
        <v>0</v>
      </c>
      <c r="FX946" s="7">
        <f t="shared" si="78"/>
        <v>0</v>
      </c>
      <c r="FY946" s="7">
        <f t="shared" si="79"/>
        <v>0</v>
      </c>
    </row>
    <row r="947" spans="179:181" x14ac:dyDescent="0.25">
      <c r="FW947" s="7">
        <f t="shared" si="77"/>
        <v>0</v>
      </c>
      <c r="FX947" s="7">
        <f t="shared" si="78"/>
        <v>0</v>
      </c>
      <c r="FY947" s="7">
        <f t="shared" si="79"/>
        <v>0</v>
      </c>
    </row>
    <row r="948" spans="179:181" x14ac:dyDescent="0.25">
      <c r="FW948" s="7">
        <f t="shared" si="77"/>
        <v>0</v>
      </c>
      <c r="FX948" s="7">
        <f t="shared" si="78"/>
        <v>0</v>
      </c>
      <c r="FY948" s="7">
        <f t="shared" si="79"/>
        <v>0</v>
      </c>
    </row>
    <row r="949" spans="179:181" x14ac:dyDescent="0.25">
      <c r="FW949" s="7">
        <f t="shared" si="77"/>
        <v>0</v>
      </c>
      <c r="FX949" s="7">
        <f t="shared" si="78"/>
        <v>0</v>
      </c>
      <c r="FY949" s="7">
        <f t="shared" si="79"/>
        <v>0</v>
      </c>
    </row>
    <row r="950" spans="179:181" x14ac:dyDescent="0.25">
      <c r="FW950" s="7">
        <f t="shared" si="77"/>
        <v>0</v>
      </c>
      <c r="FX950" s="7">
        <f t="shared" si="78"/>
        <v>0</v>
      </c>
      <c r="FY950" s="7">
        <f t="shared" si="79"/>
        <v>0</v>
      </c>
    </row>
    <row r="951" spans="179:181" x14ac:dyDescent="0.25">
      <c r="FW951" s="7">
        <f t="shared" si="77"/>
        <v>0</v>
      </c>
      <c r="FX951" s="7">
        <f t="shared" si="78"/>
        <v>0</v>
      </c>
      <c r="FY951" s="7">
        <f t="shared" si="79"/>
        <v>0</v>
      </c>
    </row>
    <row r="952" spans="179:181" x14ac:dyDescent="0.25">
      <c r="FW952" s="7">
        <f t="shared" si="77"/>
        <v>0</v>
      </c>
      <c r="FX952" s="7">
        <f t="shared" si="78"/>
        <v>0</v>
      </c>
      <c r="FY952" s="7">
        <f t="shared" si="79"/>
        <v>0</v>
      </c>
    </row>
    <row r="953" spans="179:181" x14ac:dyDescent="0.25">
      <c r="FW953" s="7">
        <f t="shared" si="77"/>
        <v>0</v>
      </c>
      <c r="FX953" s="7">
        <f t="shared" si="78"/>
        <v>0</v>
      </c>
      <c r="FY953" s="7">
        <f t="shared" si="79"/>
        <v>0</v>
      </c>
    </row>
    <row r="954" spans="179:181" x14ac:dyDescent="0.25">
      <c r="FW954" s="7">
        <f t="shared" si="77"/>
        <v>0</v>
      </c>
      <c r="FX954" s="7">
        <f t="shared" si="78"/>
        <v>0</v>
      </c>
      <c r="FY954" s="7">
        <f t="shared" si="79"/>
        <v>0</v>
      </c>
    </row>
    <row r="955" spans="179:181" x14ac:dyDescent="0.25">
      <c r="FW955" s="7">
        <f t="shared" si="77"/>
        <v>0</v>
      </c>
      <c r="FX955" s="7">
        <f t="shared" si="78"/>
        <v>0</v>
      </c>
      <c r="FY955" s="7">
        <f t="shared" si="79"/>
        <v>0</v>
      </c>
    </row>
    <row r="956" spans="179:181" x14ac:dyDescent="0.25">
      <c r="FW956" s="7">
        <f t="shared" si="77"/>
        <v>0</v>
      </c>
      <c r="FX956" s="7">
        <f t="shared" si="78"/>
        <v>0</v>
      </c>
      <c r="FY956" s="7">
        <f t="shared" si="79"/>
        <v>0</v>
      </c>
    </row>
    <row r="957" spans="179:181" x14ac:dyDescent="0.25">
      <c r="FW957" s="7">
        <f t="shared" si="77"/>
        <v>0</v>
      </c>
      <c r="FX957" s="7">
        <f t="shared" si="78"/>
        <v>0</v>
      </c>
      <c r="FY957" s="7">
        <f t="shared" si="79"/>
        <v>0</v>
      </c>
    </row>
    <row r="958" spans="179:181" x14ac:dyDescent="0.25">
      <c r="FW958" s="7">
        <f t="shared" si="77"/>
        <v>0</v>
      </c>
      <c r="FX958" s="7">
        <f t="shared" si="78"/>
        <v>0</v>
      </c>
      <c r="FY958" s="7">
        <f t="shared" si="79"/>
        <v>0</v>
      </c>
    </row>
    <row r="959" spans="179:181" x14ac:dyDescent="0.25">
      <c r="FW959" s="7">
        <f t="shared" si="77"/>
        <v>0</v>
      </c>
      <c r="FX959" s="7">
        <f t="shared" si="78"/>
        <v>0</v>
      </c>
      <c r="FY959" s="7">
        <f t="shared" si="79"/>
        <v>0</v>
      </c>
    </row>
    <row r="960" spans="179:181" x14ac:dyDescent="0.25">
      <c r="FW960" s="7">
        <f t="shared" si="77"/>
        <v>0</v>
      </c>
      <c r="FX960" s="7">
        <f t="shared" si="78"/>
        <v>0</v>
      </c>
      <c r="FY960" s="7">
        <f t="shared" si="79"/>
        <v>0</v>
      </c>
    </row>
    <row r="961" spans="179:181" x14ac:dyDescent="0.25">
      <c r="FW961" s="7">
        <f t="shared" si="77"/>
        <v>0</v>
      </c>
      <c r="FX961" s="7">
        <f t="shared" si="78"/>
        <v>0</v>
      </c>
      <c r="FY961" s="7">
        <f t="shared" si="79"/>
        <v>0</v>
      </c>
    </row>
    <row r="962" spans="179:181" x14ac:dyDescent="0.25">
      <c r="FW962" s="7">
        <f t="shared" si="77"/>
        <v>0</v>
      </c>
      <c r="FX962" s="7">
        <f t="shared" si="78"/>
        <v>0</v>
      </c>
      <c r="FY962" s="7">
        <f t="shared" si="79"/>
        <v>0</v>
      </c>
    </row>
    <row r="963" spans="179:181" x14ac:dyDescent="0.25">
      <c r="FW963" s="7">
        <f t="shared" ref="FW963:FW1026" si="80">SUM(AE963,AI963,AN963,AR963,AV963,BA963,BF963,BK963,BW963,CG963,CS963,CY963,DC963,DS963,EH963,EL963,EY963,FO963,FR963)</f>
        <v>0</v>
      </c>
      <c r="FX963" s="7">
        <f t="shared" ref="FX963:FX1026" si="81">SUM(AF963,AJ963,AO963,AS963,AW963,BB963,BG963,BL963,BX963,CH963,CT963,CZ963,DD963,DT963,EI963,EM963,EZ963,FP963,FS963,FU963)</f>
        <v>0</v>
      </c>
      <c r="FY963" s="7">
        <f t="shared" si="79"/>
        <v>0</v>
      </c>
    </row>
    <row r="964" spans="179:181" x14ac:dyDescent="0.25">
      <c r="FW964" s="7">
        <f t="shared" si="80"/>
        <v>0</v>
      </c>
      <c r="FX964" s="7">
        <f t="shared" si="81"/>
        <v>0</v>
      </c>
      <c r="FY964" s="7">
        <f t="shared" si="79"/>
        <v>0</v>
      </c>
    </row>
    <row r="965" spans="179:181" x14ac:dyDescent="0.25">
      <c r="FW965" s="7">
        <f t="shared" si="80"/>
        <v>0</v>
      </c>
      <c r="FX965" s="7">
        <f t="shared" si="81"/>
        <v>0</v>
      </c>
      <c r="FY965" s="7">
        <f t="shared" si="79"/>
        <v>0</v>
      </c>
    </row>
    <row r="966" spans="179:181" x14ac:dyDescent="0.25">
      <c r="FW966" s="7">
        <f t="shared" si="80"/>
        <v>0</v>
      </c>
      <c r="FX966" s="7">
        <f t="shared" si="81"/>
        <v>0</v>
      </c>
      <c r="FY966" s="7">
        <f t="shared" ref="FY966:FY1029" si="82">SUM(AG966,AK966,AP966,AT966,AX966,BC966,BH966,BM966,BY966,CI966,CU966,DA966,DE966,DU966,EJ966,EN966,FA966,FQ966,FT966,FV966)</f>
        <v>0</v>
      </c>
    </row>
    <row r="967" spans="179:181" x14ac:dyDescent="0.25">
      <c r="FW967" s="7">
        <f t="shared" si="80"/>
        <v>0</v>
      </c>
      <c r="FX967" s="7">
        <f t="shared" si="81"/>
        <v>0</v>
      </c>
      <c r="FY967" s="7">
        <f t="shared" si="82"/>
        <v>0</v>
      </c>
    </row>
    <row r="968" spans="179:181" x14ac:dyDescent="0.25">
      <c r="FW968" s="7">
        <f t="shared" si="80"/>
        <v>0</v>
      </c>
      <c r="FX968" s="7">
        <f t="shared" si="81"/>
        <v>0</v>
      </c>
      <c r="FY968" s="7">
        <f t="shared" si="82"/>
        <v>0</v>
      </c>
    </row>
    <row r="969" spans="179:181" x14ac:dyDescent="0.25">
      <c r="FW969" s="7">
        <f t="shared" si="80"/>
        <v>0</v>
      </c>
      <c r="FX969" s="7">
        <f t="shared" si="81"/>
        <v>0</v>
      </c>
      <c r="FY969" s="7">
        <f t="shared" si="82"/>
        <v>0</v>
      </c>
    </row>
    <row r="970" spans="179:181" x14ac:dyDescent="0.25">
      <c r="FW970" s="7">
        <f t="shared" si="80"/>
        <v>0</v>
      </c>
      <c r="FX970" s="7">
        <f t="shared" si="81"/>
        <v>0</v>
      </c>
      <c r="FY970" s="7">
        <f t="shared" si="82"/>
        <v>0</v>
      </c>
    </row>
    <row r="971" spans="179:181" x14ac:dyDescent="0.25">
      <c r="FW971" s="7">
        <f t="shared" si="80"/>
        <v>0</v>
      </c>
      <c r="FX971" s="7">
        <f t="shared" si="81"/>
        <v>0</v>
      </c>
      <c r="FY971" s="7">
        <f t="shared" si="82"/>
        <v>0</v>
      </c>
    </row>
    <row r="972" spans="179:181" x14ac:dyDescent="0.25">
      <c r="FW972" s="7">
        <f t="shared" si="80"/>
        <v>0</v>
      </c>
      <c r="FX972" s="7">
        <f t="shared" si="81"/>
        <v>0</v>
      </c>
      <c r="FY972" s="7">
        <f t="shared" si="82"/>
        <v>0</v>
      </c>
    </row>
    <row r="973" spans="179:181" x14ac:dyDescent="0.25">
      <c r="FW973" s="7">
        <f t="shared" si="80"/>
        <v>0</v>
      </c>
      <c r="FX973" s="7">
        <f t="shared" si="81"/>
        <v>0</v>
      </c>
      <c r="FY973" s="7">
        <f t="shared" si="82"/>
        <v>0</v>
      </c>
    </row>
    <row r="974" spans="179:181" x14ac:dyDescent="0.25">
      <c r="FW974" s="7">
        <f t="shared" si="80"/>
        <v>0</v>
      </c>
      <c r="FX974" s="7">
        <f t="shared" si="81"/>
        <v>0</v>
      </c>
      <c r="FY974" s="7">
        <f t="shared" si="82"/>
        <v>0</v>
      </c>
    </row>
    <row r="975" spans="179:181" x14ac:dyDescent="0.25">
      <c r="FW975" s="7">
        <f t="shared" si="80"/>
        <v>0</v>
      </c>
      <c r="FX975" s="7">
        <f t="shared" si="81"/>
        <v>0</v>
      </c>
      <c r="FY975" s="7">
        <f t="shared" si="82"/>
        <v>0</v>
      </c>
    </row>
    <row r="976" spans="179:181" x14ac:dyDescent="0.25">
      <c r="FW976" s="7">
        <f t="shared" si="80"/>
        <v>0</v>
      </c>
      <c r="FX976" s="7">
        <f t="shared" si="81"/>
        <v>0</v>
      </c>
      <c r="FY976" s="7">
        <f t="shared" si="82"/>
        <v>0</v>
      </c>
    </row>
    <row r="977" spans="179:181" x14ac:dyDescent="0.25">
      <c r="FW977" s="7">
        <f t="shared" si="80"/>
        <v>0</v>
      </c>
      <c r="FX977" s="7">
        <f t="shared" si="81"/>
        <v>0</v>
      </c>
      <c r="FY977" s="7">
        <f t="shared" si="82"/>
        <v>0</v>
      </c>
    </row>
    <row r="978" spans="179:181" x14ac:dyDescent="0.25">
      <c r="FW978" s="7">
        <f t="shared" si="80"/>
        <v>0</v>
      </c>
      <c r="FX978" s="7">
        <f t="shared" si="81"/>
        <v>0</v>
      </c>
      <c r="FY978" s="7">
        <f t="shared" si="82"/>
        <v>0</v>
      </c>
    </row>
    <row r="979" spans="179:181" x14ac:dyDescent="0.25">
      <c r="FW979" s="7">
        <f t="shared" si="80"/>
        <v>0</v>
      </c>
      <c r="FX979" s="7">
        <f t="shared" si="81"/>
        <v>0</v>
      </c>
      <c r="FY979" s="7">
        <f t="shared" si="82"/>
        <v>0</v>
      </c>
    </row>
    <row r="980" spans="179:181" x14ac:dyDescent="0.25">
      <c r="FW980" s="7">
        <f t="shared" si="80"/>
        <v>0</v>
      </c>
      <c r="FX980" s="7">
        <f t="shared" si="81"/>
        <v>0</v>
      </c>
      <c r="FY980" s="7">
        <f t="shared" si="82"/>
        <v>0</v>
      </c>
    </row>
    <row r="981" spans="179:181" x14ac:dyDescent="0.25">
      <c r="FW981" s="7">
        <f t="shared" si="80"/>
        <v>0</v>
      </c>
      <c r="FX981" s="7">
        <f t="shared" si="81"/>
        <v>0</v>
      </c>
      <c r="FY981" s="7">
        <f t="shared" si="82"/>
        <v>0</v>
      </c>
    </row>
    <row r="982" spans="179:181" x14ac:dyDescent="0.25">
      <c r="FW982" s="7">
        <f t="shared" si="80"/>
        <v>0</v>
      </c>
      <c r="FX982" s="7">
        <f t="shared" si="81"/>
        <v>0</v>
      </c>
      <c r="FY982" s="7">
        <f t="shared" si="82"/>
        <v>0</v>
      </c>
    </row>
    <row r="983" spans="179:181" x14ac:dyDescent="0.25">
      <c r="FW983" s="7">
        <f t="shared" si="80"/>
        <v>0</v>
      </c>
      <c r="FX983" s="7">
        <f t="shared" si="81"/>
        <v>0</v>
      </c>
      <c r="FY983" s="7">
        <f t="shared" si="82"/>
        <v>0</v>
      </c>
    </row>
    <row r="984" spans="179:181" x14ac:dyDescent="0.25">
      <c r="FW984" s="7">
        <f t="shared" si="80"/>
        <v>0</v>
      </c>
      <c r="FX984" s="7">
        <f t="shared" si="81"/>
        <v>0</v>
      </c>
      <c r="FY984" s="7">
        <f t="shared" si="82"/>
        <v>0</v>
      </c>
    </row>
    <row r="985" spans="179:181" x14ac:dyDescent="0.25">
      <c r="FW985" s="7">
        <f t="shared" si="80"/>
        <v>0</v>
      </c>
      <c r="FX985" s="7">
        <f t="shared" si="81"/>
        <v>0</v>
      </c>
      <c r="FY985" s="7">
        <f t="shared" si="82"/>
        <v>0</v>
      </c>
    </row>
    <row r="986" spans="179:181" x14ac:dyDescent="0.25">
      <c r="FW986" s="7">
        <f t="shared" si="80"/>
        <v>0</v>
      </c>
      <c r="FX986" s="7">
        <f t="shared" si="81"/>
        <v>0</v>
      </c>
      <c r="FY986" s="7">
        <f t="shared" si="82"/>
        <v>0</v>
      </c>
    </row>
    <row r="987" spans="179:181" x14ac:dyDescent="0.25">
      <c r="FW987" s="7">
        <f t="shared" si="80"/>
        <v>0</v>
      </c>
      <c r="FX987" s="7">
        <f t="shared" si="81"/>
        <v>0</v>
      </c>
      <c r="FY987" s="7">
        <f t="shared" si="82"/>
        <v>0</v>
      </c>
    </row>
    <row r="988" spans="179:181" x14ac:dyDescent="0.25">
      <c r="FW988" s="7">
        <f t="shared" si="80"/>
        <v>0</v>
      </c>
      <c r="FX988" s="7">
        <f t="shared" si="81"/>
        <v>0</v>
      </c>
      <c r="FY988" s="7">
        <f t="shared" si="82"/>
        <v>0</v>
      </c>
    </row>
    <row r="989" spans="179:181" x14ac:dyDescent="0.25">
      <c r="FW989" s="7">
        <f t="shared" si="80"/>
        <v>0</v>
      </c>
      <c r="FX989" s="7">
        <f t="shared" si="81"/>
        <v>0</v>
      </c>
      <c r="FY989" s="7">
        <f t="shared" si="82"/>
        <v>0</v>
      </c>
    </row>
    <row r="990" spans="179:181" x14ac:dyDescent="0.25">
      <c r="FW990" s="7">
        <f t="shared" si="80"/>
        <v>0</v>
      </c>
      <c r="FX990" s="7">
        <f t="shared" si="81"/>
        <v>0</v>
      </c>
      <c r="FY990" s="7">
        <f t="shared" si="82"/>
        <v>0</v>
      </c>
    </row>
    <row r="991" spans="179:181" x14ac:dyDescent="0.25">
      <c r="FW991" s="7">
        <f t="shared" si="80"/>
        <v>0</v>
      </c>
      <c r="FX991" s="7">
        <f t="shared" si="81"/>
        <v>0</v>
      </c>
      <c r="FY991" s="7">
        <f t="shared" si="82"/>
        <v>0</v>
      </c>
    </row>
    <row r="992" spans="179:181" x14ac:dyDescent="0.25">
      <c r="FW992" s="7">
        <f t="shared" si="80"/>
        <v>0</v>
      </c>
      <c r="FX992" s="7">
        <f t="shared" si="81"/>
        <v>0</v>
      </c>
      <c r="FY992" s="7">
        <f t="shared" si="82"/>
        <v>0</v>
      </c>
    </row>
    <row r="993" spans="179:181" x14ac:dyDescent="0.25">
      <c r="FW993" s="7">
        <f t="shared" si="80"/>
        <v>0</v>
      </c>
      <c r="FX993" s="7">
        <f t="shared" si="81"/>
        <v>0</v>
      </c>
      <c r="FY993" s="7">
        <f t="shared" si="82"/>
        <v>0</v>
      </c>
    </row>
    <row r="994" spans="179:181" x14ac:dyDescent="0.25">
      <c r="FW994" s="7">
        <f t="shared" si="80"/>
        <v>0</v>
      </c>
      <c r="FX994" s="7">
        <f t="shared" si="81"/>
        <v>0</v>
      </c>
      <c r="FY994" s="7">
        <f t="shared" si="82"/>
        <v>0</v>
      </c>
    </row>
    <row r="995" spans="179:181" x14ac:dyDescent="0.25">
      <c r="FW995" s="7">
        <f t="shared" si="80"/>
        <v>0</v>
      </c>
      <c r="FX995" s="7">
        <f t="shared" si="81"/>
        <v>0</v>
      </c>
      <c r="FY995" s="7">
        <f t="shared" si="82"/>
        <v>0</v>
      </c>
    </row>
    <row r="996" spans="179:181" x14ac:dyDescent="0.25">
      <c r="FW996" s="7">
        <f t="shared" si="80"/>
        <v>0</v>
      </c>
      <c r="FX996" s="7">
        <f t="shared" si="81"/>
        <v>0</v>
      </c>
      <c r="FY996" s="7">
        <f t="shared" si="82"/>
        <v>0</v>
      </c>
    </row>
    <row r="997" spans="179:181" x14ac:dyDescent="0.25">
      <c r="FW997" s="7">
        <f t="shared" si="80"/>
        <v>0</v>
      </c>
      <c r="FX997" s="7">
        <f t="shared" si="81"/>
        <v>0</v>
      </c>
      <c r="FY997" s="7">
        <f t="shared" si="82"/>
        <v>0</v>
      </c>
    </row>
    <row r="998" spans="179:181" x14ac:dyDescent="0.25">
      <c r="FW998" s="7">
        <f t="shared" si="80"/>
        <v>0</v>
      </c>
      <c r="FX998" s="7">
        <f t="shared" si="81"/>
        <v>0</v>
      </c>
      <c r="FY998" s="7">
        <f t="shared" si="82"/>
        <v>0</v>
      </c>
    </row>
    <row r="999" spans="179:181" x14ac:dyDescent="0.25">
      <c r="FW999" s="7">
        <f t="shared" si="80"/>
        <v>0</v>
      </c>
      <c r="FX999" s="7">
        <f t="shared" si="81"/>
        <v>0</v>
      </c>
      <c r="FY999" s="7">
        <f t="shared" si="82"/>
        <v>0</v>
      </c>
    </row>
    <row r="1000" spans="179:181" x14ac:dyDescent="0.25">
      <c r="FW1000" s="7">
        <f t="shared" si="80"/>
        <v>0</v>
      </c>
      <c r="FX1000" s="7">
        <f t="shared" si="81"/>
        <v>0</v>
      </c>
      <c r="FY1000" s="7">
        <f t="shared" si="82"/>
        <v>0</v>
      </c>
    </row>
    <row r="1001" spans="179:181" x14ac:dyDescent="0.25">
      <c r="FW1001" s="7">
        <f t="shared" si="80"/>
        <v>0</v>
      </c>
      <c r="FX1001" s="7">
        <f t="shared" si="81"/>
        <v>0</v>
      </c>
      <c r="FY1001" s="7">
        <f t="shared" si="82"/>
        <v>0</v>
      </c>
    </row>
    <row r="1002" spans="179:181" x14ac:dyDescent="0.25">
      <c r="FW1002" s="7">
        <f t="shared" si="80"/>
        <v>0</v>
      </c>
      <c r="FX1002" s="7">
        <f t="shared" si="81"/>
        <v>0</v>
      </c>
      <c r="FY1002" s="7">
        <f t="shared" si="82"/>
        <v>0</v>
      </c>
    </row>
    <row r="1003" spans="179:181" x14ac:dyDescent="0.25">
      <c r="FW1003" s="7">
        <f t="shared" si="80"/>
        <v>0</v>
      </c>
      <c r="FX1003" s="7">
        <f t="shared" si="81"/>
        <v>0</v>
      </c>
      <c r="FY1003" s="7">
        <f t="shared" si="82"/>
        <v>0</v>
      </c>
    </row>
    <row r="1004" spans="179:181" x14ac:dyDescent="0.25">
      <c r="FW1004" s="7">
        <f t="shared" si="80"/>
        <v>0</v>
      </c>
      <c r="FX1004" s="7">
        <f t="shared" si="81"/>
        <v>0</v>
      </c>
      <c r="FY1004" s="7">
        <f t="shared" si="82"/>
        <v>0</v>
      </c>
    </row>
    <row r="1005" spans="179:181" x14ac:dyDescent="0.25">
      <c r="FW1005" s="7">
        <f t="shared" si="80"/>
        <v>0</v>
      </c>
      <c r="FX1005" s="7">
        <f t="shared" si="81"/>
        <v>0</v>
      </c>
      <c r="FY1005" s="7">
        <f t="shared" si="82"/>
        <v>0</v>
      </c>
    </row>
    <row r="1006" spans="179:181" x14ac:dyDescent="0.25">
      <c r="FW1006" s="7">
        <f t="shared" si="80"/>
        <v>0</v>
      </c>
      <c r="FX1006" s="7">
        <f t="shared" si="81"/>
        <v>0</v>
      </c>
      <c r="FY1006" s="7">
        <f t="shared" si="82"/>
        <v>0</v>
      </c>
    </row>
    <row r="1007" spans="179:181" x14ac:dyDescent="0.25">
      <c r="FW1007" s="7">
        <f t="shared" si="80"/>
        <v>0</v>
      </c>
      <c r="FX1007" s="7">
        <f t="shared" si="81"/>
        <v>0</v>
      </c>
      <c r="FY1007" s="7">
        <f t="shared" si="82"/>
        <v>0</v>
      </c>
    </row>
    <row r="1008" spans="179:181" x14ac:dyDescent="0.25">
      <c r="FW1008" s="7">
        <f t="shared" si="80"/>
        <v>0</v>
      </c>
      <c r="FX1008" s="7">
        <f t="shared" si="81"/>
        <v>0</v>
      </c>
      <c r="FY1008" s="7">
        <f t="shared" si="82"/>
        <v>0</v>
      </c>
    </row>
    <row r="1009" spans="179:181" x14ac:dyDescent="0.25">
      <c r="FW1009" s="7">
        <f t="shared" si="80"/>
        <v>0</v>
      </c>
      <c r="FX1009" s="7">
        <f t="shared" si="81"/>
        <v>0</v>
      </c>
      <c r="FY1009" s="7">
        <f t="shared" si="82"/>
        <v>0</v>
      </c>
    </row>
    <row r="1010" spans="179:181" x14ac:dyDescent="0.25">
      <c r="FW1010" s="7">
        <f t="shared" si="80"/>
        <v>0</v>
      </c>
      <c r="FX1010" s="7">
        <f t="shared" si="81"/>
        <v>0</v>
      </c>
      <c r="FY1010" s="7">
        <f t="shared" si="82"/>
        <v>0</v>
      </c>
    </row>
    <row r="1011" spans="179:181" x14ac:dyDescent="0.25">
      <c r="FW1011" s="7">
        <f t="shared" si="80"/>
        <v>0</v>
      </c>
      <c r="FX1011" s="7">
        <f t="shared" si="81"/>
        <v>0</v>
      </c>
      <c r="FY1011" s="7">
        <f t="shared" si="82"/>
        <v>0</v>
      </c>
    </row>
    <row r="1012" spans="179:181" x14ac:dyDescent="0.25">
      <c r="FW1012" s="7">
        <f t="shared" si="80"/>
        <v>0</v>
      </c>
      <c r="FX1012" s="7">
        <f t="shared" si="81"/>
        <v>0</v>
      </c>
      <c r="FY1012" s="7">
        <f t="shared" si="82"/>
        <v>0</v>
      </c>
    </row>
    <row r="1013" spans="179:181" x14ac:dyDescent="0.25">
      <c r="FW1013" s="7">
        <f t="shared" si="80"/>
        <v>0</v>
      </c>
      <c r="FX1013" s="7">
        <f t="shared" si="81"/>
        <v>0</v>
      </c>
      <c r="FY1013" s="7">
        <f t="shared" si="82"/>
        <v>0</v>
      </c>
    </row>
    <row r="1014" spans="179:181" x14ac:dyDescent="0.25">
      <c r="FW1014" s="7">
        <f t="shared" si="80"/>
        <v>0</v>
      </c>
      <c r="FX1014" s="7">
        <f t="shared" si="81"/>
        <v>0</v>
      </c>
      <c r="FY1014" s="7">
        <f t="shared" si="82"/>
        <v>0</v>
      </c>
    </row>
    <row r="1015" spans="179:181" x14ac:dyDescent="0.25">
      <c r="FW1015" s="7">
        <f t="shared" si="80"/>
        <v>0</v>
      </c>
      <c r="FX1015" s="7">
        <f t="shared" si="81"/>
        <v>0</v>
      </c>
      <c r="FY1015" s="7">
        <f t="shared" si="82"/>
        <v>0</v>
      </c>
    </row>
    <row r="1016" spans="179:181" x14ac:dyDescent="0.25">
      <c r="FW1016" s="7">
        <f t="shared" si="80"/>
        <v>0</v>
      </c>
      <c r="FX1016" s="7">
        <f t="shared" si="81"/>
        <v>0</v>
      </c>
      <c r="FY1016" s="7">
        <f t="shared" si="82"/>
        <v>0</v>
      </c>
    </row>
    <row r="1017" spans="179:181" x14ac:dyDescent="0.25">
      <c r="FW1017" s="7">
        <f t="shared" si="80"/>
        <v>0</v>
      </c>
      <c r="FX1017" s="7">
        <f t="shared" si="81"/>
        <v>0</v>
      </c>
      <c r="FY1017" s="7">
        <f t="shared" si="82"/>
        <v>0</v>
      </c>
    </row>
    <row r="1018" spans="179:181" x14ac:dyDescent="0.25">
      <c r="FW1018" s="7">
        <f t="shared" si="80"/>
        <v>0</v>
      </c>
      <c r="FX1018" s="7">
        <f t="shared" si="81"/>
        <v>0</v>
      </c>
      <c r="FY1018" s="7">
        <f t="shared" si="82"/>
        <v>0</v>
      </c>
    </row>
    <row r="1019" spans="179:181" x14ac:dyDescent="0.25">
      <c r="FW1019" s="7">
        <f t="shared" si="80"/>
        <v>0</v>
      </c>
      <c r="FX1019" s="7">
        <f t="shared" si="81"/>
        <v>0</v>
      </c>
      <c r="FY1019" s="7">
        <f t="shared" si="82"/>
        <v>0</v>
      </c>
    </row>
    <row r="1020" spans="179:181" x14ac:dyDescent="0.25">
      <c r="FW1020" s="7">
        <f t="shared" si="80"/>
        <v>0</v>
      </c>
      <c r="FX1020" s="7">
        <f t="shared" si="81"/>
        <v>0</v>
      </c>
      <c r="FY1020" s="7">
        <f t="shared" si="82"/>
        <v>0</v>
      </c>
    </row>
    <row r="1021" spans="179:181" x14ac:dyDescent="0.25">
      <c r="FW1021" s="7">
        <f t="shared" si="80"/>
        <v>0</v>
      </c>
      <c r="FX1021" s="7">
        <f t="shared" si="81"/>
        <v>0</v>
      </c>
      <c r="FY1021" s="7">
        <f t="shared" si="82"/>
        <v>0</v>
      </c>
    </row>
    <row r="1022" spans="179:181" x14ac:dyDescent="0.25">
      <c r="FW1022" s="7">
        <f t="shared" si="80"/>
        <v>0</v>
      </c>
      <c r="FX1022" s="7">
        <f t="shared" si="81"/>
        <v>0</v>
      </c>
      <c r="FY1022" s="7">
        <f t="shared" si="82"/>
        <v>0</v>
      </c>
    </row>
    <row r="1023" spans="179:181" x14ac:dyDescent="0.25">
      <c r="FW1023" s="7">
        <f t="shared" si="80"/>
        <v>0</v>
      </c>
      <c r="FX1023" s="7">
        <f t="shared" si="81"/>
        <v>0</v>
      </c>
      <c r="FY1023" s="7">
        <f t="shared" si="82"/>
        <v>0</v>
      </c>
    </row>
    <row r="1024" spans="179:181" x14ac:dyDescent="0.25">
      <c r="FW1024" s="7">
        <f t="shared" si="80"/>
        <v>0</v>
      </c>
      <c r="FX1024" s="7">
        <f t="shared" si="81"/>
        <v>0</v>
      </c>
      <c r="FY1024" s="7">
        <f t="shared" si="82"/>
        <v>0</v>
      </c>
    </row>
    <row r="1025" spans="179:181" x14ac:dyDescent="0.25">
      <c r="FW1025" s="7">
        <f t="shared" si="80"/>
        <v>0</v>
      </c>
      <c r="FX1025" s="7">
        <f t="shared" si="81"/>
        <v>0</v>
      </c>
      <c r="FY1025" s="7">
        <f t="shared" si="82"/>
        <v>0</v>
      </c>
    </row>
    <row r="1026" spans="179:181" x14ac:dyDescent="0.25">
      <c r="FW1026" s="7">
        <f t="shared" si="80"/>
        <v>0</v>
      </c>
      <c r="FX1026" s="7">
        <f t="shared" si="81"/>
        <v>0</v>
      </c>
      <c r="FY1026" s="7">
        <f t="shared" si="82"/>
        <v>0</v>
      </c>
    </row>
    <row r="1027" spans="179:181" x14ac:dyDescent="0.25">
      <c r="FW1027" s="7">
        <f t="shared" ref="FW1027:FW1090" si="83">SUM(AE1027,AI1027,AN1027,AR1027,AV1027,BA1027,BF1027,BK1027,BW1027,CG1027,CS1027,CY1027,DC1027,DS1027,EH1027,EL1027,EY1027,FO1027,FR1027)</f>
        <v>0</v>
      </c>
      <c r="FX1027" s="7">
        <f t="shared" ref="FX1027:FX1090" si="84">SUM(AF1027,AJ1027,AO1027,AS1027,AW1027,BB1027,BG1027,BL1027,BX1027,CH1027,CT1027,CZ1027,DD1027,DT1027,EI1027,EM1027,EZ1027,FP1027,FS1027,FU1027)</f>
        <v>0</v>
      </c>
      <c r="FY1027" s="7">
        <f t="shared" si="82"/>
        <v>0</v>
      </c>
    </row>
    <row r="1028" spans="179:181" x14ac:dyDescent="0.25">
      <c r="FW1028" s="7">
        <f t="shared" si="83"/>
        <v>0</v>
      </c>
      <c r="FX1028" s="7">
        <f t="shared" si="84"/>
        <v>0</v>
      </c>
      <c r="FY1028" s="7">
        <f t="shared" si="82"/>
        <v>0</v>
      </c>
    </row>
    <row r="1029" spans="179:181" x14ac:dyDescent="0.25">
      <c r="FW1029" s="7">
        <f t="shared" si="83"/>
        <v>0</v>
      </c>
      <c r="FX1029" s="7">
        <f t="shared" si="84"/>
        <v>0</v>
      </c>
      <c r="FY1029" s="7">
        <f t="shared" si="82"/>
        <v>0</v>
      </c>
    </row>
    <row r="1030" spans="179:181" x14ac:dyDescent="0.25">
      <c r="FW1030" s="7">
        <f t="shared" si="83"/>
        <v>0</v>
      </c>
      <c r="FX1030" s="7">
        <f t="shared" si="84"/>
        <v>0</v>
      </c>
      <c r="FY1030" s="7">
        <f t="shared" ref="FY1030:FY1093" si="85">SUM(AG1030,AK1030,AP1030,AT1030,AX1030,BC1030,BH1030,BM1030,BY1030,CI1030,CU1030,DA1030,DE1030,DU1030,EJ1030,EN1030,FA1030,FQ1030,FT1030,FV1030)</f>
        <v>0</v>
      </c>
    </row>
    <row r="1031" spans="179:181" x14ac:dyDescent="0.25">
      <c r="FW1031" s="7">
        <f t="shared" si="83"/>
        <v>0</v>
      </c>
      <c r="FX1031" s="7">
        <f t="shared" si="84"/>
        <v>0</v>
      </c>
      <c r="FY1031" s="7">
        <f t="shared" si="85"/>
        <v>0</v>
      </c>
    </row>
    <row r="1032" spans="179:181" x14ac:dyDescent="0.25">
      <c r="FW1032" s="7">
        <f t="shared" si="83"/>
        <v>0</v>
      </c>
      <c r="FX1032" s="7">
        <f t="shared" si="84"/>
        <v>0</v>
      </c>
      <c r="FY1032" s="7">
        <f t="shared" si="85"/>
        <v>0</v>
      </c>
    </row>
    <row r="1033" spans="179:181" x14ac:dyDescent="0.25">
      <c r="FW1033" s="7">
        <f t="shared" si="83"/>
        <v>0</v>
      </c>
      <c r="FX1033" s="7">
        <f t="shared" si="84"/>
        <v>0</v>
      </c>
      <c r="FY1033" s="7">
        <f t="shared" si="85"/>
        <v>0</v>
      </c>
    </row>
    <row r="1034" spans="179:181" x14ac:dyDescent="0.25">
      <c r="FW1034" s="7">
        <f t="shared" si="83"/>
        <v>0</v>
      </c>
      <c r="FX1034" s="7">
        <f t="shared" si="84"/>
        <v>0</v>
      </c>
      <c r="FY1034" s="7">
        <f t="shared" si="85"/>
        <v>0</v>
      </c>
    </row>
    <row r="1035" spans="179:181" x14ac:dyDescent="0.25">
      <c r="FW1035" s="7">
        <f t="shared" si="83"/>
        <v>0</v>
      </c>
      <c r="FX1035" s="7">
        <f t="shared" si="84"/>
        <v>0</v>
      </c>
      <c r="FY1035" s="7">
        <f t="shared" si="85"/>
        <v>0</v>
      </c>
    </row>
    <row r="1036" spans="179:181" x14ac:dyDescent="0.25">
      <c r="FW1036" s="7">
        <f t="shared" si="83"/>
        <v>0</v>
      </c>
      <c r="FX1036" s="7">
        <f t="shared" si="84"/>
        <v>0</v>
      </c>
      <c r="FY1036" s="7">
        <f t="shared" si="85"/>
        <v>0</v>
      </c>
    </row>
    <row r="1037" spans="179:181" x14ac:dyDescent="0.25">
      <c r="FW1037" s="7">
        <f t="shared" si="83"/>
        <v>0</v>
      </c>
      <c r="FX1037" s="7">
        <f t="shared" si="84"/>
        <v>0</v>
      </c>
      <c r="FY1037" s="7">
        <f t="shared" si="85"/>
        <v>0</v>
      </c>
    </row>
    <row r="1038" spans="179:181" x14ac:dyDescent="0.25">
      <c r="FW1038" s="7">
        <f t="shared" si="83"/>
        <v>0</v>
      </c>
      <c r="FX1038" s="7">
        <f t="shared" si="84"/>
        <v>0</v>
      </c>
      <c r="FY1038" s="7">
        <f t="shared" si="85"/>
        <v>0</v>
      </c>
    </row>
    <row r="1039" spans="179:181" x14ac:dyDescent="0.25">
      <c r="FW1039" s="7">
        <f t="shared" si="83"/>
        <v>0</v>
      </c>
      <c r="FX1039" s="7">
        <f t="shared" si="84"/>
        <v>0</v>
      </c>
      <c r="FY1039" s="7">
        <f t="shared" si="85"/>
        <v>0</v>
      </c>
    </row>
    <row r="1040" spans="179:181" x14ac:dyDescent="0.25">
      <c r="FW1040" s="7">
        <f t="shared" si="83"/>
        <v>0</v>
      </c>
      <c r="FX1040" s="7">
        <f t="shared" si="84"/>
        <v>0</v>
      </c>
      <c r="FY1040" s="7">
        <f t="shared" si="85"/>
        <v>0</v>
      </c>
    </row>
    <row r="1041" spans="179:181" x14ac:dyDescent="0.25">
      <c r="FW1041" s="7">
        <f t="shared" si="83"/>
        <v>0</v>
      </c>
      <c r="FX1041" s="7">
        <f t="shared" si="84"/>
        <v>0</v>
      </c>
      <c r="FY1041" s="7">
        <f t="shared" si="85"/>
        <v>0</v>
      </c>
    </row>
    <row r="1042" spans="179:181" x14ac:dyDescent="0.25">
      <c r="FW1042" s="7">
        <f t="shared" si="83"/>
        <v>0</v>
      </c>
      <c r="FX1042" s="7">
        <f t="shared" si="84"/>
        <v>0</v>
      </c>
      <c r="FY1042" s="7">
        <f t="shared" si="85"/>
        <v>0</v>
      </c>
    </row>
    <row r="1043" spans="179:181" x14ac:dyDescent="0.25">
      <c r="FW1043" s="7">
        <f t="shared" si="83"/>
        <v>0</v>
      </c>
      <c r="FX1043" s="7">
        <f t="shared" si="84"/>
        <v>0</v>
      </c>
      <c r="FY1043" s="7">
        <f t="shared" si="85"/>
        <v>0</v>
      </c>
    </row>
    <row r="1044" spans="179:181" x14ac:dyDescent="0.25">
      <c r="FW1044" s="7">
        <f t="shared" si="83"/>
        <v>0</v>
      </c>
      <c r="FX1044" s="7">
        <f t="shared" si="84"/>
        <v>0</v>
      </c>
      <c r="FY1044" s="7">
        <f t="shared" si="85"/>
        <v>0</v>
      </c>
    </row>
    <row r="1045" spans="179:181" x14ac:dyDescent="0.25">
      <c r="FW1045" s="7">
        <f t="shared" si="83"/>
        <v>0</v>
      </c>
      <c r="FX1045" s="7">
        <f t="shared" si="84"/>
        <v>0</v>
      </c>
      <c r="FY1045" s="7">
        <f t="shared" si="85"/>
        <v>0</v>
      </c>
    </row>
    <row r="1046" spans="179:181" x14ac:dyDescent="0.25">
      <c r="FW1046" s="7">
        <f t="shared" si="83"/>
        <v>0</v>
      </c>
      <c r="FX1046" s="7">
        <f t="shared" si="84"/>
        <v>0</v>
      </c>
      <c r="FY1046" s="7">
        <f t="shared" si="85"/>
        <v>0</v>
      </c>
    </row>
    <row r="1047" spans="179:181" x14ac:dyDescent="0.25">
      <c r="FW1047" s="7">
        <f t="shared" si="83"/>
        <v>0</v>
      </c>
      <c r="FX1047" s="7">
        <f t="shared" si="84"/>
        <v>0</v>
      </c>
      <c r="FY1047" s="7">
        <f t="shared" si="85"/>
        <v>0</v>
      </c>
    </row>
    <row r="1048" spans="179:181" x14ac:dyDescent="0.25">
      <c r="FW1048" s="7">
        <f t="shared" si="83"/>
        <v>0</v>
      </c>
      <c r="FX1048" s="7">
        <f t="shared" si="84"/>
        <v>0</v>
      </c>
      <c r="FY1048" s="7">
        <f t="shared" si="85"/>
        <v>0</v>
      </c>
    </row>
    <row r="1049" spans="179:181" x14ac:dyDescent="0.25">
      <c r="FW1049" s="7">
        <f t="shared" si="83"/>
        <v>0</v>
      </c>
      <c r="FX1049" s="7">
        <f t="shared" si="84"/>
        <v>0</v>
      </c>
      <c r="FY1049" s="7">
        <f t="shared" si="85"/>
        <v>0</v>
      </c>
    </row>
    <row r="1050" spans="179:181" x14ac:dyDescent="0.25">
      <c r="FW1050" s="7">
        <f t="shared" si="83"/>
        <v>0</v>
      </c>
      <c r="FX1050" s="7">
        <f t="shared" si="84"/>
        <v>0</v>
      </c>
      <c r="FY1050" s="7">
        <f t="shared" si="85"/>
        <v>0</v>
      </c>
    </row>
    <row r="1051" spans="179:181" x14ac:dyDescent="0.25">
      <c r="FW1051" s="7">
        <f t="shared" si="83"/>
        <v>0</v>
      </c>
      <c r="FX1051" s="7">
        <f t="shared" si="84"/>
        <v>0</v>
      </c>
      <c r="FY1051" s="7">
        <f t="shared" si="85"/>
        <v>0</v>
      </c>
    </row>
    <row r="1052" spans="179:181" x14ac:dyDescent="0.25">
      <c r="FW1052" s="7">
        <f t="shared" si="83"/>
        <v>0</v>
      </c>
      <c r="FX1052" s="7">
        <f t="shared" si="84"/>
        <v>0</v>
      </c>
      <c r="FY1052" s="7">
        <f t="shared" si="85"/>
        <v>0</v>
      </c>
    </row>
    <row r="1053" spans="179:181" x14ac:dyDescent="0.25">
      <c r="FW1053" s="7">
        <f t="shared" si="83"/>
        <v>0</v>
      </c>
      <c r="FX1053" s="7">
        <f t="shared" si="84"/>
        <v>0</v>
      </c>
      <c r="FY1053" s="7">
        <f t="shared" si="85"/>
        <v>0</v>
      </c>
    </row>
    <row r="1054" spans="179:181" x14ac:dyDescent="0.25">
      <c r="FW1054" s="7">
        <f t="shared" si="83"/>
        <v>0</v>
      </c>
      <c r="FX1054" s="7">
        <f t="shared" si="84"/>
        <v>0</v>
      </c>
      <c r="FY1054" s="7">
        <f t="shared" si="85"/>
        <v>0</v>
      </c>
    </row>
    <row r="1055" spans="179:181" x14ac:dyDescent="0.25">
      <c r="FW1055" s="7">
        <f t="shared" si="83"/>
        <v>0</v>
      </c>
      <c r="FX1055" s="7">
        <f t="shared" si="84"/>
        <v>0</v>
      </c>
      <c r="FY1055" s="7">
        <f t="shared" si="85"/>
        <v>0</v>
      </c>
    </row>
    <row r="1056" spans="179:181" x14ac:dyDescent="0.25">
      <c r="FW1056" s="7">
        <f t="shared" si="83"/>
        <v>0</v>
      </c>
      <c r="FX1056" s="7">
        <f t="shared" si="84"/>
        <v>0</v>
      </c>
      <c r="FY1056" s="7">
        <f t="shared" si="85"/>
        <v>0</v>
      </c>
    </row>
    <row r="1057" spans="179:181" x14ac:dyDescent="0.25">
      <c r="FW1057" s="7">
        <f t="shared" si="83"/>
        <v>0</v>
      </c>
      <c r="FX1057" s="7">
        <f t="shared" si="84"/>
        <v>0</v>
      </c>
      <c r="FY1057" s="7">
        <f t="shared" si="85"/>
        <v>0</v>
      </c>
    </row>
    <row r="1058" spans="179:181" x14ac:dyDescent="0.25">
      <c r="FW1058" s="7">
        <f t="shared" si="83"/>
        <v>0</v>
      </c>
      <c r="FX1058" s="7">
        <f t="shared" si="84"/>
        <v>0</v>
      </c>
      <c r="FY1058" s="7">
        <f t="shared" si="85"/>
        <v>0</v>
      </c>
    </row>
    <row r="1059" spans="179:181" x14ac:dyDescent="0.25">
      <c r="FW1059" s="7">
        <f t="shared" si="83"/>
        <v>0</v>
      </c>
      <c r="FX1059" s="7">
        <f t="shared" si="84"/>
        <v>0</v>
      </c>
      <c r="FY1059" s="7">
        <f t="shared" si="85"/>
        <v>0</v>
      </c>
    </row>
    <row r="1060" spans="179:181" x14ac:dyDescent="0.25">
      <c r="FW1060" s="7">
        <f t="shared" si="83"/>
        <v>0</v>
      </c>
      <c r="FX1060" s="7">
        <f t="shared" si="84"/>
        <v>0</v>
      </c>
      <c r="FY1060" s="7">
        <f t="shared" si="85"/>
        <v>0</v>
      </c>
    </row>
    <row r="1061" spans="179:181" x14ac:dyDescent="0.25">
      <c r="FW1061" s="7">
        <f t="shared" si="83"/>
        <v>0</v>
      </c>
      <c r="FX1061" s="7">
        <f t="shared" si="84"/>
        <v>0</v>
      </c>
      <c r="FY1061" s="7">
        <f t="shared" si="85"/>
        <v>0</v>
      </c>
    </row>
    <row r="1062" spans="179:181" x14ac:dyDescent="0.25">
      <c r="FW1062" s="7">
        <f t="shared" si="83"/>
        <v>0</v>
      </c>
      <c r="FX1062" s="7">
        <f t="shared" si="84"/>
        <v>0</v>
      </c>
      <c r="FY1062" s="7">
        <f t="shared" si="85"/>
        <v>0</v>
      </c>
    </row>
    <row r="1063" spans="179:181" x14ac:dyDescent="0.25">
      <c r="FW1063" s="7">
        <f t="shared" si="83"/>
        <v>0</v>
      </c>
      <c r="FX1063" s="7">
        <f t="shared" si="84"/>
        <v>0</v>
      </c>
      <c r="FY1063" s="7">
        <f t="shared" si="85"/>
        <v>0</v>
      </c>
    </row>
    <row r="1064" spans="179:181" x14ac:dyDescent="0.25">
      <c r="FW1064" s="7">
        <f t="shared" si="83"/>
        <v>0</v>
      </c>
      <c r="FX1064" s="7">
        <f t="shared" si="84"/>
        <v>0</v>
      </c>
      <c r="FY1064" s="7">
        <f t="shared" si="85"/>
        <v>0</v>
      </c>
    </row>
    <row r="1065" spans="179:181" x14ac:dyDescent="0.25">
      <c r="FW1065" s="7">
        <f t="shared" si="83"/>
        <v>0</v>
      </c>
      <c r="FX1065" s="7">
        <f t="shared" si="84"/>
        <v>0</v>
      </c>
      <c r="FY1065" s="7">
        <f t="shared" si="85"/>
        <v>0</v>
      </c>
    </row>
    <row r="1066" spans="179:181" x14ac:dyDescent="0.25">
      <c r="FW1066" s="7">
        <f t="shared" si="83"/>
        <v>0</v>
      </c>
      <c r="FX1066" s="7">
        <f t="shared" si="84"/>
        <v>0</v>
      </c>
      <c r="FY1066" s="7">
        <f t="shared" si="85"/>
        <v>0</v>
      </c>
    </row>
    <row r="1067" spans="179:181" x14ac:dyDescent="0.25">
      <c r="FW1067" s="7">
        <f t="shared" si="83"/>
        <v>0</v>
      </c>
      <c r="FX1067" s="7">
        <f t="shared" si="84"/>
        <v>0</v>
      </c>
      <c r="FY1067" s="7">
        <f t="shared" si="85"/>
        <v>0</v>
      </c>
    </row>
    <row r="1068" spans="179:181" x14ac:dyDescent="0.25">
      <c r="FW1068" s="7">
        <f t="shared" si="83"/>
        <v>0</v>
      </c>
      <c r="FX1068" s="7">
        <f t="shared" si="84"/>
        <v>0</v>
      </c>
      <c r="FY1068" s="7">
        <f t="shared" si="85"/>
        <v>0</v>
      </c>
    </row>
    <row r="1069" spans="179:181" x14ac:dyDescent="0.25">
      <c r="FW1069" s="7">
        <f t="shared" si="83"/>
        <v>0</v>
      </c>
      <c r="FX1069" s="7">
        <f t="shared" si="84"/>
        <v>0</v>
      </c>
      <c r="FY1069" s="7">
        <f t="shared" si="85"/>
        <v>0</v>
      </c>
    </row>
    <row r="1070" spans="179:181" x14ac:dyDescent="0.25">
      <c r="FW1070" s="7">
        <f t="shared" si="83"/>
        <v>0</v>
      </c>
      <c r="FX1070" s="7">
        <f t="shared" si="84"/>
        <v>0</v>
      </c>
      <c r="FY1070" s="7">
        <f t="shared" si="85"/>
        <v>0</v>
      </c>
    </row>
    <row r="1071" spans="179:181" x14ac:dyDescent="0.25">
      <c r="FW1071" s="7">
        <f t="shared" si="83"/>
        <v>0</v>
      </c>
      <c r="FX1071" s="7">
        <f t="shared" si="84"/>
        <v>0</v>
      </c>
      <c r="FY1071" s="7">
        <f t="shared" si="85"/>
        <v>0</v>
      </c>
    </row>
    <row r="1072" spans="179:181" x14ac:dyDescent="0.25">
      <c r="FW1072" s="7">
        <f t="shared" si="83"/>
        <v>0</v>
      </c>
      <c r="FX1072" s="7">
        <f t="shared" si="84"/>
        <v>0</v>
      </c>
      <c r="FY1072" s="7">
        <f t="shared" si="85"/>
        <v>0</v>
      </c>
    </row>
    <row r="1073" spans="179:181" x14ac:dyDescent="0.25">
      <c r="FW1073" s="7">
        <f t="shared" si="83"/>
        <v>0</v>
      </c>
      <c r="FX1073" s="7">
        <f t="shared" si="84"/>
        <v>0</v>
      </c>
      <c r="FY1073" s="7">
        <f t="shared" si="85"/>
        <v>0</v>
      </c>
    </row>
    <row r="1074" spans="179:181" x14ac:dyDescent="0.25">
      <c r="FW1074" s="7">
        <f t="shared" si="83"/>
        <v>0</v>
      </c>
      <c r="FX1074" s="7">
        <f t="shared" si="84"/>
        <v>0</v>
      </c>
      <c r="FY1074" s="7">
        <f t="shared" si="85"/>
        <v>0</v>
      </c>
    </row>
    <row r="1075" spans="179:181" x14ac:dyDescent="0.25">
      <c r="FW1075" s="7">
        <f t="shared" si="83"/>
        <v>0</v>
      </c>
      <c r="FX1075" s="7">
        <f t="shared" si="84"/>
        <v>0</v>
      </c>
      <c r="FY1075" s="7">
        <f t="shared" si="85"/>
        <v>0</v>
      </c>
    </row>
    <row r="1076" spans="179:181" x14ac:dyDescent="0.25">
      <c r="FW1076" s="7">
        <f t="shared" si="83"/>
        <v>0</v>
      </c>
      <c r="FX1076" s="7">
        <f t="shared" si="84"/>
        <v>0</v>
      </c>
      <c r="FY1076" s="7">
        <f t="shared" si="85"/>
        <v>0</v>
      </c>
    </row>
    <row r="1077" spans="179:181" x14ac:dyDescent="0.25">
      <c r="FW1077" s="7">
        <f t="shared" si="83"/>
        <v>0</v>
      </c>
      <c r="FX1077" s="7">
        <f t="shared" si="84"/>
        <v>0</v>
      </c>
      <c r="FY1077" s="7">
        <f t="shared" si="85"/>
        <v>0</v>
      </c>
    </row>
    <row r="1078" spans="179:181" x14ac:dyDescent="0.25">
      <c r="FW1078" s="7">
        <f t="shared" si="83"/>
        <v>0</v>
      </c>
      <c r="FX1078" s="7">
        <f t="shared" si="84"/>
        <v>0</v>
      </c>
      <c r="FY1078" s="7">
        <f t="shared" si="85"/>
        <v>0</v>
      </c>
    </row>
    <row r="1079" spans="179:181" x14ac:dyDescent="0.25">
      <c r="FW1079" s="7">
        <f t="shared" si="83"/>
        <v>0</v>
      </c>
      <c r="FX1079" s="7">
        <f t="shared" si="84"/>
        <v>0</v>
      </c>
      <c r="FY1079" s="7">
        <f t="shared" si="85"/>
        <v>0</v>
      </c>
    </row>
    <row r="1080" spans="179:181" x14ac:dyDescent="0.25">
      <c r="FW1080" s="7">
        <f t="shared" si="83"/>
        <v>0</v>
      </c>
      <c r="FX1080" s="7">
        <f t="shared" si="84"/>
        <v>0</v>
      </c>
      <c r="FY1080" s="7">
        <f t="shared" si="85"/>
        <v>0</v>
      </c>
    </row>
    <row r="1081" spans="179:181" x14ac:dyDescent="0.25">
      <c r="FW1081" s="7">
        <f t="shared" si="83"/>
        <v>0</v>
      </c>
      <c r="FX1081" s="7">
        <f t="shared" si="84"/>
        <v>0</v>
      </c>
      <c r="FY1081" s="7">
        <f t="shared" si="85"/>
        <v>0</v>
      </c>
    </row>
    <row r="1082" spans="179:181" x14ac:dyDescent="0.25">
      <c r="FW1082" s="7">
        <f t="shared" si="83"/>
        <v>0</v>
      </c>
      <c r="FX1082" s="7">
        <f t="shared" si="84"/>
        <v>0</v>
      </c>
      <c r="FY1082" s="7">
        <f t="shared" si="85"/>
        <v>0</v>
      </c>
    </row>
    <row r="1083" spans="179:181" x14ac:dyDescent="0.25">
      <c r="FW1083" s="7">
        <f t="shared" si="83"/>
        <v>0</v>
      </c>
      <c r="FX1083" s="7">
        <f t="shared" si="84"/>
        <v>0</v>
      </c>
      <c r="FY1083" s="7">
        <f t="shared" si="85"/>
        <v>0</v>
      </c>
    </row>
    <row r="1084" spans="179:181" x14ac:dyDescent="0.25">
      <c r="FW1084" s="7">
        <f t="shared" si="83"/>
        <v>0</v>
      </c>
      <c r="FX1084" s="7">
        <f t="shared" si="84"/>
        <v>0</v>
      </c>
      <c r="FY1084" s="7">
        <f t="shared" si="85"/>
        <v>0</v>
      </c>
    </row>
    <row r="1085" spans="179:181" x14ac:dyDescent="0.25">
      <c r="FW1085" s="7">
        <f t="shared" si="83"/>
        <v>0</v>
      </c>
      <c r="FX1085" s="7">
        <f t="shared" si="84"/>
        <v>0</v>
      </c>
      <c r="FY1085" s="7">
        <f t="shared" si="85"/>
        <v>0</v>
      </c>
    </row>
    <row r="1086" spans="179:181" x14ac:dyDescent="0.25">
      <c r="FW1086" s="7">
        <f t="shared" si="83"/>
        <v>0</v>
      </c>
      <c r="FX1086" s="7">
        <f t="shared" si="84"/>
        <v>0</v>
      </c>
      <c r="FY1086" s="7">
        <f t="shared" si="85"/>
        <v>0</v>
      </c>
    </row>
    <row r="1087" spans="179:181" x14ac:dyDescent="0.25">
      <c r="FW1087" s="7">
        <f t="shared" si="83"/>
        <v>0</v>
      </c>
      <c r="FX1087" s="7">
        <f t="shared" si="84"/>
        <v>0</v>
      </c>
      <c r="FY1087" s="7">
        <f t="shared" si="85"/>
        <v>0</v>
      </c>
    </row>
    <row r="1088" spans="179:181" x14ac:dyDescent="0.25">
      <c r="FW1088" s="7">
        <f t="shared" si="83"/>
        <v>0</v>
      </c>
      <c r="FX1088" s="7">
        <f t="shared" si="84"/>
        <v>0</v>
      </c>
      <c r="FY1088" s="7">
        <f t="shared" si="85"/>
        <v>0</v>
      </c>
    </row>
    <row r="1089" spans="179:181" x14ac:dyDescent="0.25">
      <c r="FW1089" s="7">
        <f t="shared" si="83"/>
        <v>0</v>
      </c>
      <c r="FX1089" s="7">
        <f t="shared" si="84"/>
        <v>0</v>
      </c>
      <c r="FY1089" s="7">
        <f t="shared" si="85"/>
        <v>0</v>
      </c>
    </row>
    <row r="1090" spans="179:181" x14ac:dyDescent="0.25">
      <c r="FW1090" s="7">
        <f t="shared" si="83"/>
        <v>0</v>
      </c>
      <c r="FX1090" s="7">
        <f t="shared" si="84"/>
        <v>0</v>
      </c>
      <c r="FY1090" s="7">
        <f t="shared" si="85"/>
        <v>0</v>
      </c>
    </row>
    <row r="1091" spans="179:181" x14ac:dyDescent="0.25">
      <c r="FW1091" s="7">
        <f t="shared" ref="FW1091:FW1154" si="86">SUM(AE1091,AI1091,AN1091,AR1091,AV1091,BA1091,BF1091,BK1091,BW1091,CG1091,CS1091,CY1091,DC1091,DS1091,EH1091,EL1091,EY1091,FO1091,FR1091)</f>
        <v>0</v>
      </c>
      <c r="FX1091" s="7">
        <f t="shared" ref="FX1091:FX1154" si="87">SUM(AF1091,AJ1091,AO1091,AS1091,AW1091,BB1091,BG1091,BL1091,BX1091,CH1091,CT1091,CZ1091,DD1091,DT1091,EI1091,EM1091,EZ1091,FP1091,FS1091,FU1091)</f>
        <v>0</v>
      </c>
      <c r="FY1091" s="7">
        <f t="shared" si="85"/>
        <v>0</v>
      </c>
    </row>
    <row r="1092" spans="179:181" x14ac:dyDescent="0.25">
      <c r="FW1092" s="7">
        <f t="shared" si="86"/>
        <v>0</v>
      </c>
      <c r="FX1092" s="7">
        <f t="shared" si="87"/>
        <v>0</v>
      </c>
      <c r="FY1092" s="7">
        <f t="shared" si="85"/>
        <v>0</v>
      </c>
    </row>
    <row r="1093" spans="179:181" x14ac:dyDescent="0.25">
      <c r="FW1093" s="7">
        <f t="shared" si="86"/>
        <v>0</v>
      </c>
      <c r="FX1093" s="7">
        <f t="shared" si="87"/>
        <v>0</v>
      </c>
      <c r="FY1093" s="7">
        <f t="shared" si="85"/>
        <v>0</v>
      </c>
    </row>
    <row r="1094" spans="179:181" x14ac:dyDescent="0.25">
      <c r="FW1094" s="7">
        <f t="shared" si="86"/>
        <v>0</v>
      </c>
      <c r="FX1094" s="7">
        <f t="shared" si="87"/>
        <v>0</v>
      </c>
      <c r="FY1094" s="7">
        <f t="shared" ref="FY1094:FY1157" si="88">SUM(AG1094,AK1094,AP1094,AT1094,AX1094,BC1094,BH1094,BM1094,BY1094,CI1094,CU1094,DA1094,DE1094,DU1094,EJ1094,EN1094,FA1094,FQ1094,FT1094,FV1094)</f>
        <v>0</v>
      </c>
    </row>
    <row r="1095" spans="179:181" x14ac:dyDescent="0.25">
      <c r="FW1095" s="7">
        <f t="shared" si="86"/>
        <v>0</v>
      </c>
      <c r="FX1095" s="7">
        <f t="shared" si="87"/>
        <v>0</v>
      </c>
      <c r="FY1095" s="7">
        <f t="shared" si="88"/>
        <v>0</v>
      </c>
    </row>
    <row r="1096" spans="179:181" x14ac:dyDescent="0.25">
      <c r="FW1096" s="7">
        <f t="shared" si="86"/>
        <v>0</v>
      </c>
      <c r="FX1096" s="7">
        <f t="shared" si="87"/>
        <v>0</v>
      </c>
      <c r="FY1096" s="7">
        <f t="shared" si="88"/>
        <v>0</v>
      </c>
    </row>
    <row r="1097" spans="179:181" x14ac:dyDescent="0.25">
      <c r="FW1097" s="7">
        <f t="shared" si="86"/>
        <v>0</v>
      </c>
      <c r="FX1097" s="7">
        <f t="shared" si="87"/>
        <v>0</v>
      </c>
      <c r="FY1097" s="7">
        <f t="shared" si="88"/>
        <v>0</v>
      </c>
    </row>
    <row r="1098" spans="179:181" x14ac:dyDescent="0.25">
      <c r="FW1098" s="7">
        <f t="shared" si="86"/>
        <v>0</v>
      </c>
      <c r="FX1098" s="7">
        <f t="shared" si="87"/>
        <v>0</v>
      </c>
      <c r="FY1098" s="7">
        <f t="shared" si="88"/>
        <v>0</v>
      </c>
    </row>
    <row r="1099" spans="179:181" x14ac:dyDescent="0.25">
      <c r="FW1099" s="7">
        <f t="shared" si="86"/>
        <v>0</v>
      </c>
      <c r="FX1099" s="7">
        <f t="shared" si="87"/>
        <v>0</v>
      </c>
      <c r="FY1099" s="7">
        <f t="shared" si="88"/>
        <v>0</v>
      </c>
    </row>
    <row r="1100" spans="179:181" x14ac:dyDescent="0.25">
      <c r="FW1100" s="7">
        <f t="shared" si="86"/>
        <v>0</v>
      </c>
      <c r="FX1100" s="7">
        <f t="shared" si="87"/>
        <v>0</v>
      </c>
      <c r="FY1100" s="7">
        <f t="shared" si="88"/>
        <v>0</v>
      </c>
    </row>
    <row r="1101" spans="179:181" x14ac:dyDescent="0.25">
      <c r="FW1101" s="7">
        <f t="shared" si="86"/>
        <v>0</v>
      </c>
      <c r="FX1101" s="7">
        <f t="shared" si="87"/>
        <v>0</v>
      </c>
      <c r="FY1101" s="7">
        <f t="shared" si="88"/>
        <v>0</v>
      </c>
    </row>
    <row r="1102" spans="179:181" x14ac:dyDescent="0.25">
      <c r="FW1102" s="7">
        <f t="shared" si="86"/>
        <v>0</v>
      </c>
      <c r="FX1102" s="7">
        <f t="shared" si="87"/>
        <v>0</v>
      </c>
      <c r="FY1102" s="7">
        <f t="shared" si="88"/>
        <v>0</v>
      </c>
    </row>
    <row r="1103" spans="179:181" x14ac:dyDescent="0.25">
      <c r="FW1103" s="7">
        <f t="shared" si="86"/>
        <v>0</v>
      </c>
      <c r="FX1103" s="7">
        <f t="shared" si="87"/>
        <v>0</v>
      </c>
      <c r="FY1103" s="7">
        <f t="shared" si="88"/>
        <v>0</v>
      </c>
    </row>
    <row r="1104" spans="179:181" x14ac:dyDescent="0.25">
      <c r="FW1104" s="7">
        <f t="shared" si="86"/>
        <v>0</v>
      </c>
      <c r="FX1104" s="7">
        <f t="shared" si="87"/>
        <v>0</v>
      </c>
      <c r="FY1104" s="7">
        <f t="shared" si="88"/>
        <v>0</v>
      </c>
    </row>
    <row r="1105" spans="179:181" x14ac:dyDescent="0.25">
      <c r="FW1105" s="7">
        <f t="shared" si="86"/>
        <v>0</v>
      </c>
      <c r="FX1105" s="7">
        <f t="shared" si="87"/>
        <v>0</v>
      </c>
      <c r="FY1105" s="7">
        <f t="shared" si="88"/>
        <v>0</v>
      </c>
    </row>
    <row r="1106" spans="179:181" x14ac:dyDescent="0.25">
      <c r="FW1106" s="7">
        <f t="shared" si="86"/>
        <v>0</v>
      </c>
      <c r="FX1106" s="7">
        <f t="shared" si="87"/>
        <v>0</v>
      </c>
      <c r="FY1106" s="7">
        <f t="shared" si="88"/>
        <v>0</v>
      </c>
    </row>
    <row r="1107" spans="179:181" x14ac:dyDescent="0.25">
      <c r="FW1107" s="7">
        <f t="shared" si="86"/>
        <v>0</v>
      </c>
      <c r="FX1107" s="7">
        <f t="shared" si="87"/>
        <v>0</v>
      </c>
      <c r="FY1107" s="7">
        <f t="shared" si="88"/>
        <v>0</v>
      </c>
    </row>
    <row r="1108" spans="179:181" x14ac:dyDescent="0.25">
      <c r="FW1108" s="7">
        <f t="shared" si="86"/>
        <v>0</v>
      </c>
      <c r="FX1108" s="7">
        <f t="shared" si="87"/>
        <v>0</v>
      </c>
      <c r="FY1108" s="7">
        <f t="shared" si="88"/>
        <v>0</v>
      </c>
    </row>
    <row r="1109" spans="179:181" x14ac:dyDescent="0.25">
      <c r="FW1109" s="7">
        <f t="shared" si="86"/>
        <v>0</v>
      </c>
      <c r="FX1109" s="7">
        <f t="shared" si="87"/>
        <v>0</v>
      </c>
      <c r="FY1109" s="7">
        <f t="shared" si="88"/>
        <v>0</v>
      </c>
    </row>
    <row r="1110" spans="179:181" x14ac:dyDescent="0.25">
      <c r="FW1110" s="7">
        <f t="shared" si="86"/>
        <v>0</v>
      </c>
      <c r="FX1110" s="7">
        <f t="shared" si="87"/>
        <v>0</v>
      </c>
      <c r="FY1110" s="7">
        <f t="shared" si="88"/>
        <v>0</v>
      </c>
    </row>
    <row r="1111" spans="179:181" x14ac:dyDescent="0.25">
      <c r="FW1111" s="7">
        <f t="shared" si="86"/>
        <v>0</v>
      </c>
      <c r="FX1111" s="7">
        <f t="shared" si="87"/>
        <v>0</v>
      </c>
      <c r="FY1111" s="7">
        <f t="shared" si="88"/>
        <v>0</v>
      </c>
    </row>
    <row r="1112" spans="179:181" x14ac:dyDescent="0.25">
      <c r="FW1112" s="7">
        <f t="shared" si="86"/>
        <v>0</v>
      </c>
      <c r="FX1112" s="7">
        <f t="shared" si="87"/>
        <v>0</v>
      </c>
      <c r="FY1112" s="7">
        <f t="shared" si="88"/>
        <v>0</v>
      </c>
    </row>
    <row r="1113" spans="179:181" x14ac:dyDescent="0.25">
      <c r="FW1113" s="7">
        <f t="shared" si="86"/>
        <v>0</v>
      </c>
      <c r="FX1113" s="7">
        <f t="shared" si="87"/>
        <v>0</v>
      </c>
      <c r="FY1113" s="7">
        <f t="shared" si="88"/>
        <v>0</v>
      </c>
    </row>
    <row r="1114" spans="179:181" x14ac:dyDescent="0.25">
      <c r="FW1114" s="7">
        <f t="shared" si="86"/>
        <v>0</v>
      </c>
      <c r="FX1114" s="7">
        <f t="shared" si="87"/>
        <v>0</v>
      </c>
      <c r="FY1114" s="7">
        <f t="shared" si="88"/>
        <v>0</v>
      </c>
    </row>
    <row r="1115" spans="179:181" x14ac:dyDescent="0.25">
      <c r="FW1115" s="7">
        <f t="shared" si="86"/>
        <v>0</v>
      </c>
      <c r="FX1115" s="7">
        <f t="shared" si="87"/>
        <v>0</v>
      </c>
      <c r="FY1115" s="7">
        <f t="shared" si="88"/>
        <v>0</v>
      </c>
    </row>
    <row r="1116" spans="179:181" x14ac:dyDescent="0.25">
      <c r="FW1116" s="7">
        <f t="shared" si="86"/>
        <v>0</v>
      </c>
      <c r="FX1116" s="7">
        <f t="shared" si="87"/>
        <v>0</v>
      </c>
      <c r="FY1116" s="7">
        <f t="shared" si="88"/>
        <v>0</v>
      </c>
    </row>
    <row r="1117" spans="179:181" x14ac:dyDescent="0.25">
      <c r="FW1117" s="7">
        <f t="shared" si="86"/>
        <v>0</v>
      </c>
      <c r="FX1117" s="7">
        <f t="shared" si="87"/>
        <v>0</v>
      </c>
      <c r="FY1117" s="7">
        <f t="shared" si="88"/>
        <v>0</v>
      </c>
    </row>
    <row r="1118" spans="179:181" x14ac:dyDescent="0.25">
      <c r="FW1118" s="7">
        <f t="shared" si="86"/>
        <v>0</v>
      </c>
      <c r="FX1118" s="7">
        <f t="shared" si="87"/>
        <v>0</v>
      </c>
      <c r="FY1118" s="7">
        <f t="shared" si="88"/>
        <v>0</v>
      </c>
    </row>
    <row r="1119" spans="179:181" x14ac:dyDescent="0.25">
      <c r="FW1119" s="7">
        <f t="shared" si="86"/>
        <v>0</v>
      </c>
      <c r="FX1119" s="7">
        <f t="shared" si="87"/>
        <v>0</v>
      </c>
      <c r="FY1119" s="7">
        <f t="shared" si="88"/>
        <v>0</v>
      </c>
    </row>
    <row r="1120" spans="179:181" x14ac:dyDescent="0.25">
      <c r="FW1120" s="7">
        <f t="shared" si="86"/>
        <v>0</v>
      </c>
      <c r="FX1120" s="7">
        <f t="shared" si="87"/>
        <v>0</v>
      </c>
      <c r="FY1120" s="7">
        <f t="shared" si="88"/>
        <v>0</v>
      </c>
    </row>
    <row r="1121" spans="179:181" x14ac:dyDescent="0.25">
      <c r="FW1121" s="7">
        <f t="shared" si="86"/>
        <v>0</v>
      </c>
      <c r="FX1121" s="7">
        <f t="shared" si="87"/>
        <v>0</v>
      </c>
      <c r="FY1121" s="7">
        <f t="shared" si="88"/>
        <v>0</v>
      </c>
    </row>
    <row r="1122" spans="179:181" x14ac:dyDescent="0.25">
      <c r="FW1122" s="7">
        <f t="shared" si="86"/>
        <v>0</v>
      </c>
      <c r="FX1122" s="7">
        <f t="shared" si="87"/>
        <v>0</v>
      </c>
      <c r="FY1122" s="7">
        <f t="shared" si="88"/>
        <v>0</v>
      </c>
    </row>
    <row r="1123" spans="179:181" x14ac:dyDescent="0.25">
      <c r="FW1123" s="7">
        <f t="shared" si="86"/>
        <v>0</v>
      </c>
      <c r="FX1123" s="7">
        <f t="shared" si="87"/>
        <v>0</v>
      </c>
      <c r="FY1123" s="7">
        <f t="shared" si="88"/>
        <v>0</v>
      </c>
    </row>
    <row r="1124" spans="179:181" x14ac:dyDescent="0.25">
      <c r="FW1124" s="7">
        <f t="shared" si="86"/>
        <v>0</v>
      </c>
      <c r="FX1124" s="7">
        <f t="shared" si="87"/>
        <v>0</v>
      </c>
      <c r="FY1124" s="7">
        <f t="shared" si="88"/>
        <v>0</v>
      </c>
    </row>
    <row r="1125" spans="179:181" x14ac:dyDescent="0.25">
      <c r="FW1125" s="7">
        <f t="shared" si="86"/>
        <v>0</v>
      </c>
      <c r="FX1125" s="7">
        <f t="shared" si="87"/>
        <v>0</v>
      </c>
      <c r="FY1125" s="7">
        <f t="shared" si="88"/>
        <v>0</v>
      </c>
    </row>
    <row r="1126" spans="179:181" x14ac:dyDescent="0.25">
      <c r="FW1126" s="7">
        <f t="shared" si="86"/>
        <v>0</v>
      </c>
      <c r="FX1126" s="7">
        <f t="shared" si="87"/>
        <v>0</v>
      </c>
      <c r="FY1126" s="7">
        <f t="shared" si="88"/>
        <v>0</v>
      </c>
    </row>
    <row r="1127" spans="179:181" x14ac:dyDescent="0.25">
      <c r="FW1127" s="7">
        <f t="shared" si="86"/>
        <v>0</v>
      </c>
      <c r="FX1127" s="7">
        <f t="shared" si="87"/>
        <v>0</v>
      </c>
      <c r="FY1127" s="7">
        <f t="shared" si="88"/>
        <v>0</v>
      </c>
    </row>
    <row r="1128" spans="179:181" x14ac:dyDescent="0.25">
      <c r="FW1128" s="7">
        <f t="shared" si="86"/>
        <v>0</v>
      </c>
      <c r="FX1128" s="7">
        <f t="shared" si="87"/>
        <v>0</v>
      </c>
      <c r="FY1128" s="7">
        <f t="shared" si="88"/>
        <v>0</v>
      </c>
    </row>
    <row r="1129" spans="179:181" x14ac:dyDescent="0.25">
      <c r="FW1129" s="7">
        <f t="shared" si="86"/>
        <v>0</v>
      </c>
      <c r="FX1129" s="7">
        <f t="shared" si="87"/>
        <v>0</v>
      </c>
      <c r="FY1129" s="7">
        <f t="shared" si="88"/>
        <v>0</v>
      </c>
    </row>
    <row r="1130" spans="179:181" x14ac:dyDescent="0.25">
      <c r="FW1130" s="7">
        <f t="shared" si="86"/>
        <v>0</v>
      </c>
      <c r="FX1130" s="7">
        <f t="shared" si="87"/>
        <v>0</v>
      </c>
      <c r="FY1130" s="7">
        <f t="shared" si="88"/>
        <v>0</v>
      </c>
    </row>
    <row r="1131" spans="179:181" x14ac:dyDescent="0.25">
      <c r="FW1131" s="7">
        <f t="shared" si="86"/>
        <v>0</v>
      </c>
      <c r="FX1131" s="7">
        <f t="shared" si="87"/>
        <v>0</v>
      </c>
      <c r="FY1131" s="7">
        <f t="shared" si="88"/>
        <v>0</v>
      </c>
    </row>
    <row r="1132" spans="179:181" x14ac:dyDescent="0.25">
      <c r="FW1132" s="7">
        <f t="shared" si="86"/>
        <v>0</v>
      </c>
      <c r="FX1132" s="7">
        <f t="shared" si="87"/>
        <v>0</v>
      </c>
      <c r="FY1132" s="7">
        <f t="shared" si="88"/>
        <v>0</v>
      </c>
    </row>
    <row r="1133" spans="179:181" x14ac:dyDescent="0.25">
      <c r="FW1133" s="7">
        <f t="shared" si="86"/>
        <v>0</v>
      </c>
      <c r="FX1133" s="7">
        <f t="shared" si="87"/>
        <v>0</v>
      </c>
      <c r="FY1133" s="7">
        <f t="shared" si="88"/>
        <v>0</v>
      </c>
    </row>
    <row r="1134" spans="179:181" x14ac:dyDescent="0.25">
      <c r="FW1134" s="7">
        <f t="shared" si="86"/>
        <v>0</v>
      </c>
      <c r="FX1134" s="7">
        <f t="shared" si="87"/>
        <v>0</v>
      </c>
      <c r="FY1134" s="7">
        <f t="shared" si="88"/>
        <v>0</v>
      </c>
    </row>
    <row r="1135" spans="179:181" x14ac:dyDescent="0.25">
      <c r="FW1135" s="7">
        <f t="shared" si="86"/>
        <v>0</v>
      </c>
      <c r="FX1135" s="7">
        <f t="shared" si="87"/>
        <v>0</v>
      </c>
      <c r="FY1135" s="7">
        <f t="shared" si="88"/>
        <v>0</v>
      </c>
    </row>
    <row r="1136" spans="179:181" x14ac:dyDescent="0.25">
      <c r="FW1136" s="7">
        <f t="shared" si="86"/>
        <v>0</v>
      </c>
      <c r="FX1136" s="7">
        <f t="shared" si="87"/>
        <v>0</v>
      </c>
      <c r="FY1136" s="7">
        <f t="shared" si="88"/>
        <v>0</v>
      </c>
    </row>
    <row r="1137" spans="179:181" x14ac:dyDescent="0.25">
      <c r="FW1137" s="7">
        <f t="shared" si="86"/>
        <v>0</v>
      </c>
      <c r="FX1137" s="7">
        <f t="shared" si="87"/>
        <v>0</v>
      </c>
      <c r="FY1137" s="7">
        <f t="shared" si="88"/>
        <v>0</v>
      </c>
    </row>
    <row r="1138" spans="179:181" x14ac:dyDescent="0.25">
      <c r="FW1138" s="7">
        <f t="shared" si="86"/>
        <v>0</v>
      </c>
      <c r="FX1138" s="7">
        <f t="shared" si="87"/>
        <v>0</v>
      </c>
      <c r="FY1138" s="7">
        <f t="shared" si="88"/>
        <v>0</v>
      </c>
    </row>
    <row r="1139" spans="179:181" x14ac:dyDescent="0.25">
      <c r="FW1139" s="7">
        <f t="shared" si="86"/>
        <v>0</v>
      </c>
      <c r="FX1139" s="7">
        <f t="shared" si="87"/>
        <v>0</v>
      </c>
      <c r="FY1139" s="7">
        <f t="shared" si="88"/>
        <v>0</v>
      </c>
    </row>
    <row r="1140" spans="179:181" x14ac:dyDescent="0.25">
      <c r="FW1140" s="7">
        <f t="shared" si="86"/>
        <v>0</v>
      </c>
      <c r="FX1140" s="7">
        <f t="shared" si="87"/>
        <v>0</v>
      </c>
      <c r="FY1140" s="7">
        <f t="shared" si="88"/>
        <v>0</v>
      </c>
    </row>
    <row r="1141" spans="179:181" x14ac:dyDescent="0.25">
      <c r="FW1141" s="7">
        <f t="shared" si="86"/>
        <v>0</v>
      </c>
      <c r="FX1141" s="7">
        <f t="shared" si="87"/>
        <v>0</v>
      </c>
      <c r="FY1141" s="7">
        <f t="shared" si="88"/>
        <v>0</v>
      </c>
    </row>
    <row r="1142" spans="179:181" x14ac:dyDescent="0.25">
      <c r="FW1142" s="7">
        <f t="shared" si="86"/>
        <v>0</v>
      </c>
      <c r="FX1142" s="7">
        <f t="shared" si="87"/>
        <v>0</v>
      </c>
      <c r="FY1142" s="7">
        <f t="shared" si="88"/>
        <v>0</v>
      </c>
    </row>
    <row r="1143" spans="179:181" x14ac:dyDescent="0.25">
      <c r="FW1143" s="7">
        <f t="shared" si="86"/>
        <v>0</v>
      </c>
      <c r="FX1143" s="7">
        <f t="shared" si="87"/>
        <v>0</v>
      </c>
      <c r="FY1143" s="7">
        <f t="shared" si="88"/>
        <v>0</v>
      </c>
    </row>
    <row r="1144" spans="179:181" x14ac:dyDescent="0.25">
      <c r="FW1144" s="7">
        <f t="shared" si="86"/>
        <v>0</v>
      </c>
      <c r="FX1144" s="7">
        <f t="shared" si="87"/>
        <v>0</v>
      </c>
      <c r="FY1144" s="7">
        <f t="shared" si="88"/>
        <v>0</v>
      </c>
    </row>
    <row r="1145" spans="179:181" x14ac:dyDescent="0.25">
      <c r="FW1145" s="7">
        <f t="shared" si="86"/>
        <v>0</v>
      </c>
      <c r="FX1145" s="7">
        <f t="shared" si="87"/>
        <v>0</v>
      </c>
      <c r="FY1145" s="7">
        <f t="shared" si="88"/>
        <v>0</v>
      </c>
    </row>
    <row r="1146" spans="179:181" x14ac:dyDescent="0.25">
      <c r="FW1146" s="7">
        <f t="shared" si="86"/>
        <v>0</v>
      </c>
      <c r="FX1146" s="7">
        <f t="shared" si="87"/>
        <v>0</v>
      </c>
      <c r="FY1146" s="7">
        <f t="shared" si="88"/>
        <v>0</v>
      </c>
    </row>
    <row r="1147" spans="179:181" x14ac:dyDescent="0.25">
      <c r="FW1147" s="7">
        <f t="shared" si="86"/>
        <v>0</v>
      </c>
      <c r="FX1147" s="7">
        <f t="shared" si="87"/>
        <v>0</v>
      </c>
      <c r="FY1147" s="7">
        <f t="shared" si="88"/>
        <v>0</v>
      </c>
    </row>
    <row r="1148" spans="179:181" x14ac:dyDescent="0.25">
      <c r="FW1148" s="7">
        <f t="shared" si="86"/>
        <v>0</v>
      </c>
      <c r="FX1148" s="7">
        <f t="shared" si="87"/>
        <v>0</v>
      </c>
      <c r="FY1148" s="7">
        <f t="shared" si="88"/>
        <v>0</v>
      </c>
    </row>
    <row r="1149" spans="179:181" x14ac:dyDescent="0.25">
      <c r="FW1149" s="7">
        <f t="shared" si="86"/>
        <v>0</v>
      </c>
      <c r="FX1149" s="7">
        <f t="shared" si="87"/>
        <v>0</v>
      </c>
      <c r="FY1149" s="7">
        <f t="shared" si="88"/>
        <v>0</v>
      </c>
    </row>
    <row r="1150" spans="179:181" x14ac:dyDescent="0.25">
      <c r="FW1150" s="7">
        <f t="shared" si="86"/>
        <v>0</v>
      </c>
      <c r="FX1150" s="7">
        <f t="shared" si="87"/>
        <v>0</v>
      </c>
      <c r="FY1150" s="7">
        <f t="shared" si="88"/>
        <v>0</v>
      </c>
    </row>
    <row r="1151" spans="179:181" x14ac:dyDescent="0.25">
      <c r="FW1151" s="7">
        <f t="shared" si="86"/>
        <v>0</v>
      </c>
      <c r="FX1151" s="7">
        <f t="shared" si="87"/>
        <v>0</v>
      </c>
      <c r="FY1151" s="7">
        <f t="shared" si="88"/>
        <v>0</v>
      </c>
    </row>
    <row r="1152" spans="179:181" x14ac:dyDescent="0.25">
      <c r="FW1152" s="7">
        <f t="shared" si="86"/>
        <v>0</v>
      </c>
      <c r="FX1152" s="7">
        <f t="shared" si="87"/>
        <v>0</v>
      </c>
      <c r="FY1152" s="7">
        <f t="shared" si="88"/>
        <v>0</v>
      </c>
    </row>
    <row r="1153" spans="179:181" x14ac:dyDescent="0.25">
      <c r="FW1153" s="7">
        <f t="shared" si="86"/>
        <v>0</v>
      </c>
      <c r="FX1153" s="7">
        <f t="shared" si="87"/>
        <v>0</v>
      </c>
      <c r="FY1153" s="7">
        <f t="shared" si="88"/>
        <v>0</v>
      </c>
    </row>
    <row r="1154" spans="179:181" x14ac:dyDescent="0.25">
      <c r="FW1154" s="7">
        <f t="shared" si="86"/>
        <v>0</v>
      </c>
      <c r="FX1154" s="7">
        <f t="shared" si="87"/>
        <v>0</v>
      </c>
      <c r="FY1154" s="7">
        <f t="shared" si="88"/>
        <v>0</v>
      </c>
    </row>
    <row r="1155" spans="179:181" x14ac:dyDescent="0.25">
      <c r="FW1155" s="7">
        <f t="shared" ref="FW1155:FW1218" si="89">SUM(AE1155,AI1155,AN1155,AR1155,AV1155,BA1155,BF1155,BK1155,BW1155,CG1155,CS1155,CY1155,DC1155,DS1155,EH1155,EL1155,EY1155,FO1155,FR1155)</f>
        <v>0</v>
      </c>
      <c r="FX1155" s="7">
        <f t="shared" ref="FX1155:FX1218" si="90">SUM(AF1155,AJ1155,AO1155,AS1155,AW1155,BB1155,BG1155,BL1155,BX1155,CH1155,CT1155,CZ1155,DD1155,DT1155,EI1155,EM1155,EZ1155,FP1155,FS1155,FU1155)</f>
        <v>0</v>
      </c>
      <c r="FY1155" s="7">
        <f t="shared" si="88"/>
        <v>0</v>
      </c>
    </row>
    <row r="1156" spans="179:181" x14ac:dyDescent="0.25">
      <c r="FW1156" s="7">
        <f t="shared" si="89"/>
        <v>0</v>
      </c>
      <c r="FX1156" s="7">
        <f t="shared" si="90"/>
        <v>0</v>
      </c>
      <c r="FY1156" s="7">
        <f t="shared" si="88"/>
        <v>0</v>
      </c>
    </row>
    <row r="1157" spans="179:181" x14ac:dyDescent="0.25">
      <c r="FW1157" s="7">
        <f t="shared" si="89"/>
        <v>0</v>
      </c>
      <c r="FX1157" s="7">
        <f t="shared" si="90"/>
        <v>0</v>
      </c>
      <c r="FY1157" s="7">
        <f t="shared" si="88"/>
        <v>0</v>
      </c>
    </row>
    <row r="1158" spans="179:181" x14ac:dyDescent="0.25">
      <c r="FW1158" s="7">
        <f t="shared" si="89"/>
        <v>0</v>
      </c>
      <c r="FX1158" s="7">
        <f t="shared" si="90"/>
        <v>0</v>
      </c>
      <c r="FY1158" s="7">
        <f t="shared" ref="FY1158:FY1221" si="91">SUM(AG1158,AK1158,AP1158,AT1158,AX1158,BC1158,BH1158,BM1158,BY1158,CI1158,CU1158,DA1158,DE1158,DU1158,EJ1158,EN1158,FA1158,FQ1158,FT1158,FV1158)</f>
        <v>0</v>
      </c>
    </row>
    <row r="1159" spans="179:181" x14ac:dyDescent="0.25">
      <c r="FW1159" s="7">
        <f t="shared" si="89"/>
        <v>0</v>
      </c>
      <c r="FX1159" s="7">
        <f t="shared" si="90"/>
        <v>0</v>
      </c>
      <c r="FY1159" s="7">
        <f t="shared" si="91"/>
        <v>0</v>
      </c>
    </row>
    <row r="1160" spans="179:181" x14ac:dyDescent="0.25">
      <c r="FW1160" s="7">
        <f t="shared" si="89"/>
        <v>0</v>
      </c>
      <c r="FX1160" s="7">
        <f t="shared" si="90"/>
        <v>0</v>
      </c>
      <c r="FY1160" s="7">
        <f t="shared" si="91"/>
        <v>0</v>
      </c>
    </row>
    <row r="1161" spans="179:181" x14ac:dyDescent="0.25">
      <c r="FW1161" s="7">
        <f t="shared" si="89"/>
        <v>0</v>
      </c>
      <c r="FX1161" s="7">
        <f t="shared" si="90"/>
        <v>0</v>
      </c>
      <c r="FY1161" s="7">
        <f t="shared" si="91"/>
        <v>0</v>
      </c>
    </row>
    <row r="1162" spans="179:181" x14ac:dyDescent="0.25">
      <c r="FW1162" s="7">
        <f t="shared" si="89"/>
        <v>0</v>
      </c>
      <c r="FX1162" s="7">
        <f t="shared" si="90"/>
        <v>0</v>
      </c>
      <c r="FY1162" s="7">
        <f t="shared" si="91"/>
        <v>0</v>
      </c>
    </row>
    <row r="1163" spans="179:181" x14ac:dyDescent="0.25">
      <c r="FW1163" s="7">
        <f t="shared" si="89"/>
        <v>0</v>
      </c>
      <c r="FX1163" s="7">
        <f t="shared" si="90"/>
        <v>0</v>
      </c>
      <c r="FY1163" s="7">
        <f t="shared" si="91"/>
        <v>0</v>
      </c>
    </row>
    <row r="1164" spans="179:181" x14ac:dyDescent="0.25">
      <c r="FW1164" s="7">
        <f t="shared" si="89"/>
        <v>0</v>
      </c>
      <c r="FX1164" s="7">
        <f t="shared" si="90"/>
        <v>0</v>
      </c>
      <c r="FY1164" s="7">
        <f t="shared" si="91"/>
        <v>0</v>
      </c>
    </row>
    <row r="1165" spans="179:181" x14ac:dyDescent="0.25">
      <c r="FW1165" s="7">
        <f t="shared" si="89"/>
        <v>0</v>
      </c>
      <c r="FX1165" s="7">
        <f t="shared" si="90"/>
        <v>0</v>
      </c>
      <c r="FY1165" s="7">
        <f t="shared" si="91"/>
        <v>0</v>
      </c>
    </row>
    <row r="1166" spans="179:181" x14ac:dyDescent="0.25">
      <c r="FW1166" s="7">
        <f t="shared" si="89"/>
        <v>0</v>
      </c>
      <c r="FX1166" s="7">
        <f t="shared" si="90"/>
        <v>0</v>
      </c>
      <c r="FY1166" s="7">
        <f t="shared" si="91"/>
        <v>0</v>
      </c>
    </row>
    <row r="1167" spans="179:181" x14ac:dyDescent="0.25">
      <c r="FW1167" s="7">
        <f t="shared" si="89"/>
        <v>0</v>
      </c>
      <c r="FX1167" s="7">
        <f t="shared" si="90"/>
        <v>0</v>
      </c>
      <c r="FY1167" s="7">
        <f t="shared" si="91"/>
        <v>0</v>
      </c>
    </row>
    <row r="1168" spans="179:181" x14ac:dyDescent="0.25">
      <c r="FW1168" s="7">
        <f t="shared" si="89"/>
        <v>0</v>
      </c>
      <c r="FX1168" s="7">
        <f t="shared" si="90"/>
        <v>0</v>
      </c>
      <c r="FY1168" s="7">
        <f t="shared" si="91"/>
        <v>0</v>
      </c>
    </row>
    <row r="1169" spans="179:181" x14ac:dyDescent="0.25">
      <c r="FW1169" s="7">
        <f t="shared" si="89"/>
        <v>0</v>
      </c>
      <c r="FX1169" s="7">
        <f t="shared" si="90"/>
        <v>0</v>
      </c>
      <c r="FY1169" s="7">
        <f t="shared" si="91"/>
        <v>0</v>
      </c>
    </row>
    <row r="1170" spans="179:181" x14ac:dyDescent="0.25">
      <c r="FW1170" s="7">
        <f t="shared" si="89"/>
        <v>0</v>
      </c>
      <c r="FX1170" s="7">
        <f t="shared" si="90"/>
        <v>0</v>
      </c>
      <c r="FY1170" s="7">
        <f t="shared" si="91"/>
        <v>0</v>
      </c>
    </row>
    <row r="1171" spans="179:181" x14ac:dyDescent="0.25">
      <c r="FW1171" s="7">
        <f t="shared" si="89"/>
        <v>0</v>
      </c>
      <c r="FX1171" s="7">
        <f t="shared" si="90"/>
        <v>0</v>
      </c>
      <c r="FY1171" s="7">
        <f t="shared" si="91"/>
        <v>0</v>
      </c>
    </row>
    <row r="1172" spans="179:181" x14ac:dyDescent="0.25">
      <c r="FW1172" s="7">
        <f t="shared" si="89"/>
        <v>0</v>
      </c>
      <c r="FX1172" s="7">
        <f t="shared" si="90"/>
        <v>0</v>
      </c>
      <c r="FY1172" s="7">
        <f t="shared" si="91"/>
        <v>0</v>
      </c>
    </row>
    <row r="1173" spans="179:181" x14ac:dyDescent="0.25">
      <c r="FW1173" s="7">
        <f t="shared" si="89"/>
        <v>0</v>
      </c>
      <c r="FX1173" s="7">
        <f t="shared" si="90"/>
        <v>0</v>
      </c>
      <c r="FY1173" s="7">
        <f t="shared" si="91"/>
        <v>0</v>
      </c>
    </row>
    <row r="1174" spans="179:181" x14ac:dyDescent="0.25">
      <c r="FW1174" s="7">
        <f t="shared" si="89"/>
        <v>0</v>
      </c>
      <c r="FX1174" s="7">
        <f t="shared" si="90"/>
        <v>0</v>
      </c>
      <c r="FY1174" s="7">
        <f t="shared" si="91"/>
        <v>0</v>
      </c>
    </row>
    <row r="1175" spans="179:181" x14ac:dyDescent="0.25">
      <c r="FW1175" s="7">
        <f t="shared" si="89"/>
        <v>0</v>
      </c>
      <c r="FX1175" s="7">
        <f t="shared" si="90"/>
        <v>0</v>
      </c>
      <c r="FY1175" s="7">
        <f t="shared" si="91"/>
        <v>0</v>
      </c>
    </row>
    <row r="1176" spans="179:181" x14ac:dyDescent="0.25">
      <c r="FW1176" s="7">
        <f t="shared" si="89"/>
        <v>0</v>
      </c>
      <c r="FX1176" s="7">
        <f t="shared" si="90"/>
        <v>0</v>
      </c>
      <c r="FY1176" s="7">
        <f t="shared" si="91"/>
        <v>0</v>
      </c>
    </row>
    <row r="1177" spans="179:181" x14ac:dyDescent="0.25">
      <c r="FW1177" s="7">
        <f t="shared" si="89"/>
        <v>0</v>
      </c>
      <c r="FX1177" s="7">
        <f t="shared" si="90"/>
        <v>0</v>
      </c>
      <c r="FY1177" s="7">
        <f t="shared" si="91"/>
        <v>0</v>
      </c>
    </row>
    <row r="1178" spans="179:181" x14ac:dyDescent="0.25">
      <c r="FW1178" s="7">
        <f t="shared" si="89"/>
        <v>0</v>
      </c>
      <c r="FX1178" s="7">
        <f t="shared" si="90"/>
        <v>0</v>
      </c>
      <c r="FY1178" s="7">
        <f t="shared" si="91"/>
        <v>0</v>
      </c>
    </row>
    <row r="1179" spans="179:181" x14ac:dyDescent="0.25">
      <c r="FW1179" s="7">
        <f t="shared" si="89"/>
        <v>0</v>
      </c>
      <c r="FX1179" s="7">
        <f t="shared" si="90"/>
        <v>0</v>
      </c>
      <c r="FY1179" s="7">
        <f t="shared" si="91"/>
        <v>0</v>
      </c>
    </row>
    <row r="1180" spans="179:181" x14ac:dyDescent="0.25">
      <c r="FW1180" s="7">
        <f t="shared" si="89"/>
        <v>0</v>
      </c>
      <c r="FX1180" s="7">
        <f t="shared" si="90"/>
        <v>0</v>
      </c>
      <c r="FY1180" s="7">
        <f t="shared" si="91"/>
        <v>0</v>
      </c>
    </row>
    <row r="1181" spans="179:181" x14ac:dyDescent="0.25">
      <c r="FW1181" s="7">
        <f t="shared" si="89"/>
        <v>0</v>
      </c>
      <c r="FX1181" s="7">
        <f t="shared" si="90"/>
        <v>0</v>
      </c>
      <c r="FY1181" s="7">
        <f t="shared" si="91"/>
        <v>0</v>
      </c>
    </row>
    <row r="1182" spans="179:181" x14ac:dyDescent="0.25">
      <c r="FW1182" s="7">
        <f t="shared" si="89"/>
        <v>0</v>
      </c>
      <c r="FX1182" s="7">
        <f t="shared" si="90"/>
        <v>0</v>
      </c>
      <c r="FY1182" s="7">
        <f t="shared" si="91"/>
        <v>0</v>
      </c>
    </row>
    <row r="1183" spans="179:181" x14ac:dyDescent="0.25">
      <c r="FW1183" s="7">
        <f t="shared" si="89"/>
        <v>0</v>
      </c>
      <c r="FX1183" s="7">
        <f t="shared" si="90"/>
        <v>0</v>
      </c>
      <c r="FY1183" s="7">
        <f t="shared" si="91"/>
        <v>0</v>
      </c>
    </row>
    <row r="1184" spans="179:181" x14ac:dyDescent="0.25">
      <c r="FW1184" s="7">
        <f t="shared" si="89"/>
        <v>0</v>
      </c>
      <c r="FX1184" s="7">
        <f t="shared" si="90"/>
        <v>0</v>
      </c>
      <c r="FY1184" s="7">
        <f t="shared" si="91"/>
        <v>0</v>
      </c>
    </row>
    <row r="1185" spans="179:181" x14ac:dyDescent="0.25">
      <c r="FW1185" s="7">
        <f t="shared" si="89"/>
        <v>0</v>
      </c>
      <c r="FX1185" s="7">
        <f t="shared" si="90"/>
        <v>0</v>
      </c>
      <c r="FY1185" s="7">
        <f t="shared" si="91"/>
        <v>0</v>
      </c>
    </row>
    <row r="1186" spans="179:181" x14ac:dyDescent="0.25">
      <c r="FW1186" s="7">
        <f t="shared" si="89"/>
        <v>0</v>
      </c>
      <c r="FX1186" s="7">
        <f t="shared" si="90"/>
        <v>0</v>
      </c>
      <c r="FY1186" s="7">
        <f t="shared" si="91"/>
        <v>0</v>
      </c>
    </row>
    <row r="1187" spans="179:181" x14ac:dyDescent="0.25">
      <c r="FW1187" s="7">
        <f t="shared" si="89"/>
        <v>0</v>
      </c>
      <c r="FX1187" s="7">
        <f t="shared" si="90"/>
        <v>0</v>
      </c>
      <c r="FY1187" s="7">
        <f t="shared" si="91"/>
        <v>0</v>
      </c>
    </row>
    <row r="1188" spans="179:181" x14ac:dyDescent="0.25">
      <c r="FW1188" s="7">
        <f t="shared" si="89"/>
        <v>0</v>
      </c>
      <c r="FX1188" s="7">
        <f t="shared" si="90"/>
        <v>0</v>
      </c>
      <c r="FY1188" s="7">
        <f t="shared" si="91"/>
        <v>0</v>
      </c>
    </row>
    <row r="1189" spans="179:181" x14ac:dyDescent="0.25">
      <c r="FW1189" s="7">
        <f t="shared" si="89"/>
        <v>0</v>
      </c>
      <c r="FX1189" s="7">
        <f t="shared" si="90"/>
        <v>0</v>
      </c>
      <c r="FY1189" s="7">
        <f t="shared" si="91"/>
        <v>0</v>
      </c>
    </row>
    <row r="1190" spans="179:181" x14ac:dyDescent="0.25">
      <c r="FW1190" s="7">
        <f t="shared" si="89"/>
        <v>0</v>
      </c>
      <c r="FX1190" s="7">
        <f t="shared" si="90"/>
        <v>0</v>
      </c>
      <c r="FY1190" s="7">
        <f t="shared" si="91"/>
        <v>0</v>
      </c>
    </row>
    <row r="1191" spans="179:181" x14ac:dyDescent="0.25">
      <c r="FW1191" s="7">
        <f t="shared" si="89"/>
        <v>0</v>
      </c>
      <c r="FX1191" s="7">
        <f t="shared" si="90"/>
        <v>0</v>
      </c>
      <c r="FY1191" s="7">
        <f t="shared" si="91"/>
        <v>0</v>
      </c>
    </row>
    <row r="1192" spans="179:181" x14ac:dyDescent="0.25">
      <c r="FW1192" s="7">
        <f t="shared" si="89"/>
        <v>0</v>
      </c>
      <c r="FX1192" s="7">
        <f t="shared" si="90"/>
        <v>0</v>
      </c>
      <c r="FY1192" s="7">
        <f t="shared" si="91"/>
        <v>0</v>
      </c>
    </row>
    <row r="1193" spans="179:181" x14ac:dyDescent="0.25">
      <c r="FW1193" s="7">
        <f t="shared" si="89"/>
        <v>0</v>
      </c>
      <c r="FX1193" s="7">
        <f t="shared" si="90"/>
        <v>0</v>
      </c>
      <c r="FY1193" s="7">
        <f t="shared" si="91"/>
        <v>0</v>
      </c>
    </row>
    <row r="1194" spans="179:181" x14ac:dyDescent="0.25">
      <c r="FW1194" s="7">
        <f t="shared" si="89"/>
        <v>0</v>
      </c>
      <c r="FX1194" s="7">
        <f t="shared" si="90"/>
        <v>0</v>
      </c>
      <c r="FY1194" s="7">
        <f t="shared" si="91"/>
        <v>0</v>
      </c>
    </row>
    <row r="1195" spans="179:181" x14ac:dyDescent="0.25">
      <c r="FW1195" s="7">
        <f t="shared" si="89"/>
        <v>0</v>
      </c>
      <c r="FX1195" s="7">
        <f t="shared" si="90"/>
        <v>0</v>
      </c>
      <c r="FY1195" s="7">
        <f t="shared" si="91"/>
        <v>0</v>
      </c>
    </row>
    <row r="1196" spans="179:181" x14ac:dyDescent="0.25">
      <c r="FW1196" s="7">
        <f t="shared" si="89"/>
        <v>0</v>
      </c>
      <c r="FX1196" s="7">
        <f t="shared" si="90"/>
        <v>0</v>
      </c>
      <c r="FY1196" s="7">
        <f t="shared" si="91"/>
        <v>0</v>
      </c>
    </row>
    <row r="1197" spans="179:181" x14ac:dyDescent="0.25">
      <c r="FW1197" s="7">
        <f t="shared" si="89"/>
        <v>0</v>
      </c>
      <c r="FX1197" s="7">
        <f t="shared" si="90"/>
        <v>0</v>
      </c>
      <c r="FY1197" s="7">
        <f t="shared" si="91"/>
        <v>0</v>
      </c>
    </row>
    <row r="1198" spans="179:181" x14ac:dyDescent="0.25">
      <c r="FW1198" s="7">
        <f t="shared" si="89"/>
        <v>0</v>
      </c>
      <c r="FX1198" s="7">
        <f t="shared" si="90"/>
        <v>0</v>
      </c>
      <c r="FY1198" s="7">
        <f t="shared" si="91"/>
        <v>0</v>
      </c>
    </row>
    <row r="1199" spans="179:181" x14ac:dyDescent="0.25">
      <c r="FW1199" s="7">
        <f t="shared" si="89"/>
        <v>0</v>
      </c>
      <c r="FX1199" s="7">
        <f t="shared" si="90"/>
        <v>0</v>
      </c>
      <c r="FY1199" s="7">
        <f t="shared" si="91"/>
        <v>0</v>
      </c>
    </row>
    <row r="1200" spans="179:181" x14ac:dyDescent="0.25">
      <c r="FW1200" s="7">
        <f t="shared" si="89"/>
        <v>0</v>
      </c>
      <c r="FX1200" s="7">
        <f t="shared" si="90"/>
        <v>0</v>
      </c>
      <c r="FY1200" s="7">
        <f t="shared" si="91"/>
        <v>0</v>
      </c>
    </row>
    <row r="1201" spans="179:181" x14ac:dyDescent="0.25">
      <c r="FW1201" s="7">
        <f t="shared" si="89"/>
        <v>0</v>
      </c>
      <c r="FX1201" s="7">
        <f t="shared" si="90"/>
        <v>0</v>
      </c>
      <c r="FY1201" s="7">
        <f t="shared" si="91"/>
        <v>0</v>
      </c>
    </row>
    <row r="1202" spans="179:181" x14ac:dyDescent="0.25">
      <c r="FW1202" s="7">
        <f t="shared" si="89"/>
        <v>0</v>
      </c>
      <c r="FX1202" s="7">
        <f t="shared" si="90"/>
        <v>0</v>
      </c>
      <c r="FY1202" s="7">
        <f t="shared" si="91"/>
        <v>0</v>
      </c>
    </row>
    <row r="1203" spans="179:181" x14ac:dyDescent="0.25">
      <c r="FW1203" s="7">
        <f t="shared" si="89"/>
        <v>0</v>
      </c>
      <c r="FX1203" s="7">
        <f t="shared" si="90"/>
        <v>0</v>
      </c>
      <c r="FY1203" s="7">
        <f t="shared" si="91"/>
        <v>0</v>
      </c>
    </row>
    <row r="1204" spans="179:181" x14ac:dyDescent="0.25">
      <c r="FW1204" s="7">
        <f t="shared" si="89"/>
        <v>0</v>
      </c>
      <c r="FX1204" s="7">
        <f t="shared" si="90"/>
        <v>0</v>
      </c>
      <c r="FY1204" s="7">
        <f t="shared" si="91"/>
        <v>0</v>
      </c>
    </row>
    <row r="1205" spans="179:181" x14ac:dyDescent="0.25">
      <c r="FW1205" s="7">
        <f t="shared" si="89"/>
        <v>0</v>
      </c>
      <c r="FX1205" s="7">
        <f t="shared" si="90"/>
        <v>0</v>
      </c>
      <c r="FY1205" s="7">
        <f t="shared" si="91"/>
        <v>0</v>
      </c>
    </row>
    <row r="1206" spans="179:181" x14ac:dyDescent="0.25">
      <c r="FW1206" s="7">
        <f t="shared" si="89"/>
        <v>0</v>
      </c>
      <c r="FX1206" s="7">
        <f t="shared" si="90"/>
        <v>0</v>
      </c>
      <c r="FY1206" s="7">
        <f t="shared" si="91"/>
        <v>0</v>
      </c>
    </row>
    <row r="1207" spans="179:181" x14ac:dyDescent="0.25">
      <c r="FW1207" s="7">
        <f t="shared" si="89"/>
        <v>0</v>
      </c>
      <c r="FX1207" s="7">
        <f t="shared" si="90"/>
        <v>0</v>
      </c>
      <c r="FY1207" s="7">
        <f t="shared" si="91"/>
        <v>0</v>
      </c>
    </row>
    <row r="1208" spans="179:181" x14ac:dyDescent="0.25">
      <c r="FW1208" s="7">
        <f t="shared" si="89"/>
        <v>0</v>
      </c>
      <c r="FX1208" s="7">
        <f t="shared" si="90"/>
        <v>0</v>
      </c>
      <c r="FY1208" s="7">
        <f t="shared" si="91"/>
        <v>0</v>
      </c>
    </row>
    <row r="1209" spans="179:181" x14ac:dyDescent="0.25">
      <c r="FW1209" s="7">
        <f t="shared" si="89"/>
        <v>0</v>
      </c>
      <c r="FX1209" s="7">
        <f t="shared" si="90"/>
        <v>0</v>
      </c>
      <c r="FY1209" s="7">
        <f t="shared" si="91"/>
        <v>0</v>
      </c>
    </row>
    <row r="1210" spans="179:181" x14ac:dyDescent="0.25">
      <c r="FW1210" s="7">
        <f t="shared" si="89"/>
        <v>0</v>
      </c>
      <c r="FX1210" s="7">
        <f t="shared" si="90"/>
        <v>0</v>
      </c>
      <c r="FY1210" s="7">
        <f t="shared" si="91"/>
        <v>0</v>
      </c>
    </row>
    <row r="1211" spans="179:181" x14ac:dyDescent="0.25">
      <c r="FW1211" s="7">
        <f t="shared" si="89"/>
        <v>0</v>
      </c>
      <c r="FX1211" s="7">
        <f t="shared" si="90"/>
        <v>0</v>
      </c>
      <c r="FY1211" s="7">
        <f t="shared" si="91"/>
        <v>0</v>
      </c>
    </row>
    <row r="1212" spans="179:181" x14ac:dyDescent="0.25">
      <c r="FW1212" s="7">
        <f t="shared" si="89"/>
        <v>0</v>
      </c>
      <c r="FX1212" s="7">
        <f t="shared" si="90"/>
        <v>0</v>
      </c>
      <c r="FY1212" s="7">
        <f t="shared" si="91"/>
        <v>0</v>
      </c>
    </row>
    <row r="1213" spans="179:181" x14ac:dyDescent="0.25">
      <c r="FW1213" s="7">
        <f t="shared" si="89"/>
        <v>0</v>
      </c>
      <c r="FX1213" s="7">
        <f t="shared" si="90"/>
        <v>0</v>
      </c>
      <c r="FY1213" s="7">
        <f t="shared" si="91"/>
        <v>0</v>
      </c>
    </row>
    <row r="1214" spans="179:181" x14ac:dyDescent="0.25">
      <c r="FW1214" s="7">
        <f t="shared" si="89"/>
        <v>0</v>
      </c>
      <c r="FX1214" s="7">
        <f t="shared" si="90"/>
        <v>0</v>
      </c>
      <c r="FY1214" s="7">
        <f t="shared" si="91"/>
        <v>0</v>
      </c>
    </row>
    <row r="1215" spans="179:181" x14ac:dyDescent="0.25">
      <c r="FW1215" s="7">
        <f t="shared" si="89"/>
        <v>0</v>
      </c>
      <c r="FX1215" s="7">
        <f t="shared" si="90"/>
        <v>0</v>
      </c>
      <c r="FY1215" s="7">
        <f t="shared" si="91"/>
        <v>0</v>
      </c>
    </row>
    <row r="1216" spans="179:181" x14ac:dyDescent="0.25">
      <c r="FW1216" s="7">
        <f t="shared" si="89"/>
        <v>0</v>
      </c>
      <c r="FX1216" s="7">
        <f t="shared" si="90"/>
        <v>0</v>
      </c>
      <c r="FY1216" s="7">
        <f t="shared" si="91"/>
        <v>0</v>
      </c>
    </row>
    <row r="1217" spans="179:181" x14ac:dyDescent="0.25">
      <c r="FW1217" s="7">
        <f t="shared" si="89"/>
        <v>0</v>
      </c>
      <c r="FX1217" s="7">
        <f t="shared" si="90"/>
        <v>0</v>
      </c>
      <c r="FY1217" s="7">
        <f t="shared" si="91"/>
        <v>0</v>
      </c>
    </row>
    <row r="1218" spans="179:181" x14ac:dyDescent="0.25">
      <c r="FW1218" s="7">
        <f t="shared" si="89"/>
        <v>0</v>
      </c>
      <c r="FX1218" s="7">
        <f t="shared" si="90"/>
        <v>0</v>
      </c>
      <c r="FY1218" s="7">
        <f t="shared" si="91"/>
        <v>0</v>
      </c>
    </row>
    <row r="1219" spans="179:181" x14ac:dyDescent="0.25">
      <c r="FW1219" s="7">
        <f t="shared" ref="FW1219:FW1282" si="92">SUM(AE1219,AI1219,AN1219,AR1219,AV1219,BA1219,BF1219,BK1219,BW1219,CG1219,CS1219,CY1219,DC1219,DS1219,EH1219,EL1219,EY1219,FO1219,FR1219)</f>
        <v>0</v>
      </c>
      <c r="FX1219" s="7">
        <f t="shared" ref="FX1219:FX1282" si="93">SUM(AF1219,AJ1219,AO1219,AS1219,AW1219,BB1219,BG1219,BL1219,BX1219,CH1219,CT1219,CZ1219,DD1219,DT1219,EI1219,EM1219,EZ1219,FP1219,FS1219,FU1219)</f>
        <v>0</v>
      </c>
      <c r="FY1219" s="7">
        <f t="shared" si="91"/>
        <v>0</v>
      </c>
    </row>
    <row r="1220" spans="179:181" x14ac:dyDescent="0.25">
      <c r="FW1220" s="7">
        <f t="shared" si="92"/>
        <v>0</v>
      </c>
      <c r="FX1220" s="7">
        <f t="shared" si="93"/>
        <v>0</v>
      </c>
      <c r="FY1220" s="7">
        <f t="shared" si="91"/>
        <v>0</v>
      </c>
    </row>
    <row r="1221" spans="179:181" x14ac:dyDescent="0.25">
      <c r="FW1221" s="7">
        <f t="shared" si="92"/>
        <v>0</v>
      </c>
      <c r="FX1221" s="7">
        <f t="shared" si="93"/>
        <v>0</v>
      </c>
      <c r="FY1221" s="7">
        <f t="shared" si="91"/>
        <v>0</v>
      </c>
    </row>
    <row r="1222" spans="179:181" x14ac:dyDescent="0.25">
      <c r="FW1222" s="7">
        <f t="shared" si="92"/>
        <v>0</v>
      </c>
      <c r="FX1222" s="7">
        <f t="shared" si="93"/>
        <v>0</v>
      </c>
      <c r="FY1222" s="7">
        <f t="shared" ref="FY1222:FY1285" si="94">SUM(AG1222,AK1222,AP1222,AT1222,AX1222,BC1222,BH1222,BM1222,BY1222,CI1222,CU1222,DA1222,DE1222,DU1222,EJ1222,EN1222,FA1222,FQ1222,FT1222,FV1222)</f>
        <v>0</v>
      </c>
    </row>
    <row r="1223" spans="179:181" x14ac:dyDescent="0.25">
      <c r="FW1223" s="7">
        <f t="shared" si="92"/>
        <v>0</v>
      </c>
      <c r="FX1223" s="7">
        <f t="shared" si="93"/>
        <v>0</v>
      </c>
      <c r="FY1223" s="7">
        <f t="shared" si="94"/>
        <v>0</v>
      </c>
    </row>
    <row r="1224" spans="179:181" x14ac:dyDescent="0.25">
      <c r="FW1224" s="7">
        <f t="shared" si="92"/>
        <v>0</v>
      </c>
      <c r="FX1224" s="7">
        <f t="shared" si="93"/>
        <v>0</v>
      </c>
      <c r="FY1224" s="7">
        <f t="shared" si="94"/>
        <v>0</v>
      </c>
    </row>
    <row r="1225" spans="179:181" x14ac:dyDescent="0.25">
      <c r="FW1225" s="7">
        <f t="shared" si="92"/>
        <v>0</v>
      </c>
      <c r="FX1225" s="7">
        <f t="shared" si="93"/>
        <v>0</v>
      </c>
      <c r="FY1225" s="7">
        <f t="shared" si="94"/>
        <v>0</v>
      </c>
    </row>
    <row r="1226" spans="179:181" x14ac:dyDescent="0.25">
      <c r="FW1226" s="7">
        <f t="shared" si="92"/>
        <v>0</v>
      </c>
      <c r="FX1226" s="7">
        <f t="shared" si="93"/>
        <v>0</v>
      </c>
      <c r="FY1226" s="7">
        <f t="shared" si="94"/>
        <v>0</v>
      </c>
    </row>
    <row r="1227" spans="179:181" x14ac:dyDescent="0.25">
      <c r="FW1227" s="7">
        <f t="shared" si="92"/>
        <v>0</v>
      </c>
      <c r="FX1227" s="7">
        <f t="shared" si="93"/>
        <v>0</v>
      </c>
      <c r="FY1227" s="7">
        <f t="shared" si="94"/>
        <v>0</v>
      </c>
    </row>
    <row r="1228" spans="179:181" x14ac:dyDescent="0.25">
      <c r="FW1228" s="7">
        <f t="shared" si="92"/>
        <v>0</v>
      </c>
      <c r="FX1228" s="7">
        <f t="shared" si="93"/>
        <v>0</v>
      </c>
      <c r="FY1228" s="7">
        <f t="shared" si="94"/>
        <v>0</v>
      </c>
    </row>
    <row r="1229" spans="179:181" x14ac:dyDescent="0.25">
      <c r="FW1229" s="7">
        <f t="shared" si="92"/>
        <v>0</v>
      </c>
      <c r="FX1229" s="7">
        <f t="shared" si="93"/>
        <v>0</v>
      </c>
      <c r="FY1229" s="7">
        <f t="shared" si="94"/>
        <v>0</v>
      </c>
    </row>
    <row r="1230" spans="179:181" x14ac:dyDescent="0.25">
      <c r="FW1230" s="7">
        <f t="shared" si="92"/>
        <v>0</v>
      </c>
      <c r="FX1230" s="7">
        <f t="shared" si="93"/>
        <v>0</v>
      </c>
      <c r="FY1230" s="7">
        <f t="shared" si="94"/>
        <v>0</v>
      </c>
    </row>
    <row r="1231" spans="179:181" x14ac:dyDescent="0.25">
      <c r="FW1231" s="7">
        <f t="shared" si="92"/>
        <v>0</v>
      </c>
      <c r="FX1231" s="7">
        <f t="shared" si="93"/>
        <v>0</v>
      </c>
      <c r="FY1231" s="7">
        <f t="shared" si="94"/>
        <v>0</v>
      </c>
    </row>
    <row r="1232" spans="179:181" x14ac:dyDescent="0.25">
      <c r="FW1232" s="7">
        <f t="shared" si="92"/>
        <v>0</v>
      </c>
      <c r="FX1232" s="7">
        <f t="shared" si="93"/>
        <v>0</v>
      </c>
      <c r="FY1232" s="7">
        <f t="shared" si="94"/>
        <v>0</v>
      </c>
    </row>
    <row r="1233" spans="179:181" x14ac:dyDescent="0.25">
      <c r="FW1233" s="7">
        <f t="shared" si="92"/>
        <v>0</v>
      </c>
      <c r="FX1233" s="7">
        <f t="shared" si="93"/>
        <v>0</v>
      </c>
      <c r="FY1233" s="7">
        <f t="shared" si="94"/>
        <v>0</v>
      </c>
    </row>
    <row r="1234" spans="179:181" x14ac:dyDescent="0.25">
      <c r="FW1234" s="7">
        <f t="shared" si="92"/>
        <v>0</v>
      </c>
      <c r="FX1234" s="7">
        <f t="shared" si="93"/>
        <v>0</v>
      </c>
      <c r="FY1234" s="7">
        <f t="shared" si="94"/>
        <v>0</v>
      </c>
    </row>
    <row r="1235" spans="179:181" x14ac:dyDescent="0.25">
      <c r="FW1235" s="7">
        <f t="shared" si="92"/>
        <v>0</v>
      </c>
      <c r="FX1235" s="7">
        <f t="shared" si="93"/>
        <v>0</v>
      </c>
      <c r="FY1235" s="7">
        <f t="shared" si="94"/>
        <v>0</v>
      </c>
    </row>
    <row r="1236" spans="179:181" x14ac:dyDescent="0.25">
      <c r="FW1236" s="7">
        <f t="shared" si="92"/>
        <v>0</v>
      </c>
      <c r="FX1236" s="7">
        <f t="shared" si="93"/>
        <v>0</v>
      </c>
      <c r="FY1236" s="7">
        <f t="shared" si="94"/>
        <v>0</v>
      </c>
    </row>
    <row r="1237" spans="179:181" x14ac:dyDescent="0.25">
      <c r="FW1237" s="7">
        <f t="shared" si="92"/>
        <v>0</v>
      </c>
      <c r="FX1237" s="7">
        <f t="shared" si="93"/>
        <v>0</v>
      </c>
      <c r="FY1237" s="7">
        <f t="shared" si="94"/>
        <v>0</v>
      </c>
    </row>
    <row r="1238" spans="179:181" x14ac:dyDescent="0.25">
      <c r="FW1238" s="7">
        <f t="shared" si="92"/>
        <v>0</v>
      </c>
      <c r="FX1238" s="7">
        <f t="shared" si="93"/>
        <v>0</v>
      </c>
      <c r="FY1238" s="7">
        <f t="shared" si="94"/>
        <v>0</v>
      </c>
    </row>
    <row r="1239" spans="179:181" x14ac:dyDescent="0.25">
      <c r="FW1239" s="7">
        <f t="shared" si="92"/>
        <v>0</v>
      </c>
      <c r="FX1239" s="7">
        <f t="shared" si="93"/>
        <v>0</v>
      </c>
      <c r="FY1239" s="7">
        <f t="shared" si="94"/>
        <v>0</v>
      </c>
    </row>
    <row r="1240" spans="179:181" x14ac:dyDescent="0.25">
      <c r="FW1240" s="7">
        <f t="shared" si="92"/>
        <v>0</v>
      </c>
      <c r="FX1240" s="7">
        <f t="shared" si="93"/>
        <v>0</v>
      </c>
      <c r="FY1240" s="7">
        <f t="shared" si="94"/>
        <v>0</v>
      </c>
    </row>
    <row r="1241" spans="179:181" x14ac:dyDescent="0.25">
      <c r="FW1241" s="7">
        <f t="shared" si="92"/>
        <v>0</v>
      </c>
      <c r="FX1241" s="7">
        <f t="shared" si="93"/>
        <v>0</v>
      </c>
      <c r="FY1241" s="7">
        <f t="shared" si="94"/>
        <v>0</v>
      </c>
    </row>
    <row r="1242" spans="179:181" x14ac:dyDescent="0.25">
      <c r="FW1242" s="7">
        <f t="shared" si="92"/>
        <v>0</v>
      </c>
      <c r="FX1242" s="7">
        <f t="shared" si="93"/>
        <v>0</v>
      </c>
      <c r="FY1242" s="7">
        <f t="shared" si="94"/>
        <v>0</v>
      </c>
    </row>
    <row r="1243" spans="179:181" x14ac:dyDescent="0.25">
      <c r="FW1243" s="7">
        <f t="shared" si="92"/>
        <v>0</v>
      </c>
      <c r="FX1243" s="7">
        <f t="shared" si="93"/>
        <v>0</v>
      </c>
      <c r="FY1243" s="7">
        <f t="shared" si="94"/>
        <v>0</v>
      </c>
    </row>
    <row r="1244" spans="179:181" x14ac:dyDescent="0.25">
      <c r="FW1244" s="7">
        <f t="shared" si="92"/>
        <v>0</v>
      </c>
      <c r="FX1244" s="7">
        <f t="shared" si="93"/>
        <v>0</v>
      </c>
      <c r="FY1244" s="7">
        <f t="shared" si="94"/>
        <v>0</v>
      </c>
    </row>
    <row r="1245" spans="179:181" x14ac:dyDescent="0.25">
      <c r="FW1245" s="7">
        <f t="shared" si="92"/>
        <v>0</v>
      </c>
      <c r="FX1245" s="7">
        <f t="shared" si="93"/>
        <v>0</v>
      </c>
      <c r="FY1245" s="7">
        <f t="shared" si="94"/>
        <v>0</v>
      </c>
    </row>
    <row r="1246" spans="179:181" x14ac:dyDescent="0.25">
      <c r="FW1246" s="7">
        <f t="shared" si="92"/>
        <v>0</v>
      </c>
      <c r="FX1246" s="7">
        <f t="shared" si="93"/>
        <v>0</v>
      </c>
      <c r="FY1246" s="7">
        <f t="shared" si="94"/>
        <v>0</v>
      </c>
    </row>
    <row r="1247" spans="179:181" x14ac:dyDescent="0.25">
      <c r="FW1247" s="7">
        <f t="shared" si="92"/>
        <v>0</v>
      </c>
      <c r="FX1247" s="7">
        <f t="shared" si="93"/>
        <v>0</v>
      </c>
      <c r="FY1247" s="7">
        <f t="shared" si="94"/>
        <v>0</v>
      </c>
    </row>
    <row r="1248" spans="179:181" x14ac:dyDescent="0.25">
      <c r="FW1248" s="7">
        <f t="shared" si="92"/>
        <v>0</v>
      </c>
      <c r="FX1248" s="7">
        <f t="shared" si="93"/>
        <v>0</v>
      </c>
      <c r="FY1248" s="7">
        <f t="shared" si="94"/>
        <v>0</v>
      </c>
    </row>
    <row r="1249" spans="179:181" x14ac:dyDescent="0.25">
      <c r="FW1249" s="7">
        <f t="shared" si="92"/>
        <v>0</v>
      </c>
      <c r="FX1249" s="7">
        <f t="shared" si="93"/>
        <v>0</v>
      </c>
      <c r="FY1249" s="7">
        <f t="shared" si="94"/>
        <v>0</v>
      </c>
    </row>
    <row r="1250" spans="179:181" x14ac:dyDescent="0.25">
      <c r="FW1250" s="7">
        <f t="shared" si="92"/>
        <v>0</v>
      </c>
      <c r="FX1250" s="7">
        <f t="shared" si="93"/>
        <v>0</v>
      </c>
      <c r="FY1250" s="7">
        <f t="shared" si="94"/>
        <v>0</v>
      </c>
    </row>
    <row r="1251" spans="179:181" x14ac:dyDescent="0.25">
      <c r="FW1251" s="7">
        <f t="shared" si="92"/>
        <v>0</v>
      </c>
      <c r="FX1251" s="7">
        <f t="shared" si="93"/>
        <v>0</v>
      </c>
      <c r="FY1251" s="7">
        <f t="shared" si="94"/>
        <v>0</v>
      </c>
    </row>
    <row r="1252" spans="179:181" x14ac:dyDescent="0.25">
      <c r="FW1252" s="7">
        <f t="shared" si="92"/>
        <v>0</v>
      </c>
      <c r="FX1252" s="7">
        <f t="shared" si="93"/>
        <v>0</v>
      </c>
      <c r="FY1252" s="7">
        <f t="shared" si="94"/>
        <v>0</v>
      </c>
    </row>
    <row r="1253" spans="179:181" x14ac:dyDescent="0.25">
      <c r="FW1253" s="7">
        <f t="shared" si="92"/>
        <v>0</v>
      </c>
      <c r="FX1253" s="7">
        <f t="shared" si="93"/>
        <v>0</v>
      </c>
      <c r="FY1253" s="7">
        <f t="shared" si="94"/>
        <v>0</v>
      </c>
    </row>
    <row r="1254" spans="179:181" x14ac:dyDescent="0.25">
      <c r="FW1254" s="7">
        <f t="shared" si="92"/>
        <v>0</v>
      </c>
      <c r="FX1254" s="7">
        <f t="shared" si="93"/>
        <v>0</v>
      </c>
      <c r="FY1254" s="7">
        <f t="shared" si="94"/>
        <v>0</v>
      </c>
    </row>
    <row r="1255" spans="179:181" x14ac:dyDescent="0.25">
      <c r="FW1255" s="7">
        <f t="shared" si="92"/>
        <v>0</v>
      </c>
      <c r="FX1255" s="7">
        <f t="shared" si="93"/>
        <v>0</v>
      </c>
      <c r="FY1255" s="7">
        <f t="shared" si="94"/>
        <v>0</v>
      </c>
    </row>
    <row r="1256" spans="179:181" x14ac:dyDescent="0.25">
      <c r="FW1256" s="7">
        <f t="shared" si="92"/>
        <v>0</v>
      </c>
      <c r="FX1256" s="7">
        <f t="shared" si="93"/>
        <v>0</v>
      </c>
      <c r="FY1256" s="7">
        <f t="shared" si="94"/>
        <v>0</v>
      </c>
    </row>
    <row r="1257" spans="179:181" x14ac:dyDescent="0.25">
      <c r="FW1257" s="7">
        <f t="shared" si="92"/>
        <v>0</v>
      </c>
      <c r="FX1257" s="7">
        <f t="shared" si="93"/>
        <v>0</v>
      </c>
      <c r="FY1257" s="7">
        <f t="shared" si="94"/>
        <v>0</v>
      </c>
    </row>
    <row r="1258" spans="179:181" x14ac:dyDescent="0.25">
      <c r="FW1258" s="7">
        <f t="shared" si="92"/>
        <v>0</v>
      </c>
      <c r="FX1258" s="7">
        <f t="shared" si="93"/>
        <v>0</v>
      </c>
      <c r="FY1258" s="7">
        <f t="shared" si="94"/>
        <v>0</v>
      </c>
    </row>
    <row r="1259" spans="179:181" x14ac:dyDescent="0.25">
      <c r="FW1259" s="7">
        <f t="shared" si="92"/>
        <v>0</v>
      </c>
      <c r="FX1259" s="7">
        <f t="shared" si="93"/>
        <v>0</v>
      </c>
      <c r="FY1259" s="7">
        <f t="shared" si="94"/>
        <v>0</v>
      </c>
    </row>
    <row r="1260" spans="179:181" x14ac:dyDescent="0.25">
      <c r="FW1260" s="7">
        <f t="shared" si="92"/>
        <v>0</v>
      </c>
      <c r="FX1260" s="7">
        <f t="shared" si="93"/>
        <v>0</v>
      </c>
      <c r="FY1260" s="7">
        <f t="shared" si="94"/>
        <v>0</v>
      </c>
    </row>
    <row r="1261" spans="179:181" x14ac:dyDescent="0.25">
      <c r="FW1261" s="7">
        <f t="shared" si="92"/>
        <v>0</v>
      </c>
      <c r="FX1261" s="7">
        <f t="shared" si="93"/>
        <v>0</v>
      </c>
      <c r="FY1261" s="7">
        <f t="shared" si="94"/>
        <v>0</v>
      </c>
    </row>
    <row r="1262" spans="179:181" x14ac:dyDescent="0.25">
      <c r="FW1262" s="7">
        <f t="shared" si="92"/>
        <v>0</v>
      </c>
      <c r="FX1262" s="7">
        <f t="shared" si="93"/>
        <v>0</v>
      </c>
      <c r="FY1262" s="7">
        <f t="shared" si="94"/>
        <v>0</v>
      </c>
    </row>
    <row r="1263" spans="179:181" x14ac:dyDescent="0.25">
      <c r="FW1263" s="7">
        <f t="shared" si="92"/>
        <v>0</v>
      </c>
      <c r="FX1263" s="7">
        <f t="shared" si="93"/>
        <v>0</v>
      </c>
      <c r="FY1263" s="7">
        <f t="shared" si="94"/>
        <v>0</v>
      </c>
    </row>
    <row r="1264" spans="179:181" x14ac:dyDescent="0.25">
      <c r="FW1264" s="7">
        <f t="shared" si="92"/>
        <v>0</v>
      </c>
      <c r="FX1264" s="7">
        <f t="shared" si="93"/>
        <v>0</v>
      </c>
      <c r="FY1264" s="7">
        <f t="shared" si="94"/>
        <v>0</v>
      </c>
    </row>
    <row r="1265" spans="179:181" x14ac:dyDescent="0.25">
      <c r="FW1265" s="7">
        <f t="shared" si="92"/>
        <v>0</v>
      </c>
      <c r="FX1265" s="7">
        <f t="shared" si="93"/>
        <v>0</v>
      </c>
      <c r="FY1265" s="7">
        <f t="shared" si="94"/>
        <v>0</v>
      </c>
    </row>
    <row r="1266" spans="179:181" x14ac:dyDescent="0.25">
      <c r="FW1266" s="7">
        <f t="shared" si="92"/>
        <v>0</v>
      </c>
      <c r="FX1266" s="7">
        <f t="shared" si="93"/>
        <v>0</v>
      </c>
      <c r="FY1266" s="7">
        <f t="shared" si="94"/>
        <v>0</v>
      </c>
    </row>
    <row r="1267" spans="179:181" x14ac:dyDescent="0.25">
      <c r="FW1267" s="7">
        <f t="shared" si="92"/>
        <v>0</v>
      </c>
      <c r="FX1267" s="7">
        <f t="shared" si="93"/>
        <v>0</v>
      </c>
      <c r="FY1267" s="7">
        <f t="shared" si="94"/>
        <v>0</v>
      </c>
    </row>
    <row r="1268" spans="179:181" x14ac:dyDescent="0.25">
      <c r="FW1268" s="7">
        <f t="shared" si="92"/>
        <v>0</v>
      </c>
      <c r="FX1268" s="7">
        <f t="shared" si="93"/>
        <v>0</v>
      </c>
      <c r="FY1268" s="7">
        <f t="shared" si="94"/>
        <v>0</v>
      </c>
    </row>
    <row r="1269" spans="179:181" x14ac:dyDescent="0.25">
      <c r="FW1269" s="7">
        <f t="shared" si="92"/>
        <v>0</v>
      </c>
      <c r="FX1269" s="7">
        <f t="shared" si="93"/>
        <v>0</v>
      </c>
      <c r="FY1269" s="7">
        <f t="shared" si="94"/>
        <v>0</v>
      </c>
    </row>
    <row r="1270" spans="179:181" x14ac:dyDescent="0.25">
      <c r="FW1270" s="7">
        <f t="shared" si="92"/>
        <v>0</v>
      </c>
      <c r="FX1270" s="7">
        <f t="shared" si="93"/>
        <v>0</v>
      </c>
      <c r="FY1270" s="7">
        <f t="shared" si="94"/>
        <v>0</v>
      </c>
    </row>
    <row r="1271" spans="179:181" x14ac:dyDescent="0.25">
      <c r="FW1271" s="7">
        <f t="shared" si="92"/>
        <v>0</v>
      </c>
      <c r="FX1271" s="7">
        <f t="shared" si="93"/>
        <v>0</v>
      </c>
      <c r="FY1271" s="7">
        <f t="shared" si="94"/>
        <v>0</v>
      </c>
    </row>
    <row r="1272" spans="179:181" x14ac:dyDescent="0.25">
      <c r="FW1272" s="7">
        <f t="shared" si="92"/>
        <v>0</v>
      </c>
      <c r="FX1272" s="7">
        <f t="shared" si="93"/>
        <v>0</v>
      </c>
      <c r="FY1272" s="7">
        <f t="shared" si="94"/>
        <v>0</v>
      </c>
    </row>
    <row r="1273" spans="179:181" x14ac:dyDescent="0.25">
      <c r="FW1273" s="7">
        <f t="shared" si="92"/>
        <v>0</v>
      </c>
      <c r="FX1273" s="7">
        <f t="shared" si="93"/>
        <v>0</v>
      </c>
      <c r="FY1273" s="7">
        <f t="shared" si="94"/>
        <v>0</v>
      </c>
    </row>
    <row r="1274" spans="179:181" x14ac:dyDescent="0.25">
      <c r="FW1274" s="7">
        <f t="shared" si="92"/>
        <v>0</v>
      </c>
      <c r="FX1274" s="7">
        <f t="shared" si="93"/>
        <v>0</v>
      </c>
      <c r="FY1274" s="7">
        <f t="shared" si="94"/>
        <v>0</v>
      </c>
    </row>
    <row r="1275" spans="179:181" x14ac:dyDescent="0.25">
      <c r="FW1275" s="7">
        <f t="shared" si="92"/>
        <v>0</v>
      </c>
      <c r="FX1275" s="7">
        <f t="shared" si="93"/>
        <v>0</v>
      </c>
      <c r="FY1275" s="7">
        <f t="shared" si="94"/>
        <v>0</v>
      </c>
    </row>
    <row r="1276" spans="179:181" x14ac:dyDescent="0.25">
      <c r="FW1276" s="7">
        <f t="shared" si="92"/>
        <v>0</v>
      </c>
      <c r="FX1276" s="7">
        <f t="shared" si="93"/>
        <v>0</v>
      </c>
      <c r="FY1276" s="7">
        <f t="shared" si="94"/>
        <v>0</v>
      </c>
    </row>
    <row r="1277" spans="179:181" x14ac:dyDescent="0.25">
      <c r="FW1277" s="7">
        <f t="shared" si="92"/>
        <v>0</v>
      </c>
      <c r="FX1277" s="7">
        <f t="shared" si="93"/>
        <v>0</v>
      </c>
      <c r="FY1277" s="7">
        <f t="shared" si="94"/>
        <v>0</v>
      </c>
    </row>
    <row r="1278" spans="179:181" x14ac:dyDescent="0.25">
      <c r="FW1278" s="7">
        <f t="shared" si="92"/>
        <v>0</v>
      </c>
      <c r="FX1278" s="7">
        <f t="shared" si="93"/>
        <v>0</v>
      </c>
      <c r="FY1278" s="7">
        <f t="shared" si="94"/>
        <v>0</v>
      </c>
    </row>
    <row r="1279" spans="179:181" x14ac:dyDescent="0.25">
      <c r="FW1279" s="7">
        <f t="shared" si="92"/>
        <v>0</v>
      </c>
      <c r="FX1279" s="7">
        <f t="shared" si="93"/>
        <v>0</v>
      </c>
      <c r="FY1279" s="7">
        <f t="shared" si="94"/>
        <v>0</v>
      </c>
    </row>
    <row r="1280" spans="179:181" x14ac:dyDescent="0.25">
      <c r="FW1280" s="7">
        <f t="shared" si="92"/>
        <v>0</v>
      </c>
      <c r="FX1280" s="7">
        <f t="shared" si="93"/>
        <v>0</v>
      </c>
      <c r="FY1280" s="7">
        <f t="shared" si="94"/>
        <v>0</v>
      </c>
    </row>
    <row r="1281" spans="179:181" x14ac:dyDescent="0.25">
      <c r="FW1281" s="7">
        <f t="shared" si="92"/>
        <v>0</v>
      </c>
      <c r="FX1281" s="7">
        <f t="shared" si="93"/>
        <v>0</v>
      </c>
      <c r="FY1281" s="7">
        <f t="shared" si="94"/>
        <v>0</v>
      </c>
    </row>
    <row r="1282" spans="179:181" x14ac:dyDescent="0.25">
      <c r="FW1282" s="7">
        <f t="shared" si="92"/>
        <v>0</v>
      </c>
      <c r="FX1282" s="7">
        <f t="shared" si="93"/>
        <v>0</v>
      </c>
      <c r="FY1282" s="7">
        <f t="shared" si="94"/>
        <v>0</v>
      </c>
    </row>
    <row r="1283" spans="179:181" x14ac:dyDescent="0.25">
      <c r="FW1283" s="7">
        <f t="shared" ref="FW1283:FW1346" si="95">SUM(AE1283,AI1283,AN1283,AR1283,AV1283,BA1283,BF1283,BK1283,BW1283,CG1283,CS1283,CY1283,DC1283,DS1283,EH1283,EL1283,EY1283,FO1283,FR1283)</f>
        <v>0</v>
      </c>
      <c r="FX1283" s="7">
        <f t="shared" ref="FX1283:FX1346" si="96">SUM(AF1283,AJ1283,AO1283,AS1283,AW1283,BB1283,BG1283,BL1283,BX1283,CH1283,CT1283,CZ1283,DD1283,DT1283,EI1283,EM1283,EZ1283,FP1283,FS1283,FU1283)</f>
        <v>0</v>
      </c>
      <c r="FY1283" s="7">
        <f t="shared" si="94"/>
        <v>0</v>
      </c>
    </row>
    <row r="1284" spans="179:181" x14ac:dyDescent="0.25">
      <c r="FW1284" s="7">
        <f t="shared" si="95"/>
        <v>0</v>
      </c>
      <c r="FX1284" s="7">
        <f t="shared" si="96"/>
        <v>0</v>
      </c>
      <c r="FY1284" s="7">
        <f t="shared" si="94"/>
        <v>0</v>
      </c>
    </row>
    <row r="1285" spans="179:181" x14ac:dyDescent="0.25">
      <c r="FW1285" s="7">
        <f t="shared" si="95"/>
        <v>0</v>
      </c>
      <c r="FX1285" s="7">
        <f t="shared" si="96"/>
        <v>0</v>
      </c>
      <c r="FY1285" s="7">
        <f t="shared" si="94"/>
        <v>0</v>
      </c>
    </row>
    <row r="1286" spans="179:181" x14ac:dyDescent="0.25">
      <c r="FW1286" s="7">
        <f t="shared" si="95"/>
        <v>0</v>
      </c>
      <c r="FX1286" s="7">
        <f t="shared" si="96"/>
        <v>0</v>
      </c>
      <c r="FY1286" s="7">
        <f t="shared" ref="FY1286:FY1349" si="97">SUM(AG1286,AK1286,AP1286,AT1286,AX1286,BC1286,BH1286,BM1286,BY1286,CI1286,CU1286,DA1286,DE1286,DU1286,EJ1286,EN1286,FA1286,FQ1286,FT1286,FV1286)</f>
        <v>0</v>
      </c>
    </row>
    <row r="1287" spans="179:181" x14ac:dyDescent="0.25">
      <c r="FW1287" s="7">
        <f t="shared" si="95"/>
        <v>0</v>
      </c>
      <c r="FX1287" s="7">
        <f t="shared" si="96"/>
        <v>0</v>
      </c>
      <c r="FY1287" s="7">
        <f t="shared" si="97"/>
        <v>0</v>
      </c>
    </row>
    <row r="1288" spans="179:181" x14ac:dyDescent="0.25">
      <c r="FW1288" s="7">
        <f t="shared" si="95"/>
        <v>0</v>
      </c>
      <c r="FX1288" s="7">
        <f t="shared" si="96"/>
        <v>0</v>
      </c>
      <c r="FY1288" s="7">
        <f t="shared" si="97"/>
        <v>0</v>
      </c>
    </row>
    <row r="1289" spans="179:181" x14ac:dyDescent="0.25">
      <c r="FW1289" s="7">
        <f t="shared" si="95"/>
        <v>0</v>
      </c>
      <c r="FX1289" s="7">
        <f t="shared" si="96"/>
        <v>0</v>
      </c>
      <c r="FY1289" s="7">
        <f t="shared" si="97"/>
        <v>0</v>
      </c>
    </row>
    <row r="1290" spans="179:181" x14ac:dyDescent="0.25">
      <c r="FW1290" s="7">
        <f t="shared" si="95"/>
        <v>0</v>
      </c>
      <c r="FX1290" s="7">
        <f t="shared" si="96"/>
        <v>0</v>
      </c>
      <c r="FY1290" s="7">
        <f t="shared" si="97"/>
        <v>0</v>
      </c>
    </row>
    <row r="1291" spans="179:181" x14ac:dyDescent="0.25">
      <c r="FW1291" s="7">
        <f t="shared" si="95"/>
        <v>0</v>
      </c>
      <c r="FX1291" s="7">
        <f t="shared" si="96"/>
        <v>0</v>
      </c>
      <c r="FY1291" s="7">
        <f t="shared" si="97"/>
        <v>0</v>
      </c>
    </row>
    <row r="1292" spans="179:181" x14ac:dyDescent="0.25">
      <c r="FW1292" s="7">
        <f t="shared" si="95"/>
        <v>0</v>
      </c>
      <c r="FX1292" s="7">
        <f t="shared" si="96"/>
        <v>0</v>
      </c>
      <c r="FY1292" s="7">
        <f t="shared" si="97"/>
        <v>0</v>
      </c>
    </row>
    <row r="1293" spans="179:181" x14ac:dyDescent="0.25">
      <c r="FW1293" s="7">
        <f t="shared" si="95"/>
        <v>0</v>
      </c>
      <c r="FX1293" s="7">
        <f t="shared" si="96"/>
        <v>0</v>
      </c>
      <c r="FY1293" s="7">
        <f t="shared" si="97"/>
        <v>0</v>
      </c>
    </row>
    <row r="1294" spans="179:181" x14ac:dyDescent="0.25">
      <c r="FW1294" s="7">
        <f t="shared" si="95"/>
        <v>0</v>
      </c>
      <c r="FX1294" s="7">
        <f t="shared" si="96"/>
        <v>0</v>
      </c>
      <c r="FY1294" s="7">
        <f t="shared" si="97"/>
        <v>0</v>
      </c>
    </row>
    <row r="1295" spans="179:181" x14ac:dyDescent="0.25">
      <c r="FW1295" s="7">
        <f t="shared" si="95"/>
        <v>0</v>
      </c>
      <c r="FX1295" s="7">
        <f t="shared" si="96"/>
        <v>0</v>
      </c>
      <c r="FY1295" s="7">
        <f t="shared" si="97"/>
        <v>0</v>
      </c>
    </row>
    <row r="1296" spans="179:181" x14ac:dyDescent="0.25">
      <c r="FW1296" s="7">
        <f t="shared" si="95"/>
        <v>0</v>
      </c>
      <c r="FX1296" s="7">
        <f t="shared" si="96"/>
        <v>0</v>
      </c>
      <c r="FY1296" s="7">
        <f t="shared" si="97"/>
        <v>0</v>
      </c>
    </row>
    <row r="1297" spans="179:181" x14ac:dyDescent="0.25">
      <c r="FW1297" s="7">
        <f t="shared" si="95"/>
        <v>0</v>
      </c>
      <c r="FX1297" s="7">
        <f t="shared" si="96"/>
        <v>0</v>
      </c>
      <c r="FY1297" s="7">
        <f t="shared" si="97"/>
        <v>0</v>
      </c>
    </row>
    <row r="1298" spans="179:181" x14ac:dyDescent="0.25">
      <c r="FW1298" s="7">
        <f t="shared" si="95"/>
        <v>0</v>
      </c>
      <c r="FX1298" s="7">
        <f t="shared" si="96"/>
        <v>0</v>
      </c>
      <c r="FY1298" s="7">
        <f t="shared" si="97"/>
        <v>0</v>
      </c>
    </row>
    <row r="1299" spans="179:181" x14ac:dyDescent="0.25">
      <c r="FW1299" s="7">
        <f t="shared" si="95"/>
        <v>0</v>
      </c>
      <c r="FX1299" s="7">
        <f t="shared" si="96"/>
        <v>0</v>
      </c>
      <c r="FY1299" s="7">
        <f t="shared" si="97"/>
        <v>0</v>
      </c>
    </row>
    <row r="1300" spans="179:181" x14ac:dyDescent="0.25">
      <c r="FW1300" s="7">
        <f t="shared" si="95"/>
        <v>0</v>
      </c>
      <c r="FX1300" s="7">
        <f t="shared" si="96"/>
        <v>0</v>
      </c>
      <c r="FY1300" s="7">
        <f t="shared" si="97"/>
        <v>0</v>
      </c>
    </row>
    <row r="1301" spans="179:181" x14ac:dyDescent="0.25">
      <c r="FW1301" s="7">
        <f t="shared" si="95"/>
        <v>0</v>
      </c>
      <c r="FX1301" s="7">
        <f t="shared" si="96"/>
        <v>0</v>
      </c>
      <c r="FY1301" s="7">
        <f t="shared" si="97"/>
        <v>0</v>
      </c>
    </row>
    <row r="1302" spans="179:181" x14ac:dyDescent="0.25">
      <c r="FW1302" s="7">
        <f t="shared" si="95"/>
        <v>0</v>
      </c>
      <c r="FX1302" s="7">
        <f t="shared" si="96"/>
        <v>0</v>
      </c>
      <c r="FY1302" s="7">
        <f t="shared" si="97"/>
        <v>0</v>
      </c>
    </row>
    <row r="1303" spans="179:181" x14ac:dyDescent="0.25">
      <c r="FW1303" s="7">
        <f t="shared" si="95"/>
        <v>0</v>
      </c>
      <c r="FX1303" s="7">
        <f t="shared" si="96"/>
        <v>0</v>
      </c>
      <c r="FY1303" s="7">
        <f t="shared" si="97"/>
        <v>0</v>
      </c>
    </row>
    <row r="1304" spans="179:181" x14ac:dyDescent="0.25">
      <c r="FW1304" s="7">
        <f t="shared" si="95"/>
        <v>0</v>
      </c>
      <c r="FX1304" s="7">
        <f t="shared" si="96"/>
        <v>0</v>
      </c>
      <c r="FY1304" s="7">
        <f t="shared" si="97"/>
        <v>0</v>
      </c>
    </row>
    <row r="1305" spans="179:181" x14ac:dyDescent="0.25">
      <c r="FW1305" s="7">
        <f t="shared" si="95"/>
        <v>0</v>
      </c>
      <c r="FX1305" s="7">
        <f t="shared" si="96"/>
        <v>0</v>
      </c>
      <c r="FY1305" s="7">
        <f t="shared" si="97"/>
        <v>0</v>
      </c>
    </row>
    <row r="1306" spans="179:181" x14ac:dyDescent="0.25">
      <c r="FW1306" s="7">
        <f t="shared" si="95"/>
        <v>0</v>
      </c>
      <c r="FX1306" s="7">
        <f t="shared" si="96"/>
        <v>0</v>
      </c>
      <c r="FY1306" s="7">
        <f t="shared" si="97"/>
        <v>0</v>
      </c>
    </row>
    <row r="1307" spans="179:181" x14ac:dyDescent="0.25">
      <c r="FW1307" s="7">
        <f t="shared" si="95"/>
        <v>0</v>
      </c>
      <c r="FX1307" s="7">
        <f t="shared" si="96"/>
        <v>0</v>
      </c>
      <c r="FY1307" s="7">
        <f t="shared" si="97"/>
        <v>0</v>
      </c>
    </row>
    <row r="1308" spans="179:181" x14ac:dyDescent="0.25">
      <c r="FW1308" s="7">
        <f t="shared" si="95"/>
        <v>0</v>
      </c>
      <c r="FX1308" s="7">
        <f t="shared" si="96"/>
        <v>0</v>
      </c>
      <c r="FY1308" s="7">
        <f t="shared" si="97"/>
        <v>0</v>
      </c>
    </row>
    <row r="1309" spans="179:181" x14ac:dyDescent="0.25">
      <c r="FW1309" s="7">
        <f t="shared" si="95"/>
        <v>0</v>
      </c>
      <c r="FX1309" s="7">
        <f t="shared" si="96"/>
        <v>0</v>
      </c>
      <c r="FY1309" s="7">
        <f t="shared" si="97"/>
        <v>0</v>
      </c>
    </row>
    <row r="1310" spans="179:181" x14ac:dyDescent="0.25">
      <c r="FW1310" s="7">
        <f t="shared" si="95"/>
        <v>0</v>
      </c>
      <c r="FX1310" s="7">
        <f t="shared" si="96"/>
        <v>0</v>
      </c>
      <c r="FY1310" s="7">
        <f t="shared" si="97"/>
        <v>0</v>
      </c>
    </row>
    <row r="1311" spans="179:181" x14ac:dyDescent="0.25">
      <c r="FW1311" s="7">
        <f t="shared" si="95"/>
        <v>0</v>
      </c>
      <c r="FX1311" s="7">
        <f t="shared" si="96"/>
        <v>0</v>
      </c>
      <c r="FY1311" s="7">
        <f t="shared" si="97"/>
        <v>0</v>
      </c>
    </row>
    <row r="1312" spans="179:181" x14ac:dyDescent="0.25">
      <c r="FW1312" s="7">
        <f t="shared" si="95"/>
        <v>0</v>
      </c>
      <c r="FX1312" s="7">
        <f t="shared" si="96"/>
        <v>0</v>
      </c>
      <c r="FY1312" s="7">
        <f t="shared" si="97"/>
        <v>0</v>
      </c>
    </row>
    <row r="1313" spans="179:181" x14ac:dyDescent="0.25">
      <c r="FW1313" s="7">
        <f t="shared" si="95"/>
        <v>0</v>
      </c>
      <c r="FX1313" s="7">
        <f t="shared" si="96"/>
        <v>0</v>
      </c>
      <c r="FY1313" s="7">
        <f t="shared" si="97"/>
        <v>0</v>
      </c>
    </row>
    <row r="1314" spans="179:181" x14ac:dyDescent="0.25">
      <c r="FW1314" s="7">
        <f t="shared" si="95"/>
        <v>0</v>
      </c>
      <c r="FX1314" s="7">
        <f t="shared" si="96"/>
        <v>0</v>
      </c>
      <c r="FY1314" s="7">
        <f t="shared" si="97"/>
        <v>0</v>
      </c>
    </row>
    <row r="1315" spans="179:181" x14ac:dyDescent="0.25">
      <c r="FW1315" s="7">
        <f t="shared" si="95"/>
        <v>0</v>
      </c>
      <c r="FX1315" s="7">
        <f t="shared" si="96"/>
        <v>0</v>
      </c>
      <c r="FY1315" s="7">
        <f t="shared" si="97"/>
        <v>0</v>
      </c>
    </row>
    <row r="1316" spans="179:181" x14ac:dyDescent="0.25">
      <c r="FW1316" s="7">
        <f t="shared" si="95"/>
        <v>0</v>
      </c>
      <c r="FX1316" s="7">
        <f t="shared" si="96"/>
        <v>0</v>
      </c>
      <c r="FY1316" s="7">
        <f t="shared" si="97"/>
        <v>0</v>
      </c>
    </row>
    <row r="1317" spans="179:181" x14ac:dyDescent="0.25">
      <c r="FW1317" s="7">
        <f t="shared" si="95"/>
        <v>0</v>
      </c>
      <c r="FX1317" s="7">
        <f t="shared" si="96"/>
        <v>0</v>
      </c>
      <c r="FY1317" s="7">
        <f t="shared" si="97"/>
        <v>0</v>
      </c>
    </row>
    <row r="1318" spans="179:181" x14ac:dyDescent="0.25">
      <c r="FW1318" s="7">
        <f t="shared" si="95"/>
        <v>0</v>
      </c>
      <c r="FX1318" s="7">
        <f t="shared" si="96"/>
        <v>0</v>
      </c>
      <c r="FY1318" s="7">
        <f t="shared" si="97"/>
        <v>0</v>
      </c>
    </row>
    <row r="1319" spans="179:181" x14ac:dyDescent="0.25">
      <c r="FW1319" s="7">
        <f t="shared" si="95"/>
        <v>0</v>
      </c>
      <c r="FX1319" s="7">
        <f t="shared" si="96"/>
        <v>0</v>
      </c>
      <c r="FY1319" s="7">
        <f t="shared" si="97"/>
        <v>0</v>
      </c>
    </row>
    <row r="1320" spans="179:181" x14ac:dyDescent="0.25">
      <c r="FW1320" s="7">
        <f t="shared" si="95"/>
        <v>0</v>
      </c>
      <c r="FX1320" s="7">
        <f t="shared" si="96"/>
        <v>0</v>
      </c>
      <c r="FY1320" s="7">
        <f t="shared" si="97"/>
        <v>0</v>
      </c>
    </row>
    <row r="1321" spans="179:181" x14ac:dyDescent="0.25">
      <c r="FW1321" s="7">
        <f t="shared" si="95"/>
        <v>0</v>
      </c>
      <c r="FX1321" s="7">
        <f t="shared" si="96"/>
        <v>0</v>
      </c>
      <c r="FY1321" s="7">
        <f t="shared" si="97"/>
        <v>0</v>
      </c>
    </row>
    <row r="1322" spans="179:181" x14ac:dyDescent="0.25">
      <c r="FW1322" s="7">
        <f t="shared" si="95"/>
        <v>0</v>
      </c>
      <c r="FX1322" s="7">
        <f t="shared" si="96"/>
        <v>0</v>
      </c>
      <c r="FY1322" s="7">
        <f t="shared" si="97"/>
        <v>0</v>
      </c>
    </row>
    <row r="1323" spans="179:181" x14ac:dyDescent="0.25">
      <c r="FW1323" s="7">
        <f t="shared" si="95"/>
        <v>0</v>
      </c>
      <c r="FX1323" s="7">
        <f t="shared" si="96"/>
        <v>0</v>
      </c>
      <c r="FY1323" s="7">
        <f t="shared" si="97"/>
        <v>0</v>
      </c>
    </row>
    <row r="1324" spans="179:181" x14ac:dyDescent="0.25">
      <c r="FW1324" s="7">
        <f t="shared" si="95"/>
        <v>0</v>
      </c>
      <c r="FX1324" s="7">
        <f t="shared" si="96"/>
        <v>0</v>
      </c>
      <c r="FY1324" s="7">
        <f t="shared" si="97"/>
        <v>0</v>
      </c>
    </row>
    <row r="1325" spans="179:181" x14ac:dyDescent="0.25">
      <c r="FW1325" s="7">
        <f t="shared" si="95"/>
        <v>0</v>
      </c>
      <c r="FX1325" s="7">
        <f t="shared" si="96"/>
        <v>0</v>
      </c>
      <c r="FY1325" s="7">
        <f t="shared" si="97"/>
        <v>0</v>
      </c>
    </row>
    <row r="1326" spans="179:181" x14ac:dyDescent="0.25">
      <c r="FW1326" s="7">
        <f t="shared" si="95"/>
        <v>0</v>
      </c>
      <c r="FX1326" s="7">
        <f t="shared" si="96"/>
        <v>0</v>
      </c>
      <c r="FY1326" s="7">
        <f t="shared" si="97"/>
        <v>0</v>
      </c>
    </row>
    <row r="1327" spans="179:181" x14ac:dyDescent="0.25">
      <c r="FW1327" s="7">
        <f t="shared" si="95"/>
        <v>0</v>
      </c>
      <c r="FX1327" s="7">
        <f t="shared" si="96"/>
        <v>0</v>
      </c>
      <c r="FY1327" s="7">
        <f t="shared" si="97"/>
        <v>0</v>
      </c>
    </row>
    <row r="1328" spans="179:181" x14ac:dyDescent="0.25">
      <c r="FW1328" s="7">
        <f t="shared" si="95"/>
        <v>0</v>
      </c>
      <c r="FX1328" s="7">
        <f t="shared" si="96"/>
        <v>0</v>
      </c>
      <c r="FY1328" s="7">
        <f t="shared" si="97"/>
        <v>0</v>
      </c>
    </row>
    <row r="1329" spans="179:181" x14ac:dyDescent="0.25">
      <c r="FW1329" s="7">
        <f t="shared" si="95"/>
        <v>0</v>
      </c>
      <c r="FX1329" s="7">
        <f t="shared" si="96"/>
        <v>0</v>
      </c>
      <c r="FY1329" s="7">
        <f t="shared" si="97"/>
        <v>0</v>
      </c>
    </row>
    <row r="1330" spans="179:181" x14ac:dyDescent="0.25">
      <c r="FW1330" s="7">
        <f t="shared" si="95"/>
        <v>0</v>
      </c>
      <c r="FX1330" s="7">
        <f t="shared" si="96"/>
        <v>0</v>
      </c>
      <c r="FY1330" s="7">
        <f t="shared" si="97"/>
        <v>0</v>
      </c>
    </row>
    <row r="1331" spans="179:181" x14ac:dyDescent="0.25">
      <c r="FW1331" s="7">
        <f t="shared" si="95"/>
        <v>0</v>
      </c>
      <c r="FX1331" s="7">
        <f t="shared" si="96"/>
        <v>0</v>
      </c>
      <c r="FY1331" s="7">
        <f t="shared" si="97"/>
        <v>0</v>
      </c>
    </row>
    <row r="1332" spans="179:181" x14ac:dyDescent="0.25">
      <c r="FW1332" s="7">
        <f t="shared" si="95"/>
        <v>0</v>
      </c>
      <c r="FX1332" s="7">
        <f t="shared" si="96"/>
        <v>0</v>
      </c>
      <c r="FY1332" s="7">
        <f t="shared" si="97"/>
        <v>0</v>
      </c>
    </row>
    <row r="1333" spans="179:181" x14ac:dyDescent="0.25">
      <c r="FW1333" s="7">
        <f t="shared" si="95"/>
        <v>0</v>
      </c>
      <c r="FX1333" s="7">
        <f t="shared" si="96"/>
        <v>0</v>
      </c>
      <c r="FY1333" s="7">
        <f t="shared" si="97"/>
        <v>0</v>
      </c>
    </row>
    <row r="1334" spans="179:181" x14ac:dyDescent="0.25">
      <c r="FW1334" s="7">
        <f t="shared" si="95"/>
        <v>0</v>
      </c>
      <c r="FX1334" s="7">
        <f t="shared" si="96"/>
        <v>0</v>
      </c>
      <c r="FY1334" s="7">
        <f t="shared" si="97"/>
        <v>0</v>
      </c>
    </row>
    <row r="1335" spans="179:181" x14ac:dyDescent="0.25">
      <c r="FW1335" s="7">
        <f t="shared" si="95"/>
        <v>0</v>
      </c>
      <c r="FX1335" s="7">
        <f t="shared" si="96"/>
        <v>0</v>
      </c>
      <c r="FY1335" s="7">
        <f t="shared" si="97"/>
        <v>0</v>
      </c>
    </row>
    <row r="1336" spans="179:181" x14ac:dyDescent="0.25">
      <c r="FW1336" s="7">
        <f t="shared" si="95"/>
        <v>0</v>
      </c>
      <c r="FX1336" s="7">
        <f t="shared" si="96"/>
        <v>0</v>
      </c>
      <c r="FY1336" s="7">
        <f t="shared" si="97"/>
        <v>0</v>
      </c>
    </row>
    <row r="1337" spans="179:181" x14ac:dyDescent="0.25">
      <c r="FW1337" s="7">
        <f t="shared" si="95"/>
        <v>0</v>
      </c>
      <c r="FX1337" s="7">
        <f t="shared" si="96"/>
        <v>0</v>
      </c>
      <c r="FY1337" s="7">
        <f t="shared" si="97"/>
        <v>0</v>
      </c>
    </row>
    <row r="1338" spans="179:181" x14ac:dyDescent="0.25">
      <c r="FW1338" s="7">
        <f t="shared" si="95"/>
        <v>0</v>
      </c>
      <c r="FX1338" s="7">
        <f t="shared" si="96"/>
        <v>0</v>
      </c>
      <c r="FY1338" s="7">
        <f t="shared" si="97"/>
        <v>0</v>
      </c>
    </row>
    <row r="1339" spans="179:181" x14ac:dyDescent="0.25">
      <c r="FW1339" s="7">
        <f t="shared" si="95"/>
        <v>0</v>
      </c>
      <c r="FX1339" s="7">
        <f t="shared" si="96"/>
        <v>0</v>
      </c>
      <c r="FY1339" s="7">
        <f t="shared" si="97"/>
        <v>0</v>
      </c>
    </row>
    <row r="1340" spans="179:181" x14ac:dyDescent="0.25">
      <c r="FW1340" s="7">
        <f t="shared" si="95"/>
        <v>0</v>
      </c>
      <c r="FX1340" s="7">
        <f t="shared" si="96"/>
        <v>0</v>
      </c>
      <c r="FY1340" s="7">
        <f t="shared" si="97"/>
        <v>0</v>
      </c>
    </row>
    <row r="1341" spans="179:181" x14ac:dyDescent="0.25">
      <c r="FW1341" s="7">
        <f t="shared" si="95"/>
        <v>0</v>
      </c>
      <c r="FX1341" s="7">
        <f t="shared" si="96"/>
        <v>0</v>
      </c>
      <c r="FY1341" s="7">
        <f t="shared" si="97"/>
        <v>0</v>
      </c>
    </row>
    <row r="1342" spans="179:181" x14ac:dyDescent="0.25">
      <c r="FW1342" s="7">
        <f t="shared" si="95"/>
        <v>0</v>
      </c>
      <c r="FX1342" s="7">
        <f t="shared" si="96"/>
        <v>0</v>
      </c>
      <c r="FY1342" s="7">
        <f t="shared" si="97"/>
        <v>0</v>
      </c>
    </row>
    <row r="1343" spans="179:181" x14ac:dyDescent="0.25">
      <c r="FW1343" s="7">
        <f t="shared" si="95"/>
        <v>0</v>
      </c>
      <c r="FX1343" s="7">
        <f t="shared" si="96"/>
        <v>0</v>
      </c>
      <c r="FY1343" s="7">
        <f t="shared" si="97"/>
        <v>0</v>
      </c>
    </row>
    <row r="1344" spans="179:181" x14ac:dyDescent="0.25">
      <c r="FW1344" s="7">
        <f t="shared" si="95"/>
        <v>0</v>
      </c>
      <c r="FX1344" s="7">
        <f t="shared" si="96"/>
        <v>0</v>
      </c>
      <c r="FY1344" s="7">
        <f t="shared" si="97"/>
        <v>0</v>
      </c>
    </row>
    <row r="1345" spans="179:181" x14ac:dyDescent="0.25">
      <c r="FW1345" s="7">
        <f t="shared" si="95"/>
        <v>0</v>
      </c>
      <c r="FX1345" s="7">
        <f t="shared" si="96"/>
        <v>0</v>
      </c>
      <c r="FY1345" s="7">
        <f t="shared" si="97"/>
        <v>0</v>
      </c>
    </row>
    <row r="1346" spans="179:181" x14ac:dyDescent="0.25">
      <c r="FW1346" s="7">
        <f t="shared" si="95"/>
        <v>0</v>
      </c>
      <c r="FX1346" s="7">
        <f t="shared" si="96"/>
        <v>0</v>
      </c>
      <c r="FY1346" s="7">
        <f t="shared" si="97"/>
        <v>0</v>
      </c>
    </row>
    <row r="1347" spans="179:181" x14ac:dyDescent="0.25">
      <c r="FW1347" s="7">
        <f t="shared" ref="FW1347:FW1410" si="98">SUM(AE1347,AI1347,AN1347,AR1347,AV1347,BA1347,BF1347,BK1347,BW1347,CG1347,CS1347,CY1347,DC1347,DS1347,EH1347,EL1347,EY1347,FO1347,FR1347)</f>
        <v>0</v>
      </c>
      <c r="FX1347" s="7">
        <f t="shared" ref="FX1347:FX1410" si="99">SUM(AF1347,AJ1347,AO1347,AS1347,AW1347,BB1347,BG1347,BL1347,BX1347,CH1347,CT1347,CZ1347,DD1347,DT1347,EI1347,EM1347,EZ1347,FP1347,FS1347,FU1347)</f>
        <v>0</v>
      </c>
      <c r="FY1347" s="7">
        <f t="shared" si="97"/>
        <v>0</v>
      </c>
    </row>
    <row r="1348" spans="179:181" x14ac:dyDescent="0.25">
      <c r="FW1348" s="7">
        <f t="shared" si="98"/>
        <v>0</v>
      </c>
      <c r="FX1348" s="7">
        <f t="shared" si="99"/>
        <v>0</v>
      </c>
      <c r="FY1348" s="7">
        <f t="shared" si="97"/>
        <v>0</v>
      </c>
    </row>
    <row r="1349" spans="179:181" x14ac:dyDescent="0.25">
      <c r="FW1349" s="7">
        <f t="shared" si="98"/>
        <v>0</v>
      </c>
      <c r="FX1349" s="7">
        <f t="shared" si="99"/>
        <v>0</v>
      </c>
      <c r="FY1349" s="7">
        <f t="shared" si="97"/>
        <v>0</v>
      </c>
    </row>
    <row r="1350" spans="179:181" x14ac:dyDescent="0.25">
      <c r="FW1350" s="7">
        <f t="shared" si="98"/>
        <v>0</v>
      </c>
      <c r="FX1350" s="7">
        <f t="shared" si="99"/>
        <v>0</v>
      </c>
      <c r="FY1350" s="7">
        <f t="shared" ref="FY1350:FY1413" si="100">SUM(AG1350,AK1350,AP1350,AT1350,AX1350,BC1350,BH1350,BM1350,BY1350,CI1350,CU1350,DA1350,DE1350,DU1350,EJ1350,EN1350,FA1350,FQ1350,FT1350,FV1350)</f>
        <v>0</v>
      </c>
    </row>
    <row r="1351" spans="179:181" x14ac:dyDescent="0.25">
      <c r="FW1351" s="7">
        <f t="shared" si="98"/>
        <v>0</v>
      </c>
      <c r="FX1351" s="7">
        <f t="shared" si="99"/>
        <v>0</v>
      </c>
      <c r="FY1351" s="7">
        <f t="shared" si="100"/>
        <v>0</v>
      </c>
    </row>
    <row r="1352" spans="179:181" x14ac:dyDescent="0.25">
      <c r="FW1352" s="7">
        <f t="shared" si="98"/>
        <v>0</v>
      </c>
      <c r="FX1352" s="7">
        <f t="shared" si="99"/>
        <v>0</v>
      </c>
      <c r="FY1352" s="7">
        <f t="shared" si="100"/>
        <v>0</v>
      </c>
    </row>
    <row r="1353" spans="179:181" x14ac:dyDescent="0.25">
      <c r="FW1353" s="7">
        <f t="shared" si="98"/>
        <v>0</v>
      </c>
      <c r="FX1353" s="7">
        <f t="shared" si="99"/>
        <v>0</v>
      </c>
      <c r="FY1353" s="7">
        <f t="shared" si="100"/>
        <v>0</v>
      </c>
    </row>
    <row r="1354" spans="179:181" x14ac:dyDescent="0.25">
      <c r="FW1354" s="7">
        <f t="shared" si="98"/>
        <v>0</v>
      </c>
      <c r="FX1354" s="7">
        <f t="shared" si="99"/>
        <v>0</v>
      </c>
      <c r="FY1354" s="7">
        <f t="shared" si="100"/>
        <v>0</v>
      </c>
    </row>
    <row r="1355" spans="179:181" x14ac:dyDescent="0.25">
      <c r="FW1355" s="7">
        <f t="shared" si="98"/>
        <v>0</v>
      </c>
      <c r="FX1355" s="7">
        <f t="shared" si="99"/>
        <v>0</v>
      </c>
      <c r="FY1355" s="7">
        <f t="shared" si="100"/>
        <v>0</v>
      </c>
    </row>
    <row r="1356" spans="179:181" x14ac:dyDescent="0.25">
      <c r="FW1356" s="7">
        <f t="shared" si="98"/>
        <v>0</v>
      </c>
      <c r="FX1356" s="7">
        <f t="shared" si="99"/>
        <v>0</v>
      </c>
      <c r="FY1356" s="7">
        <f t="shared" si="100"/>
        <v>0</v>
      </c>
    </row>
    <row r="1357" spans="179:181" x14ac:dyDescent="0.25">
      <c r="FW1357" s="7">
        <f t="shared" si="98"/>
        <v>0</v>
      </c>
      <c r="FX1357" s="7">
        <f t="shared" si="99"/>
        <v>0</v>
      </c>
      <c r="FY1357" s="7">
        <f t="shared" si="100"/>
        <v>0</v>
      </c>
    </row>
    <row r="1358" spans="179:181" x14ac:dyDescent="0.25">
      <c r="FW1358" s="7">
        <f t="shared" si="98"/>
        <v>0</v>
      </c>
      <c r="FX1358" s="7">
        <f t="shared" si="99"/>
        <v>0</v>
      </c>
      <c r="FY1358" s="7">
        <f t="shared" si="100"/>
        <v>0</v>
      </c>
    </row>
    <row r="1359" spans="179:181" x14ac:dyDescent="0.25">
      <c r="FW1359" s="7">
        <f t="shared" si="98"/>
        <v>0</v>
      </c>
      <c r="FX1359" s="7">
        <f t="shared" si="99"/>
        <v>0</v>
      </c>
      <c r="FY1359" s="7">
        <f t="shared" si="100"/>
        <v>0</v>
      </c>
    </row>
    <row r="1360" spans="179:181" x14ac:dyDescent="0.25">
      <c r="FW1360" s="7">
        <f t="shared" si="98"/>
        <v>0</v>
      </c>
      <c r="FX1360" s="7">
        <f t="shared" si="99"/>
        <v>0</v>
      </c>
      <c r="FY1360" s="7">
        <f t="shared" si="100"/>
        <v>0</v>
      </c>
    </row>
    <row r="1361" spans="179:181" x14ac:dyDescent="0.25">
      <c r="FW1361" s="7">
        <f t="shared" si="98"/>
        <v>0</v>
      </c>
      <c r="FX1361" s="7">
        <f t="shared" si="99"/>
        <v>0</v>
      </c>
      <c r="FY1361" s="7">
        <f t="shared" si="100"/>
        <v>0</v>
      </c>
    </row>
    <row r="1362" spans="179:181" x14ac:dyDescent="0.25">
      <c r="FW1362" s="7">
        <f t="shared" si="98"/>
        <v>0</v>
      </c>
      <c r="FX1362" s="7">
        <f t="shared" si="99"/>
        <v>0</v>
      </c>
      <c r="FY1362" s="7">
        <f t="shared" si="100"/>
        <v>0</v>
      </c>
    </row>
    <row r="1363" spans="179:181" x14ac:dyDescent="0.25">
      <c r="FW1363" s="7">
        <f t="shared" si="98"/>
        <v>0</v>
      </c>
      <c r="FX1363" s="7">
        <f t="shared" si="99"/>
        <v>0</v>
      </c>
      <c r="FY1363" s="7">
        <f t="shared" si="100"/>
        <v>0</v>
      </c>
    </row>
    <row r="1364" spans="179:181" x14ac:dyDescent="0.25">
      <c r="FW1364" s="7">
        <f t="shared" si="98"/>
        <v>0</v>
      </c>
      <c r="FX1364" s="7">
        <f t="shared" si="99"/>
        <v>0</v>
      </c>
      <c r="FY1364" s="7">
        <f t="shared" si="100"/>
        <v>0</v>
      </c>
    </row>
    <row r="1365" spans="179:181" x14ac:dyDescent="0.25">
      <c r="FW1365" s="7">
        <f t="shared" si="98"/>
        <v>0</v>
      </c>
      <c r="FX1365" s="7">
        <f t="shared" si="99"/>
        <v>0</v>
      </c>
      <c r="FY1365" s="7">
        <f t="shared" si="100"/>
        <v>0</v>
      </c>
    </row>
    <row r="1366" spans="179:181" x14ac:dyDescent="0.25">
      <c r="FW1366" s="7">
        <f t="shared" si="98"/>
        <v>0</v>
      </c>
      <c r="FX1366" s="7">
        <f t="shared" si="99"/>
        <v>0</v>
      </c>
      <c r="FY1366" s="7">
        <f t="shared" si="100"/>
        <v>0</v>
      </c>
    </row>
    <row r="1367" spans="179:181" x14ac:dyDescent="0.25">
      <c r="FW1367" s="7">
        <f t="shared" si="98"/>
        <v>0</v>
      </c>
      <c r="FX1367" s="7">
        <f t="shared" si="99"/>
        <v>0</v>
      </c>
      <c r="FY1367" s="7">
        <f t="shared" si="100"/>
        <v>0</v>
      </c>
    </row>
    <row r="1368" spans="179:181" x14ac:dyDescent="0.25">
      <c r="FW1368" s="7">
        <f t="shared" si="98"/>
        <v>0</v>
      </c>
      <c r="FX1368" s="7">
        <f t="shared" si="99"/>
        <v>0</v>
      </c>
      <c r="FY1368" s="7">
        <f t="shared" si="100"/>
        <v>0</v>
      </c>
    </row>
    <row r="1369" spans="179:181" x14ac:dyDescent="0.25">
      <c r="FW1369" s="7">
        <f t="shared" si="98"/>
        <v>0</v>
      </c>
      <c r="FX1369" s="7">
        <f t="shared" si="99"/>
        <v>0</v>
      </c>
      <c r="FY1369" s="7">
        <f t="shared" si="100"/>
        <v>0</v>
      </c>
    </row>
    <row r="1370" spans="179:181" x14ac:dyDescent="0.25">
      <c r="FW1370" s="7">
        <f t="shared" si="98"/>
        <v>0</v>
      </c>
      <c r="FX1370" s="7">
        <f t="shared" si="99"/>
        <v>0</v>
      </c>
      <c r="FY1370" s="7">
        <f t="shared" si="100"/>
        <v>0</v>
      </c>
    </row>
    <row r="1371" spans="179:181" x14ac:dyDescent="0.25">
      <c r="FW1371" s="7">
        <f t="shared" si="98"/>
        <v>0</v>
      </c>
      <c r="FX1371" s="7">
        <f t="shared" si="99"/>
        <v>0</v>
      </c>
      <c r="FY1371" s="7">
        <f t="shared" si="100"/>
        <v>0</v>
      </c>
    </row>
    <row r="1372" spans="179:181" x14ac:dyDescent="0.25">
      <c r="FW1372" s="7">
        <f t="shared" si="98"/>
        <v>0</v>
      </c>
      <c r="FX1372" s="7">
        <f t="shared" si="99"/>
        <v>0</v>
      </c>
      <c r="FY1372" s="7">
        <f t="shared" si="100"/>
        <v>0</v>
      </c>
    </row>
    <row r="1373" spans="179:181" x14ac:dyDescent="0.25">
      <c r="FW1373" s="7">
        <f t="shared" si="98"/>
        <v>0</v>
      </c>
      <c r="FX1373" s="7">
        <f t="shared" si="99"/>
        <v>0</v>
      </c>
      <c r="FY1373" s="7">
        <f t="shared" si="100"/>
        <v>0</v>
      </c>
    </row>
    <row r="1374" spans="179:181" x14ac:dyDescent="0.25">
      <c r="FW1374" s="7">
        <f t="shared" si="98"/>
        <v>0</v>
      </c>
      <c r="FX1374" s="7">
        <f t="shared" si="99"/>
        <v>0</v>
      </c>
      <c r="FY1374" s="7">
        <f t="shared" si="100"/>
        <v>0</v>
      </c>
    </row>
    <row r="1375" spans="179:181" x14ac:dyDescent="0.25">
      <c r="FW1375" s="7">
        <f t="shared" si="98"/>
        <v>0</v>
      </c>
      <c r="FX1375" s="7">
        <f t="shared" si="99"/>
        <v>0</v>
      </c>
      <c r="FY1375" s="7">
        <f t="shared" si="100"/>
        <v>0</v>
      </c>
    </row>
    <row r="1376" spans="179:181" x14ac:dyDescent="0.25">
      <c r="FW1376" s="7">
        <f t="shared" si="98"/>
        <v>0</v>
      </c>
      <c r="FX1376" s="7">
        <f t="shared" si="99"/>
        <v>0</v>
      </c>
      <c r="FY1376" s="7">
        <f t="shared" si="100"/>
        <v>0</v>
      </c>
    </row>
    <row r="1377" spans="179:181" x14ac:dyDescent="0.25">
      <c r="FW1377" s="7">
        <f t="shared" si="98"/>
        <v>0</v>
      </c>
      <c r="FX1377" s="7">
        <f t="shared" si="99"/>
        <v>0</v>
      </c>
      <c r="FY1377" s="7">
        <f t="shared" si="100"/>
        <v>0</v>
      </c>
    </row>
    <row r="1378" spans="179:181" x14ac:dyDescent="0.25">
      <c r="FW1378" s="7">
        <f t="shared" si="98"/>
        <v>0</v>
      </c>
      <c r="FX1378" s="7">
        <f t="shared" si="99"/>
        <v>0</v>
      </c>
      <c r="FY1378" s="7">
        <f t="shared" si="100"/>
        <v>0</v>
      </c>
    </row>
    <row r="1379" spans="179:181" x14ac:dyDescent="0.25">
      <c r="FW1379" s="7">
        <f t="shared" si="98"/>
        <v>0</v>
      </c>
      <c r="FX1379" s="7">
        <f t="shared" si="99"/>
        <v>0</v>
      </c>
      <c r="FY1379" s="7">
        <f t="shared" si="100"/>
        <v>0</v>
      </c>
    </row>
    <row r="1380" spans="179:181" x14ac:dyDescent="0.25">
      <c r="FW1380" s="7">
        <f t="shared" si="98"/>
        <v>0</v>
      </c>
      <c r="FX1380" s="7">
        <f t="shared" si="99"/>
        <v>0</v>
      </c>
      <c r="FY1380" s="7">
        <f t="shared" si="100"/>
        <v>0</v>
      </c>
    </row>
    <row r="1381" spans="179:181" x14ac:dyDescent="0.25">
      <c r="FW1381" s="7">
        <f t="shared" si="98"/>
        <v>0</v>
      </c>
      <c r="FX1381" s="7">
        <f t="shared" si="99"/>
        <v>0</v>
      </c>
      <c r="FY1381" s="7">
        <f t="shared" si="100"/>
        <v>0</v>
      </c>
    </row>
    <row r="1382" spans="179:181" x14ac:dyDescent="0.25">
      <c r="FW1382" s="7">
        <f t="shared" si="98"/>
        <v>0</v>
      </c>
      <c r="FX1382" s="7">
        <f t="shared" si="99"/>
        <v>0</v>
      </c>
      <c r="FY1382" s="7">
        <f t="shared" si="100"/>
        <v>0</v>
      </c>
    </row>
    <row r="1383" spans="179:181" x14ac:dyDescent="0.25">
      <c r="FW1383" s="7">
        <f t="shared" si="98"/>
        <v>0</v>
      </c>
      <c r="FX1383" s="7">
        <f t="shared" si="99"/>
        <v>0</v>
      </c>
      <c r="FY1383" s="7">
        <f t="shared" si="100"/>
        <v>0</v>
      </c>
    </row>
    <row r="1384" spans="179:181" x14ac:dyDescent="0.25">
      <c r="FW1384" s="7">
        <f t="shared" si="98"/>
        <v>0</v>
      </c>
      <c r="FX1384" s="7">
        <f t="shared" si="99"/>
        <v>0</v>
      </c>
      <c r="FY1384" s="7">
        <f t="shared" si="100"/>
        <v>0</v>
      </c>
    </row>
    <row r="1385" spans="179:181" x14ac:dyDescent="0.25">
      <c r="FW1385" s="7">
        <f t="shared" si="98"/>
        <v>0</v>
      </c>
      <c r="FX1385" s="7">
        <f t="shared" si="99"/>
        <v>0</v>
      </c>
      <c r="FY1385" s="7">
        <f t="shared" si="100"/>
        <v>0</v>
      </c>
    </row>
    <row r="1386" spans="179:181" x14ac:dyDescent="0.25">
      <c r="FW1386" s="7">
        <f t="shared" si="98"/>
        <v>0</v>
      </c>
      <c r="FX1386" s="7">
        <f t="shared" si="99"/>
        <v>0</v>
      </c>
      <c r="FY1386" s="7">
        <f t="shared" si="100"/>
        <v>0</v>
      </c>
    </row>
    <row r="1387" spans="179:181" x14ac:dyDescent="0.25">
      <c r="FW1387" s="7">
        <f t="shared" si="98"/>
        <v>0</v>
      </c>
      <c r="FX1387" s="7">
        <f t="shared" si="99"/>
        <v>0</v>
      </c>
      <c r="FY1387" s="7">
        <f t="shared" si="100"/>
        <v>0</v>
      </c>
    </row>
    <row r="1388" spans="179:181" x14ac:dyDescent="0.25">
      <c r="FW1388" s="7">
        <f t="shared" si="98"/>
        <v>0</v>
      </c>
      <c r="FX1388" s="7">
        <f t="shared" si="99"/>
        <v>0</v>
      </c>
      <c r="FY1388" s="7">
        <f t="shared" si="100"/>
        <v>0</v>
      </c>
    </row>
    <row r="1389" spans="179:181" x14ac:dyDescent="0.25">
      <c r="FW1389" s="7">
        <f t="shared" si="98"/>
        <v>0</v>
      </c>
      <c r="FX1389" s="7">
        <f t="shared" si="99"/>
        <v>0</v>
      </c>
      <c r="FY1389" s="7">
        <f t="shared" si="100"/>
        <v>0</v>
      </c>
    </row>
    <row r="1390" spans="179:181" x14ac:dyDescent="0.25">
      <c r="FW1390" s="7">
        <f t="shared" si="98"/>
        <v>0</v>
      </c>
      <c r="FX1390" s="7">
        <f t="shared" si="99"/>
        <v>0</v>
      </c>
      <c r="FY1390" s="7">
        <f t="shared" si="100"/>
        <v>0</v>
      </c>
    </row>
    <row r="1391" spans="179:181" x14ac:dyDescent="0.25">
      <c r="FW1391" s="7">
        <f t="shared" si="98"/>
        <v>0</v>
      </c>
      <c r="FX1391" s="7">
        <f t="shared" si="99"/>
        <v>0</v>
      </c>
      <c r="FY1391" s="7">
        <f t="shared" si="100"/>
        <v>0</v>
      </c>
    </row>
    <row r="1392" spans="179:181" x14ac:dyDescent="0.25">
      <c r="FW1392" s="7">
        <f t="shared" si="98"/>
        <v>0</v>
      </c>
      <c r="FX1392" s="7">
        <f t="shared" si="99"/>
        <v>0</v>
      </c>
      <c r="FY1392" s="7">
        <f t="shared" si="100"/>
        <v>0</v>
      </c>
    </row>
    <row r="1393" spans="179:181" x14ac:dyDescent="0.25">
      <c r="FW1393" s="7">
        <f t="shared" si="98"/>
        <v>0</v>
      </c>
      <c r="FX1393" s="7">
        <f t="shared" si="99"/>
        <v>0</v>
      </c>
      <c r="FY1393" s="7">
        <f t="shared" si="100"/>
        <v>0</v>
      </c>
    </row>
    <row r="1394" spans="179:181" x14ac:dyDescent="0.25">
      <c r="FW1394" s="7">
        <f t="shared" si="98"/>
        <v>0</v>
      </c>
      <c r="FX1394" s="7">
        <f t="shared" si="99"/>
        <v>0</v>
      </c>
      <c r="FY1394" s="7">
        <f t="shared" si="100"/>
        <v>0</v>
      </c>
    </row>
    <row r="1395" spans="179:181" x14ac:dyDescent="0.25">
      <c r="FW1395" s="7">
        <f t="shared" si="98"/>
        <v>0</v>
      </c>
      <c r="FX1395" s="7">
        <f t="shared" si="99"/>
        <v>0</v>
      </c>
      <c r="FY1395" s="7">
        <f t="shared" si="100"/>
        <v>0</v>
      </c>
    </row>
    <row r="1396" spans="179:181" x14ac:dyDescent="0.25">
      <c r="FW1396" s="7">
        <f t="shared" si="98"/>
        <v>0</v>
      </c>
      <c r="FX1396" s="7">
        <f t="shared" si="99"/>
        <v>0</v>
      </c>
      <c r="FY1396" s="7">
        <f t="shared" si="100"/>
        <v>0</v>
      </c>
    </row>
    <row r="1397" spans="179:181" x14ac:dyDescent="0.25">
      <c r="FW1397" s="7">
        <f t="shared" si="98"/>
        <v>0</v>
      </c>
      <c r="FX1397" s="7">
        <f t="shared" si="99"/>
        <v>0</v>
      </c>
      <c r="FY1397" s="7">
        <f t="shared" si="100"/>
        <v>0</v>
      </c>
    </row>
    <row r="1398" spans="179:181" x14ac:dyDescent="0.25">
      <c r="FW1398" s="7">
        <f t="shared" si="98"/>
        <v>0</v>
      </c>
      <c r="FX1398" s="7">
        <f t="shared" si="99"/>
        <v>0</v>
      </c>
      <c r="FY1398" s="7">
        <f t="shared" si="100"/>
        <v>0</v>
      </c>
    </row>
    <row r="1399" spans="179:181" x14ac:dyDescent="0.25">
      <c r="FW1399" s="7">
        <f t="shared" si="98"/>
        <v>0</v>
      </c>
      <c r="FX1399" s="7">
        <f t="shared" si="99"/>
        <v>0</v>
      </c>
      <c r="FY1399" s="7">
        <f t="shared" si="100"/>
        <v>0</v>
      </c>
    </row>
    <row r="1400" spans="179:181" x14ac:dyDescent="0.25">
      <c r="FW1400" s="7">
        <f t="shared" si="98"/>
        <v>0</v>
      </c>
      <c r="FX1400" s="7">
        <f t="shared" si="99"/>
        <v>0</v>
      </c>
      <c r="FY1400" s="7">
        <f t="shared" si="100"/>
        <v>0</v>
      </c>
    </row>
    <row r="1401" spans="179:181" x14ac:dyDescent="0.25">
      <c r="FW1401" s="7">
        <f t="shared" si="98"/>
        <v>0</v>
      </c>
      <c r="FX1401" s="7">
        <f t="shared" si="99"/>
        <v>0</v>
      </c>
      <c r="FY1401" s="7">
        <f t="shared" si="100"/>
        <v>0</v>
      </c>
    </row>
    <row r="1402" spans="179:181" x14ac:dyDescent="0.25">
      <c r="FW1402" s="7">
        <f t="shared" si="98"/>
        <v>0</v>
      </c>
      <c r="FX1402" s="7">
        <f t="shared" si="99"/>
        <v>0</v>
      </c>
      <c r="FY1402" s="7">
        <f t="shared" si="100"/>
        <v>0</v>
      </c>
    </row>
    <row r="1403" spans="179:181" x14ac:dyDescent="0.25">
      <c r="FW1403" s="7">
        <f t="shared" si="98"/>
        <v>0</v>
      </c>
      <c r="FX1403" s="7">
        <f t="shared" si="99"/>
        <v>0</v>
      </c>
      <c r="FY1403" s="7">
        <f t="shared" si="100"/>
        <v>0</v>
      </c>
    </row>
    <row r="1404" spans="179:181" x14ac:dyDescent="0.25">
      <c r="FW1404" s="7">
        <f t="shared" si="98"/>
        <v>0</v>
      </c>
      <c r="FX1404" s="7">
        <f t="shared" si="99"/>
        <v>0</v>
      </c>
      <c r="FY1404" s="7">
        <f t="shared" si="100"/>
        <v>0</v>
      </c>
    </row>
    <row r="1405" spans="179:181" x14ac:dyDescent="0.25">
      <c r="FW1405" s="7">
        <f t="shared" si="98"/>
        <v>0</v>
      </c>
      <c r="FX1405" s="7">
        <f t="shared" si="99"/>
        <v>0</v>
      </c>
      <c r="FY1405" s="7">
        <f t="shared" si="100"/>
        <v>0</v>
      </c>
    </row>
    <row r="1406" spans="179:181" x14ac:dyDescent="0.25">
      <c r="FW1406" s="7">
        <f t="shared" si="98"/>
        <v>0</v>
      </c>
      <c r="FX1406" s="7">
        <f t="shared" si="99"/>
        <v>0</v>
      </c>
      <c r="FY1406" s="7">
        <f t="shared" si="100"/>
        <v>0</v>
      </c>
    </row>
    <row r="1407" spans="179:181" x14ac:dyDescent="0.25">
      <c r="FW1407" s="7">
        <f t="shared" si="98"/>
        <v>0</v>
      </c>
      <c r="FX1407" s="7">
        <f t="shared" si="99"/>
        <v>0</v>
      </c>
      <c r="FY1407" s="7">
        <f t="shared" si="100"/>
        <v>0</v>
      </c>
    </row>
    <row r="1408" spans="179:181" x14ac:dyDescent="0.25">
      <c r="FW1408" s="7">
        <f t="shared" si="98"/>
        <v>0</v>
      </c>
      <c r="FX1408" s="7">
        <f t="shared" si="99"/>
        <v>0</v>
      </c>
      <c r="FY1408" s="7">
        <f t="shared" si="100"/>
        <v>0</v>
      </c>
    </row>
    <row r="1409" spans="179:181" x14ac:dyDescent="0.25">
      <c r="FW1409" s="7">
        <f t="shared" si="98"/>
        <v>0</v>
      </c>
      <c r="FX1409" s="7">
        <f t="shared" si="99"/>
        <v>0</v>
      </c>
      <c r="FY1409" s="7">
        <f t="shared" si="100"/>
        <v>0</v>
      </c>
    </row>
    <row r="1410" spans="179:181" x14ac:dyDescent="0.25">
      <c r="FW1410" s="7">
        <f t="shared" si="98"/>
        <v>0</v>
      </c>
      <c r="FX1410" s="7">
        <f t="shared" si="99"/>
        <v>0</v>
      </c>
      <c r="FY1410" s="7">
        <f t="shared" si="100"/>
        <v>0</v>
      </c>
    </row>
    <row r="1411" spans="179:181" x14ac:dyDescent="0.25">
      <c r="FW1411" s="7">
        <f t="shared" ref="FW1411:FW1474" si="101">SUM(AE1411,AI1411,AN1411,AR1411,AV1411,BA1411,BF1411,BK1411,BW1411,CG1411,CS1411,CY1411,DC1411,DS1411,EH1411,EL1411,EY1411,FO1411,FR1411)</f>
        <v>0</v>
      </c>
      <c r="FX1411" s="7">
        <f t="shared" ref="FX1411:FX1474" si="102">SUM(AF1411,AJ1411,AO1411,AS1411,AW1411,BB1411,BG1411,BL1411,BX1411,CH1411,CT1411,CZ1411,DD1411,DT1411,EI1411,EM1411,EZ1411,FP1411,FS1411,FU1411)</f>
        <v>0</v>
      </c>
      <c r="FY1411" s="7">
        <f t="shared" si="100"/>
        <v>0</v>
      </c>
    </row>
    <row r="1412" spans="179:181" x14ac:dyDescent="0.25">
      <c r="FW1412" s="7">
        <f t="shared" si="101"/>
        <v>0</v>
      </c>
      <c r="FX1412" s="7">
        <f t="shared" si="102"/>
        <v>0</v>
      </c>
      <c r="FY1412" s="7">
        <f t="shared" si="100"/>
        <v>0</v>
      </c>
    </row>
    <row r="1413" spans="179:181" x14ac:dyDescent="0.25">
      <c r="FW1413" s="7">
        <f t="shared" si="101"/>
        <v>0</v>
      </c>
      <c r="FX1413" s="7">
        <f t="shared" si="102"/>
        <v>0</v>
      </c>
      <c r="FY1413" s="7">
        <f t="shared" si="100"/>
        <v>0</v>
      </c>
    </row>
    <row r="1414" spans="179:181" x14ac:dyDescent="0.25">
      <c r="FW1414" s="7">
        <f t="shared" si="101"/>
        <v>0</v>
      </c>
      <c r="FX1414" s="7">
        <f t="shared" si="102"/>
        <v>0</v>
      </c>
      <c r="FY1414" s="7">
        <f t="shared" ref="FY1414:FY1477" si="103">SUM(AG1414,AK1414,AP1414,AT1414,AX1414,BC1414,BH1414,BM1414,BY1414,CI1414,CU1414,DA1414,DE1414,DU1414,EJ1414,EN1414,FA1414,FQ1414,FT1414,FV1414)</f>
        <v>0</v>
      </c>
    </row>
    <row r="1415" spans="179:181" x14ac:dyDescent="0.25">
      <c r="FW1415" s="7">
        <f t="shared" si="101"/>
        <v>0</v>
      </c>
      <c r="FX1415" s="7">
        <f t="shared" si="102"/>
        <v>0</v>
      </c>
      <c r="FY1415" s="7">
        <f t="shared" si="103"/>
        <v>0</v>
      </c>
    </row>
    <row r="1416" spans="179:181" x14ac:dyDescent="0.25">
      <c r="FW1416" s="7">
        <f t="shared" si="101"/>
        <v>0</v>
      </c>
      <c r="FX1416" s="7">
        <f t="shared" si="102"/>
        <v>0</v>
      </c>
      <c r="FY1416" s="7">
        <f t="shared" si="103"/>
        <v>0</v>
      </c>
    </row>
    <row r="1417" spans="179:181" x14ac:dyDescent="0.25">
      <c r="FW1417" s="7">
        <f t="shared" si="101"/>
        <v>0</v>
      </c>
      <c r="FX1417" s="7">
        <f t="shared" si="102"/>
        <v>0</v>
      </c>
      <c r="FY1417" s="7">
        <f t="shared" si="103"/>
        <v>0</v>
      </c>
    </row>
    <row r="1418" spans="179:181" x14ac:dyDescent="0.25">
      <c r="FW1418" s="7">
        <f t="shared" si="101"/>
        <v>0</v>
      </c>
      <c r="FX1418" s="7">
        <f t="shared" si="102"/>
        <v>0</v>
      </c>
      <c r="FY1418" s="7">
        <f t="shared" si="103"/>
        <v>0</v>
      </c>
    </row>
    <row r="1419" spans="179:181" x14ac:dyDescent="0.25">
      <c r="FW1419" s="7">
        <f t="shared" si="101"/>
        <v>0</v>
      </c>
      <c r="FX1419" s="7">
        <f t="shared" si="102"/>
        <v>0</v>
      </c>
      <c r="FY1419" s="7">
        <f t="shared" si="103"/>
        <v>0</v>
      </c>
    </row>
    <row r="1420" spans="179:181" x14ac:dyDescent="0.25">
      <c r="FW1420" s="7">
        <f t="shared" si="101"/>
        <v>0</v>
      </c>
      <c r="FX1420" s="7">
        <f t="shared" si="102"/>
        <v>0</v>
      </c>
      <c r="FY1420" s="7">
        <f t="shared" si="103"/>
        <v>0</v>
      </c>
    </row>
    <row r="1421" spans="179:181" x14ac:dyDescent="0.25">
      <c r="FW1421" s="7">
        <f t="shared" si="101"/>
        <v>0</v>
      </c>
      <c r="FX1421" s="7">
        <f t="shared" si="102"/>
        <v>0</v>
      </c>
      <c r="FY1421" s="7">
        <f t="shared" si="103"/>
        <v>0</v>
      </c>
    </row>
    <row r="1422" spans="179:181" x14ac:dyDescent="0.25">
      <c r="FW1422" s="7">
        <f t="shared" si="101"/>
        <v>0</v>
      </c>
      <c r="FX1422" s="7">
        <f t="shared" si="102"/>
        <v>0</v>
      </c>
      <c r="FY1422" s="7">
        <f t="shared" si="103"/>
        <v>0</v>
      </c>
    </row>
    <row r="1423" spans="179:181" x14ac:dyDescent="0.25">
      <c r="FW1423" s="7">
        <f t="shared" si="101"/>
        <v>0</v>
      </c>
      <c r="FX1423" s="7">
        <f t="shared" si="102"/>
        <v>0</v>
      </c>
      <c r="FY1423" s="7">
        <f t="shared" si="103"/>
        <v>0</v>
      </c>
    </row>
    <row r="1424" spans="179:181" x14ac:dyDescent="0.25">
      <c r="FW1424" s="7">
        <f t="shared" si="101"/>
        <v>0</v>
      </c>
      <c r="FX1424" s="7">
        <f t="shared" si="102"/>
        <v>0</v>
      </c>
      <c r="FY1424" s="7">
        <f t="shared" si="103"/>
        <v>0</v>
      </c>
    </row>
    <row r="1425" spans="179:181" x14ac:dyDescent="0.25">
      <c r="FW1425" s="7">
        <f t="shared" si="101"/>
        <v>0</v>
      </c>
      <c r="FX1425" s="7">
        <f t="shared" si="102"/>
        <v>0</v>
      </c>
      <c r="FY1425" s="7">
        <f t="shared" si="103"/>
        <v>0</v>
      </c>
    </row>
    <row r="1426" spans="179:181" x14ac:dyDescent="0.25">
      <c r="FW1426" s="7">
        <f t="shared" si="101"/>
        <v>0</v>
      </c>
      <c r="FX1426" s="7">
        <f t="shared" si="102"/>
        <v>0</v>
      </c>
      <c r="FY1426" s="7">
        <f t="shared" si="103"/>
        <v>0</v>
      </c>
    </row>
    <row r="1427" spans="179:181" x14ac:dyDescent="0.25">
      <c r="FW1427" s="7">
        <f t="shared" si="101"/>
        <v>0</v>
      </c>
      <c r="FX1427" s="7">
        <f t="shared" si="102"/>
        <v>0</v>
      </c>
      <c r="FY1427" s="7">
        <f t="shared" si="103"/>
        <v>0</v>
      </c>
    </row>
    <row r="1428" spans="179:181" x14ac:dyDescent="0.25">
      <c r="FW1428" s="7">
        <f t="shared" si="101"/>
        <v>0</v>
      </c>
      <c r="FX1428" s="7">
        <f t="shared" si="102"/>
        <v>0</v>
      </c>
      <c r="FY1428" s="7">
        <f t="shared" si="103"/>
        <v>0</v>
      </c>
    </row>
    <row r="1429" spans="179:181" x14ac:dyDescent="0.25">
      <c r="FW1429" s="7">
        <f t="shared" si="101"/>
        <v>0</v>
      </c>
      <c r="FX1429" s="7">
        <f t="shared" si="102"/>
        <v>0</v>
      </c>
      <c r="FY1429" s="7">
        <f t="shared" si="103"/>
        <v>0</v>
      </c>
    </row>
    <row r="1430" spans="179:181" x14ac:dyDescent="0.25">
      <c r="FW1430" s="7">
        <f t="shared" si="101"/>
        <v>0</v>
      </c>
      <c r="FX1430" s="7">
        <f t="shared" si="102"/>
        <v>0</v>
      </c>
      <c r="FY1430" s="7">
        <f t="shared" si="103"/>
        <v>0</v>
      </c>
    </row>
    <row r="1431" spans="179:181" x14ac:dyDescent="0.25">
      <c r="FW1431" s="7">
        <f t="shared" si="101"/>
        <v>0</v>
      </c>
      <c r="FX1431" s="7">
        <f t="shared" si="102"/>
        <v>0</v>
      </c>
      <c r="FY1431" s="7">
        <f t="shared" si="103"/>
        <v>0</v>
      </c>
    </row>
    <row r="1432" spans="179:181" x14ac:dyDescent="0.25">
      <c r="FW1432" s="7">
        <f t="shared" si="101"/>
        <v>0</v>
      </c>
      <c r="FX1432" s="7">
        <f t="shared" si="102"/>
        <v>0</v>
      </c>
      <c r="FY1432" s="7">
        <f t="shared" si="103"/>
        <v>0</v>
      </c>
    </row>
    <row r="1433" spans="179:181" x14ac:dyDescent="0.25">
      <c r="FW1433" s="7">
        <f t="shared" si="101"/>
        <v>0</v>
      </c>
      <c r="FX1433" s="7">
        <f t="shared" si="102"/>
        <v>0</v>
      </c>
      <c r="FY1433" s="7">
        <f t="shared" si="103"/>
        <v>0</v>
      </c>
    </row>
    <row r="1434" spans="179:181" x14ac:dyDescent="0.25">
      <c r="FW1434" s="7">
        <f t="shared" si="101"/>
        <v>0</v>
      </c>
      <c r="FX1434" s="7">
        <f t="shared" si="102"/>
        <v>0</v>
      </c>
      <c r="FY1434" s="7">
        <f t="shared" si="103"/>
        <v>0</v>
      </c>
    </row>
    <row r="1435" spans="179:181" x14ac:dyDescent="0.25">
      <c r="FW1435" s="7">
        <f t="shared" si="101"/>
        <v>0</v>
      </c>
      <c r="FX1435" s="7">
        <f t="shared" si="102"/>
        <v>0</v>
      </c>
      <c r="FY1435" s="7">
        <f t="shared" si="103"/>
        <v>0</v>
      </c>
    </row>
    <row r="1436" spans="179:181" x14ac:dyDescent="0.25">
      <c r="FW1436" s="7">
        <f t="shared" si="101"/>
        <v>0</v>
      </c>
      <c r="FX1436" s="7">
        <f t="shared" si="102"/>
        <v>0</v>
      </c>
      <c r="FY1436" s="7">
        <f t="shared" si="103"/>
        <v>0</v>
      </c>
    </row>
    <row r="1437" spans="179:181" x14ac:dyDescent="0.25">
      <c r="FW1437" s="7">
        <f t="shared" si="101"/>
        <v>0</v>
      </c>
      <c r="FX1437" s="7">
        <f t="shared" si="102"/>
        <v>0</v>
      </c>
      <c r="FY1437" s="7">
        <f t="shared" si="103"/>
        <v>0</v>
      </c>
    </row>
    <row r="1438" spans="179:181" x14ac:dyDescent="0.25">
      <c r="FW1438" s="7">
        <f t="shared" si="101"/>
        <v>0</v>
      </c>
      <c r="FX1438" s="7">
        <f t="shared" si="102"/>
        <v>0</v>
      </c>
      <c r="FY1438" s="7">
        <f t="shared" si="103"/>
        <v>0</v>
      </c>
    </row>
    <row r="1439" spans="179:181" x14ac:dyDescent="0.25">
      <c r="FW1439" s="7">
        <f t="shared" si="101"/>
        <v>0</v>
      </c>
      <c r="FX1439" s="7">
        <f t="shared" si="102"/>
        <v>0</v>
      </c>
      <c r="FY1439" s="7">
        <f t="shared" si="103"/>
        <v>0</v>
      </c>
    </row>
    <row r="1440" spans="179:181" x14ac:dyDescent="0.25">
      <c r="FW1440" s="7">
        <f t="shared" si="101"/>
        <v>0</v>
      </c>
      <c r="FX1440" s="7">
        <f t="shared" si="102"/>
        <v>0</v>
      </c>
      <c r="FY1440" s="7">
        <f t="shared" si="103"/>
        <v>0</v>
      </c>
    </row>
    <row r="1441" spans="179:181" x14ac:dyDescent="0.25">
      <c r="FW1441" s="7">
        <f t="shared" si="101"/>
        <v>0</v>
      </c>
      <c r="FX1441" s="7">
        <f t="shared" si="102"/>
        <v>0</v>
      </c>
      <c r="FY1441" s="7">
        <f t="shared" si="103"/>
        <v>0</v>
      </c>
    </row>
    <row r="1442" spans="179:181" x14ac:dyDescent="0.25">
      <c r="FW1442" s="7">
        <f t="shared" si="101"/>
        <v>0</v>
      </c>
      <c r="FX1442" s="7">
        <f t="shared" si="102"/>
        <v>0</v>
      </c>
      <c r="FY1442" s="7">
        <f t="shared" si="103"/>
        <v>0</v>
      </c>
    </row>
    <row r="1443" spans="179:181" x14ac:dyDescent="0.25">
      <c r="FW1443" s="7">
        <f t="shared" si="101"/>
        <v>0</v>
      </c>
      <c r="FX1443" s="7">
        <f t="shared" si="102"/>
        <v>0</v>
      </c>
      <c r="FY1443" s="7">
        <f t="shared" si="103"/>
        <v>0</v>
      </c>
    </row>
    <row r="1444" spans="179:181" x14ac:dyDescent="0.25">
      <c r="FW1444" s="7">
        <f t="shared" si="101"/>
        <v>0</v>
      </c>
      <c r="FX1444" s="7">
        <f t="shared" si="102"/>
        <v>0</v>
      </c>
      <c r="FY1444" s="7">
        <f t="shared" si="103"/>
        <v>0</v>
      </c>
    </row>
    <row r="1445" spans="179:181" x14ac:dyDescent="0.25">
      <c r="FW1445" s="7">
        <f t="shared" si="101"/>
        <v>0</v>
      </c>
      <c r="FX1445" s="7">
        <f t="shared" si="102"/>
        <v>0</v>
      </c>
      <c r="FY1445" s="7">
        <f t="shared" si="103"/>
        <v>0</v>
      </c>
    </row>
    <row r="1446" spans="179:181" x14ac:dyDescent="0.25">
      <c r="FW1446" s="7">
        <f t="shared" si="101"/>
        <v>0</v>
      </c>
      <c r="FX1446" s="7">
        <f t="shared" si="102"/>
        <v>0</v>
      </c>
      <c r="FY1446" s="7">
        <f t="shared" si="103"/>
        <v>0</v>
      </c>
    </row>
    <row r="1447" spans="179:181" x14ac:dyDescent="0.25">
      <c r="FW1447" s="7">
        <f t="shared" si="101"/>
        <v>0</v>
      </c>
      <c r="FX1447" s="7">
        <f t="shared" si="102"/>
        <v>0</v>
      </c>
      <c r="FY1447" s="7">
        <f t="shared" si="103"/>
        <v>0</v>
      </c>
    </row>
    <row r="1448" spans="179:181" x14ac:dyDescent="0.25">
      <c r="FW1448" s="7">
        <f t="shared" si="101"/>
        <v>0</v>
      </c>
      <c r="FX1448" s="7">
        <f t="shared" si="102"/>
        <v>0</v>
      </c>
      <c r="FY1448" s="7">
        <f t="shared" si="103"/>
        <v>0</v>
      </c>
    </row>
    <row r="1449" spans="179:181" x14ac:dyDescent="0.25">
      <c r="FW1449" s="7">
        <f t="shared" si="101"/>
        <v>0</v>
      </c>
      <c r="FX1449" s="7">
        <f t="shared" si="102"/>
        <v>0</v>
      </c>
      <c r="FY1449" s="7">
        <f t="shared" si="103"/>
        <v>0</v>
      </c>
    </row>
    <row r="1450" spans="179:181" x14ac:dyDescent="0.25">
      <c r="FW1450" s="7">
        <f t="shared" si="101"/>
        <v>0</v>
      </c>
      <c r="FX1450" s="7">
        <f t="shared" si="102"/>
        <v>0</v>
      </c>
      <c r="FY1450" s="7">
        <f t="shared" si="103"/>
        <v>0</v>
      </c>
    </row>
    <row r="1451" spans="179:181" x14ac:dyDescent="0.25">
      <c r="FW1451" s="7">
        <f t="shared" si="101"/>
        <v>0</v>
      </c>
      <c r="FX1451" s="7">
        <f t="shared" si="102"/>
        <v>0</v>
      </c>
      <c r="FY1451" s="7">
        <f t="shared" si="103"/>
        <v>0</v>
      </c>
    </row>
    <row r="1452" spans="179:181" x14ac:dyDescent="0.25">
      <c r="FW1452" s="7">
        <f t="shared" si="101"/>
        <v>0</v>
      </c>
      <c r="FX1452" s="7">
        <f t="shared" si="102"/>
        <v>0</v>
      </c>
      <c r="FY1452" s="7">
        <f t="shared" si="103"/>
        <v>0</v>
      </c>
    </row>
    <row r="1453" spans="179:181" x14ac:dyDescent="0.25">
      <c r="FW1453" s="7">
        <f t="shared" si="101"/>
        <v>0</v>
      </c>
      <c r="FX1453" s="7">
        <f t="shared" si="102"/>
        <v>0</v>
      </c>
      <c r="FY1453" s="7">
        <f t="shared" si="103"/>
        <v>0</v>
      </c>
    </row>
    <row r="1454" spans="179:181" x14ac:dyDescent="0.25">
      <c r="FW1454" s="7">
        <f t="shared" si="101"/>
        <v>0</v>
      </c>
      <c r="FX1454" s="7">
        <f t="shared" si="102"/>
        <v>0</v>
      </c>
      <c r="FY1454" s="7">
        <f t="shared" si="103"/>
        <v>0</v>
      </c>
    </row>
    <row r="1455" spans="179:181" x14ac:dyDescent="0.25">
      <c r="FW1455" s="7">
        <f t="shared" si="101"/>
        <v>0</v>
      </c>
      <c r="FX1455" s="7">
        <f t="shared" si="102"/>
        <v>0</v>
      </c>
      <c r="FY1455" s="7">
        <f t="shared" si="103"/>
        <v>0</v>
      </c>
    </row>
    <row r="1456" spans="179:181" x14ac:dyDescent="0.25">
      <c r="FW1456" s="7">
        <f t="shared" si="101"/>
        <v>0</v>
      </c>
      <c r="FX1456" s="7">
        <f t="shared" si="102"/>
        <v>0</v>
      </c>
      <c r="FY1456" s="7">
        <f t="shared" si="103"/>
        <v>0</v>
      </c>
    </row>
    <row r="1457" spans="179:181" x14ac:dyDescent="0.25">
      <c r="FW1457" s="7">
        <f t="shared" si="101"/>
        <v>0</v>
      </c>
      <c r="FX1457" s="7">
        <f t="shared" si="102"/>
        <v>0</v>
      </c>
      <c r="FY1457" s="7">
        <f t="shared" si="103"/>
        <v>0</v>
      </c>
    </row>
    <row r="1458" spans="179:181" x14ac:dyDescent="0.25">
      <c r="FW1458" s="7">
        <f t="shared" si="101"/>
        <v>0</v>
      </c>
      <c r="FX1458" s="7">
        <f t="shared" si="102"/>
        <v>0</v>
      </c>
      <c r="FY1458" s="7">
        <f t="shared" si="103"/>
        <v>0</v>
      </c>
    </row>
    <row r="1459" spans="179:181" x14ac:dyDescent="0.25">
      <c r="FW1459" s="7">
        <f t="shared" si="101"/>
        <v>0</v>
      </c>
      <c r="FX1459" s="7">
        <f t="shared" si="102"/>
        <v>0</v>
      </c>
      <c r="FY1459" s="7">
        <f t="shared" si="103"/>
        <v>0</v>
      </c>
    </row>
    <row r="1460" spans="179:181" x14ac:dyDescent="0.25">
      <c r="FW1460" s="7">
        <f t="shared" si="101"/>
        <v>0</v>
      </c>
      <c r="FX1460" s="7">
        <f t="shared" si="102"/>
        <v>0</v>
      </c>
      <c r="FY1460" s="7">
        <f t="shared" si="103"/>
        <v>0</v>
      </c>
    </row>
    <row r="1461" spans="179:181" x14ac:dyDescent="0.25">
      <c r="FW1461" s="7">
        <f t="shared" si="101"/>
        <v>0</v>
      </c>
      <c r="FX1461" s="7">
        <f t="shared" si="102"/>
        <v>0</v>
      </c>
      <c r="FY1461" s="7">
        <f t="shared" si="103"/>
        <v>0</v>
      </c>
    </row>
    <row r="1462" spans="179:181" x14ac:dyDescent="0.25">
      <c r="FW1462" s="7">
        <f t="shared" si="101"/>
        <v>0</v>
      </c>
      <c r="FX1462" s="7">
        <f t="shared" si="102"/>
        <v>0</v>
      </c>
      <c r="FY1462" s="7">
        <f t="shared" si="103"/>
        <v>0</v>
      </c>
    </row>
    <row r="1463" spans="179:181" x14ac:dyDescent="0.25">
      <c r="FW1463" s="7">
        <f t="shared" si="101"/>
        <v>0</v>
      </c>
      <c r="FX1463" s="7">
        <f t="shared" si="102"/>
        <v>0</v>
      </c>
      <c r="FY1463" s="7">
        <f t="shared" si="103"/>
        <v>0</v>
      </c>
    </row>
    <row r="1464" spans="179:181" x14ac:dyDescent="0.25">
      <c r="FW1464" s="7">
        <f t="shared" si="101"/>
        <v>0</v>
      </c>
      <c r="FX1464" s="7">
        <f t="shared" si="102"/>
        <v>0</v>
      </c>
      <c r="FY1464" s="7">
        <f t="shared" si="103"/>
        <v>0</v>
      </c>
    </row>
    <row r="1465" spans="179:181" x14ac:dyDescent="0.25">
      <c r="FW1465" s="7">
        <f t="shared" si="101"/>
        <v>0</v>
      </c>
      <c r="FX1465" s="7">
        <f t="shared" si="102"/>
        <v>0</v>
      </c>
      <c r="FY1465" s="7">
        <f t="shared" si="103"/>
        <v>0</v>
      </c>
    </row>
    <row r="1466" spans="179:181" x14ac:dyDescent="0.25">
      <c r="FW1466" s="7">
        <f t="shared" si="101"/>
        <v>0</v>
      </c>
      <c r="FX1466" s="7">
        <f t="shared" si="102"/>
        <v>0</v>
      </c>
      <c r="FY1466" s="7">
        <f t="shared" si="103"/>
        <v>0</v>
      </c>
    </row>
    <row r="1467" spans="179:181" x14ac:dyDescent="0.25">
      <c r="FW1467" s="7">
        <f t="shared" si="101"/>
        <v>0</v>
      </c>
      <c r="FX1467" s="7">
        <f t="shared" si="102"/>
        <v>0</v>
      </c>
      <c r="FY1467" s="7">
        <f t="shared" si="103"/>
        <v>0</v>
      </c>
    </row>
    <row r="1468" spans="179:181" x14ac:dyDescent="0.25">
      <c r="FW1468" s="7">
        <f t="shared" si="101"/>
        <v>0</v>
      </c>
      <c r="FX1468" s="7">
        <f t="shared" si="102"/>
        <v>0</v>
      </c>
      <c r="FY1468" s="7">
        <f t="shared" si="103"/>
        <v>0</v>
      </c>
    </row>
    <row r="1469" spans="179:181" x14ac:dyDescent="0.25">
      <c r="FW1469" s="7">
        <f t="shared" si="101"/>
        <v>0</v>
      </c>
      <c r="FX1469" s="7">
        <f t="shared" si="102"/>
        <v>0</v>
      </c>
      <c r="FY1469" s="7">
        <f t="shared" si="103"/>
        <v>0</v>
      </c>
    </row>
    <row r="1470" spans="179:181" x14ac:dyDescent="0.25">
      <c r="FW1470" s="7">
        <f t="shared" si="101"/>
        <v>0</v>
      </c>
      <c r="FX1470" s="7">
        <f t="shared" si="102"/>
        <v>0</v>
      </c>
      <c r="FY1470" s="7">
        <f t="shared" si="103"/>
        <v>0</v>
      </c>
    </row>
    <row r="1471" spans="179:181" x14ac:dyDescent="0.25">
      <c r="FW1471" s="7">
        <f t="shared" si="101"/>
        <v>0</v>
      </c>
      <c r="FX1471" s="7">
        <f t="shared" si="102"/>
        <v>0</v>
      </c>
      <c r="FY1471" s="7">
        <f t="shared" si="103"/>
        <v>0</v>
      </c>
    </row>
    <row r="1472" spans="179:181" x14ac:dyDescent="0.25">
      <c r="FW1472" s="7">
        <f t="shared" si="101"/>
        <v>0</v>
      </c>
      <c r="FX1472" s="7">
        <f t="shared" si="102"/>
        <v>0</v>
      </c>
      <c r="FY1472" s="7">
        <f t="shared" si="103"/>
        <v>0</v>
      </c>
    </row>
    <row r="1473" spans="179:181" x14ac:dyDescent="0.25">
      <c r="FW1473" s="7">
        <f t="shared" si="101"/>
        <v>0</v>
      </c>
      <c r="FX1473" s="7">
        <f t="shared" si="102"/>
        <v>0</v>
      </c>
      <c r="FY1473" s="7">
        <f t="shared" si="103"/>
        <v>0</v>
      </c>
    </row>
    <row r="1474" spans="179:181" x14ac:dyDescent="0.25">
      <c r="FW1474" s="7">
        <f t="shared" si="101"/>
        <v>0</v>
      </c>
      <c r="FX1474" s="7">
        <f t="shared" si="102"/>
        <v>0</v>
      </c>
      <c r="FY1474" s="7">
        <f t="shared" si="103"/>
        <v>0</v>
      </c>
    </row>
    <row r="1475" spans="179:181" x14ac:dyDescent="0.25">
      <c r="FW1475" s="7">
        <f t="shared" ref="FW1475:FW1538" si="104">SUM(AE1475,AI1475,AN1475,AR1475,AV1475,BA1475,BF1475,BK1475,BW1475,CG1475,CS1475,CY1475,DC1475,DS1475,EH1475,EL1475,EY1475,FO1475,FR1475)</f>
        <v>0</v>
      </c>
      <c r="FX1475" s="7">
        <f t="shared" ref="FX1475:FX1538" si="105">SUM(AF1475,AJ1475,AO1475,AS1475,AW1475,BB1475,BG1475,BL1475,BX1475,CH1475,CT1475,CZ1475,DD1475,DT1475,EI1475,EM1475,EZ1475,FP1475,FS1475,FU1475)</f>
        <v>0</v>
      </c>
      <c r="FY1475" s="7">
        <f t="shared" si="103"/>
        <v>0</v>
      </c>
    </row>
    <row r="1476" spans="179:181" x14ac:dyDescent="0.25">
      <c r="FW1476" s="7">
        <f t="shared" si="104"/>
        <v>0</v>
      </c>
      <c r="FX1476" s="7">
        <f t="shared" si="105"/>
        <v>0</v>
      </c>
      <c r="FY1476" s="7">
        <f t="shared" si="103"/>
        <v>0</v>
      </c>
    </row>
    <row r="1477" spans="179:181" x14ac:dyDescent="0.25">
      <c r="FW1477" s="7">
        <f t="shared" si="104"/>
        <v>0</v>
      </c>
      <c r="FX1477" s="7">
        <f t="shared" si="105"/>
        <v>0</v>
      </c>
      <c r="FY1477" s="7">
        <f t="shared" si="103"/>
        <v>0</v>
      </c>
    </row>
    <row r="1478" spans="179:181" x14ac:dyDescent="0.25">
      <c r="FW1478" s="7">
        <f t="shared" si="104"/>
        <v>0</v>
      </c>
      <c r="FX1478" s="7">
        <f t="shared" si="105"/>
        <v>0</v>
      </c>
      <c r="FY1478" s="7">
        <f t="shared" ref="FY1478:FY1541" si="106">SUM(AG1478,AK1478,AP1478,AT1478,AX1478,BC1478,BH1478,BM1478,BY1478,CI1478,CU1478,DA1478,DE1478,DU1478,EJ1478,EN1478,FA1478,FQ1478,FT1478,FV1478)</f>
        <v>0</v>
      </c>
    </row>
    <row r="1479" spans="179:181" x14ac:dyDescent="0.25">
      <c r="FW1479" s="7">
        <f t="shared" si="104"/>
        <v>0</v>
      </c>
      <c r="FX1479" s="7">
        <f t="shared" si="105"/>
        <v>0</v>
      </c>
      <c r="FY1479" s="7">
        <f t="shared" si="106"/>
        <v>0</v>
      </c>
    </row>
    <row r="1480" spans="179:181" x14ac:dyDescent="0.25">
      <c r="FW1480" s="7">
        <f t="shared" si="104"/>
        <v>0</v>
      </c>
      <c r="FX1480" s="7">
        <f t="shared" si="105"/>
        <v>0</v>
      </c>
      <c r="FY1480" s="7">
        <f t="shared" si="106"/>
        <v>0</v>
      </c>
    </row>
    <row r="1481" spans="179:181" x14ac:dyDescent="0.25">
      <c r="FW1481" s="7">
        <f t="shared" si="104"/>
        <v>0</v>
      </c>
      <c r="FX1481" s="7">
        <f t="shared" si="105"/>
        <v>0</v>
      </c>
      <c r="FY1481" s="7">
        <f t="shared" si="106"/>
        <v>0</v>
      </c>
    </row>
    <row r="1482" spans="179:181" x14ac:dyDescent="0.25">
      <c r="FW1482" s="7">
        <f t="shared" si="104"/>
        <v>0</v>
      </c>
      <c r="FX1482" s="7">
        <f t="shared" si="105"/>
        <v>0</v>
      </c>
      <c r="FY1482" s="7">
        <f t="shared" si="106"/>
        <v>0</v>
      </c>
    </row>
    <row r="1483" spans="179:181" x14ac:dyDescent="0.25">
      <c r="FW1483" s="7">
        <f t="shared" si="104"/>
        <v>0</v>
      </c>
      <c r="FX1483" s="7">
        <f t="shared" si="105"/>
        <v>0</v>
      </c>
      <c r="FY1483" s="7">
        <f t="shared" si="106"/>
        <v>0</v>
      </c>
    </row>
    <row r="1484" spans="179:181" x14ac:dyDescent="0.25">
      <c r="FW1484" s="7">
        <f t="shared" si="104"/>
        <v>0</v>
      </c>
      <c r="FX1484" s="7">
        <f t="shared" si="105"/>
        <v>0</v>
      </c>
      <c r="FY1484" s="7">
        <f t="shared" si="106"/>
        <v>0</v>
      </c>
    </row>
    <row r="1485" spans="179:181" x14ac:dyDescent="0.25">
      <c r="FW1485" s="7">
        <f t="shared" si="104"/>
        <v>0</v>
      </c>
      <c r="FX1485" s="7">
        <f t="shared" si="105"/>
        <v>0</v>
      </c>
      <c r="FY1485" s="7">
        <f t="shared" si="106"/>
        <v>0</v>
      </c>
    </row>
    <row r="1486" spans="179:181" x14ac:dyDescent="0.25">
      <c r="FW1486" s="7">
        <f t="shared" si="104"/>
        <v>0</v>
      </c>
      <c r="FX1486" s="7">
        <f t="shared" si="105"/>
        <v>0</v>
      </c>
      <c r="FY1486" s="7">
        <f t="shared" si="106"/>
        <v>0</v>
      </c>
    </row>
    <row r="1487" spans="179:181" x14ac:dyDescent="0.25">
      <c r="FW1487" s="7">
        <f t="shared" si="104"/>
        <v>0</v>
      </c>
      <c r="FX1487" s="7">
        <f t="shared" si="105"/>
        <v>0</v>
      </c>
      <c r="FY1487" s="7">
        <f t="shared" si="106"/>
        <v>0</v>
      </c>
    </row>
    <row r="1488" spans="179:181" x14ac:dyDescent="0.25">
      <c r="FW1488" s="7">
        <f t="shared" si="104"/>
        <v>0</v>
      </c>
      <c r="FX1488" s="7">
        <f t="shared" si="105"/>
        <v>0</v>
      </c>
      <c r="FY1488" s="7">
        <f t="shared" si="106"/>
        <v>0</v>
      </c>
    </row>
    <row r="1489" spans="179:181" x14ac:dyDescent="0.25">
      <c r="FW1489" s="7">
        <f t="shared" si="104"/>
        <v>0</v>
      </c>
      <c r="FX1489" s="7">
        <f t="shared" si="105"/>
        <v>0</v>
      </c>
      <c r="FY1489" s="7">
        <f t="shared" si="106"/>
        <v>0</v>
      </c>
    </row>
    <row r="1490" spans="179:181" x14ac:dyDescent="0.25">
      <c r="FW1490" s="7">
        <f t="shared" si="104"/>
        <v>0</v>
      </c>
      <c r="FX1490" s="7">
        <f t="shared" si="105"/>
        <v>0</v>
      </c>
      <c r="FY1490" s="7">
        <f t="shared" si="106"/>
        <v>0</v>
      </c>
    </row>
    <row r="1491" spans="179:181" x14ac:dyDescent="0.25">
      <c r="FW1491" s="7">
        <f t="shared" si="104"/>
        <v>0</v>
      </c>
      <c r="FX1491" s="7">
        <f t="shared" si="105"/>
        <v>0</v>
      </c>
      <c r="FY1491" s="7">
        <f t="shared" si="106"/>
        <v>0</v>
      </c>
    </row>
    <row r="1492" spans="179:181" x14ac:dyDescent="0.25">
      <c r="FW1492" s="7">
        <f t="shared" si="104"/>
        <v>0</v>
      </c>
      <c r="FX1492" s="7">
        <f t="shared" si="105"/>
        <v>0</v>
      </c>
      <c r="FY1492" s="7">
        <f t="shared" si="106"/>
        <v>0</v>
      </c>
    </row>
    <row r="1493" spans="179:181" x14ac:dyDescent="0.25">
      <c r="FW1493" s="7">
        <f t="shared" si="104"/>
        <v>0</v>
      </c>
      <c r="FX1493" s="7">
        <f t="shared" si="105"/>
        <v>0</v>
      </c>
      <c r="FY1493" s="7">
        <f t="shared" si="106"/>
        <v>0</v>
      </c>
    </row>
    <row r="1494" spans="179:181" x14ac:dyDescent="0.25">
      <c r="FW1494" s="7">
        <f t="shared" si="104"/>
        <v>0</v>
      </c>
      <c r="FX1494" s="7">
        <f t="shared" si="105"/>
        <v>0</v>
      </c>
      <c r="FY1494" s="7">
        <f t="shared" si="106"/>
        <v>0</v>
      </c>
    </row>
    <row r="1495" spans="179:181" x14ac:dyDescent="0.25">
      <c r="FW1495" s="7">
        <f t="shared" si="104"/>
        <v>0</v>
      </c>
      <c r="FX1495" s="7">
        <f t="shared" si="105"/>
        <v>0</v>
      </c>
      <c r="FY1495" s="7">
        <f t="shared" si="106"/>
        <v>0</v>
      </c>
    </row>
    <row r="1496" spans="179:181" x14ac:dyDescent="0.25">
      <c r="FW1496" s="7">
        <f t="shared" si="104"/>
        <v>0</v>
      </c>
      <c r="FX1496" s="7">
        <f t="shared" si="105"/>
        <v>0</v>
      </c>
      <c r="FY1496" s="7">
        <f t="shared" si="106"/>
        <v>0</v>
      </c>
    </row>
    <row r="1497" spans="179:181" x14ac:dyDescent="0.25">
      <c r="FW1497" s="7">
        <f t="shared" si="104"/>
        <v>0</v>
      </c>
      <c r="FX1497" s="7">
        <f t="shared" si="105"/>
        <v>0</v>
      </c>
      <c r="FY1497" s="7">
        <f t="shared" si="106"/>
        <v>0</v>
      </c>
    </row>
    <row r="1498" spans="179:181" x14ac:dyDescent="0.25">
      <c r="FW1498" s="7">
        <f t="shared" si="104"/>
        <v>0</v>
      </c>
      <c r="FX1498" s="7">
        <f t="shared" si="105"/>
        <v>0</v>
      </c>
      <c r="FY1498" s="7">
        <f t="shared" si="106"/>
        <v>0</v>
      </c>
    </row>
    <row r="1499" spans="179:181" x14ac:dyDescent="0.25">
      <c r="FW1499" s="7">
        <f t="shared" si="104"/>
        <v>0</v>
      </c>
      <c r="FX1499" s="7">
        <f t="shared" si="105"/>
        <v>0</v>
      </c>
      <c r="FY1499" s="7">
        <f t="shared" si="106"/>
        <v>0</v>
      </c>
    </row>
    <row r="1500" spans="179:181" x14ac:dyDescent="0.25">
      <c r="FW1500" s="7">
        <f t="shared" si="104"/>
        <v>0</v>
      </c>
      <c r="FX1500" s="7">
        <f t="shared" si="105"/>
        <v>0</v>
      </c>
      <c r="FY1500" s="7">
        <f t="shared" si="106"/>
        <v>0</v>
      </c>
    </row>
    <row r="1501" spans="179:181" x14ac:dyDescent="0.25">
      <c r="FW1501" s="7">
        <f t="shared" si="104"/>
        <v>0</v>
      </c>
      <c r="FX1501" s="7">
        <f t="shared" si="105"/>
        <v>0</v>
      </c>
      <c r="FY1501" s="7">
        <f t="shared" si="106"/>
        <v>0</v>
      </c>
    </row>
    <row r="1502" spans="179:181" x14ac:dyDescent="0.25">
      <c r="FW1502" s="7">
        <f t="shared" si="104"/>
        <v>0</v>
      </c>
      <c r="FX1502" s="7">
        <f t="shared" si="105"/>
        <v>0</v>
      </c>
      <c r="FY1502" s="7">
        <f t="shared" si="106"/>
        <v>0</v>
      </c>
    </row>
    <row r="1503" spans="179:181" x14ac:dyDescent="0.25">
      <c r="FW1503" s="7">
        <f t="shared" si="104"/>
        <v>0</v>
      </c>
      <c r="FX1503" s="7">
        <f t="shared" si="105"/>
        <v>0</v>
      </c>
      <c r="FY1503" s="7">
        <f t="shared" si="106"/>
        <v>0</v>
      </c>
    </row>
    <row r="1504" spans="179:181" x14ac:dyDescent="0.25">
      <c r="FW1504" s="7">
        <f t="shared" si="104"/>
        <v>0</v>
      </c>
      <c r="FX1504" s="7">
        <f t="shared" si="105"/>
        <v>0</v>
      </c>
      <c r="FY1504" s="7">
        <f t="shared" si="106"/>
        <v>0</v>
      </c>
    </row>
    <row r="1505" spans="179:181" x14ac:dyDescent="0.25">
      <c r="FW1505" s="7">
        <f t="shared" si="104"/>
        <v>0</v>
      </c>
      <c r="FX1505" s="7">
        <f t="shared" si="105"/>
        <v>0</v>
      </c>
      <c r="FY1505" s="7">
        <f t="shared" si="106"/>
        <v>0</v>
      </c>
    </row>
    <row r="1506" spans="179:181" x14ac:dyDescent="0.25">
      <c r="FW1506" s="7">
        <f t="shared" si="104"/>
        <v>0</v>
      </c>
      <c r="FX1506" s="7">
        <f t="shared" si="105"/>
        <v>0</v>
      </c>
      <c r="FY1506" s="7">
        <f t="shared" si="106"/>
        <v>0</v>
      </c>
    </row>
    <row r="1507" spans="179:181" x14ac:dyDescent="0.25">
      <c r="FW1507" s="7">
        <f t="shared" si="104"/>
        <v>0</v>
      </c>
      <c r="FX1507" s="7">
        <f t="shared" si="105"/>
        <v>0</v>
      </c>
      <c r="FY1507" s="7">
        <f t="shared" si="106"/>
        <v>0</v>
      </c>
    </row>
    <row r="1508" spans="179:181" x14ac:dyDescent="0.25">
      <c r="FW1508" s="7">
        <f t="shared" si="104"/>
        <v>0</v>
      </c>
      <c r="FX1508" s="7">
        <f t="shared" si="105"/>
        <v>0</v>
      </c>
      <c r="FY1508" s="7">
        <f t="shared" si="106"/>
        <v>0</v>
      </c>
    </row>
    <row r="1509" spans="179:181" x14ac:dyDescent="0.25">
      <c r="FW1509" s="7">
        <f t="shared" si="104"/>
        <v>0</v>
      </c>
      <c r="FX1509" s="7">
        <f t="shared" si="105"/>
        <v>0</v>
      </c>
      <c r="FY1509" s="7">
        <f t="shared" si="106"/>
        <v>0</v>
      </c>
    </row>
    <row r="1510" spans="179:181" x14ac:dyDescent="0.25">
      <c r="FW1510" s="7">
        <f t="shared" si="104"/>
        <v>0</v>
      </c>
      <c r="FX1510" s="7">
        <f t="shared" si="105"/>
        <v>0</v>
      </c>
      <c r="FY1510" s="7">
        <f t="shared" si="106"/>
        <v>0</v>
      </c>
    </row>
    <row r="1511" spans="179:181" x14ac:dyDescent="0.25">
      <c r="FW1511" s="7">
        <f t="shared" si="104"/>
        <v>0</v>
      </c>
      <c r="FX1511" s="7">
        <f t="shared" si="105"/>
        <v>0</v>
      </c>
      <c r="FY1511" s="7">
        <f t="shared" si="106"/>
        <v>0</v>
      </c>
    </row>
    <row r="1512" spans="179:181" x14ac:dyDescent="0.25">
      <c r="FW1512" s="7">
        <f t="shared" si="104"/>
        <v>0</v>
      </c>
      <c r="FX1512" s="7">
        <f t="shared" si="105"/>
        <v>0</v>
      </c>
      <c r="FY1512" s="7">
        <f t="shared" si="106"/>
        <v>0</v>
      </c>
    </row>
    <row r="1513" spans="179:181" x14ac:dyDescent="0.25">
      <c r="FW1513" s="7">
        <f t="shared" si="104"/>
        <v>0</v>
      </c>
      <c r="FX1513" s="7">
        <f t="shared" si="105"/>
        <v>0</v>
      </c>
      <c r="FY1513" s="7">
        <f t="shared" si="106"/>
        <v>0</v>
      </c>
    </row>
    <row r="1514" spans="179:181" x14ac:dyDescent="0.25">
      <c r="FW1514" s="7">
        <f t="shared" si="104"/>
        <v>0</v>
      </c>
      <c r="FX1514" s="7">
        <f t="shared" si="105"/>
        <v>0</v>
      </c>
      <c r="FY1514" s="7">
        <f t="shared" si="106"/>
        <v>0</v>
      </c>
    </row>
    <row r="1515" spans="179:181" x14ac:dyDescent="0.25">
      <c r="FW1515" s="7">
        <f t="shared" si="104"/>
        <v>0</v>
      </c>
      <c r="FX1515" s="7">
        <f t="shared" si="105"/>
        <v>0</v>
      </c>
      <c r="FY1515" s="7">
        <f t="shared" si="106"/>
        <v>0</v>
      </c>
    </row>
    <row r="1516" spans="179:181" x14ac:dyDescent="0.25">
      <c r="FW1516" s="7">
        <f t="shared" si="104"/>
        <v>0</v>
      </c>
      <c r="FX1516" s="7">
        <f t="shared" si="105"/>
        <v>0</v>
      </c>
      <c r="FY1516" s="7">
        <f t="shared" si="106"/>
        <v>0</v>
      </c>
    </row>
    <row r="1517" spans="179:181" x14ac:dyDescent="0.25">
      <c r="FW1517" s="7">
        <f t="shared" si="104"/>
        <v>0</v>
      </c>
      <c r="FX1517" s="7">
        <f t="shared" si="105"/>
        <v>0</v>
      </c>
      <c r="FY1517" s="7">
        <f t="shared" si="106"/>
        <v>0</v>
      </c>
    </row>
    <row r="1518" spans="179:181" x14ac:dyDescent="0.25">
      <c r="FW1518" s="7">
        <f t="shared" si="104"/>
        <v>0</v>
      </c>
      <c r="FX1518" s="7">
        <f t="shared" si="105"/>
        <v>0</v>
      </c>
      <c r="FY1518" s="7">
        <f t="shared" si="106"/>
        <v>0</v>
      </c>
    </row>
    <row r="1519" spans="179:181" x14ac:dyDescent="0.25">
      <c r="FW1519" s="7">
        <f t="shared" si="104"/>
        <v>0</v>
      </c>
      <c r="FX1519" s="7">
        <f t="shared" si="105"/>
        <v>0</v>
      </c>
      <c r="FY1519" s="7">
        <f t="shared" si="106"/>
        <v>0</v>
      </c>
    </row>
    <row r="1520" spans="179:181" x14ac:dyDescent="0.25">
      <c r="FW1520" s="7">
        <f t="shared" si="104"/>
        <v>0</v>
      </c>
      <c r="FX1520" s="7">
        <f t="shared" si="105"/>
        <v>0</v>
      </c>
      <c r="FY1520" s="7">
        <f t="shared" si="106"/>
        <v>0</v>
      </c>
    </row>
    <row r="1521" spans="179:181" x14ac:dyDescent="0.25">
      <c r="FW1521" s="7">
        <f t="shared" si="104"/>
        <v>0</v>
      </c>
      <c r="FX1521" s="7">
        <f t="shared" si="105"/>
        <v>0</v>
      </c>
      <c r="FY1521" s="7">
        <f t="shared" si="106"/>
        <v>0</v>
      </c>
    </row>
    <row r="1522" spans="179:181" x14ac:dyDescent="0.25">
      <c r="FW1522" s="7">
        <f t="shared" si="104"/>
        <v>0</v>
      </c>
      <c r="FX1522" s="7">
        <f t="shared" si="105"/>
        <v>0</v>
      </c>
      <c r="FY1522" s="7">
        <f t="shared" si="106"/>
        <v>0</v>
      </c>
    </row>
    <row r="1523" spans="179:181" x14ac:dyDescent="0.25">
      <c r="FW1523" s="7">
        <f t="shared" si="104"/>
        <v>0</v>
      </c>
      <c r="FX1523" s="7">
        <f t="shared" si="105"/>
        <v>0</v>
      </c>
      <c r="FY1523" s="7">
        <f t="shared" si="106"/>
        <v>0</v>
      </c>
    </row>
    <row r="1524" spans="179:181" x14ac:dyDescent="0.25">
      <c r="FW1524" s="7">
        <f t="shared" si="104"/>
        <v>0</v>
      </c>
      <c r="FX1524" s="7">
        <f t="shared" si="105"/>
        <v>0</v>
      </c>
      <c r="FY1524" s="7">
        <f t="shared" si="106"/>
        <v>0</v>
      </c>
    </row>
    <row r="1525" spans="179:181" x14ac:dyDescent="0.25">
      <c r="FW1525" s="7">
        <f t="shared" si="104"/>
        <v>0</v>
      </c>
      <c r="FX1525" s="7">
        <f t="shared" si="105"/>
        <v>0</v>
      </c>
      <c r="FY1525" s="7">
        <f t="shared" si="106"/>
        <v>0</v>
      </c>
    </row>
    <row r="1526" spans="179:181" x14ac:dyDescent="0.25">
      <c r="FW1526" s="7">
        <f t="shared" si="104"/>
        <v>0</v>
      </c>
      <c r="FX1526" s="7">
        <f t="shared" si="105"/>
        <v>0</v>
      </c>
      <c r="FY1526" s="7">
        <f t="shared" si="106"/>
        <v>0</v>
      </c>
    </row>
    <row r="1527" spans="179:181" x14ac:dyDescent="0.25">
      <c r="FW1527" s="7">
        <f t="shared" si="104"/>
        <v>0</v>
      </c>
      <c r="FX1527" s="7">
        <f t="shared" si="105"/>
        <v>0</v>
      </c>
      <c r="FY1527" s="7">
        <f t="shared" si="106"/>
        <v>0</v>
      </c>
    </row>
    <row r="1528" spans="179:181" x14ac:dyDescent="0.25">
      <c r="FW1528" s="7">
        <f t="shared" si="104"/>
        <v>0</v>
      </c>
      <c r="FX1528" s="7">
        <f t="shared" si="105"/>
        <v>0</v>
      </c>
      <c r="FY1528" s="7">
        <f t="shared" si="106"/>
        <v>0</v>
      </c>
    </row>
    <row r="1529" spans="179:181" x14ac:dyDescent="0.25">
      <c r="FW1529" s="7">
        <f t="shared" si="104"/>
        <v>0</v>
      </c>
      <c r="FX1529" s="7">
        <f t="shared" si="105"/>
        <v>0</v>
      </c>
      <c r="FY1529" s="7">
        <f t="shared" si="106"/>
        <v>0</v>
      </c>
    </row>
    <row r="1530" spans="179:181" x14ac:dyDescent="0.25">
      <c r="FW1530" s="7">
        <f t="shared" si="104"/>
        <v>0</v>
      </c>
      <c r="FX1530" s="7">
        <f t="shared" si="105"/>
        <v>0</v>
      </c>
      <c r="FY1530" s="7">
        <f t="shared" si="106"/>
        <v>0</v>
      </c>
    </row>
    <row r="1531" spans="179:181" x14ac:dyDescent="0.25">
      <c r="FW1531" s="7">
        <f t="shared" si="104"/>
        <v>0</v>
      </c>
      <c r="FX1531" s="7">
        <f t="shared" si="105"/>
        <v>0</v>
      </c>
      <c r="FY1531" s="7">
        <f t="shared" si="106"/>
        <v>0</v>
      </c>
    </row>
    <row r="1532" spans="179:181" x14ac:dyDescent="0.25">
      <c r="FW1532" s="7">
        <f t="shared" si="104"/>
        <v>0</v>
      </c>
      <c r="FX1532" s="7">
        <f t="shared" si="105"/>
        <v>0</v>
      </c>
      <c r="FY1532" s="7">
        <f t="shared" si="106"/>
        <v>0</v>
      </c>
    </row>
    <row r="1533" spans="179:181" x14ac:dyDescent="0.25">
      <c r="FW1533" s="7">
        <f t="shared" si="104"/>
        <v>0</v>
      </c>
      <c r="FX1533" s="7">
        <f t="shared" si="105"/>
        <v>0</v>
      </c>
      <c r="FY1533" s="7">
        <f t="shared" si="106"/>
        <v>0</v>
      </c>
    </row>
    <row r="1534" spans="179:181" x14ac:dyDescent="0.25">
      <c r="FW1534" s="7">
        <f t="shared" si="104"/>
        <v>0</v>
      </c>
      <c r="FX1534" s="7">
        <f t="shared" si="105"/>
        <v>0</v>
      </c>
      <c r="FY1534" s="7">
        <f t="shared" si="106"/>
        <v>0</v>
      </c>
    </row>
    <row r="1535" spans="179:181" x14ac:dyDescent="0.25">
      <c r="FW1535" s="7">
        <f t="shared" si="104"/>
        <v>0</v>
      </c>
      <c r="FX1535" s="7">
        <f t="shared" si="105"/>
        <v>0</v>
      </c>
      <c r="FY1535" s="7">
        <f t="shared" si="106"/>
        <v>0</v>
      </c>
    </row>
    <row r="1536" spans="179:181" x14ac:dyDescent="0.25">
      <c r="FW1536" s="7">
        <f t="shared" si="104"/>
        <v>0</v>
      </c>
      <c r="FX1536" s="7">
        <f t="shared" si="105"/>
        <v>0</v>
      </c>
      <c r="FY1536" s="7">
        <f t="shared" si="106"/>
        <v>0</v>
      </c>
    </row>
    <row r="1537" spans="179:181" x14ac:dyDescent="0.25">
      <c r="FW1537" s="7">
        <f t="shared" si="104"/>
        <v>0</v>
      </c>
      <c r="FX1537" s="7">
        <f t="shared" si="105"/>
        <v>0</v>
      </c>
      <c r="FY1537" s="7">
        <f t="shared" si="106"/>
        <v>0</v>
      </c>
    </row>
    <row r="1538" spans="179:181" x14ac:dyDescent="0.25">
      <c r="FW1538" s="7">
        <f t="shared" si="104"/>
        <v>0</v>
      </c>
      <c r="FX1538" s="7">
        <f t="shared" si="105"/>
        <v>0</v>
      </c>
      <c r="FY1538" s="7">
        <f t="shared" si="106"/>
        <v>0</v>
      </c>
    </row>
    <row r="1539" spans="179:181" x14ac:dyDescent="0.25">
      <c r="FW1539" s="7">
        <f t="shared" ref="FW1539:FW1602" si="107">SUM(AE1539,AI1539,AN1539,AR1539,AV1539,BA1539,BF1539,BK1539,BW1539,CG1539,CS1539,CY1539,DC1539,DS1539,EH1539,EL1539,EY1539,FO1539,FR1539)</f>
        <v>0</v>
      </c>
      <c r="FX1539" s="7">
        <f t="shared" ref="FX1539:FX1602" si="108">SUM(AF1539,AJ1539,AO1539,AS1539,AW1539,BB1539,BG1539,BL1539,BX1539,CH1539,CT1539,CZ1539,DD1539,DT1539,EI1539,EM1539,EZ1539,FP1539,FS1539,FU1539)</f>
        <v>0</v>
      </c>
      <c r="FY1539" s="7">
        <f t="shared" si="106"/>
        <v>0</v>
      </c>
    </row>
    <row r="1540" spans="179:181" x14ac:dyDescent="0.25">
      <c r="FW1540" s="7">
        <f t="shared" si="107"/>
        <v>0</v>
      </c>
      <c r="FX1540" s="7">
        <f t="shared" si="108"/>
        <v>0</v>
      </c>
      <c r="FY1540" s="7">
        <f t="shared" si="106"/>
        <v>0</v>
      </c>
    </row>
    <row r="1541" spans="179:181" x14ac:dyDescent="0.25">
      <c r="FW1541" s="7">
        <f t="shared" si="107"/>
        <v>0</v>
      </c>
      <c r="FX1541" s="7">
        <f t="shared" si="108"/>
        <v>0</v>
      </c>
      <c r="FY1541" s="7">
        <f t="shared" si="106"/>
        <v>0</v>
      </c>
    </row>
    <row r="1542" spans="179:181" x14ac:dyDescent="0.25">
      <c r="FW1542" s="7">
        <f t="shared" si="107"/>
        <v>0</v>
      </c>
      <c r="FX1542" s="7">
        <f t="shared" si="108"/>
        <v>0</v>
      </c>
      <c r="FY1542" s="7">
        <f t="shared" ref="FY1542:FY1605" si="109">SUM(AG1542,AK1542,AP1542,AT1542,AX1542,BC1542,BH1542,BM1542,BY1542,CI1542,CU1542,DA1542,DE1542,DU1542,EJ1542,EN1542,FA1542,FQ1542,FT1542,FV1542)</f>
        <v>0</v>
      </c>
    </row>
    <row r="1543" spans="179:181" x14ac:dyDescent="0.25">
      <c r="FW1543" s="7">
        <f t="shared" si="107"/>
        <v>0</v>
      </c>
      <c r="FX1543" s="7">
        <f t="shared" si="108"/>
        <v>0</v>
      </c>
      <c r="FY1543" s="7">
        <f t="shared" si="109"/>
        <v>0</v>
      </c>
    </row>
    <row r="1544" spans="179:181" x14ac:dyDescent="0.25">
      <c r="FW1544" s="7">
        <f t="shared" si="107"/>
        <v>0</v>
      </c>
      <c r="FX1544" s="7">
        <f t="shared" si="108"/>
        <v>0</v>
      </c>
      <c r="FY1544" s="7">
        <f t="shared" si="109"/>
        <v>0</v>
      </c>
    </row>
    <row r="1545" spans="179:181" x14ac:dyDescent="0.25">
      <c r="FW1545" s="7">
        <f t="shared" si="107"/>
        <v>0</v>
      </c>
      <c r="FX1545" s="7">
        <f t="shared" si="108"/>
        <v>0</v>
      </c>
      <c r="FY1545" s="7">
        <f t="shared" si="109"/>
        <v>0</v>
      </c>
    </row>
    <row r="1546" spans="179:181" x14ac:dyDescent="0.25">
      <c r="FW1546" s="7">
        <f t="shared" si="107"/>
        <v>0</v>
      </c>
      <c r="FX1546" s="7">
        <f t="shared" si="108"/>
        <v>0</v>
      </c>
      <c r="FY1546" s="7">
        <f t="shared" si="109"/>
        <v>0</v>
      </c>
    </row>
    <row r="1547" spans="179:181" x14ac:dyDescent="0.25">
      <c r="FW1547" s="7">
        <f t="shared" si="107"/>
        <v>0</v>
      </c>
      <c r="FX1547" s="7">
        <f t="shared" si="108"/>
        <v>0</v>
      </c>
      <c r="FY1547" s="7">
        <f t="shared" si="109"/>
        <v>0</v>
      </c>
    </row>
    <row r="1548" spans="179:181" x14ac:dyDescent="0.25">
      <c r="FW1548" s="7">
        <f t="shared" si="107"/>
        <v>0</v>
      </c>
      <c r="FX1548" s="7">
        <f t="shared" si="108"/>
        <v>0</v>
      </c>
      <c r="FY1548" s="7">
        <f t="shared" si="109"/>
        <v>0</v>
      </c>
    </row>
    <row r="1549" spans="179:181" x14ac:dyDescent="0.25">
      <c r="FW1549" s="7">
        <f t="shared" si="107"/>
        <v>0</v>
      </c>
      <c r="FX1549" s="7">
        <f t="shared" si="108"/>
        <v>0</v>
      </c>
      <c r="FY1549" s="7">
        <f t="shared" si="109"/>
        <v>0</v>
      </c>
    </row>
    <row r="1550" spans="179:181" x14ac:dyDescent="0.25">
      <c r="FW1550" s="7">
        <f t="shared" si="107"/>
        <v>0</v>
      </c>
      <c r="FX1550" s="7">
        <f t="shared" si="108"/>
        <v>0</v>
      </c>
      <c r="FY1550" s="7">
        <f t="shared" si="109"/>
        <v>0</v>
      </c>
    </row>
    <row r="1551" spans="179:181" x14ac:dyDescent="0.25">
      <c r="FW1551" s="7">
        <f t="shared" si="107"/>
        <v>0</v>
      </c>
      <c r="FX1551" s="7">
        <f t="shared" si="108"/>
        <v>0</v>
      </c>
      <c r="FY1551" s="7">
        <f t="shared" si="109"/>
        <v>0</v>
      </c>
    </row>
    <row r="1552" spans="179:181" x14ac:dyDescent="0.25">
      <c r="FW1552" s="7">
        <f t="shared" si="107"/>
        <v>0</v>
      </c>
      <c r="FX1552" s="7">
        <f t="shared" si="108"/>
        <v>0</v>
      </c>
      <c r="FY1552" s="7">
        <f t="shared" si="109"/>
        <v>0</v>
      </c>
    </row>
    <row r="1553" spans="179:181" x14ac:dyDescent="0.25">
      <c r="FW1553" s="7">
        <f t="shared" si="107"/>
        <v>0</v>
      </c>
      <c r="FX1553" s="7">
        <f t="shared" si="108"/>
        <v>0</v>
      </c>
      <c r="FY1553" s="7">
        <f t="shared" si="109"/>
        <v>0</v>
      </c>
    </row>
    <row r="1554" spans="179:181" x14ac:dyDescent="0.25">
      <c r="FW1554" s="7">
        <f t="shared" si="107"/>
        <v>0</v>
      </c>
      <c r="FX1554" s="7">
        <f t="shared" si="108"/>
        <v>0</v>
      </c>
      <c r="FY1554" s="7">
        <f t="shared" si="109"/>
        <v>0</v>
      </c>
    </row>
    <row r="1555" spans="179:181" x14ac:dyDescent="0.25">
      <c r="FW1555" s="7">
        <f t="shared" si="107"/>
        <v>0</v>
      </c>
      <c r="FX1555" s="7">
        <f t="shared" si="108"/>
        <v>0</v>
      </c>
      <c r="FY1555" s="7">
        <f t="shared" si="109"/>
        <v>0</v>
      </c>
    </row>
    <row r="1556" spans="179:181" x14ac:dyDescent="0.25">
      <c r="FW1556" s="7">
        <f t="shared" si="107"/>
        <v>0</v>
      </c>
      <c r="FX1556" s="7">
        <f t="shared" si="108"/>
        <v>0</v>
      </c>
      <c r="FY1556" s="7">
        <f t="shared" si="109"/>
        <v>0</v>
      </c>
    </row>
    <row r="1557" spans="179:181" x14ac:dyDescent="0.25">
      <c r="FW1557" s="7">
        <f t="shared" si="107"/>
        <v>0</v>
      </c>
      <c r="FX1557" s="7">
        <f t="shared" si="108"/>
        <v>0</v>
      </c>
      <c r="FY1557" s="7">
        <f t="shared" si="109"/>
        <v>0</v>
      </c>
    </row>
    <row r="1558" spans="179:181" x14ac:dyDescent="0.25">
      <c r="FW1558" s="7">
        <f t="shared" si="107"/>
        <v>0</v>
      </c>
      <c r="FX1558" s="7">
        <f t="shared" si="108"/>
        <v>0</v>
      </c>
      <c r="FY1558" s="7">
        <f t="shared" si="109"/>
        <v>0</v>
      </c>
    </row>
    <row r="1559" spans="179:181" x14ac:dyDescent="0.25">
      <c r="FW1559" s="7">
        <f t="shared" si="107"/>
        <v>0</v>
      </c>
      <c r="FX1559" s="7">
        <f t="shared" si="108"/>
        <v>0</v>
      </c>
      <c r="FY1559" s="7">
        <f t="shared" si="109"/>
        <v>0</v>
      </c>
    </row>
    <row r="1560" spans="179:181" x14ac:dyDescent="0.25">
      <c r="FW1560" s="7">
        <f t="shared" si="107"/>
        <v>0</v>
      </c>
      <c r="FX1560" s="7">
        <f t="shared" si="108"/>
        <v>0</v>
      </c>
      <c r="FY1560" s="7">
        <f t="shared" si="109"/>
        <v>0</v>
      </c>
    </row>
    <row r="1561" spans="179:181" x14ac:dyDescent="0.25">
      <c r="FW1561" s="7">
        <f t="shared" si="107"/>
        <v>0</v>
      </c>
      <c r="FX1561" s="7">
        <f t="shared" si="108"/>
        <v>0</v>
      </c>
      <c r="FY1561" s="7">
        <f t="shared" si="109"/>
        <v>0</v>
      </c>
    </row>
    <row r="1562" spans="179:181" x14ac:dyDescent="0.25">
      <c r="FW1562" s="7">
        <f t="shared" si="107"/>
        <v>0</v>
      </c>
      <c r="FX1562" s="7">
        <f t="shared" si="108"/>
        <v>0</v>
      </c>
      <c r="FY1562" s="7">
        <f t="shared" si="109"/>
        <v>0</v>
      </c>
    </row>
    <row r="1563" spans="179:181" x14ac:dyDescent="0.25">
      <c r="FW1563" s="7">
        <f t="shared" si="107"/>
        <v>0</v>
      </c>
      <c r="FX1563" s="7">
        <f t="shared" si="108"/>
        <v>0</v>
      </c>
      <c r="FY1563" s="7">
        <f t="shared" si="109"/>
        <v>0</v>
      </c>
    </row>
    <row r="1564" spans="179:181" x14ac:dyDescent="0.25">
      <c r="FW1564" s="7">
        <f t="shared" si="107"/>
        <v>0</v>
      </c>
      <c r="FX1564" s="7">
        <f t="shared" si="108"/>
        <v>0</v>
      </c>
      <c r="FY1564" s="7">
        <f t="shared" si="109"/>
        <v>0</v>
      </c>
    </row>
    <row r="1565" spans="179:181" x14ac:dyDescent="0.25">
      <c r="FW1565" s="7">
        <f t="shared" si="107"/>
        <v>0</v>
      </c>
      <c r="FX1565" s="7">
        <f t="shared" si="108"/>
        <v>0</v>
      </c>
      <c r="FY1565" s="7">
        <f t="shared" si="109"/>
        <v>0</v>
      </c>
    </row>
    <row r="1566" spans="179:181" x14ac:dyDescent="0.25">
      <c r="FW1566" s="7">
        <f t="shared" si="107"/>
        <v>0</v>
      </c>
      <c r="FX1566" s="7">
        <f t="shared" si="108"/>
        <v>0</v>
      </c>
      <c r="FY1566" s="7">
        <f t="shared" si="109"/>
        <v>0</v>
      </c>
    </row>
    <row r="1567" spans="179:181" x14ac:dyDescent="0.25">
      <c r="FW1567" s="7">
        <f t="shared" si="107"/>
        <v>0</v>
      </c>
      <c r="FX1567" s="7">
        <f t="shared" si="108"/>
        <v>0</v>
      </c>
      <c r="FY1567" s="7">
        <f t="shared" si="109"/>
        <v>0</v>
      </c>
    </row>
    <row r="1568" spans="179:181" x14ac:dyDescent="0.25">
      <c r="FW1568" s="7">
        <f t="shared" si="107"/>
        <v>0</v>
      </c>
      <c r="FX1568" s="7">
        <f t="shared" si="108"/>
        <v>0</v>
      </c>
      <c r="FY1568" s="7">
        <f t="shared" si="109"/>
        <v>0</v>
      </c>
    </row>
    <row r="1569" spans="179:181" x14ac:dyDescent="0.25">
      <c r="FW1569" s="7">
        <f t="shared" si="107"/>
        <v>0</v>
      </c>
      <c r="FX1569" s="7">
        <f t="shared" si="108"/>
        <v>0</v>
      </c>
      <c r="FY1569" s="7">
        <f t="shared" si="109"/>
        <v>0</v>
      </c>
    </row>
    <row r="1570" spans="179:181" x14ac:dyDescent="0.25">
      <c r="FW1570" s="7">
        <f t="shared" si="107"/>
        <v>0</v>
      </c>
      <c r="FX1570" s="7">
        <f t="shared" si="108"/>
        <v>0</v>
      </c>
      <c r="FY1570" s="7">
        <f t="shared" si="109"/>
        <v>0</v>
      </c>
    </row>
    <row r="1571" spans="179:181" x14ac:dyDescent="0.25">
      <c r="FW1571" s="7">
        <f t="shared" si="107"/>
        <v>0</v>
      </c>
      <c r="FX1571" s="7">
        <f t="shared" si="108"/>
        <v>0</v>
      </c>
      <c r="FY1571" s="7">
        <f t="shared" si="109"/>
        <v>0</v>
      </c>
    </row>
    <row r="1572" spans="179:181" x14ac:dyDescent="0.25">
      <c r="FW1572" s="7">
        <f t="shared" si="107"/>
        <v>0</v>
      </c>
      <c r="FX1572" s="7">
        <f t="shared" si="108"/>
        <v>0</v>
      </c>
      <c r="FY1572" s="7">
        <f t="shared" si="109"/>
        <v>0</v>
      </c>
    </row>
    <row r="1573" spans="179:181" x14ac:dyDescent="0.25">
      <c r="FW1573" s="7">
        <f t="shared" si="107"/>
        <v>0</v>
      </c>
      <c r="FX1573" s="7">
        <f t="shared" si="108"/>
        <v>0</v>
      </c>
      <c r="FY1573" s="7">
        <f t="shared" si="109"/>
        <v>0</v>
      </c>
    </row>
    <row r="1574" spans="179:181" x14ac:dyDescent="0.25">
      <c r="FW1574" s="7">
        <f t="shared" si="107"/>
        <v>0</v>
      </c>
      <c r="FX1574" s="7">
        <f t="shared" si="108"/>
        <v>0</v>
      </c>
      <c r="FY1574" s="7">
        <f t="shared" si="109"/>
        <v>0</v>
      </c>
    </row>
    <row r="1575" spans="179:181" x14ac:dyDescent="0.25">
      <c r="FW1575" s="7">
        <f t="shared" si="107"/>
        <v>0</v>
      </c>
      <c r="FX1575" s="7">
        <f t="shared" si="108"/>
        <v>0</v>
      </c>
      <c r="FY1575" s="7">
        <f t="shared" si="109"/>
        <v>0</v>
      </c>
    </row>
    <row r="1576" spans="179:181" x14ac:dyDescent="0.25">
      <c r="FW1576" s="7">
        <f t="shared" si="107"/>
        <v>0</v>
      </c>
      <c r="FX1576" s="7">
        <f t="shared" si="108"/>
        <v>0</v>
      </c>
      <c r="FY1576" s="7">
        <f t="shared" si="109"/>
        <v>0</v>
      </c>
    </row>
    <row r="1577" spans="179:181" x14ac:dyDescent="0.25">
      <c r="FW1577" s="7">
        <f t="shared" si="107"/>
        <v>0</v>
      </c>
      <c r="FX1577" s="7">
        <f t="shared" si="108"/>
        <v>0</v>
      </c>
      <c r="FY1577" s="7">
        <f t="shared" si="109"/>
        <v>0</v>
      </c>
    </row>
    <row r="1578" spans="179:181" x14ac:dyDescent="0.25">
      <c r="FW1578" s="7">
        <f t="shared" si="107"/>
        <v>0</v>
      </c>
      <c r="FX1578" s="7">
        <f t="shared" si="108"/>
        <v>0</v>
      </c>
      <c r="FY1578" s="7">
        <f t="shared" si="109"/>
        <v>0</v>
      </c>
    </row>
    <row r="1579" spans="179:181" x14ac:dyDescent="0.25">
      <c r="FW1579" s="7">
        <f t="shared" si="107"/>
        <v>0</v>
      </c>
      <c r="FX1579" s="7">
        <f t="shared" si="108"/>
        <v>0</v>
      </c>
      <c r="FY1579" s="7">
        <f t="shared" si="109"/>
        <v>0</v>
      </c>
    </row>
    <row r="1580" spans="179:181" x14ac:dyDescent="0.25">
      <c r="FW1580" s="7">
        <f t="shared" si="107"/>
        <v>0</v>
      </c>
      <c r="FX1580" s="7">
        <f t="shared" si="108"/>
        <v>0</v>
      </c>
      <c r="FY1580" s="7">
        <f t="shared" si="109"/>
        <v>0</v>
      </c>
    </row>
    <row r="1581" spans="179:181" x14ac:dyDescent="0.25">
      <c r="FW1581" s="7">
        <f t="shared" si="107"/>
        <v>0</v>
      </c>
      <c r="FX1581" s="7">
        <f t="shared" si="108"/>
        <v>0</v>
      </c>
      <c r="FY1581" s="7">
        <f t="shared" si="109"/>
        <v>0</v>
      </c>
    </row>
    <row r="1582" spans="179:181" x14ac:dyDescent="0.25">
      <c r="FW1582" s="7">
        <f t="shared" si="107"/>
        <v>0</v>
      </c>
      <c r="FX1582" s="7">
        <f t="shared" si="108"/>
        <v>0</v>
      </c>
      <c r="FY1582" s="7">
        <f t="shared" si="109"/>
        <v>0</v>
      </c>
    </row>
    <row r="1583" spans="179:181" x14ac:dyDescent="0.25">
      <c r="FW1583" s="7">
        <f t="shared" si="107"/>
        <v>0</v>
      </c>
      <c r="FX1583" s="7">
        <f t="shared" si="108"/>
        <v>0</v>
      </c>
      <c r="FY1583" s="7">
        <f t="shared" si="109"/>
        <v>0</v>
      </c>
    </row>
    <row r="1584" spans="179:181" x14ac:dyDescent="0.25">
      <c r="FW1584" s="7">
        <f t="shared" si="107"/>
        <v>0</v>
      </c>
      <c r="FX1584" s="7">
        <f t="shared" si="108"/>
        <v>0</v>
      </c>
      <c r="FY1584" s="7">
        <f t="shared" si="109"/>
        <v>0</v>
      </c>
    </row>
    <row r="1585" spans="179:181" x14ac:dyDescent="0.25">
      <c r="FW1585" s="7">
        <f t="shared" si="107"/>
        <v>0</v>
      </c>
      <c r="FX1585" s="7">
        <f t="shared" si="108"/>
        <v>0</v>
      </c>
      <c r="FY1585" s="7">
        <f t="shared" si="109"/>
        <v>0</v>
      </c>
    </row>
    <row r="1586" spans="179:181" x14ac:dyDescent="0.25">
      <c r="FW1586" s="7">
        <f t="shared" si="107"/>
        <v>0</v>
      </c>
      <c r="FX1586" s="7">
        <f t="shared" si="108"/>
        <v>0</v>
      </c>
      <c r="FY1586" s="7">
        <f t="shared" si="109"/>
        <v>0</v>
      </c>
    </row>
    <row r="1587" spans="179:181" x14ac:dyDescent="0.25">
      <c r="FW1587" s="7">
        <f t="shared" si="107"/>
        <v>0</v>
      </c>
      <c r="FX1587" s="7">
        <f t="shared" si="108"/>
        <v>0</v>
      </c>
      <c r="FY1587" s="7">
        <f t="shared" si="109"/>
        <v>0</v>
      </c>
    </row>
    <row r="1588" spans="179:181" x14ac:dyDescent="0.25">
      <c r="FW1588" s="7">
        <f t="shared" si="107"/>
        <v>0</v>
      </c>
      <c r="FX1588" s="7">
        <f t="shared" si="108"/>
        <v>0</v>
      </c>
      <c r="FY1588" s="7">
        <f t="shared" si="109"/>
        <v>0</v>
      </c>
    </row>
    <row r="1589" spans="179:181" x14ac:dyDescent="0.25">
      <c r="FW1589" s="7">
        <f t="shared" si="107"/>
        <v>0</v>
      </c>
      <c r="FX1589" s="7">
        <f t="shared" si="108"/>
        <v>0</v>
      </c>
      <c r="FY1589" s="7">
        <f t="shared" si="109"/>
        <v>0</v>
      </c>
    </row>
    <row r="1590" spans="179:181" x14ac:dyDescent="0.25">
      <c r="FW1590" s="7">
        <f t="shared" si="107"/>
        <v>0</v>
      </c>
      <c r="FX1590" s="7">
        <f t="shared" si="108"/>
        <v>0</v>
      </c>
      <c r="FY1590" s="7">
        <f t="shared" si="109"/>
        <v>0</v>
      </c>
    </row>
    <row r="1591" spans="179:181" x14ac:dyDescent="0.25">
      <c r="FW1591" s="7">
        <f t="shared" si="107"/>
        <v>0</v>
      </c>
      <c r="FX1591" s="7">
        <f t="shared" si="108"/>
        <v>0</v>
      </c>
      <c r="FY1591" s="7">
        <f t="shared" si="109"/>
        <v>0</v>
      </c>
    </row>
    <row r="1592" spans="179:181" x14ac:dyDescent="0.25">
      <c r="FW1592" s="7">
        <f t="shared" si="107"/>
        <v>0</v>
      </c>
      <c r="FX1592" s="7">
        <f t="shared" si="108"/>
        <v>0</v>
      </c>
      <c r="FY1592" s="7">
        <f t="shared" si="109"/>
        <v>0</v>
      </c>
    </row>
    <row r="1593" spans="179:181" x14ac:dyDescent="0.25">
      <c r="FW1593" s="7">
        <f t="shared" si="107"/>
        <v>0</v>
      </c>
      <c r="FX1593" s="7">
        <f t="shared" si="108"/>
        <v>0</v>
      </c>
      <c r="FY1593" s="7">
        <f t="shared" si="109"/>
        <v>0</v>
      </c>
    </row>
    <row r="1594" spans="179:181" x14ac:dyDescent="0.25">
      <c r="FW1594" s="7">
        <f t="shared" si="107"/>
        <v>0</v>
      </c>
      <c r="FX1594" s="7">
        <f t="shared" si="108"/>
        <v>0</v>
      </c>
      <c r="FY1594" s="7">
        <f t="shared" si="109"/>
        <v>0</v>
      </c>
    </row>
    <row r="1595" spans="179:181" x14ac:dyDescent="0.25">
      <c r="FW1595" s="7">
        <f t="shared" si="107"/>
        <v>0</v>
      </c>
      <c r="FX1595" s="7">
        <f t="shared" si="108"/>
        <v>0</v>
      </c>
      <c r="FY1595" s="7">
        <f t="shared" si="109"/>
        <v>0</v>
      </c>
    </row>
    <row r="1596" spans="179:181" x14ac:dyDescent="0.25">
      <c r="FW1596" s="7">
        <f t="shared" si="107"/>
        <v>0</v>
      </c>
      <c r="FX1596" s="7">
        <f t="shared" si="108"/>
        <v>0</v>
      </c>
      <c r="FY1596" s="7">
        <f t="shared" si="109"/>
        <v>0</v>
      </c>
    </row>
    <row r="1597" spans="179:181" x14ac:dyDescent="0.25">
      <c r="FW1597" s="7">
        <f t="shared" si="107"/>
        <v>0</v>
      </c>
      <c r="FX1597" s="7">
        <f t="shared" si="108"/>
        <v>0</v>
      </c>
      <c r="FY1597" s="7">
        <f t="shared" si="109"/>
        <v>0</v>
      </c>
    </row>
    <row r="1598" spans="179:181" x14ac:dyDescent="0.25">
      <c r="FW1598" s="7">
        <f t="shared" si="107"/>
        <v>0</v>
      </c>
      <c r="FX1598" s="7">
        <f t="shared" si="108"/>
        <v>0</v>
      </c>
      <c r="FY1598" s="7">
        <f t="shared" si="109"/>
        <v>0</v>
      </c>
    </row>
    <row r="1599" spans="179:181" x14ac:dyDescent="0.25">
      <c r="FW1599" s="7">
        <f t="shared" si="107"/>
        <v>0</v>
      </c>
      <c r="FX1599" s="7">
        <f t="shared" si="108"/>
        <v>0</v>
      </c>
      <c r="FY1599" s="7">
        <f t="shared" si="109"/>
        <v>0</v>
      </c>
    </row>
    <row r="1600" spans="179:181" x14ac:dyDescent="0.25">
      <c r="FW1600" s="7">
        <f t="shared" si="107"/>
        <v>0</v>
      </c>
      <c r="FX1600" s="7">
        <f t="shared" si="108"/>
        <v>0</v>
      </c>
      <c r="FY1600" s="7">
        <f t="shared" si="109"/>
        <v>0</v>
      </c>
    </row>
    <row r="1601" spans="179:181" x14ac:dyDescent="0.25">
      <c r="FW1601" s="7">
        <f t="shared" si="107"/>
        <v>0</v>
      </c>
      <c r="FX1601" s="7">
        <f t="shared" si="108"/>
        <v>0</v>
      </c>
      <c r="FY1601" s="7">
        <f t="shared" si="109"/>
        <v>0</v>
      </c>
    </row>
    <row r="1602" spans="179:181" x14ac:dyDescent="0.25">
      <c r="FW1602" s="7">
        <f t="shared" si="107"/>
        <v>0</v>
      </c>
      <c r="FX1602" s="7">
        <f t="shared" si="108"/>
        <v>0</v>
      </c>
      <c r="FY1602" s="7">
        <f t="shared" si="109"/>
        <v>0</v>
      </c>
    </row>
    <row r="1603" spans="179:181" x14ac:dyDescent="0.25">
      <c r="FW1603" s="7">
        <f t="shared" ref="FW1603:FW1666" si="110">SUM(AE1603,AI1603,AN1603,AR1603,AV1603,BA1603,BF1603,BK1603,BW1603,CG1603,CS1603,CY1603,DC1603,DS1603,EH1603,EL1603,EY1603,FO1603,FR1603)</f>
        <v>0</v>
      </c>
      <c r="FX1603" s="7">
        <f t="shared" ref="FX1603:FX1666" si="111">SUM(AF1603,AJ1603,AO1603,AS1603,AW1603,BB1603,BG1603,BL1603,BX1603,CH1603,CT1603,CZ1603,DD1603,DT1603,EI1603,EM1603,EZ1603,FP1603,FS1603,FU1603)</f>
        <v>0</v>
      </c>
      <c r="FY1603" s="7">
        <f t="shared" si="109"/>
        <v>0</v>
      </c>
    </row>
    <row r="1604" spans="179:181" x14ac:dyDescent="0.25">
      <c r="FW1604" s="7">
        <f t="shared" si="110"/>
        <v>0</v>
      </c>
      <c r="FX1604" s="7">
        <f t="shared" si="111"/>
        <v>0</v>
      </c>
      <c r="FY1604" s="7">
        <f t="shared" si="109"/>
        <v>0</v>
      </c>
    </row>
    <row r="1605" spans="179:181" x14ac:dyDescent="0.25">
      <c r="FW1605" s="7">
        <f t="shared" si="110"/>
        <v>0</v>
      </c>
      <c r="FX1605" s="7">
        <f t="shared" si="111"/>
        <v>0</v>
      </c>
      <c r="FY1605" s="7">
        <f t="shared" si="109"/>
        <v>0</v>
      </c>
    </row>
    <row r="1606" spans="179:181" x14ac:dyDescent="0.25">
      <c r="FW1606" s="7">
        <f t="shared" si="110"/>
        <v>0</v>
      </c>
      <c r="FX1606" s="7">
        <f t="shared" si="111"/>
        <v>0</v>
      </c>
      <c r="FY1606" s="7">
        <f t="shared" ref="FY1606:FY1669" si="112">SUM(AG1606,AK1606,AP1606,AT1606,AX1606,BC1606,BH1606,BM1606,BY1606,CI1606,CU1606,DA1606,DE1606,DU1606,EJ1606,EN1606,FA1606,FQ1606,FT1606,FV1606)</f>
        <v>0</v>
      </c>
    </row>
    <row r="1607" spans="179:181" x14ac:dyDescent="0.25">
      <c r="FW1607" s="7">
        <f t="shared" si="110"/>
        <v>0</v>
      </c>
      <c r="FX1607" s="7">
        <f t="shared" si="111"/>
        <v>0</v>
      </c>
      <c r="FY1607" s="7">
        <f t="shared" si="112"/>
        <v>0</v>
      </c>
    </row>
    <row r="1608" spans="179:181" x14ac:dyDescent="0.25">
      <c r="FW1608" s="7">
        <f t="shared" si="110"/>
        <v>0</v>
      </c>
      <c r="FX1608" s="7">
        <f t="shared" si="111"/>
        <v>0</v>
      </c>
      <c r="FY1608" s="7">
        <f t="shared" si="112"/>
        <v>0</v>
      </c>
    </row>
    <row r="1609" spans="179:181" x14ac:dyDescent="0.25">
      <c r="FW1609" s="7">
        <f t="shared" si="110"/>
        <v>0</v>
      </c>
      <c r="FX1609" s="7">
        <f t="shared" si="111"/>
        <v>0</v>
      </c>
      <c r="FY1609" s="7">
        <f t="shared" si="112"/>
        <v>0</v>
      </c>
    </row>
    <row r="1610" spans="179:181" x14ac:dyDescent="0.25">
      <c r="FW1610" s="7">
        <f t="shared" si="110"/>
        <v>0</v>
      </c>
      <c r="FX1610" s="7">
        <f t="shared" si="111"/>
        <v>0</v>
      </c>
      <c r="FY1610" s="7">
        <f t="shared" si="112"/>
        <v>0</v>
      </c>
    </row>
    <row r="1611" spans="179:181" x14ac:dyDescent="0.25">
      <c r="FW1611" s="7">
        <f t="shared" si="110"/>
        <v>0</v>
      </c>
      <c r="FX1611" s="7">
        <f t="shared" si="111"/>
        <v>0</v>
      </c>
      <c r="FY1611" s="7">
        <f t="shared" si="112"/>
        <v>0</v>
      </c>
    </row>
    <row r="1612" spans="179:181" x14ac:dyDescent="0.25">
      <c r="FW1612" s="7">
        <f t="shared" si="110"/>
        <v>0</v>
      </c>
      <c r="FX1612" s="7">
        <f t="shared" si="111"/>
        <v>0</v>
      </c>
      <c r="FY1612" s="7">
        <f t="shared" si="112"/>
        <v>0</v>
      </c>
    </row>
    <row r="1613" spans="179:181" x14ac:dyDescent="0.25">
      <c r="FW1613" s="7">
        <f t="shared" si="110"/>
        <v>0</v>
      </c>
      <c r="FX1613" s="7">
        <f t="shared" si="111"/>
        <v>0</v>
      </c>
      <c r="FY1613" s="7">
        <f t="shared" si="112"/>
        <v>0</v>
      </c>
    </row>
    <row r="1614" spans="179:181" x14ac:dyDescent="0.25">
      <c r="FW1614" s="7">
        <f t="shared" si="110"/>
        <v>0</v>
      </c>
      <c r="FX1614" s="7">
        <f t="shared" si="111"/>
        <v>0</v>
      </c>
      <c r="FY1614" s="7">
        <f t="shared" si="112"/>
        <v>0</v>
      </c>
    </row>
    <row r="1615" spans="179:181" x14ac:dyDescent="0.25">
      <c r="FW1615" s="7">
        <f t="shared" si="110"/>
        <v>0</v>
      </c>
      <c r="FX1615" s="7">
        <f t="shared" si="111"/>
        <v>0</v>
      </c>
      <c r="FY1615" s="7">
        <f t="shared" si="112"/>
        <v>0</v>
      </c>
    </row>
    <row r="1616" spans="179:181" x14ac:dyDescent="0.25">
      <c r="FW1616" s="7">
        <f t="shared" si="110"/>
        <v>0</v>
      </c>
      <c r="FX1616" s="7">
        <f t="shared" si="111"/>
        <v>0</v>
      </c>
      <c r="FY1616" s="7">
        <f t="shared" si="112"/>
        <v>0</v>
      </c>
    </row>
    <row r="1617" spans="179:181" x14ac:dyDescent="0.25">
      <c r="FW1617" s="7">
        <f t="shared" si="110"/>
        <v>0</v>
      </c>
      <c r="FX1617" s="7">
        <f t="shared" si="111"/>
        <v>0</v>
      </c>
      <c r="FY1617" s="7">
        <f t="shared" si="112"/>
        <v>0</v>
      </c>
    </row>
    <row r="1618" spans="179:181" x14ac:dyDescent="0.25">
      <c r="FW1618" s="7">
        <f t="shared" si="110"/>
        <v>0</v>
      </c>
      <c r="FX1618" s="7">
        <f t="shared" si="111"/>
        <v>0</v>
      </c>
      <c r="FY1618" s="7">
        <f t="shared" si="112"/>
        <v>0</v>
      </c>
    </row>
    <row r="1619" spans="179:181" x14ac:dyDescent="0.25">
      <c r="FW1619" s="7">
        <f t="shared" si="110"/>
        <v>0</v>
      </c>
      <c r="FX1619" s="7">
        <f t="shared" si="111"/>
        <v>0</v>
      </c>
      <c r="FY1619" s="7">
        <f t="shared" si="112"/>
        <v>0</v>
      </c>
    </row>
    <row r="1620" spans="179:181" x14ac:dyDescent="0.25">
      <c r="FW1620" s="7">
        <f t="shared" si="110"/>
        <v>0</v>
      </c>
      <c r="FX1620" s="7">
        <f t="shared" si="111"/>
        <v>0</v>
      </c>
      <c r="FY1620" s="7">
        <f t="shared" si="112"/>
        <v>0</v>
      </c>
    </row>
    <row r="1621" spans="179:181" x14ac:dyDescent="0.25">
      <c r="FW1621" s="7">
        <f t="shared" si="110"/>
        <v>0</v>
      </c>
      <c r="FX1621" s="7">
        <f t="shared" si="111"/>
        <v>0</v>
      </c>
      <c r="FY1621" s="7">
        <f t="shared" si="112"/>
        <v>0</v>
      </c>
    </row>
    <row r="1622" spans="179:181" x14ac:dyDescent="0.25">
      <c r="FW1622" s="7">
        <f t="shared" si="110"/>
        <v>0</v>
      </c>
      <c r="FX1622" s="7">
        <f t="shared" si="111"/>
        <v>0</v>
      </c>
      <c r="FY1622" s="7">
        <f t="shared" si="112"/>
        <v>0</v>
      </c>
    </row>
    <row r="1623" spans="179:181" x14ac:dyDescent="0.25">
      <c r="FW1623" s="7">
        <f t="shared" si="110"/>
        <v>0</v>
      </c>
      <c r="FX1623" s="7">
        <f t="shared" si="111"/>
        <v>0</v>
      </c>
      <c r="FY1623" s="7">
        <f t="shared" si="112"/>
        <v>0</v>
      </c>
    </row>
    <row r="1624" spans="179:181" x14ac:dyDescent="0.25">
      <c r="FW1624" s="7">
        <f t="shared" si="110"/>
        <v>0</v>
      </c>
      <c r="FX1624" s="7">
        <f t="shared" si="111"/>
        <v>0</v>
      </c>
      <c r="FY1624" s="7">
        <f t="shared" si="112"/>
        <v>0</v>
      </c>
    </row>
    <row r="1625" spans="179:181" x14ac:dyDescent="0.25">
      <c r="FW1625" s="7">
        <f t="shared" si="110"/>
        <v>0</v>
      </c>
      <c r="FX1625" s="7">
        <f t="shared" si="111"/>
        <v>0</v>
      </c>
      <c r="FY1625" s="7">
        <f t="shared" si="112"/>
        <v>0</v>
      </c>
    </row>
    <row r="1626" spans="179:181" x14ac:dyDescent="0.25">
      <c r="FW1626" s="7">
        <f t="shared" si="110"/>
        <v>0</v>
      </c>
      <c r="FX1626" s="7">
        <f t="shared" si="111"/>
        <v>0</v>
      </c>
      <c r="FY1626" s="7">
        <f t="shared" si="112"/>
        <v>0</v>
      </c>
    </row>
    <row r="1627" spans="179:181" x14ac:dyDescent="0.25">
      <c r="FW1627" s="7">
        <f t="shared" si="110"/>
        <v>0</v>
      </c>
      <c r="FX1627" s="7">
        <f t="shared" si="111"/>
        <v>0</v>
      </c>
      <c r="FY1627" s="7">
        <f t="shared" si="112"/>
        <v>0</v>
      </c>
    </row>
    <row r="1628" spans="179:181" x14ac:dyDescent="0.25">
      <c r="FW1628" s="7">
        <f t="shared" si="110"/>
        <v>0</v>
      </c>
      <c r="FX1628" s="7">
        <f t="shared" si="111"/>
        <v>0</v>
      </c>
      <c r="FY1628" s="7">
        <f t="shared" si="112"/>
        <v>0</v>
      </c>
    </row>
    <row r="1629" spans="179:181" x14ac:dyDescent="0.25">
      <c r="FW1629" s="7">
        <f t="shared" si="110"/>
        <v>0</v>
      </c>
      <c r="FX1629" s="7">
        <f t="shared" si="111"/>
        <v>0</v>
      </c>
      <c r="FY1629" s="7">
        <f t="shared" si="112"/>
        <v>0</v>
      </c>
    </row>
    <row r="1630" spans="179:181" x14ac:dyDescent="0.25">
      <c r="FW1630" s="7">
        <f t="shared" si="110"/>
        <v>0</v>
      </c>
      <c r="FX1630" s="7">
        <f t="shared" si="111"/>
        <v>0</v>
      </c>
      <c r="FY1630" s="7">
        <f t="shared" si="112"/>
        <v>0</v>
      </c>
    </row>
    <row r="1631" spans="179:181" x14ac:dyDescent="0.25">
      <c r="FW1631" s="7">
        <f t="shared" si="110"/>
        <v>0</v>
      </c>
      <c r="FX1631" s="7">
        <f t="shared" si="111"/>
        <v>0</v>
      </c>
      <c r="FY1631" s="7">
        <f t="shared" si="112"/>
        <v>0</v>
      </c>
    </row>
    <row r="1632" spans="179:181" x14ac:dyDescent="0.25">
      <c r="FW1632" s="7">
        <f t="shared" si="110"/>
        <v>0</v>
      </c>
      <c r="FX1632" s="7">
        <f t="shared" si="111"/>
        <v>0</v>
      </c>
      <c r="FY1632" s="7">
        <f t="shared" si="112"/>
        <v>0</v>
      </c>
    </row>
    <row r="1633" spans="179:181" x14ac:dyDescent="0.25">
      <c r="FW1633" s="7">
        <f t="shared" si="110"/>
        <v>0</v>
      </c>
      <c r="FX1633" s="7">
        <f t="shared" si="111"/>
        <v>0</v>
      </c>
      <c r="FY1633" s="7">
        <f t="shared" si="112"/>
        <v>0</v>
      </c>
    </row>
    <row r="1634" spans="179:181" x14ac:dyDescent="0.25">
      <c r="FW1634" s="7">
        <f t="shared" si="110"/>
        <v>0</v>
      </c>
      <c r="FX1634" s="7">
        <f t="shared" si="111"/>
        <v>0</v>
      </c>
      <c r="FY1634" s="7">
        <f t="shared" si="112"/>
        <v>0</v>
      </c>
    </row>
    <row r="1635" spans="179:181" x14ac:dyDescent="0.25">
      <c r="FW1635" s="7">
        <f t="shared" si="110"/>
        <v>0</v>
      </c>
      <c r="FX1635" s="7">
        <f t="shared" si="111"/>
        <v>0</v>
      </c>
      <c r="FY1635" s="7">
        <f t="shared" si="112"/>
        <v>0</v>
      </c>
    </row>
    <row r="1636" spans="179:181" x14ac:dyDescent="0.25">
      <c r="FW1636" s="7">
        <f t="shared" si="110"/>
        <v>0</v>
      </c>
      <c r="FX1636" s="7">
        <f t="shared" si="111"/>
        <v>0</v>
      </c>
      <c r="FY1636" s="7">
        <f t="shared" si="112"/>
        <v>0</v>
      </c>
    </row>
    <row r="1637" spans="179:181" x14ac:dyDescent="0.25">
      <c r="FW1637" s="7">
        <f t="shared" si="110"/>
        <v>0</v>
      </c>
      <c r="FX1637" s="7">
        <f t="shared" si="111"/>
        <v>0</v>
      </c>
      <c r="FY1637" s="7">
        <f t="shared" si="112"/>
        <v>0</v>
      </c>
    </row>
    <row r="1638" spans="179:181" x14ac:dyDescent="0.25">
      <c r="FW1638" s="7">
        <f t="shared" si="110"/>
        <v>0</v>
      </c>
      <c r="FX1638" s="7">
        <f t="shared" si="111"/>
        <v>0</v>
      </c>
      <c r="FY1638" s="7">
        <f t="shared" si="112"/>
        <v>0</v>
      </c>
    </row>
    <row r="1639" spans="179:181" x14ac:dyDescent="0.25">
      <c r="FW1639" s="7">
        <f t="shared" si="110"/>
        <v>0</v>
      </c>
      <c r="FX1639" s="7">
        <f t="shared" si="111"/>
        <v>0</v>
      </c>
      <c r="FY1639" s="7">
        <f t="shared" si="112"/>
        <v>0</v>
      </c>
    </row>
    <row r="1640" spans="179:181" x14ac:dyDescent="0.25">
      <c r="FW1640" s="7">
        <f t="shared" si="110"/>
        <v>0</v>
      </c>
      <c r="FX1640" s="7">
        <f t="shared" si="111"/>
        <v>0</v>
      </c>
      <c r="FY1640" s="7">
        <f t="shared" si="112"/>
        <v>0</v>
      </c>
    </row>
    <row r="1641" spans="179:181" x14ac:dyDescent="0.25">
      <c r="FW1641" s="7">
        <f t="shared" si="110"/>
        <v>0</v>
      </c>
      <c r="FX1641" s="7">
        <f t="shared" si="111"/>
        <v>0</v>
      </c>
      <c r="FY1641" s="7">
        <f t="shared" si="112"/>
        <v>0</v>
      </c>
    </row>
    <row r="1642" spans="179:181" x14ac:dyDescent="0.25">
      <c r="FW1642" s="7">
        <f t="shared" si="110"/>
        <v>0</v>
      </c>
      <c r="FX1642" s="7">
        <f t="shared" si="111"/>
        <v>0</v>
      </c>
      <c r="FY1642" s="7">
        <f t="shared" si="112"/>
        <v>0</v>
      </c>
    </row>
    <row r="1643" spans="179:181" x14ac:dyDescent="0.25">
      <c r="FW1643" s="7">
        <f t="shared" si="110"/>
        <v>0</v>
      </c>
      <c r="FX1643" s="7">
        <f t="shared" si="111"/>
        <v>0</v>
      </c>
      <c r="FY1643" s="7">
        <f t="shared" si="112"/>
        <v>0</v>
      </c>
    </row>
    <row r="1644" spans="179:181" x14ac:dyDescent="0.25">
      <c r="FW1644" s="7">
        <f t="shared" si="110"/>
        <v>0</v>
      </c>
      <c r="FX1644" s="7">
        <f t="shared" si="111"/>
        <v>0</v>
      </c>
      <c r="FY1644" s="7">
        <f t="shared" si="112"/>
        <v>0</v>
      </c>
    </row>
    <row r="1645" spans="179:181" x14ac:dyDescent="0.25">
      <c r="FW1645" s="7">
        <f t="shared" si="110"/>
        <v>0</v>
      </c>
      <c r="FX1645" s="7">
        <f t="shared" si="111"/>
        <v>0</v>
      </c>
      <c r="FY1645" s="7">
        <f t="shared" si="112"/>
        <v>0</v>
      </c>
    </row>
    <row r="1646" spans="179:181" x14ac:dyDescent="0.25">
      <c r="FW1646" s="7">
        <f t="shared" si="110"/>
        <v>0</v>
      </c>
      <c r="FX1646" s="7">
        <f t="shared" si="111"/>
        <v>0</v>
      </c>
      <c r="FY1646" s="7">
        <f t="shared" si="112"/>
        <v>0</v>
      </c>
    </row>
    <row r="1647" spans="179:181" x14ac:dyDescent="0.25">
      <c r="FW1647" s="7">
        <f t="shared" si="110"/>
        <v>0</v>
      </c>
      <c r="FX1647" s="7">
        <f t="shared" si="111"/>
        <v>0</v>
      </c>
      <c r="FY1647" s="7">
        <f t="shared" si="112"/>
        <v>0</v>
      </c>
    </row>
    <row r="1648" spans="179:181" x14ac:dyDescent="0.25">
      <c r="FW1648" s="7">
        <f t="shared" si="110"/>
        <v>0</v>
      </c>
      <c r="FX1648" s="7">
        <f t="shared" si="111"/>
        <v>0</v>
      </c>
      <c r="FY1648" s="7">
        <f t="shared" si="112"/>
        <v>0</v>
      </c>
    </row>
    <row r="1649" spans="179:181" x14ac:dyDescent="0.25">
      <c r="FW1649" s="7">
        <f t="shared" si="110"/>
        <v>0</v>
      </c>
      <c r="FX1649" s="7">
        <f t="shared" si="111"/>
        <v>0</v>
      </c>
      <c r="FY1649" s="7">
        <f t="shared" si="112"/>
        <v>0</v>
      </c>
    </row>
    <row r="1650" spans="179:181" x14ac:dyDescent="0.25">
      <c r="FW1650" s="7">
        <f t="shared" si="110"/>
        <v>0</v>
      </c>
      <c r="FX1650" s="7">
        <f t="shared" si="111"/>
        <v>0</v>
      </c>
      <c r="FY1650" s="7">
        <f t="shared" si="112"/>
        <v>0</v>
      </c>
    </row>
    <row r="1651" spans="179:181" x14ac:dyDescent="0.25">
      <c r="FW1651" s="7">
        <f t="shared" si="110"/>
        <v>0</v>
      </c>
      <c r="FX1651" s="7">
        <f t="shared" si="111"/>
        <v>0</v>
      </c>
      <c r="FY1651" s="7">
        <f t="shared" si="112"/>
        <v>0</v>
      </c>
    </row>
    <row r="1652" spans="179:181" x14ac:dyDescent="0.25">
      <c r="FW1652" s="7">
        <f t="shared" si="110"/>
        <v>0</v>
      </c>
      <c r="FX1652" s="7">
        <f t="shared" si="111"/>
        <v>0</v>
      </c>
      <c r="FY1652" s="7">
        <f t="shared" si="112"/>
        <v>0</v>
      </c>
    </row>
    <row r="1653" spans="179:181" x14ac:dyDescent="0.25">
      <c r="FW1653" s="7">
        <f t="shared" si="110"/>
        <v>0</v>
      </c>
      <c r="FX1653" s="7">
        <f t="shared" si="111"/>
        <v>0</v>
      </c>
      <c r="FY1653" s="7">
        <f t="shared" si="112"/>
        <v>0</v>
      </c>
    </row>
    <row r="1654" spans="179:181" x14ac:dyDescent="0.25">
      <c r="FW1654" s="7">
        <f t="shared" si="110"/>
        <v>0</v>
      </c>
      <c r="FX1654" s="7">
        <f t="shared" si="111"/>
        <v>0</v>
      </c>
      <c r="FY1654" s="7">
        <f t="shared" si="112"/>
        <v>0</v>
      </c>
    </row>
    <row r="1655" spans="179:181" x14ac:dyDescent="0.25">
      <c r="FW1655" s="7">
        <f t="shared" si="110"/>
        <v>0</v>
      </c>
      <c r="FX1655" s="7">
        <f t="shared" si="111"/>
        <v>0</v>
      </c>
      <c r="FY1655" s="7">
        <f t="shared" si="112"/>
        <v>0</v>
      </c>
    </row>
    <row r="1656" spans="179:181" x14ac:dyDescent="0.25">
      <c r="FW1656" s="7">
        <f t="shared" si="110"/>
        <v>0</v>
      </c>
      <c r="FX1656" s="7">
        <f t="shared" si="111"/>
        <v>0</v>
      </c>
      <c r="FY1656" s="7">
        <f t="shared" si="112"/>
        <v>0</v>
      </c>
    </row>
    <row r="1657" spans="179:181" x14ac:dyDescent="0.25">
      <c r="FW1657" s="7">
        <f t="shared" si="110"/>
        <v>0</v>
      </c>
      <c r="FX1657" s="7">
        <f t="shared" si="111"/>
        <v>0</v>
      </c>
      <c r="FY1657" s="7">
        <f t="shared" si="112"/>
        <v>0</v>
      </c>
    </row>
    <row r="1658" spans="179:181" x14ac:dyDescent="0.25">
      <c r="FW1658" s="7">
        <f t="shared" si="110"/>
        <v>0</v>
      </c>
      <c r="FX1658" s="7">
        <f t="shared" si="111"/>
        <v>0</v>
      </c>
      <c r="FY1658" s="7">
        <f t="shared" si="112"/>
        <v>0</v>
      </c>
    </row>
    <row r="1659" spans="179:181" x14ac:dyDescent="0.25">
      <c r="FW1659" s="7">
        <f t="shared" si="110"/>
        <v>0</v>
      </c>
      <c r="FX1659" s="7">
        <f t="shared" si="111"/>
        <v>0</v>
      </c>
      <c r="FY1659" s="7">
        <f t="shared" si="112"/>
        <v>0</v>
      </c>
    </row>
    <row r="1660" spans="179:181" x14ac:dyDescent="0.25">
      <c r="FW1660" s="7">
        <f t="shared" si="110"/>
        <v>0</v>
      </c>
      <c r="FX1660" s="7">
        <f t="shared" si="111"/>
        <v>0</v>
      </c>
      <c r="FY1660" s="7">
        <f t="shared" si="112"/>
        <v>0</v>
      </c>
    </row>
    <row r="1661" spans="179:181" x14ac:dyDescent="0.25">
      <c r="FW1661" s="7">
        <f t="shared" si="110"/>
        <v>0</v>
      </c>
      <c r="FX1661" s="7">
        <f t="shared" si="111"/>
        <v>0</v>
      </c>
      <c r="FY1661" s="7">
        <f t="shared" si="112"/>
        <v>0</v>
      </c>
    </row>
    <row r="1662" spans="179:181" x14ac:dyDescent="0.25">
      <c r="FW1662" s="7">
        <f t="shared" si="110"/>
        <v>0</v>
      </c>
      <c r="FX1662" s="7">
        <f t="shared" si="111"/>
        <v>0</v>
      </c>
      <c r="FY1662" s="7">
        <f t="shared" si="112"/>
        <v>0</v>
      </c>
    </row>
    <row r="1663" spans="179:181" x14ac:dyDescent="0.25">
      <c r="FW1663" s="7">
        <f t="shared" si="110"/>
        <v>0</v>
      </c>
      <c r="FX1663" s="7">
        <f t="shared" si="111"/>
        <v>0</v>
      </c>
      <c r="FY1663" s="7">
        <f t="shared" si="112"/>
        <v>0</v>
      </c>
    </row>
    <row r="1664" spans="179:181" x14ac:dyDescent="0.25">
      <c r="FW1664" s="7">
        <f t="shared" si="110"/>
        <v>0</v>
      </c>
      <c r="FX1664" s="7">
        <f t="shared" si="111"/>
        <v>0</v>
      </c>
      <c r="FY1664" s="7">
        <f t="shared" si="112"/>
        <v>0</v>
      </c>
    </row>
    <row r="1665" spans="179:181" x14ac:dyDescent="0.25">
      <c r="FW1665" s="7">
        <f t="shared" si="110"/>
        <v>0</v>
      </c>
      <c r="FX1665" s="7">
        <f t="shared" si="111"/>
        <v>0</v>
      </c>
      <c r="FY1665" s="7">
        <f t="shared" si="112"/>
        <v>0</v>
      </c>
    </row>
    <row r="1666" spans="179:181" x14ac:dyDescent="0.25">
      <c r="FW1666" s="7">
        <f t="shared" si="110"/>
        <v>0</v>
      </c>
      <c r="FX1666" s="7">
        <f t="shared" si="111"/>
        <v>0</v>
      </c>
      <c r="FY1666" s="7">
        <f t="shared" si="112"/>
        <v>0</v>
      </c>
    </row>
    <row r="1667" spans="179:181" x14ac:dyDescent="0.25">
      <c r="FW1667" s="7">
        <f t="shared" ref="FW1667:FW1730" si="113">SUM(AE1667,AI1667,AN1667,AR1667,AV1667,BA1667,BF1667,BK1667,BW1667,CG1667,CS1667,CY1667,DC1667,DS1667,EH1667,EL1667,EY1667,FO1667,FR1667)</f>
        <v>0</v>
      </c>
      <c r="FX1667" s="7">
        <f t="shared" ref="FX1667:FX1730" si="114">SUM(AF1667,AJ1667,AO1667,AS1667,AW1667,BB1667,BG1667,BL1667,BX1667,CH1667,CT1667,CZ1667,DD1667,DT1667,EI1667,EM1667,EZ1667,FP1667,FS1667,FU1667)</f>
        <v>0</v>
      </c>
      <c r="FY1667" s="7">
        <f t="shared" si="112"/>
        <v>0</v>
      </c>
    </row>
    <row r="1668" spans="179:181" x14ac:dyDescent="0.25">
      <c r="FW1668" s="7">
        <f t="shared" si="113"/>
        <v>0</v>
      </c>
      <c r="FX1668" s="7">
        <f t="shared" si="114"/>
        <v>0</v>
      </c>
      <c r="FY1668" s="7">
        <f t="shared" si="112"/>
        <v>0</v>
      </c>
    </row>
    <row r="1669" spans="179:181" x14ac:dyDescent="0.25">
      <c r="FW1669" s="7">
        <f t="shared" si="113"/>
        <v>0</v>
      </c>
      <c r="FX1669" s="7">
        <f t="shared" si="114"/>
        <v>0</v>
      </c>
      <c r="FY1669" s="7">
        <f t="shared" si="112"/>
        <v>0</v>
      </c>
    </row>
    <row r="1670" spans="179:181" x14ac:dyDescent="0.25">
      <c r="FW1670" s="7">
        <f t="shared" si="113"/>
        <v>0</v>
      </c>
      <c r="FX1670" s="7">
        <f t="shared" si="114"/>
        <v>0</v>
      </c>
      <c r="FY1670" s="7">
        <f t="shared" ref="FY1670:FY1733" si="115">SUM(AG1670,AK1670,AP1670,AT1670,AX1670,BC1670,BH1670,BM1670,BY1670,CI1670,CU1670,DA1670,DE1670,DU1670,EJ1670,EN1670,FA1670,FQ1670,FT1670,FV1670)</f>
        <v>0</v>
      </c>
    </row>
    <row r="1671" spans="179:181" x14ac:dyDescent="0.25">
      <c r="FW1671" s="7">
        <f t="shared" si="113"/>
        <v>0</v>
      </c>
      <c r="FX1671" s="7">
        <f t="shared" si="114"/>
        <v>0</v>
      </c>
      <c r="FY1671" s="7">
        <f t="shared" si="115"/>
        <v>0</v>
      </c>
    </row>
    <row r="1672" spans="179:181" x14ac:dyDescent="0.25">
      <c r="FW1672" s="7">
        <f t="shared" si="113"/>
        <v>0</v>
      </c>
      <c r="FX1672" s="7">
        <f t="shared" si="114"/>
        <v>0</v>
      </c>
      <c r="FY1672" s="7">
        <f t="shared" si="115"/>
        <v>0</v>
      </c>
    </row>
    <row r="1673" spans="179:181" x14ac:dyDescent="0.25">
      <c r="FW1673" s="7">
        <f t="shared" si="113"/>
        <v>0</v>
      </c>
      <c r="FX1673" s="7">
        <f t="shared" si="114"/>
        <v>0</v>
      </c>
      <c r="FY1673" s="7">
        <f t="shared" si="115"/>
        <v>0</v>
      </c>
    </row>
    <row r="1674" spans="179:181" x14ac:dyDescent="0.25">
      <c r="FW1674" s="7">
        <f t="shared" si="113"/>
        <v>0</v>
      </c>
      <c r="FX1674" s="7">
        <f t="shared" si="114"/>
        <v>0</v>
      </c>
      <c r="FY1674" s="7">
        <f t="shared" si="115"/>
        <v>0</v>
      </c>
    </row>
    <row r="1675" spans="179:181" x14ac:dyDescent="0.25">
      <c r="FW1675" s="7">
        <f t="shared" si="113"/>
        <v>0</v>
      </c>
      <c r="FX1675" s="7">
        <f t="shared" si="114"/>
        <v>0</v>
      </c>
      <c r="FY1675" s="7">
        <f t="shared" si="115"/>
        <v>0</v>
      </c>
    </row>
    <row r="1676" spans="179:181" x14ac:dyDescent="0.25">
      <c r="FW1676" s="7">
        <f t="shared" si="113"/>
        <v>0</v>
      </c>
      <c r="FX1676" s="7">
        <f t="shared" si="114"/>
        <v>0</v>
      </c>
      <c r="FY1676" s="7">
        <f t="shared" si="115"/>
        <v>0</v>
      </c>
    </row>
    <row r="1677" spans="179:181" x14ac:dyDescent="0.25">
      <c r="FW1677" s="7">
        <f t="shared" si="113"/>
        <v>0</v>
      </c>
      <c r="FX1677" s="7">
        <f t="shared" si="114"/>
        <v>0</v>
      </c>
      <c r="FY1677" s="7">
        <f t="shared" si="115"/>
        <v>0</v>
      </c>
    </row>
    <row r="1678" spans="179:181" x14ac:dyDescent="0.25">
      <c r="FW1678" s="7">
        <f t="shared" si="113"/>
        <v>0</v>
      </c>
      <c r="FX1678" s="7">
        <f t="shared" si="114"/>
        <v>0</v>
      </c>
      <c r="FY1678" s="7">
        <f t="shared" si="115"/>
        <v>0</v>
      </c>
    </row>
    <row r="1679" spans="179:181" x14ac:dyDescent="0.25">
      <c r="FW1679" s="7">
        <f t="shared" si="113"/>
        <v>0</v>
      </c>
      <c r="FX1679" s="7">
        <f t="shared" si="114"/>
        <v>0</v>
      </c>
      <c r="FY1679" s="7">
        <f t="shared" si="115"/>
        <v>0</v>
      </c>
    </row>
    <row r="1680" spans="179:181" x14ac:dyDescent="0.25">
      <c r="FW1680" s="7">
        <f t="shared" si="113"/>
        <v>0</v>
      </c>
      <c r="FX1680" s="7">
        <f t="shared" si="114"/>
        <v>0</v>
      </c>
      <c r="FY1680" s="7">
        <f t="shared" si="115"/>
        <v>0</v>
      </c>
    </row>
    <row r="1681" spans="179:181" x14ac:dyDescent="0.25">
      <c r="FW1681" s="7">
        <f t="shared" si="113"/>
        <v>0</v>
      </c>
      <c r="FX1681" s="7">
        <f t="shared" si="114"/>
        <v>0</v>
      </c>
      <c r="FY1681" s="7">
        <f t="shared" si="115"/>
        <v>0</v>
      </c>
    </row>
    <row r="1682" spans="179:181" x14ac:dyDescent="0.25">
      <c r="FW1682" s="7">
        <f t="shared" si="113"/>
        <v>0</v>
      </c>
      <c r="FX1682" s="7">
        <f t="shared" si="114"/>
        <v>0</v>
      </c>
      <c r="FY1682" s="7">
        <f t="shared" si="115"/>
        <v>0</v>
      </c>
    </row>
    <row r="1683" spans="179:181" x14ac:dyDescent="0.25">
      <c r="FW1683" s="7">
        <f t="shared" si="113"/>
        <v>0</v>
      </c>
      <c r="FX1683" s="7">
        <f t="shared" si="114"/>
        <v>0</v>
      </c>
      <c r="FY1683" s="7">
        <f t="shared" si="115"/>
        <v>0</v>
      </c>
    </row>
    <row r="1684" spans="179:181" x14ac:dyDescent="0.25">
      <c r="FW1684" s="7">
        <f t="shared" si="113"/>
        <v>0</v>
      </c>
      <c r="FX1684" s="7">
        <f t="shared" si="114"/>
        <v>0</v>
      </c>
      <c r="FY1684" s="7">
        <f t="shared" si="115"/>
        <v>0</v>
      </c>
    </row>
    <row r="1685" spans="179:181" x14ac:dyDescent="0.25">
      <c r="FW1685" s="7">
        <f t="shared" si="113"/>
        <v>0</v>
      </c>
      <c r="FX1685" s="7">
        <f t="shared" si="114"/>
        <v>0</v>
      </c>
      <c r="FY1685" s="7">
        <f t="shared" si="115"/>
        <v>0</v>
      </c>
    </row>
    <row r="1686" spans="179:181" x14ac:dyDescent="0.25">
      <c r="FW1686" s="7">
        <f t="shared" si="113"/>
        <v>0</v>
      </c>
      <c r="FX1686" s="7">
        <f t="shared" si="114"/>
        <v>0</v>
      </c>
      <c r="FY1686" s="7">
        <f t="shared" si="115"/>
        <v>0</v>
      </c>
    </row>
    <row r="1687" spans="179:181" x14ac:dyDescent="0.25">
      <c r="FW1687" s="7">
        <f t="shared" si="113"/>
        <v>0</v>
      </c>
      <c r="FX1687" s="7">
        <f t="shared" si="114"/>
        <v>0</v>
      </c>
      <c r="FY1687" s="7">
        <f t="shared" si="115"/>
        <v>0</v>
      </c>
    </row>
    <row r="1688" spans="179:181" x14ac:dyDescent="0.25">
      <c r="FW1688" s="7">
        <f t="shared" si="113"/>
        <v>0</v>
      </c>
      <c r="FX1688" s="7">
        <f t="shared" si="114"/>
        <v>0</v>
      </c>
      <c r="FY1688" s="7">
        <f t="shared" si="115"/>
        <v>0</v>
      </c>
    </row>
    <row r="1689" spans="179:181" x14ac:dyDescent="0.25">
      <c r="FW1689" s="7">
        <f t="shared" si="113"/>
        <v>0</v>
      </c>
      <c r="FX1689" s="7">
        <f t="shared" si="114"/>
        <v>0</v>
      </c>
      <c r="FY1689" s="7">
        <f t="shared" si="115"/>
        <v>0</v>
      </c>
    </row>
    <row r="1690" spans="179:181" x14ac:dyDescent="0.25">
      <c r="FW1690" s="7">
        <f t="shared" si="113"/>
        <v>0</v>
      </c>
      <c r="FX1690" s="7">
        <f t="shared" si="114"/>
        <v>0</v>
      </c>
      <c r="FY1690" s="7">
        <f t="shared" si="115"/>
        <v>0</v>
      </c>
    </row>
    <row r="1691" spans="179:181" x14ac:dyDescent="0.25">
      <c r="FW1691" s="7">
        <f t="shared" si="113"/>
        <v>0</v>
      </c>
      <c r="FX1691" s="7">
        <f t="shared" si="114"/>
        <v>0</v>
      </c>
      <c r="FY1691" s="7">
        <f t="shared" si="115"/>
        <v>0</v>
      </c>
    </row>
    <row r="1692" spans="179:181" x14ac:dyDescent="0.25">
      <c r="FW1692" s="7">
        <f t="shared" si="113"/>
        <v>0</v>
      </c>
      <c r="FX1692" s="7">
        <f t="shared" si="114"/>
        <v>0</v>
      </c>
      <c r="FY1692" s="7">
        <f t="shared" si="115"/>
        <v>0</v>
      </c>
    </row>
    <row r="1693" spans="179:181" x14ac:dyDescent="0.25">
      <c r="FW1693" s="7">
        <f t="shared" si="113"/>
        <v>0</v>
      </c>
      <c r="FX1693" s="7">
        <f t="shared" si="114"/>
        <v>0</v>
      </c>
      <c r="FY1693" s="7">
        <f t="shared" si="115"/>
        <v>0</v>
      </c>
    </row>
    <row r="1694" spans="179:181" x14ac:dyDescent="0.25">
      <c r="FW1694" s="7">
        <f t="shared" si="113"/>
        <v>0</v>
      </c>
      <c r="FX1694" s="7">
        <f t="shared" si="114"/>
        <v>0</v>
      </c>
      <c r="FY1694" s="7">
        <f t="shared" si="115"/>
        <v>0</v>
      </c>
    </row>
    <row r="1695" spans="179:181" x14ac:dyDescent="0.25">
      <c r="FW1695" s="7">
        <f t="shared" si="113"/>
        <v>0</v>
      </c>
      <c r="FX1695" s="7">
        <f t="shared" si="114"/>
        <v>0</v>
      </c>
      <c r="FY1695" s="7">
        <f t="shared" si="115"/>
        <v>0</v>
      </c>
    </row>
    <row r="1696" spans="179:181" x14ac:dyDescent="0.25">
      <c r="FW1696" s="7">
        <f t="shared" si="113"/>
        <v>0</v>
      </c>
      <c r="FX1696" s="7">
        <f t="shared" si="114"/>
        <v>0</v>
      </c>
      <c r="FY1696" s="7">
        <f t="shared" si="115"/>
        <v>0</v>
      </c>
    </row>
    <row r="1697" spans="179:181" x14ac:dyDescent="0.25">
      <c r="FW1697" s="7">
        <f t="shared" si="113"/>
        <v>0</v>
      </c>
      <c r="FX1697" s="7">
        <f t="shared" si="114"/>
        <v>0</v>
      </c>
      <c r="FY1697" s="7">
        <f t="shared" si="115"/>
        <v>0</v>
      </c>
    </row>
    <row r="1698" spans="179:181" x14ac:dyDescent="0.25">
      <c r="FW1698" s="7">
        <f t="shared" si="113"/>
        <v>0</v>
      </c>
      <c r="FX1698" s="7">
        <f t="shared" si="114"/>
        <v>0</v>
      </c>
      <c r="FY1698" s="7">
        <f t="shared" si="115"/>
        <v>0</v>
      </c>
    </row>
    <row r="1699" spans="179:181" x14ac:dyDescent="0.25">
      <c r="FW1699" s="7">
        <f t="shared" si="113"/>
        <v>0</v>
      </c>
      <c r="FX1699" s="7">
        <f t="shared" si="114"/>
        <v>0</v>
      </c>
      <c r="FY1699" s="7">
        <f t="shared" si="115"/>
        <v>0</v>
      </c>
    </row>
    <row r="1700" spans="179:181" x14ac:dyDescent="0.25">
      <c r="FW1700" s="7">
        <f t="shared" si="113"/>
        <v>0</v>
      </c>
      <c r="FX1700" s="7">
        <f t="shared" si="114"/>
        <v>0</v>
      </c>
      <c r="FY1700" s="7">
        <f t="shared" si="115"/>
        <v>0</v>
      </c>
    </row>
    <row r="1701" spans="179:181" x14ac:dyDescent="0.25">
      <c r="FW1701" s="7">
        <f t="shared" si="113"/>
        <v>0</v>
      </c>
      <c r="FX1701" s="7">
        <f t="shared" si="114"/>
        <v>0</v>
      </c>
      <c r="FY1701" s="7">
        <f t="shared" si="115"/>
        <v>0</v>
      </c>
    </row>
    <row r="1702" spans="179:181" x14ac:dyDescent="0.25">
      <c r="FW1702" s="7">
        <f t="shared" si="113"/>
        <v>0</v>
      </c>
      <c r="FX1702" s="7">
        <f t="shared" si="114"/>
        <v>0</v>
      </c>
      <c r="FY1702" s="7">
        <f t="shared" si="115"/>
        <v>0</v>
      </c>
    </row>
    <row r="1703" spans="179:181" x14ac:dyDescent="0.25">
      <c r="FW1703" s="7">
        <f t="shared" si="113"/>
        <v>0</v>
      </c>
      <c r="FX1703" s="7">
        <f t="shared" si="114"/>
        <v>0</v>
      </c>
      <c r="FY1703" s="7">
        <f t="shared" si="115"/>
        <v>0</v>
      </c>
    </row>
    <row r="1704" spans="179:181" x14ac:dyDescent="0.25">
      <c r="FW1704" s="7">
        <f t="shared" si="113"/>
        <v>0</v>
      </c>
      <c r="FX1704" s="7">
        <f t="shared" si="114"/>
        <v>0</v>
      </c>
      <c r="FY1704" s="7">
        <f t="shared" si="115"/>
        <v>0</v>
      </c>
    </row>
    <row r="1705" spans="179:181" x14ac:dyDescent="0.25">
      <c r="FW1705" s="7">
        <f t="shared" si="113"/>
        <v>0</v>
      </c>
      <c r="FX1705" s="7">
        <f t="shared" si="114"/>
        <v>0</v>
      </c>
      <c r="FY1705" s="7">
        <f t="shared" si="115"/>
        <v>0</v>
      </c>
    </row>
    <row r="1706" spans="179:181" x14ac:dyDescent="0.25">
      <c r="FW1706" s="7">
        <f t="shared" si="113"/>
        <v>0</v>
      </c>
      <c r="FX1706" s="7">
        <f t="shared" si="114"/>
        <v>0</v>
      </c>
      <c r="FY1706" s="7">
        <f t="shared" si="115"/>
        <v>0</v>
      </c>
    </row>
    <row r="1707" spans="179:181" x14ac:dyDescent="0.25">
      <c r="FW1707" s="7">
        <f t="shared" si="113"/>
        <v>0</v>
      </c>
      <c r="FX1707" s="7">
        <f t="shared" si="114"/>
        <v>0</v>
      </c>
      <c r="FY1707" s="7">
        <f t="shared" si="115"/>
        <v>0</v>
      </c>
    </row>
    <row r="1708" spans="179:181" x14ac:dyDescent="0.25">
      <c r="FW1708" s="7">
        <f t="shared" si="113"/>
        <v>0</v>
      </c>
      <c r="FX1708" s="7">
        <f t="shared" si="114"/>
        <v>0</v>
      </c>
      <c r="FY1708" s="7">
        <f t="shared" si="115"/>
        <v>0</v>
      </c>
    </row>
    <row r="1709" spans="179:181" x14ac:dyDescent="0.25">
      <c r="FW1709" s="7">
        <f t="shared" si="113"/>
        <v>0</v>
      </c>
      <c r="FX1709" s="7">
        <f t="shared" si="114"/>
        <v>0</v>
      </c>
      <c r="FY1709" s="7">
        <f t="shared" si="115"/>
        <v>0</v>
      </c>
    </row>
    <row r="1710" spans="179:181" x14ac:dyDescent="0.25">
      <c r="FW1710" s="7">
        <f t="shared" si="113"/>
        <v>0</v>
      </c>
      <c r="FX1710" s="7">
        <f t="shared" si="114"/>
        <v>0</v>
      </c>
      <c r="FY1710" s="7">
        <f t="shared" si="115"/>
        <v>0</v>
      </c>
    </row>
    <row r="1711" spans="179:181" x14ac:dyDescent="0.25">
      <c r="FW1711" s="7">
        <f t="shared" si="113"/>
        <v>0</v>
      </c>
      <c r="FX1711" s="7">
        <f t="shared" si="114"/>
        <v>0</v>
      </c>
      <c r="FY1711" s="7">
        <f t="shared" si="115"/>
        <v>0</v>
      </c>
    </row>
    <row r="1712" spans="179:181" x14ac:dyDescent="0.25">
      <c r="FW1712" s="7">
        <f t="shared" si="113"/>
        <v>0</v>
      </c>
      <c r="FX1712" s="7">
        <f t="shared" si="114"/>
        <v>0</v>
      </c>
      <c r="FY1712" s="7">
        <f t="shared" si="115"/>
        <v>0</v>
      </c>
    </row>
    <row r="1713" spans="179:181" x14ac:dyDescent="0.25">
      <c r="FW1713" s="7">
        <f t="shared" si="113"/>
        <v>0</v>
      </c>
      <c r="FX1713" s="7">
        <f t="shared" si="114"/>
        <v>0</v>
      </c>
      <c r="FY1713" s="7">
        <f t="shared" si="115"/>
        <v>0</v>
      </c>
    </row>
    <row r="1714" spans="179:181" x14ac:dyDescent="0.25">
      <c r="FW1714" s="7">
        <f t="shared" si="113"/>
        <v>0</v>
      </c>
      <c r="FX1714" s="7">
        <f t="shared" si="114"/>
        <v>0</v>
      </c>
      <c r="FY1714" s="7">
        <f t="shared" si="115"/>
        <v>0</v>
      </c>
    </row>
    <row r="1715" spans="179:181" x14ac:dyDescent="0.25">
      <c r="FW1715" s="7">
        <f t="shared" si="113"/>
        <v>0</v>
      </c>
      <c r="FX1715" s="7">
        <f t="shared" si="114"/>
        <v>0</v>
      </c>
      <c r="FY1715" s="7">
        <f t="shared" si="115"/>
        <v>0</v>
      </c>
    </row>
    <row r="1716" spans="179:181" x14ac:dyDescent="0.25">
      <c r="FW1716" s="7">
        <f t="shared" si="113"/>
        <v>0</v>
      </c>
      <c r="FX1716" s="7">
        <f t="shared" si="114"/>
        <v>0</v>
      </c>
      <c r="FY1716" s="7">
        <f t="shared" si="115"/>
        <v>0</v>
      </c>
    </row>
    <row r="1717" spans="179:181" x14ac:dyDescent="0.25">
      <c r="FW1717" s="7">
        <f t="shared" si="113"/>
        <v>0</v>
      </c>
      <c r="FX1717" s="7">
        <f t="shared" si="114"/>
        <v>0</v>
      </c>
      <c r="FY1717" s="7">
        <f t="shared" si="115"/>
        <v>0</v>
      </c>
    </row>
    <row r="1718" spans="179:181" x14ac:dyDescent="0.25">
      <c r="FW1718" s="7">
        <f t="shared" si="113"/>
        <v>0</v>
      </c>
      <c r="FX1718" s="7">
        <f t="shared" si="114"/>
        <v>0</v>
      </c>
      <c r="FY1718" s="7">
        <f t="shared" si="115"/>
        <v>0</v>
      </c>
    </row>
    <row r="1719" spans="179:181" x14ac:dyDescent="0.25">
      <c r="FW1719" s="7">
        <f t="shared" si="113"/>
        <v>0</v>
      </c>
      <c r="FX1719" s="7">
        <f t="shared" si="114"/>
        <v>0</v>
      </c>
      <c r="FY1719" s="7">
        <f t="shared" si="115"/>
        <v>0</v>
      </c>
    </row>
    <row r="1720" spans="179:181" x14ac:dyDescent="0.25">
      <c r="FW1720" s="7">
        <f t="shared" si="113"/>
        <v>0</v>
      </c>
      <c r="FX1720" s="7">
        <f t="shared" si="114"/>
        <v>0</v>
      </c>
      <c r="FY1720" s="7">
        <f t="shared" si="115"/>
        <v>0</v>
      </c>
    </row>
    <row r="1721" spans="179:181" x14ac:dyDescent="0.25">
      <c r="FW1721" s="7">
        <f t="shared" si="113"/>
        <v>0</v>
      </c>
      <c r="FX1721" s="7">
        <f t="shared" si="114"/>
        <v>0</v>
      </c>
      <c r="FY1721" s="7">
        <f t="shared" si="115"/>
        <v>0</v>
      </c>
    </row>
    <row r="1722" spans="179:181" x14ac:dyDescent="0.25">
      <c r="FW1722" s="7">
        <f t="shared" si="113"/>
        <v>0</v>
      </c>
      <c r="FX1722" s="7">
        <f t="shared" si="114"/>
        <v>0</v>
      </c>
      <c r="FY1722" s="7">
        <f t="shared" si="115"/>
        <v>0</v>
      </c>
    </row>
    <row r="1723" spans="179:181" x14ac:dyDescent="0.25">
      <c r="FW1723" s="7">
        <f t="shared" si="113"/>
        <v>0</v>
      </c>
      <c r="FX1723" s="7">
        <f t="shared" si="114"/>
        <v>0</v>
      </c>
      <c r="FY1723" s="7">
        <f t="shared" si="115"/>
        <v>0</v>
      </c>
    </row>
    <row r="1724" spans="179:181" x14ac:dyDescent="0.25">
      <c r="FW1724" s="7">
        <f t="shared" si="113"/>
        <v>0</v>
      </c>
      <c r="FX1724" s="7">
        <f t="shared" si="114"/>
        <v>0</v>
      </c>
      <c r="FY1724" s="7">
        <f t="shared" si="115"/>
        <v>0</v>
      </c>
    </row>
    <row r="1725" spans="179:181" x14ac:dyDescent="0.25">
      <c r="FW1725" s="7">
        <f t="shared" si="113"/>
        <v>0</v>
      </c>
      <c r="FX1725" s="7">
        <f t="shared" si="114"/>
        <v>0</v>
      </c>
      <c r="FY1725" s="7">
        <f t="shared" si="115"/>
        <v>0</v>
      </c>
    </row>
    <row r="1726" spans="179:181" x14ac:dyDescent="0.25">
      <c r="FW1726" s="7">
        <f t="shared" si="113"/>
        <v>0</v>
      </c>
      <c r="FX1726" s="7">
        <f t="shared" si="114"/>
        <v>0</v>
      </c>
      <c r="FY1726" s="7">
        <f t="shared" si="115"/>
        <v>0</v>
      </c>
    </row>
    <row r="1727" spans="179:181" x14ac:dyDescent="0.25">
      <c r="FW1727" s="7">
        <f t="shared" si="113"/>
        <v>0</v>
      </c>
      <c r="FX1727" s="7">
        <f t="shared" si="114"/>
        <v>0</v>
      </c>
      <c r="FY1727" s="7">
        <f t="shared" si="115"/>
        <v>0</v>
      </c>
    </row>
    <row r="1728" spans="179:181" x14ac:dyDescent="0.25">
      <c r="FW1728" s="7">
        <f t="shared" si="113"/>
        <v>0</v>
      </c>
      <c r="FX1728" s="7">
        <f t="shared" si="114"/>
        <v>0</v>
      </c>
      <c r="FY1728" s="7">
        <f t="shared" si="115"/>
        <v>0</v>
      </c>
    </row>
    <row r="1729" spans="179:181" x14ac:dyDescent="0.25">
      <c r="FW1729" s="7">
        <f t="shared" si="113"/>
        <v>0</v>
      </c>
      <c r="FX1729" s="7">
        <f t="shared" si="114"/>
        <v>0</v>
      </c>
      <c r="FY1729" s="7">
        <f t="shared" si="115"/>
        <v>0</v>
      </c>
    </row>
    <row r="1730" spans="179:181" x14ac:dyDescent="0.25">
      <c r="FW1730" s="7">
        <f t="shared" si="113"/>
        <v>0</v>
      </c>
      <c r="FX1730" s="7">
        <f t="shared" si="114"/>
        <v>0</v>
      </c>
      <c r="FY1730" s="7">
        <f t="shared" si="115"/>
        <v>0</v>
      </c>
    </row>
    <row r="1731" spans="179:181" x14ac:dyDescent="0.25">
      <c r="FW1731" s="7">
        <f t="shared" ref="FW1731:FW1794" si="116">SUM(AE1731,AI1731,AN1731,AR1731,AV1731,BA1731,BF1731,BK1731,BW1731,CG1731,CS1731,CY1731,DC1731,DS1731,EH1731,EL1731,EY1731,FO1731,FR1731)</f>
        <v>0</v>
      </c>
      <c r="FX1731" s="7">
        <f t="shared" ref="FX1731:FX1794" si="117">SUM(AF1731,AJ1731,AO1731,AS1731,AW1731,BB1731,BG1731,BL1731,BX1731,CH1731,CT1731,CZ1731,DD1731,DT1731,EI1731,EM1731,EZ1731,FP1731,FS1731,FU1731)</f>
        <v>0</v>
      </c>
      <c r="FY1731" s="7">
        <f t="shared" si="115"/>
        <v>0</v>
      </c>
    </row>
    <row r="1732" spans="179:181" x14ac:dyDescent="0.25">
      <c r="FW1732" s="7">
        <f t="shared" si="116"/>
        <v>0</v>
      </c>
      <c r="FX1732" s="7">
        <f t="shared" si="117"/>
        <v>0</v>
      </c>
      <c r="FY1732" s="7">
        <f t="shared" si="115"/>
        <v>0</v>
      </c>
    </row>
    <row r="1733" spans="179:181" x14ac:dyDescent="0.25">
      <c r="FW1733" s="7">
        <f t="shared" si="116"/>
        <v>0</v>
      </c>
      <c r="FX1733" s="7">
        <f t="shared" si="117"/>
        <v>0</v>
      </c>
      <c r="FY1733" s="7">
        <f t="shared" si="115"/>
        <v>0</v>
      </c>
    </row>
    <row r="1734" spans="179:181" x14ac:dyDescent="0.25">
      <c r="FW1734" s="7">
        <f t="shared" si="116"/>
        <v>0</v>
      </c>
      <c r="FX1734" s="7">
        <f t="shared" si="117"/>
        <v>0</v>
      </c>
      <c r="FY1734" s="7">
        <f t="shared" ref="FY1734:FY1797" si="118">SUM(AG1734,AK1734,AP1734,AT1734,AX1734,BC1734,BH1734,BM1734,BY1734,CI1734,CU1734,DA1734,DE1734,DU1734,EJ1734,EN1734,FA1734,FQ1734,FT1734,FV1734)</f>
        <v>0</v>
      </c>
    </row>
    <row r="1735" spans="179:181" x14ac:dyDescent="0.25">
      <c r="FW1735" s="7">
        <f t="shared" si="116"/>
        <v>0</v>
      </c>
      <c r="FX1735" s="7">
        <f t="shared" si="117"/>
        <v>0</v>
      </c>
      <c r="FY1735" s="7">
        <f t="shared" si="118"/>
        <v>0</v>
      </c>
    </row>
    <row r="1736" spans="179:181" x14ac:dyDescent="0.25">
      <c r="FW1736" s="7">
        <f t="shared" si="116"/>
        <v>0</v>
      </c>
      <c r="FX1736" s="7">
        <f t="shared" si="117"/>
        <v>0</v>
      </c>
      <c r="FY1736" s="7">
        <f t="shared" si="118"/>
        <v>0</v>
      </c>
    </row>
    <row r="1737" spans="179:181" x14ac:dyDescent="0.25">
      <c r="FW1737" s="7">
        <f t="shared" si="116"/>
        <v>0</v>
      </c>
      <c r="FX1737" s="7">
        <f t="shared" si="117"/>
        <v>0</v>
      </c>
      <c r="FY1737" s="7">
        <f t="shared" si="118"/>
        <v>0</v>
      </c>
    </row>
    <row r="1738" spans="179:181" x14ac:dyDescent="0.25">
      <c r="FW1738" s="7">
        <f t="shared" si="116"/>
        <v>0</v>
      </c>
      <c r="FX1738" s="7">
        <f t="shared" si="117"/>
        <v>0</v>
      </c>
      <c r="FY1738" s="7">
        <f t="shared" si="118"/>
        <v>0</v>
      </c>
    </row>
    <row r="1739" spans="179:181" x14ac:dyDescent="0.25">
      <c r="FW1739" s="7">
        <f t="shared" si="116"/>
        <v>0</v>
      </c>
      <c r="FX1739" s="7">
        <f t="shared" si="117"/>
        <v>0</v>
      </c>
      <c r="FY1739" s="7">
        <f t="shared" si="118"/>
        <v>0</v>
      </c>
    </row>
    <row r="1740" spans="179:181" x14ac:dyDescent="0.25">
      <c r="FW1740" s="7">
        <f t="shared" si="116"/>
        <v>0</v>
      </c>
      <c r="FX1740" s="7">
        <f t="shared" si="117"/>
        <v>0</v>
      </c>
      <c r="FY1740" s="7">
        <f t="shared" si="118"/>
        <v>0</v>
      </c>
    </row>
    <row r="1741" spans="179:181" x14ac:dyDescent="0.25">
      <c r="FW1741" s="7">
        <f t="shared" si="116"/>
        <v>0</v>
      </c>
      <c r="FX1741" s="7">
        <f t="shared" si="117"/>
        <v>0</v>
      </c>
      <c r="FY1741" s="7">
        <f t="shared" si="118"/>
        <v>0</v>
      </c>
    </row>
    <row r="1742" spans="179:181" x14ac:dyDescent="0.25">
      <c r="FW1742" s="7">
        <f t="shared" si="116"/>
        <v>0</v>
      </c>
      <c r="FX1742" s="7">
        <f t="shared" si="117"/>
        <v>0</v>
      </c>
      <c r="FY1742" s="7">
        <f t="shared" si="118"/>
        <v>0</v>
      </c>
    </row>
    <row r="1743" spans="179:181" x14ac:dyDescent="0.25">
      <c r="FW1743" s="7">
        <f t="shared" si="116"/>
        <v>0</v>
      </c>
      <c r="FX1743" s="7">
        <f t="shared" si="117"/>
        <v>0</v>
      </c>
      <c r="FY1743" s="7">
        <f t="shared" si="118"/>
        <v>0</v>
      </c>
    </row>
    <row r="1744" spans="179:181" x14ac:dyDescent="0.25">
      <c r="FW1744" s="7">
        <f t="shared" si="116"/>
        <v>0</v>
      </c>
      <c r="FX1744" s="7">
        <f t="shared" si="117"/>
        <v>0</v>
      </c>
      <c r="FY1744" s="7">
        <f t="shared" si="118"/>
        <v>0</v>
      </c>
    </row>
    <row r="1745" spans="179:181" x14ac:dyDescent="0.25">
      <c r="FW1745" s="7">
        <f t="shared" si="116"/>
        <v>0</v>
      </c>
      <c r="FX1745" s="7">
        <f t="shared" si="117"/>
        <v>0</v>
      </c>
      <c r="FY1745" s="7">
        <f t="shared" si="118"/>
        <v>0</v>
      </c>
    </row>
    <row r="1746" spans="179:181" x14ac:dyDescent="0.25">
      <c r="FW1746" s="7">
        <f t="shared" si="116"/>
        <v>0</v>
      </c>
      <c r="FX1746" s="7">
        <f t="shared" si="117"/>
        <v>0</v>
      </c>
      <c r="FY1746" s="7">
        <f t="shared" si="118"/>
        <v>0</v>
      </c>
    </row>
    <row r="1747" spans="179:181" x14ac:dyDescent="0.25">
      <c r="FW1747" s="7">
        <f t="shared" si="116"/>
        <v>0</v>
      </c>
      <c r="FX1747" s="7">
        <f t="shared" si="117"/>
        <v>0</v>
      </c>
      <c r="FY1747" s="7">
        <f t="shared" si="118"/>
        <v>0</v>
      </c>
    </row>
    <row r="1748" spans="179:181" x14ac:dyDescent="0.25">
      <c r="FW1748" s="7">
        <f t="shared" si="116"/>
        <v>0</v>
      </c>
      <c r="FX1748" s="7">
        <f t="shared" si="117"/>
        <v>0</v>
      </c>
      <c r="FY1748" s="7">
        <f t="shared" si="118"/>
        <v>0</v>
      </c>
    </row>
    <row r="1749" spans="179:181" x14ac:dyDescent="0.25">
      <c r="FW1749" s="7">
        <f t="shared" si="116"/>
        <v>0</v>
      </c>
      <c r="FX1749" s="7">
        <f t="shared" si="117"/>
        <v>0</v>
      </c>
      <c r="FY1749" s="7">
        <f t="shared" si="118"/>
        <v>0</v>
      </c>
    </row>
    <row r="1750" spans="179:181" x14ac:dyDescent="0.25">
      <c r="FW1750" s="7">
        <f t="shared" si="116"/>
        <v>0</v>
      </c>
      <c r="FX1750" s="7">
        <f t="shared" si="117"/>
        <v>0</v>
      </c>
      <c r="FY1750" s="7">
        <f t="shared" si="118"/>
        <v>0</v>
      </c>
    </row>
    <row r="1751" spans="179:181" x14ac:dyDescent="0.25">
      <c r="FW1751" s="7">
        <f t="shared" si="116"/>
        <v>0</v>
      </c>
      <c r="FX1751" s="7">
        <f t="shared" si="117"/>
        <v>0</v>
      </c>
      <c r="FY1751" s="7">
        <f t="shared" si="118"/>
        <v>0</v>
      </c>
    </row>
    <row r="1752" spans="179:181" x14ac:dyDescent="0.25">
      <c r="FW1752" s="7">
        <f t="shared" si="116"/>
        <v>0</v>
      </c>
      <c r="FX1752" s="7">
        <f t="shared" si="117"/>
        <v>0</v>
      </c>
      <c r="FY1752" s="7">
        <f t="shared" si="118"/>
        <v>0</v>
      </c>
    </row>
    <row r="1753" spans="179:181" x14ac:dyDescent="0.25">
      <c r="FW1753" s="7">
        <f t="shared" si="116"/>
        <v>0</v>
      </c>
      <c r="FX1753" s="7">
        <f t="shared" si="117"/>
        <v>0</v>
      </c>
      <c r="FY1753" s="7">
        <f t="shared" si="118"/>
        <v>0</v>
      </c>
    </row>
    <row r="1754" spans="179:181" x14ac:dyDescent="0.25">
      <c r="FW1754" s="7">
        <f t="shared" si="116"/>
        <v>0</v>
      </c>
      <c r="FX1754" s="7">
        <f t="shared" si="117"/>
        <v>0</v>
      </c>
      <c r="FY1754" s="7">
        <f t="shared" si="118"/>
        <v>0</v>
      </c>
    </row>
    <row r="1755" spans="179:181" x14ac:dyDescent="0.25">
      <c r="FW1755" s="7">
        <f t="shared" si="116"/>
        <v>0</v>
      </c>
      <c r="FX1755" s="7">
        <f t="shared" si="117"/>
        <v>0</v>
      </c>
      <c r="FY1755" s="7">
        <f t="shared" si="118"/>
        <v>0</v>
      </c>
    </row>
    <row r="1756" spans="179:181" x14ac:dyDescent="0.25">
      <c r="FW1756" s="7">
        <f t="shared" si="116"/>
        <v>0</v>
      </c>
      <c r="FX1756" s="7">
        <f t="shared" si="117"/>
        <v>0</v>
      </c>
      <c r="FY1756" s="7">
        <f t="shared" si="118"/>
        <v>0</v>
      </c>
    </row>
    <row r="1757" spans="179:181" x14ac:dyDescent="0.25">
      <c r="FW1757" s="7">
        <f t="shared" si="116"/>
        <v>0</v>
      </c>
      <c r="FX1757" s="7">
        <f t="shared" si="117"/>
        <v>0</v>
      </c>
      <c r="FY1757" s="7">
        <f t="shared" si="118"/>
        <v>0</v>
      </c>
    </row>
    <row r="1758" spans="179:181" x14ac:dyDescent="0.25">
      <c r="FW1758" s="7">
        <f t="shared" si="116"/>
        <v>0</v>
      </c>
      <c r="FX1758" s="7">
        <f t="shared" si="117"/>
        <v>0</v>
      </c>
      <c r="FY1758" s="7">
        <f t="shared" si="118"/>
        <v>0</v>
      </c>
    </row>
    <row r="1759" spans="179:181" x14ac:dyDescent="0.25">
      <c r="FW1759" s="7">
        <f t="shared" si="116"/>
        <v>0</v>
      </c>
      <c r="FX1759" s="7">
        <f t="shared" si="117"/>
        <v>0</v>
      </c>
      <c r="FY1759" s="7">
        <f t="shared" si="118"/>
        <v>0</v>
      </c>
    </row>
    <row r="1760" spans="179:181" x14ac:dyDescent="0.25">
      <c r="FW1760" s="7">
        <f t="shared" si="116"/>
        <v>0</v>
      </c>
      <c r="FX1760" s="7">
        <f t="shared" si="117"/>
        <v>0</v>
      </c>
      <c r="FY1760" s="7">
        <f t="shared" si="118"/>
        <v>0</v>
      </c>
    </row>
    <row r="1761" spans="179:181" x14ac:dyDescent="0.25">
      <c r="FW1761" s="7">
        <f t="shared" si="116"/>
        <v>0</v>
      </c>
      <c r="FX1761" s="7">
        <f t="shared" si="117"/>
        <v>0</v>
      </c>
      <c r="FY1761" s="7">
        <f t="shared" si="118"/>
        <v>0</v>
      </c>
    </row>
    <row r="1762" spans="179:181" x14ac:dyDescent="0.25">
      <c r="FW1762" s="7">
        <f t="shared" si="116"/>
        <v>0</v>
      </c>
      <c r="FX1762" s="7">
        <f t="shared" si="117"/>
        <v>0</v>
      </c>
      <c r="FY1762" s="7">
        <f t="shared" si="118"/>
        <v>0</v>
      </c>
    </row>
    <row r="1763" spans="179:181" x14ac:dyDescent="0.25">
      <c r="FW1763" s="7">
        <f t="shared" si="116"/>
        <v>0</v>
      </c>
      <c r="FX1763" s="7">
        <f t="shared" si="117"/>
        <v>0</v>
      </c>
      <c r="FY1763" s="7">
        <f t="shared" si="118"/>
        <v>0</v>
      </c>
    </row>
    <row r="1764" spans="179:181" x14ac:dyDescent="0.25">
      <c r="FW1764" s="7">
        <f t="shared" si="116"/>
        <v>0</v>
      </c>
      <c r="FX1764" s="7">
        <f t="shared" si="117"/>
        <v>0</v>
      </c>
      <c r="FY1764" s="7">
        <f t="shared" si="118"/>
        <v>0</v>
      </c>
    </row>
    <row r="1765" spans="179:181" x14ac:dyDescent="0.25">
      <c r="FW1765" s="7">
        <f t="shared" si="116"/>
        <v>0</v>
      </c>
      <c r="FX1765" s="7">
        <f t="shared" si="117"/>
        <v>0</v>
      </c>
      <c r="FY1765" s="7">
        <f t="shared" si="118"/>
        <v>0</v>
      </c>
    </row>
    <row r="1766" spans="179:181" x14ac:dyDescent="0.25">
      <c r="FW1766" s="7">
        <f t="shared" si="116"/>
        <v>0</v>
      </c>
      <c r="FX1766" s="7">
        <f t="shared" si="117"/>
        <v>0</v>
      </c>
      <c r="FY1766" s="7">
        <f t="shared" si="118"/>
        <v>0</v>
      </c>
    </row>
    <row r="1767" spans="179:181" x14ac:dyDescent="0.25">
      <c r="FW1767" s="7">
        <f t="shared" si="116"/>
        <v>0</v>
      </c>
      <c r="FX1767" s="7">
        <f t="shared" si="117"/>
        <v>0</v>
      </c>
      <c r="FY1767" s="7">
        <f t="shared" si="118"/>
        <v>0</v>
      </c>
    </row>
    <row r="1768" spans="179:181" x14ac:dyDescent="0.25">
      <c r="FW1768" s="7">
        <f t="shared" si="116"/>
        <v>0</v>
      </c>
      <c r="FX1768" s="7">
        <f t="shared" si="117"/>
        <v>0</v>
      </c>
      <c r="FY1768" s="7">
        <f t="shared" si="118"/>
        <v>0</v>
      </c>
    </row>
    <row r="1769" spans="179:181" x14ac:dyDescent="0.25">
      <c r="FW1769" s="7">
        <f t="shared" si="116"/>
        <v>0</v>
      </c>
      <c r="FX1769" s="7">
        <f t="shared" si="117"/>
        <v>0</v>
      </c>
      <c r="FY1769" s="7">
        <f t="shared" si="118"/>
        <v>0</v>
      </c>
    </row>
    <row r="1770" spans="179:181" x14ac:dyDescent="0.25">
      <c r="FW1770" s="7">
        <f t="shared" si="116"/>
        <v>0</v>
      </c>
      <c r="FX1770" s="7">
        <f t="shared" si="117"/>
        <v>0</v>
      </c>
      <c r="FY1770" s="7">
        <f t="shared" si="118"/>
        <v>0</v>
      </c>
    </row>
    <row r="1771" spans="179:181" x14ac:dyDescent="0.25">
      <c r="FW1771" s="7">
        <f t="shared" si="116"/>
        <v>0</v>
      </c>
      <c r="FX1771" s="7">
        <f t="shared" si="117"/>
        <v>0</v>
      </c>
      <c r="FY1771" s="7">
        <f t="shared" si="118"/>
        <v>0</v>
      </c>
    </row>
    <row r="1772" spans="179:181" x14ac:dyDescent="0.25">
      <c r="FW1772" s="7">
        <f t="shared" si="116"/>
        <v>0</v>
      </c>
      <c r="FX1772" s="7">
        <f t="shared" si="117"/>
        <v>0</v>
      </c>
      <c r="FY1772" s="7">
        <f t="shared" si="118"/>
        <v>0</v>
      </c>
    </row>
    <row r="1773" spans="179:181" x14ac:dyDescent="0.25">
      <c r="FW1773" s="7">
        <f t="shared" si="116"/>
        <v>0</v>
      </c>
      <c r="FX1773" s="7">
        <f t="shared" si="117"/>
        <v>0</v>
      </c>
      <c r="FY1773" s="7">
        <f t="shared" si="118"/>
        <v>0</v>
      </c>
    </row>
    <row r="1774" spans="179:181" x14ac:dyDescent="0.25">
      <c r="FW1774" s="7">
        <f t="shared" si="116"/>
        <v>0</v>
      </c>
      <c r="FX1774" s="7">
        <f t="shared" si="117"/>
        <v>0</v>
      </c>
      <c r="FY1774" s="7">
        <f t="shared" si="118"/>
        <v>0</v>
      </c>
    </row>
    <row r="1775" spans="179:181" x14ac:dyDescent="0.25">
      <c r="FW1775" s="7">
        <f t="shared" si="116"/>
        <v>0</v>
      </c>
      <c r="FX1775" s="7">
        <f t="shared" si="117"/>
        <v>0</v>
      </c>
      <c r="FY1775" s="7">
        <f t="shared" si="118"/>
        <v>0</v>
      </c>
    </row>
    <row r="1776" spans="179:181" x14ac:dyDescent="0.25">
      <c r="FW1776" s="7">
        <f t="shared" si="116"/>
        <v>0</v>
      </c>
      <c r="FX1776" s="7">
        <f t="shared" si="117"/>
        <v>0</v>
      </c>
      <c r="FY1776" s="7">
        <f t="shared" si="118"/>
        <v>0</v>
      </c>
    </row>
    <row r="1777" spans="179:181" x14ac:dyDescent="0.25">
      <c r="FW1777" s="7">
        <f t="shared" si="116"/>
        <v>0</v>
      </c>
      <c r="FX1777" s="7">
        <f t="shared" si="117"/>
        <v>0</v>
      </c>
      <c r="FY1777" s="7">
        <f t="shared" si="118"/>
        <v>0</v>
      </c>
    </row>
    <row r="1778" spans="179:181" x14ac:dyDescent="0.25">
      <c r="FW1778" s="7">
        <f t="shared" si="116"/>
        <v>0</v>
      </c>
      <c r="FX1778" s="7">
        <f t="shared" si="117"/>
        <v>0</v>
      </c>
      <c r="FY1778" s="7">
        <f t="shared" si="118"/>
        <v>0</v>
      </c>
    </row>
    <row r="1779" spans="179:181" x14ac:dyDescent="0.25">
      <c r="FW1779" s="7">
        <f t="shared" si="116"/>
        <v>0</v>
      </c>
      <c r="FX1779" s="7">
        <f t="shared" si="117"/>
        <v>0</v>
      </c>
      <c r="FY1779" s="7">
        <f t="shared" si="118"/>
        <v>0</v>
      </c>
    </row>
    <row r="1780" spans="179:181" x14ac:dyDescent="0.25">
      <c r="FW1780" s="7">
        <f t="shared" si="116"/>
        <v>0</v>
      </c>
      <c r="FX1780" s="7">
        <f t="shared" si="117"/>
        <v>0</v>
      </c>
      <c r="FY1780" s="7">
        <f t="shared" si="118"/>
        <v>0</v>
      </c>
    </row>
    <row r="1781" spans="179:181" x14ac:dyDescent="0.25">
      <c r="FW1781" s="7">
        <f t="shared" si="116"/>
        <v>0</v>
      </c>
      <c r="FX1781" s="7">
        <f t="shared" si="117"/>
        <v>0</v>
      </c>
      <c r="FY1781" s="7">
        <f t="shared" si="118"/>
        <v>0</v>
      </c>
    </row>
    <row r="1782" spans="179:181" x14ac:dyDescent="0.25">
      <c r="FW1782" s="7">
        <f t="shared" si="116"/>
        <v>0</v>
      </c>
      <c r="FX1782" s="7">
        <f t="shared" si="117"/>
        <v>0</v>
      </c>
      <c r="FY1782" s="7">
        <f t="shared" si="118"/>
        <v>0</v>
      </c>
    </row>
    <row r="1783" spans="179:181" x14ac:dyDescent="0.25">
      <c r="FW1783" s="7">
        <f t="shared" si="116"/>
        <v>0</v>
      </c>
      <c r="FX1783" s="7">
        <f t="shared" si="117"/>
        <v>0</v>
      </c>
      <c r="FY1783" s="7">
        <f t="shared" si="118"/>
        <v>0</v>
      </c>
    </row>
    <row r="1784" spans="179:181" x14ac:dyDescent="0.25">
      <c r="FW1784" s="7">
        <f t="shared" si="116"/>
        <v>0</v>
      </c>
      <c r="FX1784" s="7">
        <f t="shared" si="117"/>
        <v>0</v>
      </c>
      <c r="FY1784" s="7">
        <f t="shared" si="118"/>
        <v>0</v>
      </c>
    </row>
    <row r="1785" spans="179:181" x14ac:dyDescent="0.25">
      <c r="FW1785" s="7">
        <f t="shared" si="116"/>
        <v>0</v>
      </c>
      <c r="FX1785" s="7">
        <f t="shared" si="117"/>
        <v>0</v>
      </c>
      <c r="FY1785" s="7">
        <f t="shared" si="118"/>
        <v>0</v>
      </c>
    </row>
    <row r="1786" spans="179:181" x14ac:dyDescent="0.25">
      <c r="FW1786" s="7">
        <f t="shared" si="116"/>
        <v>0</v>
      </c>
      <c r="FX1786" s="7">
        <f t="shared" si="117"/>
        <v>0</v>
      </c>
      <c r="FY1786" s="7">
        <f t="shared" si="118"/>
        <v>0</v>
      </c>
    </row>
    <row r="1787" spans="179:181" x14ac:dyDescent="0.25">
      <c r="FW1787" s="7">
        <f t="shared" si="116"/>
        <v>0</v>
      </c>
      <c r="FX1787" s="7">
        <f t="shared" si="117"/>
        <v>0</v>
      </c>
      <c r="FY1787" s="7">
        <f t="shared" si="118"/>
        <v>0</v>
      </c>
    </row>
    <row r="1788" spans="179:181" x14ac:dyDescent="0.25">
      <c r="FW1788" s="7">
        <f t="shared" si="116"/>
        <v>0</v>
      </c>
      <c r="FX1788" s="7">
        <f t="shared" si="117"/>
        <v>0</v>
      </c>
      <c r="FY1788" s="7">
        <f t="shared" si="118"/>
        <v>0</v>
      </c>
    </row>
    <row r="1789" spans="179:181" x14ac:dyDescent="0.25">
      <c r="FW1789" s="7">
        <f t="shared" si="116"/>
        <v>0</v>
      </c>
      <c r="FX1789" s="7">
        <f t="shared" si="117"/>
        <v>0</v>
      </c>
      <c r="FY1789" s="7">
        <f t="shared" si="118"/>
        <v>0</v>
      </c>
    </row>
    <row r="1790" spans="179:181" x14ac:dyDescent="0.25">
      <c r="FW1790" s="7">
        <f t="shared" si="116"/>
        <v>0</v>
      </c>
      <c r="FX1790" s="7">
        <f t="shared" si="117"/>
        <v>0</v>
      </c>
      <c r="FY1790" s="7">
        <f t="shared" si="118"/>
        <v>0</v>
      </c>
    </row>
    <row r="1791" spans="179:181" x14ac:dyDescent="0.25">
      <c r="FW1791" s="7">
        <f t="shared" si="116"/>
        <v>0</v>
      </c>
      <c r="FX1791" s="7">
        <f t="shared" si="117"/>
        <v>0</v>
      </c>
      <c r="FY1791" s="7">
        <f t="shared" si="118"/>
        <v>0</v>
      </c>
    </row>
    <row r="1792" spans="179:181" x14ac:dyDescent="0.25">
      <c r="FW1792" s="7">
        <f t="shared" si="116"/>
        <v>0</v>
      </c>
      <c r="FX1792" s="7">
        <f t="shared" si="117"/>
        <v>0</v>
      </c>
      <c r="FY1792" s="7">
        <f t="shared" si="118"/>
        <v>0</v>
      </c>
    </row>
    <row r="1793" spans="179:181" x14ac:dyDescent="0.25">
      <c r="FW1793" s="7">
        <f t="shared" si="116"/>
        <v>0</v>
      </c>
      <c r="FX1793" s="7">
        <f t="shared" si="117"/>
        <v>0</v>
      </c>
      <c r="FY1793" s="7">
        <f t="shared" si="118"/>
        <v>0</v>
      </c>
    </row>
    <row r="1794" spans="179:181" x14ac:dyDescent="0.25">
      <c r="FW1794" s="7">
        <f t="shared" si="116"/>
        <v>0</v>
      </c>
      <c r="FX1794" s="7">
        <f t="shared" si="117"/>
        <v>0</v>
      </c>
      <c r="FY1794" s="7">
        <f t="shared" si="118"/>
        <v>0</v>
      </c>
    </row>
    <row r="1795" spans="179:181" x14ac:dyDescent="0.25">
      <c r="FW1795" s="7">
        <f t="shared" ref="FW1795:FW1858" si="119">SUM(AE1795,AI1795,AN1795,AR1795,AV1795,BA1795,BF1795,BK1795,BW1795,CG1795,CS1795,CY1795,DC1795,DS1795,EH1795,EL1795,EY1795,FO1795,FR1795)</f>
        <v>0</v>
      </c>
      <c r="FX1795" s="7">
        <f t="shared" ref="FX1795:FX1858" si="120">SUM(AF1795,AJ1795,AO1795,AS1795,AW1795,BB1795,BG1795,BL1795,BX1795,CH1795,CT1795,CZ1795,DD1795,DT1795,EI1795,EM1795,EZ1795,FP1795,FS1795,FU1795)</f>
        <v>0</v>
      </c>
      <c r="FY1795" s="7">
        <f t="shared" si="118"/>
        <v>0</v>
      </c>
    </row>
    <row r="1796" spans="179:181" x14ac:dyDescent="0.25">
      <c r="FW1796" s="7">
        <f t="shared" si="119"/>
        <v>0</v>
      </c>
      <c r="FX1796" s="7">
        <f t="shared" si="120"/>
        <v>0</v>
      </c>
      <c r="FY1796" s="7">
        <f t="shared" si="118"/>
        <v>0</v>
      </c>
    </row>
    <row r="1797" spans="179:181" x14ac:dyDescent="0.25">
      <c r="FW1797" s="7">
        <f t="shared" si="119"/>
        <v>0</v>
      </c>
      <c r="FX1797" s="7">
        <f t="shared" si="120"/>
        <v>0</v>
      </c>
      <c r="FY1797" s="7">
        <f t="shared" si="118"/>
        <v>0</v>
      </c>
    </row>
    <row r="1798" spans="179:181" x14ac:dyDescent="0.25">
      <c r="FW1798" s="7">
        <f t="shared" si="119"/>
        <v>0</v>
      </c>
      <c r="FX1798" s="7">
        <f t="shared" si="120"/>
        <v>0</v>
      </c>
      <c r="FY1798" s="7">
        <f t="shared" ref="FY1798:FY1861" si="121">SUM(AG1798,AK1798,AP1798,AT1798,AX1798,BC1798,BH1798,BM1798,BY1798,CI1798,CU1798,DA1798,DE1798,DU1798,EJ1798,EN1798,FA1798,FQ1798,FT1798,FV1798)</f>
        <v>0</v>
      </c>
    </row>
    <row r="1799" spans="179:181" x14ac:dyDescent="0.25">
      <c r="FW1799" s="7">
        <f t="shared" si="119"/>
        <v>0</v>
      </c>
      <c r="FX1799" s="7">
        <f t="shared" si="120"/>
        <v>0</v>
      </c>
      <c r="FY1799" s="7">
        <f t="shared" si="121"/>
        <v>0</v>
      </c>
    </row>
    <row r="1800" spans="179:181" x14ac:dyDescent="0.25">
      <c r="FW1800" s="7">
        <f t="shared" si="119"/>
        <v>0</v>
      </c>
      <c r="FX1800" s="7">
        <f t="shared" si="120"/>
        <v>0</v>
      </c>
      <c r="FY1800" s="7">
        <f t="shared" si="121"/>
        <v>0</v>
      </c>
    </row>
    <row r="1801" spans="179:181" x14ac:dyDescent="0.25">
      <c r="FW1801" s="7">
        <f t="shared" si="119"/>
        <v>0</v>
      </c>
      <c r="FX1801" s="7">
        <f t="shared" si="120"/>
        <v>0</v>
      </c>
      <c r="FY1801" s="7">
        <f t="shared" si="121"/>
        <v>0</v>
      </c>
    </row>
    <row r="1802" spans="179:181" x14ac:dyDescent="0.25">
      <c r="FW1802" s="7">
        <f t="shared" si="119"/>
        <v>0</v>
      </c>
      <c r="FX1802" s="7">
        <f t="shared" si="120"/>
        <v>0</v>
      </c>
      <c r="FY1802" s="7">
        <f t="shared" si="121"/>
        <v>0</v>
      </c>
    </row>
    <row r="1803" spans="179:181" x14ac:dyDescent="0.25">
      <c r="FW1803" s="7">
        <f t="shared" si="119"/>
        <v>0</v>
      </c>
      <c r="FX1803" s="7">
        <f t="shared" si="120"/>
        <v>0</v>
      </c>
      <c r="FY1803" s="7">
        <f t="shared" si="121"/>
        <v>0</v>
      </c>
    </row>
    <row r="1804" spans="179:181" x14ac:dyDescent="0.25">
      <c r="FW1804" s="7">
        <f t="shared" si="119"/>
        <v>0</v>
      </c>
      <c r="FX1804" s="7">
        <f t="shared" si="120"/>
        <v>0</v>
      </c>
      <c r="FY1804" s="7">
        <f t="shared" si="121"/>
        <v>0</v>
      </c>
    </row>
    <row r="1805" spans="179:181" x14ac:dyDescent="0.25">
      <c r="FW1805" s="7">
        <f t="shared" si="119"/>
        <v>0</v>
      </c>
      <c r="FX1805" s="7">
        <f t="shared" si="120"/>
        <v>0</v>
      </c>
      <c r="FY1805" s="7">
        <f t="shared" si="121"/>
        <v>0</v>
      </c>
    </row>
    <row r="1806" spans="179:181" x14ac:dyDescent="0.25">
      <c r="FW1806" s="7">
        <f t="shared" si="119"/>
        <v>0</v>
      </c>
      <c r="FX1806" s="7">
        <f t="shared" si="120"/>
        <v>0</v>
      </c>
      <c r="FY1806" s="7">
        <f t="shared" si="121"/>
        <v>0</v>
      </c>
    </row>
    <row r="1807" spans="179:181" x14ac:dyDescent="0.25">
      <c r="FW1807" s="7">
        <f t="shared" si="119"/>
        <v>0</v>
      </c>
      <c r="FX1807" s="7">
        <f t="shared" si="120"/>
        <v>0</v>
      </c>
      <c r="FY1807" s="7">
        <f t="shared" si="121"/>
        <v>0</v>
      </c>
    </row>
    <row r="1808" spans="179:181" x14ac:dyDescent="0.25">
      <c r="FW1808" s="7">
        <f t="shared" si="119"/>
        <v>0</v>
      </c>
      <c r="FX1808" s="7">
        <f t="shared" si="120"/>
        <v>0</v>
      </c>
      <c r="FY1808" s="7">
        <f t="shared" si="121"/>
        <v>0</v>
      </c>
    </row>
    <row r="1809" spans="179:181" x14ac:dyDescent="0.25">
      <c r="FW1809" s="7">
        <f t="shared" si="119"/>
        <v>0</v>
      </c>
      <c r="FX1809" s="7">
        <f t="shared" si="120"/>
        <v>0</v>
      </c>
      <c r="FY1809" s="7">
        <f t="shared" si="121"/>
        <v>0</v>
      </c>
    </row>
    <row r="1810" spans="179:181" x14ac:dyDescent="0.25">
      <c r="FW1810" s="7">
        <f t="shared" si="119"/>
        <v>0</v>
      </c>
      <c r="FX1810" s="7">
        <f t="shared" si="120"/>
        <v>0</v>
      </c>
      <c r="FY1810" s="7">
        <f t="shared" si="121"/>
        <v>0</v>
      </c>
    </row>
    <row r="1811" spans="179:181" x14ac:dyDescent="0.25">
      <c r="FW1811" s="7">
        <f t="shared" si="119"/>
        <v>0</v>
      </c>
      <c r="FX1811" s="7">
        <f t="shared" si="120"/>
        <v>0</v>
      </c>
      <c r="FY1811" s="7">
        <f t="shared" si="121"/>
        <v>0</v>
      </c>
    </row>
    <row r="1812" spans="179:181" x14ac:dyDescent="0.25">
      <c r="FW1812" s="7">
        <f t="shared" si="119"/>
        <v>0</v>
      </c>
      <c r="FX1812" s="7">
        <f t="shared" si="120"/>
        <v>0</v>
      </c>
      <c r="FY1812" s="7">
        <f t="shared" si="121"/>
        <v>0</v>
      </c>
    </row>
    <row r="1813" spans="179:181" x14ac:dyDescent="0.25">
      <c r="FW1813" s="7">
        <f t="shared" si="119"/>
        <v>0</v>
      </c>
      <c r="FX1813" s="7">
        <f t="shared" si="120"/>
        <v>0</v>
      </c>
      <c r="FY1813" s="7">
        <f t="shared" si="121"/>
        <v>0</v>
      </c>
    </row>
    <row r="1814" spans="179:181" x14ac:dyDescent="0.25">
      <c r="FW1814" s="7">
        <f t="shared" si="119"/>
        <v>0</v>
      </c>
      <c r="FX1814" s="7">
        <f t="shared" si="120"/>
        <v>0</v>
      </c>
      <c r="FY1814" s="7">
        <f t="shared" si="121"/>
        <v>0</v>
      </c>
    </row>
    <row r="1815" spans="179:181" x14ac:dyDescent="0.25">
      <c r="FW1815" s="7">
        <f t="shared" si="119"/>
        <v>0</v>
      </c>
      <c r="FX1815" s="7">
        <f t="shared" si="120"/>
        <v>0</v>
      </c>
      <c r="FY1815" s="7">
        <f t="shared" si="121"/>
        <v>0</v>
      </c>
    </row>
    <row r="1816" spans="179:181" x14ac:dyDescent="0.25">
      <c r="FW1816" s="7">
        <f t="shared" si="119"/>
        <v>0</v>
      </c>
      <c r="FX1816" s="7">
        <f t="shared" si="120"/>
        <v>0</v>
      </c>
      <c r="FY1816" s="7">
        <f t="shared" si="121"/>
        <v>0</v>
      </c>
    </row>
    <row r="1817" spans="179:181" x14ac:dyDescent="0.25">
      <c r="FW1817" s="7">
        <f t="shared" si="119"/>
        <v>0</v>
      </c>
      <c r="FX1817" s="7">
        <f t="shared" si="120"/>
        <v>0</v>
      </c>
      <c r="FY1817" s="7">
        <f t="shared" si="121"/>
        <v>0</v>
      </c>
    </row>
    <row r="1818" spans="179:181" x14ac:dyDescent="0.25">
      <c r="FW1818" s="7">
        <f t="shared" si="119"/>
        <v>0</v>
      </c>
      <c r="FX1818" s="7">
        <f t="shared" si="120"/>
        <v>0</v>
      </c>
      <c r="FY1818" s="7">
        <f t="shared" si="121"/>
        <v>0</v>
      </c>
    </row>
    <row r="1819" spans="179:181" x14ac:dyDescent="0.25">
      <c r="FW1819" s="7">
        <f t="shared" si="119"/>
        <v>0</v>
      </c>
      <c r="FX1819" s="7">
        <f t="shared" si="120"/>
        <v>0</v>
      </c>
      <c r="FY1819" s="7">
        <f t="shared" si="121"/>
        <v>0</v>
      </c>
    </row>
    <row r="1820" spans="179:181" x14ac:dyDescent="0.25">
      <c r="FW1820" s="7">
        <f t="shared" si="119"/>
        <v>0</v>
      </c>
      <c r="FX1820" s="7">
        <f t="shared" si="120"/>
        <v>0</v>
      </c>
      <c r="FY1820" s="7">
        <f t="shared" si="121"/>
        <v>0</v>
      </c>
    </row>
    <row r="1821" spans="179:181" x14ac:dyDescent="0.25">
      <c r="FW1821" s="7">
        <f t="shared" si="119"/>
        <v>0</v>
      </c>
      <c r="FX1821" s="7">
        <f t="shared" si="120"/>
        <v>0</v>
      </c>
      <c r="FY1821" s="7">
        <f t="shared" si="121"/>
        <v>0</v>
      </c>
    </row>
    <row r="1822" spans="179:181" x14ac:dyDescent="0.25">
      <c r="FW1822" s="7">
        <f t="shared" si="119"/>
        <v>0</v>
      </c>
      <c r="FX1822" s="7">
        <f t="shared" si="120"/>
        <v>0</v>
      </c>
      <c r="FY1822" s="7">
        <f t="shared" si="121"/>
        <v>0</v>
      </c>
    </row>
    <row r="1823" spans="179:181" x14ac:dyDescent="0.25">
      <c r="FW1823" s="7">
        <f t="shared" si="119"/>
        <v>0</v>
      </c>
      <c r="FX1823" s="7">
        <f t="shared" si="120"/>
        <v>0</v>
      </c>
      <c r="FY1823" s="7">
        <f t="shared" si="121"/>
        <v>0</v>
      </c>
    </row>
    <row r="1824" spans="179:181" x14ac:dyDescent="0.25">
      <c r="FW1824" s="7">
        <f t="shared" si="119"/>
        <v>0</v>
      </c>
      <c r="FX1824" s="7">
        <f t="shared" si="120"/>
        <v>0</v>
      </c>
      <c r="FY1824" s="7">
        <f t="shared" si="121"/>
        <v>0</v>
      </c>
    </row>
    <row r="1825" spans="179:181" x14ac:dyDescent="0.25">
      <c r="FW1825" s="7">
        <f t="shared" si="119"/>
        <v>0</v>
      </c>
      <c r="FX1825" s="7">
        <f t="shared" si="120"/>
        <v>0</v>
      </c>
      <c r="FY1825" s="7">
        <f t="shared" si="121"/>
        <v>0</v>
      </c>
    </row>
    <row r="1826" spans="179:181" x14ac:dyDescent="0.25">
      <c r="FW1826" s="7">
        <f t="shared" si="119"/>
        <v>0</v>
      </c>
      <c r="FX1826" s="7">
        <f t="shared" si="120"/>
        <v>0</v>
      </c>
      <c r="FY1826" s="7">
        <f t="shared" si="121"/>
        <v>0</v>
      </c>
    </row>
    <row r="1827" spans="179:181" x14ac:dyDescent="0.25">
      <c r="FW1827" s="7">
        <f t="shared" si="119"/>
        <v>0</v>
      </c>
      <c r="FX1827" s="7">
        <f t="shared" si="120"/>
        <v>0</v>
      </c>
      <c r="FY1827" s="7">
        <f t="shared" si="121"/>
        <v>0</v>
      </c>
    </row>
    <row r="1828" spans="179:181" x14ac:dyDescent="0.25">
      <c r="FW1828" s="7">
        <f t="shared" si="119"/>
        <v>0</v>
      </c>
      <c r="FX1828" s="7">
        <f t="shared" si="120"/>
        <v>0</v>
      </c>
      <c r="FY1828" s="7">
        <f t="shared" si="121"/>
        <v>0</v>
      </c>
    </row>
    <row r="1829" spans="179:181" x14ac:dyDescent="0.25">
      <c r="FW1829" s="7">
        <f t="shared" si="119"/>
        <v>0</v>
      </c>
      <c r="FX1829" s="7">
        <f t="shared" si="120"/>
        <v>0</v>
      </c>
      <c r="FY1829" s="7">
        <f t="shared" si="121"/>
        <v>0</v>
      </c>
    </row>
    <row r="1830" spans="179:181" x14ac:dyDescent="0.25">
      <c r="FW1830" s="7">
        <f t="shared" si="119"/>
        <v>0</v>
      </c>
      <c r="FX1830" s="7">
        <f t="shared" si="120"/>
        <v>0</v>
      </c>
      <c r="FY1830" s="7">
        <f t="shared" si="121"/>
        <v>0</v>
      </c>
    </row>
    <row r="1831" spans="179:181" x14ac:dyDescent="0.25">
      <c r="FW1831" s="7">
        <f t="shared" si="119"/>
        <v>0</v>
      </c>
      <c r="FX1831" s="7">
        <f t="shared" si="120"/>
        <v>0</v>
      </c>
      <c r="FY1831" s="7">
        <f t="shared" si="121"/>
        <v>0</v>
      </c>
    </row>
    <row r="1832" spans="179:181" x14ac:dyDescent="0.25">
      <c r="FW1832" s="7">
        <f t="shared" si="119"/>
        <v>0</v>
      </c>
      <c r="FX1832" s="7">
        <f t="shared" si="120"/>
        <v>0</v>
      </c>
      <c r="FY1832" s="7">
        <f t="shared" si="121"/>
        <v>0</v>
      </c>
    </row>
    <row r="1833" spans="179:181" x14ac:dyDescent="0.25">
      <c r="FW1833" s="7">
        <f t="shared" si="119"/>
        <v>0</v>
      </c>
      <c r="FX1833" s="7">
        <f t="shared" si="120"/>
        <v>0</v>
      </c>
      <c r="FY1833" s="7">
        <f t="shared" si="121"/>
        <v>0</v>
      </c>
    </row>
    <row r="1834" spans="179:181" x14ac:dyDescent="0.25">
      <c r="FW1834" s="7">
        <f t="shared" si="119"/>
        <v>0</v>
      </c>
      <c r="FX1834" s="7">
        <f t="shared" si="120"/>
        <v>0</v>
      </c>
      <c r="FY1834" s="7">
        <f t="shared" si="121"/>
        <v>0</v>
      </c>
    </row>
    <row r="1835" spans="179:181" x14ac:dyDescent="0.25">
      <c r="FW1835" s="7">
        <f t="shared" si="119"/>
        <v>0</v>
      </c>
      <c r="FX1835" s="7">
        <f t="shared" si="120"/>
        <v>0</v>
      </c>
      <c r="FY1835" s="7">
        <f t="shared" si="121"/>
        <v>0</v>
      </c>
    </row>
    <row r="1836" spans="179:181" x14ac:dyDescent="0.25">
      <c r="FW1836" s="7">
        <f t="shared" si="119"/>
        <v>0</v>
      </c>
      <c r="FX1836" s="7">
        <f t="shared" si="120"/>
        <v>0</v>
      </c>
      <c r="FY1836" s="7">
        <f t="shared" si="121"/>
        <v>0</v>
      </c>
    </row>
    <row r="1837" spans="179:181" x14ac:dyDescent="0.25">
      <c r="FW1837" s="7">
        <f t="shared" si="119"/>
        <v>0</v>
      </c>
      <c r="FX1837" s="7">
        <f t="shared" si="120"/>
        <v>0</v>
      </c>
      <c r="FY1837" s="7">
        <f t="shared" si="121"/>
        <v>0</v>
      </c>
    </row>
    <row r="1838" spans="179:181" x14ac:dyDescent="0.25">
      <c r="FW1838" s="7">
        <f t="shared" si="119"/>
        <v>0</v>
      </c>
      <c r="FX1838" s="7">
        <f t="shared" si="120"/>
        <v>0</v>
      </c>
      <c r="FY1838" s="7">
        <f t="shared" si="121"/>
        <v>0</v>
      </c>
    </row>
    <row r="1839" spans="179:181" x14ac:dyDescent="0.25">
      <c r="FW1839" s="7">
        <f t="shared" si="119"/>
        <v>0</v>
      </c>
      <c r="FX1839" s="7">
        <f t="shared" si="120"/>
        <v>0</v>
      </c>
      <c r="FY1839" s="7">
        <f t="shared" si="121"/>
        <v>0</v>
      </c>
    </row>
    <row r="1840" spans="179:181" x14ac:dyDescent="0.25">
      <c r="FW1840" s="7">
        <f t="shared" si="119"/>
        <v>0</v>
      </c>
      <c r="FX1840" s="7">
        <f t="shared" si="120"/>
        <v>0</v>
      </c>
      <c r="FY1840" s="7">
        <f t="shared" si="121"/>
        <v>0</v>
      </c>
    </row>
    <row r="1841" spans="179:181" x14ac:dyDescent="0.25">
      <c r="FW1841" s="7">
        <f t="shared" si="119"/>
        <v>0</v>
      </c>
      <c r="FX1841" s="7">
        <f t="shared" si="120"/>
        <v>0</v>
      </c>
      <c r="FY1841" s="7">
        <f t="shared" si="121"/>
        <v>0</v>
      </c>
    </row>
    <row r="1842" spans="179:181" x14ac:dyDescent="0.25">
      <c r="FW1842" s="7">
        <f t="shared" si="119"/>
        <v>0</v>
      </c>
      <c r="FX1842" s="7">
        <f t="shared" si="120"/>
        <v>0</v>
      </c>
      <c r="FY1842" s="7">
        <f t="shared" si="121"/>
        <v>0</v>
      </c>
    </row>
    <row r="1843" spans="179:181" x14ac:dyDescent="0.25">
      <c r="FW1843" s="7">
        <f t="shared" si="119"/>
        <v>0</v>
      </c>
      <c r="FX1843" s="7">
        <f t="shared" si="120"/>
        <v>0</v>
      </c>
      <c r="FY1843" s="7">
        <f t="shared" si="121"/>
        <v>0</v>
      </c>
    </row>
    <row r="1844" spans="179:181" x14ac:dyDescent="0.25">
      <c r="FW1844" s="7">
        <f t="shared" si="119"/>
        <v>0</v>
      </c>
      <c r="FX1844" s="7">
        <f t="shared" si="120"/>
        <v>0</v>
      </c>
      <c r="FY1844" s="7">
        <f t="shared" si="121"/>
        <v>0</v>
      </c>
    </row>
    <row r="1845" spans="179:181" x14ac:dyDescent="0.25">
      <c r="FW1845" s="7">
        <f t="shared" si="119"/>
        <v>0</v>
      </c>
      <c r="FX1845" s="7">
        <f t="shared" si="120"/>
        <v>0</v>
      </c>
      <c r="FY1845" s="7">
        <f t="shared" si="121"/>
        <v>0</v>
      </c>
    </row>
    <row r="1846" spans="179:181" x14ac:dyDescent="0.25">
      <c r="FW1846" s="7">
        <f t="shared" si="119"/>
        <v>0</v>
      </c>
      <c r="FX1846" s="7">
        <f t="shared" si="120"/>
        <v>0</v>
      </c>
      <c r="FY1846" s="7">
        <f t="shared" si="121"/>
        <v>0</v>
      </c>
    </row>
    <row r="1847" spans="179:181" x14ac:dyDescent="0.25">
      <c r="FW1847" s="7">
        <f t="shared" si="119"/>
        <v>0</v>
      </c>
      <c r="FX1847" s="7">
        <f t="shared" si="120"/>
        <v>0</v>
      </c>
      <c r="FY1847" s="7">
        <f t="shared" si="121"/>
        <v>0</v>
      </c>
    </row>
    <row r="1848" spans="179:181" x14ac:dyDescent="0.25">
      <c r="FW1848" s="7">
        <f t="shared" si="119"/>
        <v>0</v>
      </c>
      <c r="FX1848" s="7">
        <f t="shared" si="120"/>
        <v>0</v>
      </c>
      <c r="FY1848" s="7">
        <f t="shared" si="121"/>
        <v>0</v>
      </c>
    </row>
    <row r="1849" spans="179:181" x14ac:dyDescent="0.25">
      <c r="FW1849" s="7">
        <f t="shared" si="119"/>
        <v>0</v>
      </c>
      <c r="FX1849" s="7">
        <f t="shared" si="120"/>
        <v>0</v>
      </c>
      <c r="FY1849" s="7">
        <f t="shared" si="121"/>
        <v>0</v>
      </c>
    </row>
    <row r="1850" spans="179:181" x14ac:dyDescent="0.25">
      <c r="FW1850" s="7">
        <f t="shared" si="119"/>
        <v>0</v>
      </c>
      <c r="FX1850" s="7">
        <f t="shared" si="120"/>
        <v>0</v>
      </c>
      <c r="FY1850" s="7">
        <f t="shared" si="121"/>
        <v>0</v>
      </c>
    </row>
    <row r="1851" spans="179:181" x14ac:dyDescent="0.25">
      <c r="FW1851" s="7">
        <f t="shared" si="119"/>
        <v>0</v>
      </c>
      <c r="FX1851" s="7">
        <f t="shared" si="120"/>
        <v>0</v>
      </c>
      <c r="FY1851" s="7">
        <f t="shared" si="121"/>
        <v>0</v>
      </c>
    </row>
    <row r="1852" spans="179:181" x14ac:dyDescent="0.25">
      <c r="FW1852" s="7">
        <f t="shared" si="119"/>
        <v>0</v>
      </c>
      <c r="FX1852" s="7">
        <f t="shared" si="120"/>
        <v>0</v>
      </c>
      <c r="FY1852" s="7">
        <f t="shared" si="121"/>
        <v>0</v>
      </c>
    </row>
    <row r="1853" spans="179:181" x14ac:dyDescent="0.25">
      <c r="FW1853" s="7">
        <f t="shared" si="119"/>
        <v>0</v>
      </c>
      <c r="FX1853" s="7">
        <f t="shared" si="120"/>
        <v>0</v>
      </c>
      <c r="FY1853" s="7">
        <f t="shared" si="121"/>
        <v>0</v>
      </c>
    </row>
    <row r="1854" spans="179:181" x14ac:dyDescent="0.25">
      <c r="FW1854" s="7">
        <f t="shared" si="119"/>
        <v>0</v>
      </c>
      <c r="FX1854" s="7">
        <f t="shared" si="120"/>
        <v>0</v>
      </c>
      <c r="FY1854" s="7">
        <f t="shared" si="121"/>
        <v>0</v>
      </c>
    </row>
    <row r="1855" spans="179:181" x14ac:dyDescent="0.25">
      <c r="FW1855" s="7">
        <f t="shared" si="119"/>
        <v>0</v>
      </c>
      <c r="FX1855" s="7">
        <f t="shared" si="120"/>
        <v>0</v>
      </c>
      <c r="FY1855" s="7">
        <f t="shared" si="121"/>
        <v>0</v>
      </c>
    </row>
    <row r="1856" spans="179:181" x14ac:dyDescent="0.25">
      <c r="FW1856" s="7">
        <f t="shared" si="119"/>
        <v>0</v>
      </c>
      <c r="FX1856" s="7">
        <f t="shared" si="120"/>
        <v>0</v>
      </c>
      <c r="FY1856" s="7">
        <f t="shared" si="121"/>
        <v>0</v>
      </c>
    </row>
    <row r="1857" spans="179:181" x14ac:dyDescent="0.25">
      <c r="FW1857" s="7">
        <f t="shared" si="119"/>
        <v>0</v>
      </c>
      <c r="FX1857" s="7">
        <f t="shared" si="120"/>
        <v>0</v>
      </c>
      <c r="FY1857" s="7">
        <f t="shared" si="121"/>
        <v>0</v>
      </c>
    </row>
    <row r="1858" spans="179:181" x14ac:dyDescent="0.25">
      <c r="FW1858" s="7">
        <f t="shared" si="119"/>
        <v>0</v>
      </c>
      <c r="FX1858" s="7">
        <f t="shared" si="120"/>
        <v>0</v>
      </c>
      <c r="FY1858" s="7">
        <f t="shared" si="121"/>
        <v>0</v>
      </c>
    </row>
    <row r="1859" spans="179:181" x14ac:dyDescent="0.25">
      <c r="FW1859" s="7">
        <f t="shared" ref="FW1859:FW1922" si="122">SUM(AE1859,AI1859,AN1859,AR1859,AV1859,BA1859,BF1859,BK1859,BW1859,CG1859,CS1859,CY1859,DC1859,DS1859,EH1859,EL1859,EY1859,FO1859,FR1859)</f>
        <v>0</v>
      </c>
      <c r="FX1859" s="7">
        <f t="shared" ref="FX1859:FX1922" si="123">SUM(AF1859,AJ1859,AO1859,AS1859,AW1859,BB1859,BG1859,BL1859,BX1859,CH1859,CT1859,CZ1859,DD1859,DT1859,EI1859,EM1859,EZ1859,FP1859,FS1859,FU1859)</f>
        <v>0</v>
      </c>
      <c r="FY1859" s="7">
        <f t="shared" si="121"/>
        <v>0</v>
      </c>
    </row>
    <row r="1860" spans="179:181" x14ac:dyDescent="0.25">
      <c r="FW1860" s="7">
        <f t="shared" si="122"/>
        <v>0</v>
      </c>
      <c r="FX1860" s="7">
        <f t="shared" si="123"/>
        <v>0</v>
      </c>
      <c r="FY1860" s="7">
        <f t="shared" si="121"/>
        <v>0</v>
      </c>
    </row>
    <row r="1861" spans="179:181" x14ac:dyDescent="0.25">
      <c r="FW1861" s="7">
        <f t="shared" si="122"/>
        <v>0</v>
      </c>
      <c r="FX1861" s="7">
        <f t="shared" si="123"/>
        <v>0</v>
      </c>
      <c r="FY1861" s="7">
        <f t="shared" si="121"/>
        <v>0</v>
      </c>
    </row>
    <row r="1862" spans="179:181" x14ac:dyDescent="0.25">
      <c r="FW1862" s="7">
        <f t="shared" si="122"/>
        <v>0</v>
      </c>
      <c r="FX1862" s="7">
        <f t="shared" si="123"/>
        <v>0</v>
      </c>
      <c r="FY1862" s="7">
        <f t="shared" ref="FY1862:FY1925" si="124">SUM(AG1862,AK1862,AP1862,AT1862,AX1862,BC1862,BH1862,BM1862,BY1862,CI1862,CU1862,DA1862,DE1862,DU1862,EJ1862,EN1862,FA1862,FQ1862,FT1862,FV1862)</f>
        <v>0</v>
      </c>
    </row>
    <row r="1863" spans="179:181" x14ac:dyDescent="0.25">
      <c r="FW1863" s="7">
        <f t="shared" si="122"/>
        <v>0</v>
      </c>
      <c r="FX1863" s="7">
        <f t="shared" si="123"/>
        <v>0</v>
      </c>
      <c r="FY1863" s="7">
        <f t="shared" si="124"/>
        <v>0</v>
      </c>
    </row>
    <row r="1864" spans="179:181" x14ac:dyDescent="0.25">
      <c r="FW1864" s="7">
        <f t="shared" si="122"/>
        <v>0</v>
      </c>
      <c r="FX1864" s="7">
        <f t="shared" si="123"/>
        <v>0</v>
      </c>
      <c r="FY1864" s="7">
        <f t="shared" si="124"/>
        <v>0</v>
      </c>
    </row>
    <row r="1865" spans="179:181" x14ac:dyDescent="0.25">
      <c r="FW1865" s="7">
        <f t="shared" si="122"/>
        <v>0</v>
      </c>
      <c r="FX1865" s="7">
        <f t="shared" si="123"/>
        <v>0</v>
      </c>
      <c r="FY1865" s="7">
        <f t="shared" si="124"/>
        <v>0</v>
      </c>
    </row>
    <row r="1866" spans="179:181" x14ac:dyDescent="0.25">
      <c r="FW1866" s="7">
        <f t="shared" si="122"/>
        <v>0</v>
      </c>
      <c r="FX1866" s="7">
        <f t="shared" si="123"/>
        <v>0</v>
      </c>
      <c r="FY1866" s="7">
        <f t="shared" si="124"/>
        <v>0</v>
      </c>
    </row>
    <row r="1867" spans="179:181" x14ac:dyDescent="0.25">
      <c r="FW1867" s="7">
        <f t="shared" si="122"/>
        <v>0</v>
      </c>
      <c r="FX1867" s="7">
        <f t="shared" si="123"/>
        <v>0</v>
      </c>
      <c r="FY1867" s="7">
        <f t="shared" si="124"/>
        <v>0</v>
      </c>
    </row>
    <row r="1868" spans="179:181" x14ac:dyDescent="0.25">
      <c r="FW1868" s="7">
        <f t="shared" si="122"/>
        <v>0</v>
      </c>
      <c r="FX1868" s="7">
        <f t="shared" si="123"/>
        <v>0</v>
      </c>
      <c r="FY1868" s="7">
        <f t="shared" si="124"/>
        <v>0</v>
      </c>
    </row>
    <row r="1869" spans="179:181" x14ac:dyDescent="0.25">
      <c r="FW1869" s="7">
        <f t="shared" si="122"/>
        <v>0</v>
      </c>
      <c r="FX1869" s="7">
        <f t="shared" si="123"/>
        <v>0</v>
      </c>
      <c r="FY1869" s="7">
        <f t="shared" si="124"/>
        <v>0</v>
      </c>
    </row>
    <row r="1870" spans="179:181" x14ac:dyDescent="0.25">
      <c r="FW1870" s="7">
        <f t="shared" si="122"/>
        <v>0</v>
      </c>
      <c r="FX1870" s="7">
        <f t="shared" si="123"/>
        <v>0</v>
      </c>
      <c r="FY1870" s="7">
        <f t="shared" si="124"/>
        <v>0</v>
      </c>
    </row>
    <row r="1871" spans="179:181" x14ac:dyDescent="0.25">
      <c r="FW1871" s="7">
        <f t="shared" si="122"/>
        <v>0</v>
      </c>
      <c r="FX1871" s="7">
        <f t="shared" si="123"/>
        <v>0</v>
      </c>
      <c r="FY1871" s="7">
        <f t="shared" si="124"/>
        <v>0</v>
      </c>
    </row>
    <row r="1872" spans="179:181" x14ac:dyDescent="0.25">
      <c r="FW1872" s="7">
        <f t="shared" si="122"/>
        <v>0</v>
      </c>
      <c r="FX1872" s="7">
        <f t="shared" si="123"/>
        <v>0</v>
      </c>
      <c r="FY1872" s="7">
        <f t="shared" si="124"/>
        <v>0</v>
      </c>
    </row>
    <row r="1873" spans="179:181" x14ac:dyDescent="0.25">
      <c r="FW1873" s="7">
        <f t="shared" si="122"/>
        <v>0</v>
      </c>
      <c r="FX1873" s="7">
        <f t="shared" si="123"/>
        <v>0</v>
      </c>
      <c r="FY1873" s="7">
        <f t="shared" si="124"/>
        <v>0</v>
      </c>
    </row>
    <row r="1874" spans="179:181" x14ac:dyDescent="0.25">
      <c r="FW1874" s="7">
        <f t="shared" si="122"/>
        <v>0</v>
      </c>
      <c r="FX1874" s="7">
        <f t="shared" si="123"/>
        <v>0</v>
      </c>
      <c r="FY1874" s="7">
        <f t="shared" si="124"/>
        <v>0</v>
      </c>
    </row>
    <row r="1875" spans="179:181" x14ac:dyDescent="0.25">
      <c r="FW1875" s="7">
        <f t="shared" si="122"/>
        <v>0</v>
      </c>
      <c r="FX1875" s="7">
        <f t="shared" si="123"/>
        <v>0</v>
      </c>
      <c r="FY1875" s="7">
        <f t="shared" si="124"/>
        <v>0</v>
      </c>
    </row>
    <row r="1876" spans="179:181" x14ac:dyDescent="0.25">
      <c r="FW1876" s="7">
        <f t="shared" si="122"/>
        <v>0</v>
      </c>
      <c r="FX1876" s="7">
        <f t="shared" si="123"/>
        <v>0</v>
      </c>
      <c r="FY1876" s="7">
        <f t="shared" si="124"/>
        <v>0</v>
      </c>
    </row>
    <row r="1877" spans="179:181" x14ac:dyDescent="0.25">
      <c r="FW1877" s="7">
        <f t="shared" si="122"/>
        <v>0</v>
      </c>
      <c r="FX1877" s="7">
        <f t="shared" si="123"/>
        <v>0</v>
      </c>
      <c r="FY1877" s="7">
        <f t="shared" si="124"/>
        <v>0</v>
      </c>
    </row>
    <row r="1878" spans="179:181" x14ac:dyDescent="0.25">
      <c r="FW1878" s="7">
        <f t="shared" si="122"/>
        <v>0</v>
      </c>
      <c r="FX1878" s="7">
        <f t="shared" si="123"/>
        <v>0</v>
      </c>
      <c r="FY1878" s="7">
        <f t="shared" si="124"/>
        <v>0</v>
      </c>
    </row>
    <row r="1879" spans="179:181" x14ac:dyDescent="0.25">
      <c r="FW1879" s="7">
        <f t="shared" si="122"/>
        <v>0</v>
      </c>
      <c r="FX1879" s="7">
        <f t="shared" si="123"/>
        <v>0</v>
      </c>
      <c r="FY1879" s="7">
        <f t="shared" si="124"/>
        <v>0</v>
      </c>
    </row>
    <row r="1880" spans="179:181" x14ac:dyDescent="0.25">
      <c r="FW1880" s="7">
        <f t="shared" si="122"/>
        <v>0</v>
      </c>
      <c r="FX1880" s="7">
        <f t="shared" si="123"/>
        <v>0</v>
      </c>
      <c r="FY1880" s="7">
        <f t="shared" si="124"/>
        <v>0</v>
      </c>
    </row>
    <row r="1881" spans="179:181" x14ac:dyDescent="0.25">
      <c r="FW1881" s="7">
        <f t="shared" si="122"/>
        <v>0</v>
      </c>
      <c r="FX1881" s="7">
        <f t="shared" si="123"/>
        <v>0</v>
      </c>
      <c r="FY1881" s="7">
        <f t="shared" si="124"/>
        <v>0</v>
      </c>
    </row>
    <row r="1882" spans="179:181" x14ac:dyDescent="0.25">
      <c r="FW1882" s="7">
        <f t="shared" si="122"/>
        <v>0</v>
      </c>
      <c r="FX1882" s="7">
        <f t="shared" si="123"/>
        <v>0</v>
      </c>
      <c r="FY1882" s="7">
        <f t="shared" si="124"/>
        <v>0</v>
      </c>
    </row>
    <row r="1883" spans="179:181" x14ac:dyDescent="0.25">
      <c r="FW1883" s="7">
        <f t="shared" si="122"/>
        <v>0</v>
      </c>
      <c r="FX1883" s="7">
        <f t="shared" si="123"/>
        <v>0</v>
      </c>
      <c r="FY1883" s="7">
        <f t="shared" si="124"/>
        <v>0</v>
      </c>
    </row>
    <row r="1884" spans="179:181" x14ac:dyDescent="0.25">
      <c r="FW1884" s="7">
        <f t="shared" si="122"/>
        <v>0</v>
      </c>
      <c r="FX1884" s="7">
        <f t="shared" si="123"/>
        <v>0</v>
      </c>
      <c r="FY1884" s="7">
        <f t="shared" si="124"/>
        <v>0</v>
      </c>
    </row>
    <row r="1885" spans="179:181" x14ac:dyDescent="0.25">
      <c r="FW1885" s="7">
        <f t="shared" si="122"/>
        <v>0</v>
      </c>
      <c r="FX1885" s="7">
        <f t="shared" si="123"/>
        <v>0</v>
      </c>
      <c r="FY1885" s="7">
        <f t="shared" si="124"/>
        <v>0</v>
      </c>
    </row>
    <row r="1886" spans="179:181" x14ac:dyDescent="0.25">
      <c r="FW1886" s="7">
        <f t="shared" si="122"/>
        <v>0</v>
      </c>
      <c r="FX1886" s="7">
        <f t="shared" si="123"/>
        <v>0</v>
      </c>
      <c r="FY1886" s="7">
        <f t="shared" si="124"/>
        <v>0</v>
      </c>
    </row>
    <row r="1887" spans="179:181" x14ac:dyDescent="0.25">
      <c r="FW1887" s="7">
        <f t="shared" si="122"/>
        <v>0</v>
      </c>
      <c r="FX1887" s="7">
        <f t="shared" si="123"/>
        <v>0</v>
      </c>
      <c r="FY1887" s="7">
        <f t="shared" si="124"/>
        <v>0</v>
      </c>
    </row>
    <row r="1888" spans="179:181" x14ac:dyDescent="0.25">
      <c r="FW1888" s="7">
        <f t="shared" si="122"/>
        <v>0</v>
      </c>
      <c r="FX1888" s="7">
        <f t="shared" si="123"/>
        <v>0</v>
      </c>
      <c r="FY1888" s="7">
        <f t="shared" si="124"/>
        <v>0</v>
      </c>
    </row>
    <row r="1889" spans="179:181" x14ac:dyDescent="0.25">
      <c r="FW1889" s="7">
        <f t="shared" si="122"/>
        <v>0</v>
      </c>
      <c r="FX1889" s="7">
        <f t="shared" si="123"/>
        <v>0</v>
      </c>
      <c r="FY1889" s="7">
        <f t="shared" si="124"/>
        <v>0</v>
      </c>
    </row>
    <row r="1890" spans="179:181" x14ac:dyDescent="0.25">
      <c r="FW1890" s="7">
        <f t="shared" si="122"/>
        <v>0</v>
      </c>
      <c r="FX1890" s="7">
        <f t="shared" si="123"/>
        <v>0</v>
      </c>
      <c r="FY1890" s="7">
        <f t="shared" si="124"/>
        <v>0</v>
      </c>
    </row>
    <row r="1891" spans="179:181" x14ac:dyDescent="0.25">
      <c r="FW1891" s="7">
        <f t="shared" si="122"/>
        <v>0</v>
      </c>
      <c r="FX1891" s="7">
        <f t="shared" si="123"/>
        <v>0</v>
      </c>
      <c r="FY1891" s="7">
        <f t="shared" si="124"/>
        <v>0</v>
      </c>
    </row>
    <row r="1892" spans="179:181" x14ac:dyDescent="0.25">
      <c r="FW1892" s="7">
        <f t="shared" si="122"/>
        <v>0</v>
      </c>
      <c r="FX1892" s="7">
        <f t="shared" si="123"/>
        <v>0</v>
      </c>
      <c r="FY1892" s="7">
        <f t="shared" si="124"/>
        <v>0</v>
      </c>
    </row>
    <row r="1893" spans="179:181" x14ac:dyDescent="0.25">
      <c r="FW1893" s="7">
        <f t="shared" si="122"/>
        <v>0</v>
      </c>
      <c r="FX1893" s="7">
        <f t="shared" si="123"/>
        <v>0</v>
      </c>
      <c r="FY1893" s="7">
        <f t="shared" si="124"/>
        <v>0</v>
      </c>
    </row>
    <row r="1894" spans="179:181" x14ac:dyDescent="0.25">
      <c r="FW1894" s="7">
        <f t="shared" si="122"/>
        <v>0</v>
      </c>
      <c r="FX1894" s="7">
        <f t="shared" si="123"/>
        <v>0</v>
      </c>
      <c r="FY1894" s="7">
        <f t="shared" si="124"/>
        <v>0</v>
      </c>
    </row>
    <row r="1895" spans="179:181" x14ac:dyDescent="0.25">
      <c r="FW1895" s="7">
        <f t="shared" si="122"/>
        <v>0</v>
      </c>
      <c r="FX1895" s="7">
        <f t="shared" si="123"/>
        <v>0</v>
      </c>
      <c r="FY1895" s="7">
        <f t="shared" si="124"/>
        <v>0</v>
      </c>
    </row>
    <row r="1896" spans="179:181" x14ac:dyDescent="0.25">
      <c r="FW1896" s="7">
        <f t="shared" si="122"/>
        <v>0</v>
      </c>
      <c r="FX1896" s="7">
        <f t="shared" si="123"/>
        <v>0</v>
      </c>
      <c r="FY1896" s="7">
        <f t="shared" si="124"/>
        <v>0</v>
      </c>
    </row>
    <row r="1897" spans="179:181" x14ac:dyDescent="0.25">
      <c r="FW1897" s="7">
        <f t="shared" si="122"/>
        <v>0</v>
      </c>
      <c r="FX1897" s="7">
        <f t="shared" si="123"/>
        <v>0</v>
      </c>
      <c r="FY1897" s="7">
        <f t="shared" si="124"/>
        <v>0</v>
      </c>
    </row>
    <row r="1898" spans="179:181" x14ac:dyDescent="0.25">
      <c r="FW1898" s="7">
        <f t="shared" si="122"/>
        <v>0</v>
      </c>
      <c r="FX1898" s="7">
        <f t="shared" si="123"/>
        <v>0</v>
      </c>
      <c r="FY1898" s="7">
        <f t="shared" si="124"/>
        <v>0</v>
      </c>
    </row>
    <row r="1899" spans="179:181" x14ac:dyDescent="0.25">
      <c r="FW1899" s="7">
        <f t="shared" si="122"/>
        <v>0</v>
      </c>
      <c r="FX1899" s="7">
        <f t="shared" si="123"/>
        <v>0</v>
      </c>
      <c r="FY1899" s="7">
        <f t="shared" si="124"/>
        <v>0</v>
      </c>
    </row>
    <row r="1900" spans="179:181" x14ac:dyDescent="0.25">
      <c r="FW1900" s="7">
        <f t="shared" si="122"/>
        <v>0</v>
      </c>
      <c r="FX1900" s="7">
        <f t="shared" si="123"/>
        <v>0</v>
      </c>
      <c r="FY1900" s="7">
        <f t="shared" si="124"/>
        <v>0</v>
      </c>
    </row>
    <row r="1901" spans="179:181" x14ac:dyDescent="0.25">
      <c r="FW1901" s="7">
        <f t="shared" si="122"/>
        <v>0</v>
      </c>
      <c r="FX1901" s="7">
        <f t="shared" si="123"/>
        <v>0</v>
      </c>
      <c r="FY1901" s="7">
        <f t="shared" si="124"/>
        <v>0</v>
      </c>
    </row>
    <row r="1902" spans="179:181" x14ac:dyDescent="0.25">
      <c r="FW1902" s="7">
        <f t="shared" si="122"/>
        <v>0</v>
      </c>
      <c r="FX1902" s="7">
        <f t="shared" si="123"/>
        <v>0</v>
      </c>
      <c r="FY1902" s="7">
        <f t="shared" si="124"/>
        <v>0</v>
      </c>
    </row>
    <row r="1903" spans="179:181" x14ac:dyDescent="0.25">
      <c r="FW1903" s="7">
        <f t="shared" si="122"/>
        <v>0</v>
      </c>
      <c r="FX1903" s="7">
        <f t="shared" si="123"/>
        <v>0</v>
      </c>
      <c r="FY1903" s="7">
        <f t="shared" si="124"/>
        <v>0</v>
      </c>
    </row>
    <row r="1904" spans="179:181" x14ac:dyDescent="0.25">
      <c r="FW1904" s="7">
        <f t="shared" si="122"/>
        <v>0</v>
      </c>
      <c r="FX1904" s="7">
        <f t="shared" si="123"/>
        <v>0</v>
      </c>
      <c r="FY1904" s="7">
        <f t="shared" si="124"/>
        <v>0</v>
      </c>
    </row>
    <row r="1905" spans="179:181" x14ac:dyDescent="0.25">
      <c r="FW1905" s="7">
        <f t="shared" si="122"/>
        <v>0</v>
      </c>
      <c r="FX1905" s="7">
        <f t="shared" si="123"/>
        <v>0</v>
      </c>
      <c r="FY1905" s="7">
        <f t="shared" si="124"/>
        <v>0</v>
      </c>
    </row>
    <row r="1906" spans="179:181" x14ac:dyDescent="0.25">
      <c r="FW1906" s="7">
        <f t="shared" si="122"/>
        <v>0</v>
      </c>
      <c r="FX1906" s="7">
        <f t="shared" si="123"/>
        <v>0</v>
      </c>
      <c r="FY1906" s="7">
        <f t="shared" si="124"/>
        <v>0</v>
      </c>
    </row>
    <row r="1907" spans="179:181" x14ac:dyDescent="0.25">
      <c r="FW1907" s="7">
        <f t="shared" si="122"/>
        <v>0</v>
      </c>
      <c r="FX1907" s="7">
        <f t="shared" si="123"/>
        <v>0</v>
      </c>
      <c r="FY1907" s="7">
        <f t="shared" si="124"/>
        <v>0</v>
      </c>
    </row>
    <row r="1908" spans="179:181" x14ac:dyDescent="0.25">
      <c r="FW1908" s="7">
        <f t="shared" si="122"/>
        <v>0</v>
      </c>
      <c r="FX1908" s="7">
        <f t="shared" si="123"/>
        <v>0</v>
      </c>
      <c r="FY1908" s="7">
        <f t="shared" si="124"/>
        <v>0</v>
      </c>
    </row>
    <row r="1909" spans="179:181" x14ac:dyDescent="0.25">
      <c r="FW1909" s="7">
        <f t="shared" si="122"/>
        <v>0</v>
      </c>
      <c r="FX1909" s="7">
        <f t="shared" si="123"/>
        <v>0</v>
      </c>
      <c r="FY1909" s="7">
        <f t="shared" si="124"/>
        <v>0</v>
      </c>
    </row>
    <row r="1910" spans="179:181" x14ac:dyDescent="0.25">
      <c r="FW1910" s="7">
        <f t="shared" si="122"/>
        <v>0</v>
      </c>
      <c r="FX1910" s="7">
        <f t="shared" si="123"/>
        <v>0</v>
      </c>
      <c r="FY1910" s="7">
        <f t="shared" si="124"/>
        <v>0</v>
      </c>
    </row>
    <row r="1911" spans="179:181" x14ac:dyDescent="0.25">
      <c r="FW1911" s="7">
        <f t="shared" si="122"/>
        <v>0</v>
      </c>
      <c r="FX1911" s="7">
        <f t="shared" si="123"/>
        <v>0</v>
      </c>
      <c r="FY1911" s="7">
        <f t="shared" si="124"/>
        <v>0</v>
      </c>
    </row>
    <row r="1912" spans="179:181" x14ac:dyDescent="0.25">
      <c r="FW1912" s="7">
        <f t="shared" si="122"/>
        <v>0</v>
      </c>
      <c r="FX1912" s="7">
        <f t="shared" si="123"/>
        <v>0</v>
      </c>
      <c r="FY1912" s="7">
        <f t="shared" si="124"/>
        <v>0</v>
      </c>
    </row>
    <row r="1913" spans="179:181" x14ac:dyDescent="0.25">
      <c r="FW1913" s="7">
        <f t="shared" si="122"/>
        <v>0</v>
      </c>
      <c r="FX1913" s="7">
        <f t="shared" si="123"/>
        <v>0</v>
      </c>
      <c r="FY1913" s="7">
        <f t="shared" si="124"/>
        <v>0</v>
      </c>
    </row>
    <row r="1914" spans="179:181" x14ac:dyDescent="0.25">
      <c r="FW1914" s="7">
        <f t="shared" si="122"/>
        <v>0</v>
      </c>
      <c r="FX1914" s="7">
        <f t="shared" si="123"/>
        <v>0</v>
      </c>
      <c r="FY1914" s="7">
        <f t="shared" si="124"/>
        <v>0</v>
      </c>
    </row>
    <row r="1915" spans="179:181" x14ac:dyDescent="0.25">
      <c r="FW1915" s="7">
        <f t="shared" si="122"/>
        <v>0</v>
      </c>
      <c r="FX1915" s="7">
        <f t="shared" si="123"/>
        <v>0</v>
      </c>
      <c r="FY1915" s="7">
        <f t="shared" si="124"/>
        <v>0</v>
      </c>
    </row>
    <row r="1916" spans="179:181" x14ac:dyDescent="0.25">
      <c r="FW1916" s="7">
        <f t="shared" si="122"/>
        <v>0</v>
      </c>
      <c r="FX1916" s="7">
        <f t="shared" si="123"/>
        <v>0</v>
      </c>
      <c r="FY1916" s="7">
        <f t="shared" si="124"/>
        <v>0</v>
      </c>
    </row>
    <row r="1917" spans="179:181" x14ac:dyDescent="0.25">
      <c r="FW1917" s="7">
        <f t="shared" si="122"/>
        <v>0</v>
      </c>
      <c r="FX1917" s="7">
        <f t="shared" si="123"/>
        <v>0</v>
      </c>
      <c r="FY1917" s="7">
        <f t="shared" si="124"/>
        <v>0</v>
      </c>
    </row>
    <row r="1918" spans="179:181" x14ac:dyDescent="0.25">
      <c r="FW1918" s="7">
        <f t="shared" si="122"/>
        <v>0</v>
      </c>
      <c r="FX1918" s="7">
        <f t="shared" si="123"/>
        <v>0</v>
      </c>
      <c r="FY1918" s="7">
        <f t="shared" si="124"/>
        <v>0</v>
      </c>
    </row>
    <row r="1919" spans="179:181" x14ac:dyDescent="0.25">
      <c r="FW1919" s="7">
        <f t="shared" si="122"/>
        <v>0</v>
      </c>
      <c r="FX1919" s="7">
        <f t="shared" si="123"/>
        <v>0</v>
      </c>
      <c r="FY1919" s="7">
        <f t="shared" si="124"/>
        <v>0</v>
      </c>
    </row>
    <row r="1920" spans="179:181" x14ac:dyDescent="0.25">
      <c r="FW1920" s="7">
        <f t="shared" si="122"/>
        <v>0</v>
      </c>
      <c r="FX1920" s="7">
        <f t="shared" si="123"/>
        <v>0</v>
      </c>
      <c r="FY1920" s="7">
        <f t="shared" si="124"/>
        <v>0</v>
      </c>
    </row>
    <row r="1921" spans="179:181" x14ac:dyDescent="0.25">
      <c r="FW1921" s="7">
        <f t="shared" si="122"/>
        <v>0</v>
      </c>
      <c r="FX1921" s="7">
        <f t="shared" si="123"/>
        <v>0</v>
      </c>
      <c r="FY1921" s="7">
        <f t="shared" si="124"/>
        <v>0</v>
      </c>
    </row>
    <row r="1922" spans="179:181" x14ac:dyDescent="0.25">
      <c r="FW1922" s="7">
        <f t="shared" si="122"/>
        <v>0</v>
      </c>
      <c r="FX1922" s="7">
        <f t="shared" si="123"/>
        <v>0</v>
      </c>
      <c r="FY1922" s="7">
        <f t="shared" si="124"/>
        <v>0</v>
      </c>
    </row>
    <row r="1923" spans="179:181" x14ac:dyDescent="0.25">
      <c r="FW1923" s="7">
        <f t="shared" ref="FW1923:FW1971" si="125">SUM(AE1923,AI1923,AN1923,AR1923,AV1923,BA1923,BF1923,BK1923,BW1923,CG1923,CS1923,CY1923,DC1923,DS1923,EH1923,EL1923,EY1923,FO1923,FR1923)</f>
        <v>0</v>
      </c>
      <c r="FX1923" s="7">
        <f t="shared" ref="FX1923:FX1971" si="126">SUM(AF1923,AJ1923,AO1923,AS1923,AW1923,BB1923,BG1923,BL1923,BX1923,CH1923,CT1923,CZ1923,DD1923,DT1923,EI1923,EM1923,EZ1923,FP1923,FS1923,FU1923)</f>
        <v>0</v>
      </c>
      <c r="FY1923" s="7">
        <f t="shared" si="124"/>
        <v>0</v>
      </c>
    </row>
    <row r="1924" spans="179:181" x14ac:dyDescent="0.25">
      <c r="FW1924" s="7">
        <f t="shared" si="125"/>
        <v>0</v>
      </c>
      <c r="FX1924" s="7">
        <f t="shared" si="126"/>
        <v>0</v>
      </c>
      <c r="FY1924" s="7">
        <f t="shared" si="124"/>
        <v>0</v>
      </c>
    </row>
    <row r="1925" spans="179:181" x14ac:dyDescent="0.25">
      <c r="FW1925" s="7">
        <f t="shared" si="125"/>
        <v>0</v>
      </c>
      <c r="FX1925" s="7">
        <f t="shared" si="126"/>
        <v>0</v>
      </c>
      <c r="FY1925" s="7">
        <f t="shared" si="124"/>
        <v>0</v>
      </c>
    </row>
    <row r="1926" spans="179:181" x14ac:dyDescent="0.25">
      <c r="FW1926" s="7">
        <f t="shared" si="125"/>
        <v>0</v>
      </c>
      <c r="FX1926" s="7">
        <f t="shared" si="126"/>
        <v>0</v>
      </c>
      <c r="FY1926" s="7">
        <f t="shared" ref="FY1926:FY1971" si="127">SUM(AG1926,AK1926,AP1926,AT1926,AX1926,BC1926,BH1926,BM1926,BY1926,CI1926,CU1926,DA1926,DE1926,DU1926,EJ1926,EN1926,FA1926,FQ1926,FT1926,FV1926)</f>
        <v>0</v>
      </c>
    </row>
    <row r="1927" spans="179:181" x14ac:dyDescent="0.25">
      <c r="FW1927" s="7">
        <f t="shared" si="125"/>
        <v>0</v>
      </c>
      <c r="FX1927" s="7">
        <f t="shared" si="126"/>
        <v>0</v>
      </c>
      <c r="FY1927" s="7">
        <f t="shared" si="127"/>
        <v>0</v>
      </c>
    </row>
    <row r="1928" spans="179:181" x14ac:dyDescent="0.25">
      <c r="FW1928" s="7">
        <f t="shared" si="125"/>
        <v>0</v>
      </c>
      <c r="FX1928" s="7">
        <f t="shared" si="126"/>
        <v>0</v>
      </c>
      <c r="FY1928" s="7">
        <f t="shared" si="127"/>
        <v>0</v>
      </c>
    </row>
    <row r="1929" spans="179:181" x14ac:dyDescent="0.25">
      <c r="FW1929" s="7">
        <f t="shared" si="125"/>
        <v>0</v>
      </c>
      <c r="FX1929" s="7">
        <f t="shared" si="126"/>
        <v>0</v>
      </c>
      <c r="FY1929" s="7">
        <f t="shared" si="127"/>
        <v>0</v>
      </c>
    </row>
    <row r="1930" spans="179:181" x14ac:dyDescent="0.25">
      <c r="FW1930" s="7">
        <f t="shared" si="125"/>
        <v>0</v>
      </c>
      <c r="FX1930" s="7">
        <f t="shared" si="126"/>
        <v>0</v>
      </c>
      <c r="FY1930" s="7">
        <f t="shared" si="127"/>
        <v>0</v>
      </c>
    </row>
    <row r="1931" spans="179:181" x14ac:dyDescent="0.25">
      <c r="FW1931" s="7">
        <f t="shared" si="125"/>
        <v>0</v>
      </c>
      <c r="FX1931" s="7">
        <f t="shared" si="126"/>
        <v>0</v>
      </c>
      <c r="FY1931" s="7">
        <f t="shared" si="127"/>
        <v>0</v>
      </c>
    </row>
    <row r="1932" spans="179:181" x14ac:dyDescent="0.25">
      <c r="FW1932" s="7">
        <f t="shared" si="125"/>
        <v>0</v>
      </c>
      <c r="FX1932" s="7">
        <f t="shared" si="126"/>
        <v>0</v>
      </c>
      <c r="FY1932" s="7">
        <f t="shared" si="127"/>
        <v>0</v>
      </c>
    </row>
    <row r="1933" spans="179:181" x14ac:dyDescent="0.25">
      <c r="FW1933" s="7">
        <f t="shared" si="125"/>
        <v>0</v>
      </c>
      <c r="FX1933" s="7">
        <f t="shared" si="126"/>
        <v>0</v>
      </c>
      <c r="FY1933" s="7">
        <f t="shared" si="127"/>
        <v>0</v>
      </c>
    </row>
    <row r="1934" spans="179:181" x14ac:dyDescent="0.25">
      <c r="FW1934" s="7">
        <f t="shared" si="125"/>
        <v>0</v>
      </c>
      <c r="FX1934" s="7">
        <f t="shared" si="126"/>
        <v>0</v>
      </c>
      <c r="FY1934" s="7">
        <f t="shared" si="127"/>
        <v>0</v>
      </c>
    </row>
    <row r="1935" spans="179:181" x14ac:dyDescent="0.25">
      <c r="FW1935" s="7">
        <f t="shared" si="125"/>
        <v>0</v>
      </c>
      <c r="FX1935" s="7">
        <f t="shared" si="126"/>
        <v>0</v>
      </c>
      <c r="FY1935" s="7">
        <f t="shared" si="127"/>
        <v>0</v>
      </c>
    </row>
    <row r="1936" spans="179:181" x14ac:dyDescent="0.25">
      <c r="FW1936" s="7">
        <f t="shared" si="125"/>
        <v>0</v>
      </c>
      <c r="FX1936" s="7">
        <f t="shared" si="126"/>
        <v>0</v>
      </c>
      <c r="FY1936" s="7">
        <f t="shared" si="127"/>
        <v>0</v>
      </c>
    </row>
    <row r="1937" spans="179:181" x14ac:dyDescent="0.25">
      <c r="FW1937" s="7">
        <f t="shared" si="125"/>
        <v>0</v>
      </c>
      <c r="FX1937" s="7">
        <f t="shared" si="126"/>
        <v>0</v>
      </c>
      <c r="FY1937" s="7">
        <f t="shared" si="127"/>
        <v>0</v>
      </c>
    </row>
    <row r="1938" spans="179:181" x14ac:dyDescent="0.25">
      <c r="FW1938" s="7">
        <f t="shared" si="125"/>
        <v>0</v>
      </c>
      <c r="FX1938" s="7">
        <f t="shared" si="126"/>
        <v>0</v>
      </c>
      <c r="FY1938" s="7">
        <f t="shared" si="127"/>
        <v>0</v>
      </c>
    </row>
    <row r="1939" spans="179:181" x14ac:dyDescent="0.25">
      <c r="FW1939" s="7">
        <f t="shared" si="125"/>
        <v>0</v>
      </c>
      <c r="FX1939" s="7">
        <f t="shared" si="126"/>
        <v>0</v>
      </c>
      <c r="FY1939" s="7">
        <f t="shared" si="127"/>
        <v>0</v>
      </c>
    </row>
    <row r="1940" spans="179:181" x14ac:dyDescent="0.25">
      <c r="FW1940" s="7">
        <f t="shared" si="125"/>
        <v>0</v>
      </c>
      <c r="FX1940" s="7">
        <f t="shared" si="126"/>
        <v>0</v>
      </c>
      <c r="FY1940" s="7">
        <f t="shared" si="127"/>
        <v>0</v>
      </c>
    </row>
    <row r="1941" spans="179:181" x14ac:dyDescent="0.25">
      <c r="FW1941" s="7">
        <f t="shared" si="125"/>
        <v>0</v>
      </c>
      <c r="FX1941" s="7">
        <f t="shared" si="126"/>
        <v>0</v>
      </c>
      <c r="FY1941" s="7">
        <f t="shared" si="127"/>
        <v>0</v>
      </c>
    </row>
    <row r="1942" spans="179:181" x14ac:dyDescent="0.25">
      <c r="FW1942" s="7">
        <f t="shared" si="125"/>
        <v>0</v>
      </c>
      <c r="FX1942" s="7">
        <f t="shared" si="126"/>
        <v>0</v>
      </c>
      <c r="FY1942" s="7">
        <f t="shared" si="127"/>
        <v>0</v>
      </c>
    </row>
    <row r="1943" spans="179:181" x14ac:dyDescent="0.25">
      <c r="FW1943" s="7">
        <f t="shared" si="125"/>
        <v>0</v>
      </c>
      <c r="FX1943" s="7">
        <f t="shared" si="126"/>
        <v>0</v>
      </c>
      <c r="FY1943" s="7">
        <f t="shared" si="127"/>
        <v>0</v>
      </c>
    </row>
    <row r="1944" spans="179:181" x14ac:dyDescent="0.25">
      <c r="FW1944" s="7">
        <f t="shared" si="125"/>
        <v>0</v>
      </c>
      <c r="FX1944" s="7">
        <f t="shared" si="126"/>
        <v>0</v>
      </c>
      <c r="FY1944" s="7">
        <f t="shared" si="127"/>
        <v>0</v>
      </c>
    </row>
    <row r="1945" spans="179:181" x14ac:dyDescent="0.25">
      <c r="FW1945" s="7">
        <f t="shared" si="125"/>
        <v>0</v>
      </c>
      <c r="FX1945" s="7">
        <f t="shared" si="126"/>
        <v>0</v>
      </c>
      <c r="FY1945" s="7">
        <f t="shared" si="127"/>
        <v>0</v>
      </c>
    </row>
    <row r="1946" spans="179:181" x14ac:dyDescent="0.25">
      <c r="FW1946" s="7">
        <f t="shared" si="125"/>
        <v>0</v>
      </c>
      <c r="FX1946" s="7">
        <f t="shared" si="126"/>
        <v>0</v>
      </c>
      <c r="FY1946" s="7">
        <f t="shared" si="127"/>
        <v>0</v>
      </c>
    </row>
    <row r="1947" spans="179:181" x14ac:dyDescent="0.25">
      <c r="FW1947" s="7">
        <f t="shared" si="125"/>
        <v>0</v>
      </c>
      <c r="FX1947" s="7">
        <f t="shared" si="126"/>
        <v>0</v>
      </c>
      <c r="FY1947" s="7">
        <f t="shared" si="127"/>
        <v>0</v>
      </c>
    </row>
    <row r="1948" spans="179:181" x14ac:dyDescent="0.25">
      <c r="FW1948" s="7">
        <f t="shared" si="125"/>
        <v>0</v>
      </c>
      <c r="FX1948" s="7">
        <f t="shared" si="126"/>
        <v>0</v>
      </c>
      <c r="FY1948" s="7">
        <f t="shared" si="127"/>
        <v>0</v>
      </c>
    </row>
    <row r="1949" spans="179:181" x14ac:dyDescent="0.25">
      <c r="FW1949" s="7">
        <f t="shared" si="125"/>
        <v>0</v>
      </c>
      <c r="FX1949" s="7">
        <f t="shared" si="126"/>
        <v>0</v>
      </c>
      <c r="FY1949" s="7">
        <f t="shared" si="127"/>
        <v>0</v>
      </c>
    </row>
    <row r="1950" spans="179:181" x14ac:dyDescent="0.25">
      <c r="FW1950" s="7">
        <f t="shared" si="125"/>
        <v>0</v>
      </c>
      <c r="FX1950" s="7">
        <f t="shared" si="126"/>
        <v>0</v>
      </c>
      <c r="FY1950" s="7">
        <f t="shared" si="127"/>
        <v>0</v>
      </c>
    </row>
    <row r="1951" spans="179:181" x14ac:dyDescent="0.25">
      <c r="FW1951" s="7">
        <f t="shared" si="125"/>
        <v>0</v>
      </c>
      <c r="FX1951" s="7">
        <f t="shared" si="126"/>
        <v>0</v>
      </c>
      <c r="FY1951" s="7">
        <f t="shared" si="127"/>
        <v>0</v>
      </c>
    </row>
    <row r="1952" spans="179:181" x14ac:dyDescent="0.25">
      <c r="FW1952" s="7">
        <f t="shared" si="125"/>
        <v>0</v>
      </c>
      <c r="FX1952" s="7">
        <f t="shared" si="126"/>
        <v>0</v>
      </c>
      <c r="FY1952" s="7">
        <f t="shared" si="127"/>
        <v>0</v>
      </c>
    </row>
    <row r="1953" spans="179:181" x14ac:dyDescent="0.25">
      <c r="FW1953" s="7">
        <f t="shared" si="125"/>
        <v>0</v>
      </c>
      <c r="FX1953" s="7">
        <f t="shared" si="126"/>
        <v>0</v>
      </c>
      <c r="FY1953" s="7">
        <f t="shared" si="127"/>
        <v>0</v>
      </c>
    </row>
    <row r="1954" spans="179:181" x14ac:dyDescent="0.25">
      <c r="FW1954" s="7">
        <f t="shared" si="125"/>
        <v>0</v>
      </c>
      <c r="FX1954" s="7">
        <f t="shared" si="126"/>
        <v>0</v>
      </c>
      <c r="FY1954" s="7">
        <f t="shared" si="127"/>
        <v>0</v>
      </c>
    </row>
    <row r="1955" spans="179:181" x14ac:dyDescent="0.25">
      <c r="FW1955" s="7">
        <f t="shared" si="125"/>
        <v>0</v>
      </c>
      <c r="FX1955" s="7">
        <f t="shared" si="126"/>
        <v>0</v>
      </c>
      <c r="FY1955" s="7">
        <f t="shared" si="127"/>
        <v>0</v>
      </c>
    </row>
    <row r="1956" spans="179:181" x14ac:dyDescent="0.25">
      <c r="FW1956" s="7">
        <f t="shared" si="125"/>
        <v>0</v>
      </c>
      <c r="FX1956" s="7">
        <f t="shared" si="126"/>
        <v>0</v>
      </c>
      <c r="FY1956" s="7">
        <f t="shared" si="127"/>
        <v>0</v>
      </c>
    </row>
    <row r="1957" spans="179:181" x14ac:dyDescent="0.25">
      <c r="FW1957" s="7">
        <f t="shared" si="125"/>
        <v>0</v>
      </c>
      <c r="FX1957" s="7">
        <f t="shared" si="126"/>
        <v>0</v>
      </c>
      <c r="FY1957" s="7">
        <f t="shared" si="127"/>
        <v>0</v>
      </c>
    </row>
    <row r="1958" spans="179:181" x14ac:dyDescent="0.25">
      <c r="FW1958" s="7">
        <f t="shared" si="125"/>
        <v>0</v>
      </c>
      <c r="FX1958" s="7">
        <f t="shared" si="126"/>
        <v>0</v>
      </c>
      <c r="FY1958" s="7">
        <f t="shared" si="127"/>
        <v>0</v>
      </c>
    </row>
    <row r="1959" spans="179:181" x14ac:dyDescent="0.25">
      <c r="FW1959" s="7">
        <f t="shared" si="125"/>
        <v>0</v>
      </c>
      <c r="FX1959" s="7">
        <f t="shared" si="126"/>
        <v>0</v>
      </c>
      <c r="FY1959" s="7">
        <f t="shared" si="127"/>
        <v>0</v>
      </c>
    </row>
    <row r="1960" spans="179:181" x14ac:dyDescent="0.25">
      <c r="FW1960" s="7">
        <f t="shared" si="125"/>
        <v>0</v>
      </c>
      <c r="FX1960" s="7">
        <f t="shared" si="126"/>
        <v>0</v>
      </c>
      <c r="FY1960" s="7">
        <f t="shared" si="127"/>
        <v>0</v>
      </c>
    </row>
    <row r="1961" spans="179:181" x14ac:dyDescent="0.25">
      <c r="FW1961" s="7">
        <f t="shared" si="125"/>
        <v>0</v>
      </c>
      <c r="FX1961" s="7">
        <f t="shared" si="126"/>
        <v>0</v>
      </c>
      <c r="FY1961" s="7">
        <f t="shared" si="127"/>
        <v>0</v>
      </c>
    </row>
    <row r="1962" spans="179:181" x14ac:dyDescent="0.25">
      <c r="FW1962" s="7">
        <f t="shared" si="125"/>
        <v>0</v>
      </c>
      <c r="FX1962" s="7">
        <f t="shared" si="126"/>
        <v>0</v>
      </c>
      <c r="FY1962" s="7">
        <f t="shared" si="127"/>
        <v>0</v>
      </c>
    </row>
    <row r="1963" spans="179:181" x14ac:dyDescent="0.25">
      <c r="FW1963" s="7">
        <f t="shared" si="125"/>
        <v>0</v>
      </c>
      <c r="FX1963" s="7">
        <f t="shared" si="126"/>
        <v>0</v>
      </c>
      <c r="FY1963" s="7">
        <f t="shared" si="127"/>
        <v>0</v>
      </c>
    </row>
    <row r="1964" spans="179:181" x14ac:dyDescent="0.25">
      <c r="FW1964" s="7">
        <f t="shared" si="125"/>
        <v>0</v>
      </c>
      <c r="FX1964" s="7">
        <f t="shared" si="126"/>
        <v>0</v>
      </c>
      <c r="FY1964" s="7">
        <f t="shared" si="127"/>
        <v>0</v>
      </c>
    </row>
    <row r="1965" spans="179:181" x14ac:dyDescent="0.25">
      <c r="FW1965" s="7">
        <f t="shared" si="125"/>
        <v>0</v>
      </c>
      <c r="FX1965" s="7">
        <f t="shared" si="126"/>
        <v>0</v>
      </c>
      <c r="FY1965" s="7">
        <f t="shared" si="127"/>
        <v>0</v>
      </c>
    </row>
    <row r="1966" spans="179:181" x14ac:dyDescent="0.25">
      <c r="FW1966" s="7">
        <f t="shared" si="125"/>
        <v>0</v>
      </c>
      <c r="FX1966" s="7">
        <f t="shared" si="126"/>
        <v>0</v>
      </c>
      <c r="FY1966" s="7">
        <f t="shared" si="127"/>
        <v>0</v>
      </c>
    </row>
    <row r="1967" spans="179:181" x14ac:dyDescent="0.25">
      <c r="FW1967" s="7">
        <f t="shared" si="125"/>
        <v>0</v>
      </c>
      <c r="FX1967" s="7">
        <f t="shared" si="126"/>
        <v>0</v>
      </c>
      <c r="FY1967" s="7">
        <f t="shared" si="127"/>
        <v>0</v>
      </c>
    </row>
    <row r="1968" spans="179:181" x14ac:dyDescent="0.25">
      <c r="FW1968" s="7">
        <f t="shared" si="125"/>
        <v>0</v>
      </c>
      <c r="FX1968" s="7">
        <f t="shared" si="126"/>
        <v>0</v>
      </c>
      <c r="FY1968" s="7">
        <f t="shared" si="127"/>
        <v>0</v>
      </c>
    </row>
    <row r="1969" spans="179:181" x14ac:dyDescent="0.25">
      <c r="FW1969" s="7">
        <f t="shared" si="125"/>
        <v>0</v>
      </c>
      <c r="FX1969" s="7">
        <f t="shared" si="126"/>
        <v>0</v>
      </c>
      <c r="FY1969" s="7">
        <f t="shared" si="127"/>
        <v>0</v>
      </c>
    </row>
    <row r="1970" spans="179:181" x14ac:dyDescent="0.25">
      <c r="FW1970" s="7">
        <f t="shared" si="125"/>
        <v>0</v>
      </c>
      <c r="FX1970" s="7">
        <f t="shared" si="126"/>
        <v>0</v>
      </c>
      <c r="FY1970" s="7">
        <f t="shared" si="127"/>
        <v>0</v>
      </c>
    </row>
    <row r="1971" spans="179:181" x14ac:dyDescent="0.25">
      <c r="FW1971" s="7">
        <f t="shared" si="125"/>
        <v>0</v>
      </c>
      <c r="FX1971" s="7">
        <f t="shared" si="126"/>
        <v>0</v>
      </c>
      <c r="FY1971" s="7">
        <f t="shared" si="127"/>
        <v>0</v>
      </c>
    </row>
  </sheetData>
  <autoFilter ref="A1:FY1971" xr:uid="{00000000-0009-0000-0000-000000000000}"/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14" ma:contentTypeDescription="Create a new document." ma:contentTypeScope="" ma:versionID="3b61a8f9a05e6c188d7e342895cd5ea8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3bf58d27dc242841ee830bdc56e8c665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JjNWY4ZWIxMi01YjI3LTQzOWQtYWFhNi0zNDAyYWY2MjZmYTM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Y3ODI2PC9Vc2VyTmFtZT48RGF0ZVRpbWU+Ny8xLzIwMjQgODo0MDo0NCBQTTwvRGF0ZVRpbWU+PExhYmVsU3RyaW5nPkFFUCBQdWJsaWM8L0xhYmVsU3RyaW5nPjwvaXRlbT48L2xhYmVsSGlzdG9yeT4=</Value>
</WrappedLabelHistor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</documentManagement>
</p:properties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autoSelectedSuggestion">
  <element uid="c5f8eb12-5b27-439d-aaa6-3402af626fa3" value=""/>
  <element uid="c64218ab-b8d1-40b6-a478-cb8be1e10ecc" value=""/>
</sisl>
</file>

<file path=customXml/itemProps1.xml><?xml version="1.0" encoding="utf-8"?>
<ds:datastoreItem xmlns:ds="http://schemas.openxmlformats.org/officeDocument/2006/customXml" ds:itemID="{E8D59B37-8430-488F-BE77-78F6B7F7A8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203273-4363-4ACE-9203-FF21F9CC81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200529-628D-4AC6-A8C7-F94D118839D7}">
  <ds:schemaRefs>
    <ds:schemaRef ds:uri="http://www.w3.org/2001/XMLSchema"/>
    <ds:schemaRef ds:uri="http://www.boldonjames.com/2016/02/Classifier/internal/wrappedLabelHistory"/>
  </ds:schemaRefs>
</ds:datastoreItem>
</file>

<file path=customXml/itemProps4.xml><?xml version="1.0" encoding="utf-8"?>
<ds:datastoreItem xmlns:ds="http://schemas.openxmlformats.org/officeDocument/2006/customXml" ds:itemID="{2D1FC5AF-4511-4B12-AACE-6BCE3E468AD4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b6888f76-1100-40b0-929b-1efe9044426d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f88ffb1c-9230-4705-a789-27bae69f5829"/>
    <ds:schemaRef ds:uri="http://schemas.microsoft.com/office/2006/metadata/properties"/>
  </ds:schemaRefs>
</ds:datastoreItem>
</file>

<file path=customXml/itemProps5.xml><?xml version="1.0" encoding="utf-8"?>
<ds:datastoreItem xmlns:ds="http://schemas.openxmlformats.org/officeDocument/2006/customXml" ds:itemID="{D8B4A857-317B-4C0D-B434-CA471679B5D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WX Data Collection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Barrett Nolen</dc:creator>
  <cp:keywords/>
  <cp:lastModifiedBy>Lerah M Kahn</cp:lastModifiedBy>
  <dcterms:created xsi:type="dcterms:W3CDTF">2016-10-21T17:03:03Z</dcterms:created>
  <dcterms:modified xsi:type="dcterms:W3CDTF">2024-07-08T16:57:46Z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e6076763-aa35-4399-8281-bad4f7c21fe2</vt:lpwstr>
  </property>
  <property fmtid="{D5CDD505-2E9C-101B-9397-08002B2CF9AE}" pid="3" name="bjSaver">
    <vt:lpwstr>Uh8bZTxZFmxjjS/1dwZB7ASdGfG9Ueco</vt:lpwstr>
  </property>
  <property fmtid="{D5CDD505-2E9C-101B-9397-08002B2CF9AE}" pid="4" name="bjDocumentSecurityLabel">
    <vt:lpwstr>AEP Public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origin="autoSelectedSuggestion" xmlns="http://w</vt:lpwstr>
  </property>
  <property fmtid="{D5CDD505-2E9C-101B-9397-08002B2CF9AE}" pid="7" name="bjDocumentLabelXML-0">
    <vt:lpwstr>ww.boldonjames.com/2008/01/sie/internal/label"&gt;&lt;element uid="c5f8eb12-5b27-439d-aaa6-3402af626fa3" value="" /&gt;&lt;element uid="c64218ab-b8d1-40b6-a478-cb8be1e10ecc" value="" /&gt;&lt;/sisl&gt;</vt:lpwstr>
  </property>
  <property fmtid="{D5CDD505-2E9C-101B-9397-08002B2CF9AE}" pid="8" name="MSIP_Label_5c34e43d-0b77-4b2c-b224-1b46981ccfdb_SiteId">
    <vt:lpwstr>15f3c881-6b03-4ff6-8559-77bf5177818f</vt:lpwstr>
  </property>
  <property fmtid="{D5CDD505-2E9C-101B-9397-08002B2CF9AE}" pid="9" name="MSIP_Label_5c34e43d-0b77-4b2c-b224-1b46981ccfdb_Name">
    <vt:lpwstr>AEP Public</vt:lpwstr>
  </property>
  <property fmtid="{D5CDD505-2E9C-101B-9397-08002B2CF9AE}" pid="10" name="MSIP_Label_5c34e43d-0b77-4b2c-b224-1b46981ccfdb_Enabled">
    <vt:lpwstr>true</vt:lpwstr>
  </property>
  <property fmtid="{D5CDD505-2E9C-101B-9397-08002B2CF9AE}" pid="11" name="bjClsUserRVM">
    <vt:lpwstr>[]</vt:lpwstr>
  </property>
  <property fmtid="{D5CDD505-2E9C-101B-9397-08002B2CF9AE}" pid="12" name="bjLabelHistoryID">
    <vt:lpwstr>{78200529-628D-4AC6-A8C7-F94D118839D7}</vt:lpwstr>
  </property>
  <property fmtid="{D5CDD505-2E9C-101B-9397-08002B2CF9AE}" pid="13" name="ContentTypeId">
    <vt:lpwstr>0x0101004DF805D1E1DA4A49A223477D3B105720</vt:lpwstr>
  </property>
  <property fmtid="{D5CDD505-2E9C-101B-9397-08002B2CF9AE}" pid="14" name="MediaServiceImageTags">
    <vt:lpwstr/>
  </property>
</Properties>
</file>