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W:\John Ryan\CKY\2024 Rate Case\Discovery\Staff Set 4\Filing\"/>
    </mc:Choice>
  </mc:AlternateContent>
  <xr:revisionPtr revIDLastSave="0" documentId="8_{CD696D22-A0CF-4E65-8732-CC8F04D602F3}" xr6:coauthVersionLast="47" xr6:coauthVersionMax="47" xr10:uidLastSave="{00000000-0000-0000-0000-000000000000}"/>
  <bookViews>
    <workbookView xWindow="-120" yWindow="-120" windowWidth="29040" windowHeight="15840" xr2:uid="{984DAFD5-F138-42A1-AEE7-78219F6876ED}"/>
  </bookViews>
  <sheets>
    <sheet name="Incentive Allocation" sheetId="3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3" l="1"/>
  <c r="D38" i="3"/>
  <c r="E38" i="3"/>
  <c r="C38" i="3"/>
  <c r="G27" i="3"/>
  <c r="G26" i="3"/>
  <c r="G25" i="3"/>
  <c r="E25" i="3"/>
  <c r="E26" i="3"/>
  <c r="E27" i="3"/>
  <c r="D27" i="3"/>
  <c r="D26" i="3"/>
  <c r="D25" i="3"/>
  <c r="C25" i="3"/>
  <c r="C27" i="3"/>
  <c r="C26" i="3"/>
  <c r="C19" i="3"/>
  <c r="C23" i="3" l="1"/>
  <c r="E30" i="3"/>
  <c r="G32" i="3"/>
  <c r="D32" i="3"/>
  <c r="C32" i="3"/>
  <c r="C36" i="3"/>
  <c r="E35" i="3"/>
  <c r="G36" i="3"/>
  <c r="D36" i="3"/>
  <c r="G23" i="3"/>
  <c r="G19" i="3"/>
  <c r="E21" i="3"/>
  <c r="D19" i="3"/>
  <c r="E31" i="3"/>
  <c r="E22" i="3"/>
  <c r="E18" i="3"/>
  <c r="E10" i="3"/>
  <c r="E9" i="3"/>
  <c r="E32" i="3" l="1"/>
  <c r="E34" i="3"/>
  <c r="E36" i="3" s="1"/>
  <c r="E23" i="3"/>
  <c r="D23" i="3"/>
  <c r="E17" i="3"/>
  <c r="E19" i="3" s="1"/>
  <c r="E12" i="3"/>
</calcChain>
</file>

<file path=xl/sharedStrings.xml><?xml version="1.0" encoding="utf-8"?>
<sst xmlns="http://schemas.openxmlformats.org/spreadsheetml/2006/main" count="41" uniqueCount="36">
  <si>
    <t>Trailing Twelve-Month Period Ended June 2023</t>
  </si>
  <si>
    <t>Total</t>
  </si>
  <si>
    <t>KY PSC Case No. 2024-00092</t>
  </si>
  <si>
    <t>Attachment A</t>
  </si>
  <si>
    <t>1) ACTUAL</t>
  </si>
  <si>
    <t>2) BUDGET</t>
  </si>
  <si>
    <t>Actual Historical Allocation Rate to Use for Budget:</t>
  </si>
  <si>
    <t>Short-Term Incentive Program</t>
  </si>
  <si>
    <t>Long-Term Incentive Compensation</t>
  </si>
  <si>
    <t>O&amp;M Allocated to Columbia Gas of Kentucky</t>
  </si>
  <si>
    <t>Total O&amp;M Allocation</t>
  </si>
  <si>
    <t>Base Period</t>
  </si>
  <si>
    <t>Mar-Aug 2024 (Forecast)</t>
  </si>
  <si>
    <t>Future Test Period</t>
  </si>
  <si>
    <t>Short-Term Incentive (STI) Compensation</t>
  </si>
  <si>
    <t>STI Compensation O&amp;M Expense Allocated to Columbia Gas of Kentucky</t>
  </si>
  <si>
    <t>LTI Compensation O&amp;M Expense Allocated to Columbia Gas of Kentucky</t>
  </si>
  <si>
    <t>Long-Term Incentive (LTI) Compensation</t>
  </si>
  <si>
    <t>Sept 2023-Feb 2024 (Actual)</t>
  </si>
  <si>
    <t>TOTAL Base Period</t>
  </si>
  <si>
    <t>Sept 2023-Aug 2024</t>
  </si>
  <si>
    <t>STI Compensation Capital Expense Allocated to Columbia Gas of Kentucky</t>
  </si>
  <si>
    <t>Total NCSC STI O&amp;M Expense</t>
  </si>
  <si>
    <t>Total NCSC LTI O&amp;M Expense</t>
  </si>
  <si>
    <t>Total NCSC STI Capital</t>
  </si>
  <si>
    <t>Total STI Compensation Allocated to Columbia Gas of Kentucky</t>
  </si>
  <si>
    <t>Total NCSC STI</t>
  </si>
  <si>
    <t>LTI Compensation Capital Expense Allocated to Columbia Gas of Kentucky</t>
  </si>
  <si>
    <t>Total LTI Compensation Allocated to Columbia Gas of Kentucky</t>
  </si>
  <si>
    <t>Total NCSC LTI Capital</t>
  </si>
  <si>
    <t>Total NCSC LTI</t>
  </si>
  <si>
    <t>Respondents: Nick Bly &amp; Tamaleh Shaeffer</t>
  </si>
  <si>
    <t>KY PSC Staff 4-13</t>
  </si>
  <si>
    <t>Columbia Gas of Kentucky Percentage of Allocation - Capital</t>
  </si>
  <si>
    <t>Columbia Gas of Kentucky Percentage of Allocation - O&amp;M</t>
  </si>
  <si>
    <t>Columbia Gas of Kentucky Percentage of Allocation -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</si>
</sst>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??_);_(@_)"/>
    <numFmt numFmtId="165" formatCode="0.0%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164" fontId="0" fillId="0" borderId="0" xfId="0" applyNumberFormat="1"/>
    <xf numFmtId="164" fontId="2" fillId="0" borderId="0" xfId="0" applyNumberFormat="1" applyFont="1"/>
    <xf numFmtId="0" fontId="0" fillId="0" borderId="0" xfId="0" applyAlignment="1">
      <alignment horizontal="right"/>
    </xf>
    <xf numFmtId="165" fontId="2" fillId="0" borderId="1" xfId="1" applyNumberFormat="1" applyFont="1" applyFill="1" applyBorder="1"/>
    <xf numFmtId="0" fontId="2" fillId="0" borderId="0" xfId="0" applyFont="1" applyAlignment="1">
      <alignment horizontal="left"/>
    </xf>
    <xf numFmtId="37" fontId="3" fillId="0" borderId="0" xfId="0" applyNumberFormat="1" applyFont="1"/>
    <xf numFmtId="37" fontId="0" fillId="0" borderId="0" xfId="0" applyNumberFormat="1"/>
    <xf numFmtId="37" fontId="2" fillId="0" borderId="0" xfId="0" applyNumberFormat="1" applyFont="1"/>
    <xf numFmtId="165" fontId="0" fillId="0" borderId="0" xfId="1" applyNumberFormat="1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EB9F7-CDD2-4E85-9485-37E9DE505086}">
  <sheetPr>
    <pageSetUpPr fitToPage="1"/>
  </sheetPr>
  <dimension ref="B2:J39"/>
  <sheetViews>
    <sheetView tabSelected="1" workbookViewId="0">
      <selection activeCell="G4" sqref="G4"/>
    </sheetView>
  </sheetViews>
  <sheetFormatPr defaultColWidth="9.140625" defaultRowHeight="15" x14ac:dyDescent="0.25"/>
  <cols>
    <col min="2" max="2" width="64.42578125" bestFit="1" customWidth="1"/>
    <col min="3" max="3" width="27.42578125" bestFit="1" customWidth="1"/>
    <col min="4" max="4" width="31.5703125" customWidth="1"/>
    <col min="5" max="5" width="21.42578125" bestFit="1" customWidth="1"/>
    <col min="6" max="6" width="10.5703125" bestFit="1" customWidth="1"/>
    <col min="7" max="7" width="21.42578125" bestFit="1" customWidth="1"/>
    <col min="8" max="8" width="10.5703125" bestFit="1" customWidth="1"/>
    <col min="10" max="10" width="11.5703125" bestFit="1" customWidth="1"/>
  </cols>
  <sheetData>
    <row r="2" spans="2:7" x14ac:dyDescent="0.25">
      <c r="B2" s="1" t="s">
        <v>2</v>
      </c>
    </row>
    <row r="3" spans="2:7" x14ac:dyDescent="0.25">
      <c r="B3" s="1" t="s">
        <v>32</v>
      </c>
    </row>
    <row r="4" spans="2:7" x14ac:dyDescent="0.25">
      <c r="B4" s="1" t="s">
        <v>3</v>
      </c>
    </row>
    <row r="5" spans="2:7" x14ac:dyDescent="0.25">
      <c r="B5" s="1" t="s">
        <v>31</v>
      </c>
    </row>
    <row r="7" spans="2:7" x14ac:dyDescent="0.25">
      <c r="B7" s="1" t="s">
        <v>4</v>
      </c>
    </row>
    <row r="8" spans="2:7" x14ac:dyDescent="0.25">
      <c r="B8" s="2" t="s">
        <v>0</v>
      </c>
      <c r="C8" s="3" t="s">
        <v>7</v>
      </c>
      <c r="D8" s="3" t="s">
        <v>8</v>
      </c>
      <c r="E8" s="3" t="s">
        <v>1</v>
      </c>
      <c r="F8" s="1"/>
    </row>
    <row r="9" spans="2:7" x14ac:dyDescent="0.25">
      <c r="B9" t="s">
        <v>9</v>
      </c>
      <c r="C9" s="4">
        <v>1150528.3199999998</v>
      </c>
      <c r="D9" s="4">
        <v>593969.56000000006</v>
      </c>
      <c r="E9" s="5">
        <f>SUM(C9:D9)</f>
        <v>1744497.88</v>
      </c>
      <c r="F9" s="1"/>
    </row>
    <row r="10" spans="2:7" x14ac:dyDescent="0.25">
      <c r="B10" t="s">
        <v>10</v>
      </c>
      <c r="C10" s="4">
        <v>26994860.390000001</v>
      </c>
      <c r="D10" s="4">
        <v>13199023.52</v>
      </c>
      <c r="E10" s="5">
        <f>SUM(C10:D10)</f>
        <v>40193883.909999996</v>
      </c>
      <c r="F10" s="1"/>
    </row>
    <row r="11" spans="2:7" ht="15.75" thickBot="1" x14ac:dyDescent="0.3">
      <c r="F11" s="1"/>
    </row>
    <row r="12" spans="2:7" ht="15.75" thickBot="1" x14ac:dyDescent="0.3">
      <c r="D12" s="6" t="s">
        <v>6</v>
      </c>
      <c r="E12" s="7">
        <f>E9/E10</f>
        <v>4.3402072910052353E-2</v>
      </c>
      <c r="F12" s="1"/>
    </row>
    <row r="15" spans="2:7" x14ac:dyDescent="0.25">
      <c r="B15" s="1" t="s">
        <v>5</v>
      </c>
      <c r="C15" s="8" t="s">
        <v>11</v>
      </c>
      <c r="D15" s="8" t="s">
        <v>11</v>
      </c>
      <c r="E15" s="8" t="s">
        <v>19</v>
      </c>
      <c r="G15" s="8" t="s">
        <v>13</v>
      </c>
    </row>
    <row r="16" spans="2:7" x14ac:dyDescent="0.25">
      <c r="B16" s="2" t="s">
        <v>14</v>
      </c>
      <c r="C16" s="2" t="s">
        <v>18</v>
      </c>
      <c r="D16" s="2" t="s">
        <v>12</v>
      </c>
      <c r="E16" s="2" t="s">
        <v>20</v>
      </c>
      <c r="G16" s="2">
        <v>2025</v>
      </c>
    </row>
    <row r="17" spans="2:7" x14ac:dyDescent="0.25">
      <c r="B17" t="s">
        <v>21</v>
      </c>
      <c r="C17" s="10">
        <v>374387.58039999998</v>
      </c>
      <c r="D17" s="10">
        <v>261785.1783660806</v>
      </c>
      <c r="E17" s="10">
        <f>+C17+D17</f>
        <v>636172.7587660806</v>
      </c>
      <c r="G17" s="10">
        <v>536846.72255900712</v>
      </c>
    </row>
    <row r="18" spans="2:7" x14ac:dyDescent="0.25">
      <c r="B18" t="s">
        <v>15</v>
      </c>
      <c r="C18" s="9">
        <v>1082005.73</v>
      </c>
      <c r="D18" s="9">
        <v>557169.4582669735</v>
      </c>
      <c r="E18" s="9">
        <f>+C18+D18</f>
        <v>1639175.1882669735</v>
      </c>
      <c r="G18" s="9">
        <v>1142615.7081615897</v>
      </c>
    </row>
    <row r="19" spans="2:7" x14ac:dyDescent="0.25">
      <c r="B19" s="1" t="s">
        <v>25</v>
      </c>
      <c r="C19" s="11">
        <f>SUM(C17:C18)</f>
        <v>1456393.3103999998</v>
      </c>
      <c r="D19" s="11">
        <f>SUM(D17:D18)</f>
        <v>818954.63663305412</v>
      </c>
      <c r="E19" s="11">
        <f>SUM(E17:E18)</f>
        <v>2275347.9470330542</v>
      </c>
      <c r="G19" s="11">
        <f>SUM(G17:G18)</f>
        <v>1679462.4307205968</v>
      </c>
    </row>
    <row r="20" spans="2:7" x14ac:dyDescent="0.25">
      <c r="C20" s="10"/>
      <c r="D20" s="10"/>
      <c r="E20" s="10"/>
      <c r="G20" s="10"/>
    </row>
    <row r="21" spans="2:7" x14ac:dyDescent="0.25">
      <c r="B21" t="s">
        <v>24</v>
      </c>
      <c r="C21" s="10">
        <v>8855352.7704999987</v>
      </c>
      <c r="D21" s="10">
        <v>6086836.1673045801</v>
      </c>
      <c r="E21" s="10">
        <f>+C21+D21</f>
        <v>14942188.93780458</v>
      </c>
      <c r="G21" s="10">
        <v>12482436.593660219</v>
      </c>
    </row>
    <row r="22" spans="2:7" x14ac:dyDescent="0.25">
      <c r="B22" t="s">
        <v>22</v>
      </c>
      <c r="C22" s="9">
        <v>24703646.379000001</v>
      </c>
      <c r="D22" s="9">
        <v>12955642.407186</v>
      </c>
      <c r="E22" s="9">
        <f>+C22+D22</f>
        <v>37659288.786186002</v>
      </c>
      <c r="G22" s="9">
        <v>26568901.967771221</v>
      </c>
    </row>
    <row r="23" spans="2:7" x14ac:dyDescent="0.25">
      <c r="B23" s="1" t="s">
        <v>26</v>
      </c>
      <c r="C23" s="11">
        <f>SUM(C21:C22)</f>
        <v>33558999.149499997</v>
      </c>
      <c r="D23" s="11">
        <f>SUM(D21:D22)</f>
        <v>19042478.574490581</v>
      </c>
      <c r="E23" s="11">
        <f>SUM(E21:E22)</f>
        <v>52601477.723990582</v>
      </c>
      <c r="G23" s="11">
        <f>SUM(G21:G22)</f>
        <v>39051338.561431438</v>
      </c>
    </row>
    <row r="24" spans="2:7" x14ac:dyDescent="0.25">
      <c r="B24" s="1"/>
      <c r="C24" s="11"/>
      <c r="D24" s="11"/>
      <c r="E24" s="11"/>
      <c r="G24" s="11"/>
    </row>
    <row r="25" spans="2:7" x14ac:dyDescent="0.25">
      <c r="B25" t="s">
        <v>33</v>
      </c>
      <c r="C25" s="12">
        <f t="shared" ref="C25:E27" si="0">C17/C21</f>
        <v>4.2278110212300553E-2</v>
      </c>
      <c r="D25" s="12">
        <f t="shared" si="0"/>
        <v>4.3008415401790963E-2</v>
      </c>
      <c r="E25" s="12">
        <f t="shared" si="0"/>
        <v>4.2575606654024274E-2</v>
      </c>
      <c r="G25" s="12">
        <f>G17/G21</f>
        <v>4.3008167398316248E-2</v>
      </c>
    </row>
    <row r="26" spans="2:7" x14ac:dyDescent="0.25">
      <c r="B26" t="s">
        <v>34</v>
      </c>
      <c r="C26" s="12">
        <f t="shared" si="0"/>
        <v>4.3799434034960442E-2</v>
      </c>
      <c r="D26" s="12">
        <f t="shared" si="0"/>
        <v>4.3005930601938573E-2</v>
      </c>
      <c r="E26" s="12">
        <f t="shared" si="0"/>
        <v>4.3526451005847136E-2</v>
      </c>
      <c r="G26" s="12">
        <f>G18/G22</f>
        <v>4.3005755734565644E-2</v>
      </c>
    </row>
    <row r="27" spans="2:7" x14ac:dyDescent="0.25">
      <c r="B27" t="s">
        <v>35</v>
      </c>
      <c r="C27" s="12">
        <f t="shared" si="0"/>
        <v>4.3397995986471455E-2</v>
      </c>
      <c r="D27" s="12">
        <f t="shared" si="0"/>
        <v>4.3006724856192342E-2</v>
      </c>
      <c r="E27" s="12">
        <f t="shared" si="0"/>
        <v>4.325635030582628E-2</v>
      </c>
      <c r="G27" s="12">
        <f>G19/G23</f>
        <v>4.300652660288825E-2</v>
      </c>
    </row>
    <row r="28" spans="2:7" x14ac:dyDescent="0.25">
      <c r="C28" s="12"/>
      <c r="D28" s="12"/>
      <c r="E28" s="12"/>
      <c r="G28" s="12"/>
    </row>
    <row r="29" spans="2:7" x14ac:dyDescent="0.25">
      <c r="B29" s="2" t="s">
        <v>17</v>
      </c>
      <c r="C29" s="2" t="s">
        <v>18</v>
      </c>
      <c r="D29" s="2" t="s">
        <v>12</v>
      </c>
      <c r="E29" s="2" t="s">
        <v>12</v>
      </c>
      <c r="G29" s="2">
        <v>2025</v>
      </c>
    </row>
    <row r="30" spans="2:7" x14ac:dyDescent="0.25">
      <c r="B30" t="s">
        <v>27</v>
      </c>
      <c r="C30" s="10">
        <v>0</v>
      </c>
      <c r="D30" s="10">
        <v>0</v>
      </c>
      <c r="E30" s="10">
        <f>+C30+D30</f>
        <v>0</v>
      </c>
      <c r="G30" s="10">
        <v>0</v>
      </c>
    </row>
    <row r="31" spans="2:7" x14ac:dyDescent="0.25">
      <c r="B31" t="s">
        <v>16</v>
      </c>
      <c r="C31" s="10">
        <v>482158.78000000014</v>
      </c>
      <c r="D31" s="9">
        <v>476067.87799999997</v>
      </c>
      <c r="E31" s="9">
        <f>+C31+D31</f>
        <v>958226.65800000005</v>
      </c>
      <c r="G31" s="9">
        <v>1004536.6739999999</v>
      </c>
    </row>
    <row r="32" spans="2:7" x14ac:dyDescent="0.25">
      <c r="B32" s="1" t="s">
        <v>28</v>
      </c>
      <c r="C32" s="11">
        <f>SUM(C30:C31)</f>
        <v>482158.78000000014</v>
      </c>
      <c r="D32" s="11">
        <f>SUM(D30:D31)</f>
        <v>476067.87799999997</v>
      </c>
      <c r="E32" s="11">
        <f>SUM(E30:E31)</f>
        <v>958226.65800000005</v>
      </c>
      <c r="G32" s="11">
        <f>SUM(G30:G31)</f>
        <v>1004536.6739999999</v>
      </c>
    </row>
    <row r="33" spans="2:10" x14ac:dyDescent="0.25">
      <c r="C33" s="10"/>
      <c r="D33" s="10"/>
      <c r="E33" s="10"/>
      <c r="G33" s="10"/>
    </row>
    <row r="34" spans="2:10" x14ac:dyDescent="0.25">
      <c r="B34" t="s">
        <v>29</v>
      </c>
      <c r="C34" s="10">
        <v>0</v>
      </c>
      <c r="D34" s="10">
        <v>0</v>
      </c>
      <c r="E34" s="10">
        <f>+C34+D34</f>
        <v>0</v>
      </c>
      <c r="G34" s="10">
        <v>0</v>
      </c>
    </row>
    <row r="35" spans="2:10" x14ac:dyDescent="0.25">
      <c r="B35" t="s">
        <v>23</v>
      </c>
      <c r="C35" s="9">
        <v>11039954.709999999</v>
      </c>
      <c r="D35" s="9">
        <v>11071346</v>
      </c>
      <c r="E35" s="9">
        <f>+C35+D35</f>
        <v>22111300.710000001</v>
      </c>
      <c r="G35" s="9">
        <v>23361318</v>
      </c>
    </row>
    <row r="36" spans="2:10" x14ac:dyDescent="0.25">
      <c r="B36" s="1" t="s">
        <v>30</v>
      </c>
      <c r="C36" s="11">
        <f>SUM(C34:C35)</f>
        <v>11039954.709999999</v>
      </c>
      <c r="D36" s="11">
        <f>SUM(D34:D35)</f>
        <v>11071346</v>
      </c>
      <c r="E36" s="11">
        <f>SUM(E34:E35)</f>
        <v>22111300.710000001</v>
      </c>
      <c r="G36" s="11">
        <f>SUM(G34:G35)</f>
        <v>23361318</v>
      </c>
    </row>
    <row r="37" spans="2:10" x14ac:dyDescent="0.25">
      <c r="C37" s="10"/>
      <c r="D37" s="10"/>
      <c r="E37" s="10"/>
      <c r="G37" s="10"/>
    </row>
    <row r="38" spans="2:10" x14ac:dyDescent="0.25">
      <c r="B38" t="s">
        <v>34</v>
      </c>
      <c r="C38" s="12">
        <f>C32/C36</f>
        <v>4.3673981702412275E-2</v>
      </c>
      <c r="D38" s="12">
        <f t="shared" ref="D38:G38" si="1">D32/D36</f>
        <v>4.2999999999999997E-2</v>
      </c>
      <c r="E38" s="12">
        <f t="shared" si="1"/>
        <v>4.3336512427178689E-2</v>
      </c>
      <c r="G38" s="12">
        <f t="shared" si="1"/>
        <v>4.2999999999999997E-2</v>
      </c>
    </row>
    <row r="39" spans="2:10" x14ac:dyDescent="0.25">
      <c r="C39" s="10"/>
      <c r="D39" s="10"/>
      <c r="E39" s="10"/>
      <c r="F39" s="10"/>
      <c r="G39" s="10"/>
      <c r="H39" s="10"/>
      <c r="I39" s="10"/>
      <c r="J39" s="10"/>
    </row>
  </sheetData>
  <pageMargins left="0.7" right="0.7" top="0.75" bottom="0.75" header="0.3" footer="0.3"/>
  <pageSetup scale="66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Incentive Allocation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Kline \ Taylor</dc:creator>
  <cp:lastModifiedBy>Ryan \ John \ Robert</cp:lastModifiedBy>
  <cp:lastPrinted>2024-09-10T17:15:53Z</cp:lastPrinted>
  <dcterms:created xsi:type="dcterms:W3CDTF">2024-09-04T16:21:15Z</dcterms:created>
  <dcterms:modified xsi:type="dcterms:W3CDTF">2024-09-12T01:10:37Z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