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B9EBB450-7074-4B59-9C7D-A2AFEAF39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h-12 Forecast Rate Ba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f" localSheetId="0">'[1]E-2'!#REF!</definedName>
    <definedName name="\f">'[1]E-2'!#REF!</definedName>
    <definedName name="\P" localSheetId="0">#REF!</definedName>
    <definedName name="\P">#REF!</definedName>
    <definedName name="\s" localSheetId="0">'[1]E-2'!#REF!</definedName>
    <definedName name="\s">'[1]E-2'!#REF!</definedName>
    <definedName name="_235" localSheetId="0">#REF!</definedName>
    <definedName name="_235">#REF!</definedName>
    <definedName name="_Fill" localSheetId="0" hidden="1">#REF!</definedName>
    <definedName name="_Fill" hidden="1">#REF!</definedName>
    <definedName name="_FS_ESC_3_X_\TA" localSheetId="0">'[1]E-2'!#REF!</definedName>
    <definedName name="_FS_ESC_3_X_\TA">'[1]E-2'!#REF!</definedName>
    <definedName name="_HOME__APP1__PC" localSheetId="0">'[1]E-2'!#REF!</definedName>
    <definedName name="_HOME__APP1__PC">'[1]E-2'!#REF!</definedName>
    <definedName name="_HOME__FS_ESC_3" localSheetId="0">'[1]E-2'!#REF!</definedName>
    <definedName name="_HOME__FS_ESC_3">'[1]E-2'!#REF!</definedName>
    <definedName name="_PRCRSA148..O17" localSheetId="0">'[1]E-2'!#REF!</definedName>
    <definedName name="_PRCRSA148..O17">'[1]E-2'!#REF!</definedName>
    <definedName name="_PRCRSQ148..AE1" localSheetId="0">'[1]E-2'!#REF!</definedName>
    <definedName name="_PRCRSQ148..AE1">'[1]E-2'!#REF!</definedName>
    <definedName name="ahahahahaha" localSheetId="0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hidden="1">{"'Server Configuration'!$A$1:$DB$281"}</definedName>
    <definedName name="BOB">#REF!</definedName>
    <definedName name="case">'[2]B-1 p.1 Summary (Base)'!$A$2</definedName>
    <definedName name="cen">'[2]B-1 p.1 Summary (Base)'!$L$8</definedName>
    <definedName name="co">'[2]Index A'!$A$5</definedName>
    <definedName name="dateb">'[2]B-1 p.1 Summary (Base)'!$A$4</definedName>
    <definedName name="datef">'[2]B-1 p.2 Summary (Forecast)'!$A$4</definedName>
    <definedName name="DAVE">'[1]E-2'!#REF!</definedName>
    <definedName name="DEBT">[3]RORB!$B$2:$F$24</definedName>
    <definedName name="EQUITY">[3]RORB!$A$25:$G$49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No.">#REF!</definedName>
    <definedName name="PAGE_1">#REF!</definedName>
    <definedName name="PAGE2">'[4]Rate Base Summary Sch B-1'!#REF!</definedName>
    <definedName name="PAGE3">#REF!</definedName>
    <definedName name="PAGE4">#REF!</definedName>
    <definedName name="PAGE5">'[5]B-2.3'!#REF!</definedName>
    <definedName name="PAGE6">'[5]B-2.3'!#REF!</definedName>
    <definedName name="Print_Area_MI">#REF!</definedName>
    <definedName name="SMK">'[2]Operating Income Summary C-1'!$M$9</definedName>
    <definedName name="TYDESC">'[6]4-B'!$A$3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6" i="1" s="1"/>
  <c r="E32" i="1"/>
  <c r="E36" i="1" s="1"/>
  <c r="D32" i="1"/>
  <c r="D36" i="1" s="1"/>
  <c r="C32" i="1"/>
  <c r="C36" i="1" s="1"/>
  <c r="E25" i="1"/>
  <c r="D25" i="1"/>
  <c r="F25" i="1"/>
  <c r="C25" i="1"/>
  <c r="F20" i="1"/>
  <c r="E20" i="1"/>
  <c r="D20" i="1"/>
  <c r="C20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5" i="1"/>
  <c r="F16" i="1"/>
  <c r="E16" i="1"/>
  <c r="D16" i="1"/>
  <c r="C16" i="1"/>
  <c r="D27" i="1" l="1"/>
  <c r="D38" i="1" s="1"/>
  <c r="E27" i="1"/>
  <c r="E38" i="1" s="1"/>
  <c r="F27" i="1"/>
  <c r="F38" i="1" s="1"/>
  <c r="C27" i="1"/>
  <c r="C38" i="1" s="1"/>
</calcChain>
</file>

<file path=xl/sharedStrings.xml><?xml version="1.0" encoding="utf-8"?>
<sst xmlns="http://schemas.openxmlformats.org/spreadsheetml/2006/main" count="32" uniqueCount="26">
  <si>
    <t>Columbia Gas of Kentucky, Inc.</t>
  </si>
  <si>
    <t xml:space="preserve">Forecasted Jurisdictional Rate Base </t>
  </si>
  <si>
    <t>Line</t>
  </si>
  <si>
    <t>No.</t>
  </si>
  <si>
    <t>Description</t>
  </si>
  <si>
    <t>(000)</t>
  </si>
  <si>
    <t>Property, Plant and Equipment</t>
  </si>
  <si>
    <t>Accumulated Depreciation and Amortization</t>
  </si>
  <si>
    <t>Deductions:</t>
  </si>
  <si>
    <t>Deferred Income Taxes &amp; TCJA</t>
  </si>
  <si>
    <t>Total Deductions</t>
  </si>
  <si>
    <t>Additions:</t>
  </si>
  <si>
    <t>Gas Stored Underground</t>
  </si>
  <si>
    <t>Materials and Supplies</t>
  </si>
  <si>
    <t>Total Additions</t>
  </si>
  <si>
    <t>Total Company</t>
  </si>
  <si>
    <t>Net Plant in Service (Line 1 + Line 2)</t>
  </si>
  <si>
    <t>Rate Base (Line 4 + Line 7 + Line 11)</t>
  </si>
  <si>
    <t>SMRP</t>
  </si>
  <si>
    <t>Net Plant in Service (Line 17 + Line 18)</t>
  </si>
  <si>
    <t>Rate Base (Line 19 + Line 21)</t>
  </si>
  <si>
    <t>Rate Base w/o SMRP (Line 14 - Line 23)</t>
  </si>
  <si>
    <t>Case No. 2024-00092</t>
  </si>
  <si>
    <t>Thirteen Month Average Rate Base Ending December 31, 202X</t>
  </si>
  <si>
    <t>Attachment O</t>
  </si>
  <si>
    <t>Section 16(7)(h)(12)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</si>
</sst>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sz val="12"/>
      <color indexed="12"/>
      <name val="Arial"/>
      <family val="2"/>
    </font>
    <font>
      <sz val="12"/>
      <color rgb="FF0000FF"/>
      <name val="Arial"/>
      <family val="2"/>
    </font>
    <font>
      <u val="singleAccounting"/>
      <sz val="12"/>
      <name val="Arial"/>
      <family val="2"/>
    </font>
    <font>
      <u val="singleAccounting"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4" fillId="0" borderId="0" xfId="0" applyFont="1" applyAlignment="1">
      <alignment horizontal="center"/>
    </xf>
    <xf numFmtId="37" fontId="3" fillId="0" borderId="0" xfId="0" quotePrefix="1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64" fontId="6" fillId="0" borderId="0" xfId="1" applyNumberFormat="1" applyFont="1"/>
    <xf numFmtId="165" fontId="2" fillId="0" borderId="0" xfId="0" applyNumberFormat="1" applyFont="1"/>
    <xf numFmtId="164" fontId="3" fillId="0" borderId="0" xfId="1" applyNumberFormat="1" applyFont="1" applyFill="1"/>
    <xf numFmtId="0" fontId="2" fillId="0" borderId="0" xfId="0" applyFont="1" applyAlignment="1">
      <alignment horizontal="left" indent="2"/>
    </xf>
    <xf numFmtId="0" fontId="9" fillId="0" borderId="0" xfId="0" applyFont="1"/>
    <xf numFmtId="164" fontId="2" fillId="0" borderId="0" xfId="0" applyNumberFormat="1" applyFont="1"/>
    <xf numFmtId="165" fontId="3" fillId="0" borderId="0" xfId="2" applyNumberFormat="1" applyFont="1" applyFill="1"/>
    <xf numFmtId="165" fontId="7" fillId="0" borderId="0" xfId="2" applyNumberFormat="1" applyFont="1" applyFill="1"/>
    <xf numFmtId="164" fontId="7" fillId="0" borderId="0" xfId="1" applyNumberFormat="1" applyFont="1" applyFill="1"/>
    <xf numFmtId="164" fontId="3" fillId="0" borderId="0" xfId="0" applyNumberFormat="1" applyFont="1"/>
    <xf numFmtId="164" fontId="8" fillId="0" borderId="0" xfId="1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2" fillId="0" borderId="1" xfId="2" applyNumberFormat="1" applyFont="1" applyFill="1" applyBorder="1"/>
    <xf numFmtId="165" fontId="2" fillId="0" borderId="2" xfId="0" applyNumberFormat="1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N40"/>
  <sheetViews>
    <sheetView tabSelected="1" zoomScale="110" zoomScaleNormal="110" workbookViewId="0">
      <selection activeCell="F1" sqref="F1"/>
    </sheetView>
  </sheetViews>
  <sheetFormatPr defaultColWidth="9.140625" defaultRowHeight="15" x14ac:dyDescent="0.2"/>
  <cols>
    <col min="1" max="1" width="5" style="1" customWidth="1"/>
    <col min="2" max="2" width="45.42578125" style="1" customWidth="1"/>
    <col min="3" max="4" width="13" style="1" customWidth="1"/>
    <col min="5" max="5" width="13.140625" style="1" customWidth="1"/>
    <col min="6" max="6" width="16.7109375" style="1" bestFit="1" customWidth="1"/>
    <col min="7" max="7" width="9.140625" style="1"/>
    <col min="8" max="8" width="13" style="1" bestFit="1" customWidth="1"/>
    <col min="9" max="10" width="15.5703125" style="1" bestFit="1" customWidth="1"/>
    <col min="11" max="11" width="17.140625" style="1" customWidth="1"/>
    <col min="12" max="12" width="18.85546875" style="1" bestFit="1" customWidth="1"/>
    <col min="13" max="13" width="11.5703125" style="1" bestFit="1" customWidth="1"/>
    <col min="14" max="16384" width="9.140625" style="1"/>
  </cols>
  <sheetData>
    <row r="1" spans="1:14" x14ac:dyDescent="0.2">
      <c r="F1" s="2" t="s">
        <v>24</v>
      </c>
    </row>
    <row r="2" spans="1:14" ht="15.75" customHeight="1" x14ac:dyDescent="0.2">
      <c r="F2" s="2" t="s">
        <v>25</v>
      </c>
    </row>
    <row r="3" spans="1:14" ht="15.75" customHeight="1" x14ac:dyDescent="0.2">
      <c r="F3" s="2"/>
    </row>
    <row r="4" spans="1:14" ht="15.75" customHeight="1" x14ac:dyDescent="0.2">
      <c r="F4" s="2"/>
    </row>
    <row r="5" spans="1:14" ht="15.75" x14ac:dyDescent="0.25">
      <c r="A5" s="26" t="s">
        <v>0</v>
      </c>
      <c r="B5" s="26"/>
      <c r="C5" s="26"/>
      <c r="D5" s="26"/>
      <c r="E5" s="26"/>
      <c r="F5" s="26"/>
    </row>
    <row r="6" spans="1:14" ht="15.75" x14ac:dyDescent="0.25">
      <c r="A6" s="26" t="s">
        <v>22</v>
      </c>
      <c r="B6" s="26"/>
      <c r="C6" s="26"/>
      <c r="D6" s="26"/>
      <c r="E6" s="26"/>
      <c r="F6" s="26"/>
      <c r="G6" s="3"/>
      <c r="H6" s="3"/>
      <c r="I6" s="3"/>
      <c r="J6" s="3"/>
      <c r="K6" s="3"/>
      <c r="L6" s="3"/>
      <c r="M6" s="3"/>
      <c r="N6" s="3"/>
    </row>
    <row r="7" spans="1:14" ht="15.75" x14ac:dyDescent="0.25">
      <c r="A7" s="27" t="s">
        <v>1</v>
      </c>
      <c r="B7" s="27"/>
      <c r="C7" s="27"/>
      <c r="D7" s="27"/>
      <c r="E7" s="27"/>
      <c r="F7" s="27"/>
    </row>
    <row r="8" spans="1:14" ht="15.75" x14ac:dyDescent="0.25">
      <c r="A8" s="26" t="s">
        <v>23</v>
      </c>
      <c r="B8" s="26"/>
      <c r="C8" s="26"/>
      <c r="D8" s="26"/>
      <c r="E8" s="26"/>
      <c r="F8" s="26"/>
    </row>
    <row r="9" spans="1:14" ht="15.75" x14ac:dyDescent="0.25">
      <c r="A9" s="20"/>
      <c r="B9" s="20"/>
      <c r="C9" s="20"/>
      <c r="D9" s="21"/>
      <c r="E9" s="20"/>
      <c r="F9" s="20"/>
    </row>
    <row r="10" spans="1:14" ht="15.75" x14ac:dyDescent="0.25">
      <c r="A10" s="19" t="s">
        <v>2</v>
      </c>
      <c r="B10" s="19"/>
      <c r="C10" s="20"/>
      <c r="D10" s="20"/>
      <c r="E10" s="22"/>
      <c r="F10" s="22"/>
      <c r="K10" s="4"/>
      <c r="L10" s="4"/>
      <c r="M10" s="4"/>
    </row>
    <row r="11" spans="1:14" ht="15.75" x14ac:dyDescent="0.25">
      <c r="A11" s="23" t="s">
        <v>3</v>
      </c>
      <c r="B11" s="23" t="s">
        <v>4</v>
      </c>
      <c r="C11" s="23">
        <v>2024</v>
      </c>
      <c r="D11" s="23">
        <v>2025</v>
      </c>
      <c r="E11" s="23">
        <v>2026</v>
      </c>
      <c r="F11" s="23">
        <v>2027</v>
      </c>
      <c r="K11" s="4"/>
      <c r="L11" s="4"/>
      <c r="M11" s="4"/>
    </row>
    <row r="12" spans="1:14" x14ac:dyDescent="0.2">
      <c r="A12" s="5"/>
      <c r="B12" s="5"/>
      <c r="C12" s="6" t="s">
        <v>5</v>
      </c>
      <c r="D12" s="6" t="s">
        <v>5</v>
      </c>
      <c r="E12" s="6" t="s">
        <v>5</v>
      </c>
      <c r="F12" s="6" t="s">
        <v>5</v>
      </c>
      <c r="K12" s="4"/>
      <c r="L12" s="4"/>
      <c r="M12" s="4"/>
    </row>
    <row r="13" spans="1:14" ht="15.75" x14ac:dyDescent="0.25">
      <c r="A13" s="5"/>
      <c r="B13" s="19" t="s">
        <v>15</v>
      </c>
      <c r="C13" s="7"/>
      <c r="D13" s="7"/>
      <c r="E13" s="7"/>
      <c r="F13" s="7"/>
      <c r="K13" s="4"/>
      <c r="L13" s="8"/>
      <c r="M13" s="4"/>
    </row>
    <row r="14" spans="1:14" x14ac:dyDescent="0.2">
      <c r="A14" s="3">
        <v>1</v>
      </c>
      <c r="B14" s="1" t="s">
        <v>6</v>
      </c>
      <c r="C14" s="14">
        <v>807199</v>
      </c>
      <c r="D14" s="14">
        <v>863750.08400000003</v>
      </c>
      <c r="E14" s="14">
        <v>931639.74099999992</v>
      </c>
      <c r="F14" s="14">
        <v>1021881.856</v>
      </c>
      <c r="K14" s="8"/>
      <c r="L14" s="8"/>
      <c r="M14" s="4"/>
    </row>
    <row r="15" spans="1:14" ht="17.25" x14ac:dyDescent="0.35">
      <c r="A15" s="3">
        <f>A14+1</f>
        <v>2</v>
      </c>
      <c r="B15" s="1" t="s">
        <v>7</v>
      </c>
      <c r="C15" s="16">
        <v>-170339</v>
      </c>
      <c r="D15" s="16">
        <v>-181928.96799999999</v>
      </c>
      <c r="E15" s="16">
        <v>-195469.62</v>
      </c>
      <c r="F15" s="16">
        <v>-203906.144</v>
      </c>
      <c r="I15" s="9"/>
      <c r="J15" s="9"/>
      <c r="K15" s="9"/>
      <c r="L15" s="8"/>
      <c r="M15" s="4"/>
    </row>
    <row r="16" spans="1:14" x14ac:dyDescent="0.2">
      <c r="A16" s="3">
        <f t="shared" ref="A16:A38" si="0">A15+1</f>
        <v>3</v>
      </c>
      <c r="B16" s="1" t="s">
        <v>16</v>
      </c>
      <c r="C16" s="10">
        <f>SUM(C14:C15)</f>
        <v>636860</v>
      </c>
      <c r="D16" s="10">
        <f>SUM(D14:D15)</f>
        <v>681821.11600000004</v>
      </c>
      <c r="E16" s="10">
        <f>SUM(E14:E15)</f>
        <v>736170.12099999993</v>
      </c>
      <c r="F16" s="10">
        <f>SUM(F14:F15)</f>
        <v>817975.71200000006</v>
      </c>
      <c r="K16" s="4"/>
      <c r="L16" s="8"/>
      <c r="M16" s="4"/>
    </row>
    <row r="17" spans="1:13" x14ac:dyDescent="0.2">
      <c r="A17" s="3">
        <f t="shared" si="0"/>
        <v>4</v>
      </c>
      <c r="C17" s="17"/>
      <c r="D17" s="17"/>
      <c r="E17" s="17"/>
      <c r="F17" s="17"/>
      <c r="K17" s="4"/>
      <c r="L17" s="8"/>
      <c r="M17" s="4"/>
    </row>
    <row r="18" spans="1:13" x14ac:dyDescent="0.2">
      <c r="A18" s="3">
        <f t="shared" si="0"/>
        <v>5</v>
      </c>
      <c r="B18" s="1" t="s">
        <v>8</v>
      </c>
      <c r="C18" s="17"/>
      <c r="D18" s="17"/>
      <c r="E18" s="17"/>
      <c r="F18" s="17"/>
      <c r="K18" s="4"/>
      <c r="L18" s="8"/>
      <c r="M18" s="4"/>
    </row>
    <row r="19" spans="1:13" ht="17.25" x14ac:dyDescent="0.35">
      <c r="A19" s="3">
        <f t="shared" si="0"/>
        <v>6</v>
      </c>
      <c r="B19" s="1" t="s">
        <v>9</v>
      </c>
      <c r="C19" s="16">
        <v>-104898</v>
      </c>
      <c r="D19" s="16">
        <v>-110872.894</v>
      </c>
      <c r="E19" s="16">
        <v>-124158.41099999999</v>
      </c>
      <c r="F19" s="16">
        <v>-134688.92800000001</v>
      </c>
      <c r="K19" s="8"/>
      <c r="L19" s="8"/>
      <c r="M19" s="4"/>
    </row>
    <row r="20" spans="1:13" x14ac:dyDescent="0.2">
      <c r="A20" s="3">
        <f t="shared" si="0"/>
        <v>7</v>
      </c>
      <c r="B20" s="1" t="s">
        <v>10</v>
      </c>
      <c r="C20" s="10">
        <f>SUM(C19)</f>
        <v>-104898</v>
      </c>
      <c r="D20" s="10">
        <f>SUM(D19)</f>
        <v>-110872.894</v>
      </c>
      <c r="E20" s="10">
        <f>SUM(E19)</f>
        <v>-124158.41099999999</v>
      </c>
      <c r="F20" s="10">
        <f>SUM(F19)</f>
        <v>-134688.92800000001</v>
      </c>
      <c r="K20" s="8"/>
      <c r="L20" s="8"/>
      <c r="M20" s="4"/>
    </row>
    <row r="21" spans="1:13" ht="17.25" x14ac:dyDescent="0.35">
      <c r="A21" s="3">
        <f t="shared" si="0"/>
        <v>8</v>
      </c>
      <c r="C21" s="18"/>
      <c r="D21" s="18"/>
      <c r="E21" s="18"/>
      <c r="F21" s="18"/>
      <c r="K21" s="4"/>
      <c r="L21" s="4"/>
      <c r="M21" s="4"/>
    </row>
    <row r="22" spans="1:13" x14ac:dyDescent="0.2">
      <c r="A22" s="3">
        <f t="shared" si="0"/>
        <v>9</v>
      </c>
      <c r="B22" s="1" t="s">
        <v>11</v>
      </c>
      <c r="C22" s="10"/>
      <c r="D22" s="10"/>
      <c r="E22" s="10"/>
      <c r="F22" s="10"/>
      <c r="K22" s="8"/>
      <c r="L22" s="8"/>
      <c r="M22" s="4"/>
    </row>
    <row r="23" spans="1:13" x14ac:dyDescent="0.2">
      <c r="A23" s="3">
        <f t="shared" si="0"/>
        <v>10</v>
      </c>
      <c r="B23" s="11" t="s">
        <v>12</v>
      </c>
      <c r="C23" s="10">
        <v>38469</v>
      </c>
      <c r="D23" s="10">
        <v>37402.516000000003</v>
      </c>
      <c r="E23" s="10">
        <v>37402.516000000003</v>
      </c>
      <c r="F23" s="10">
        <v>37402.516000000003</v>
      </c>
      <c r="K23" s="4"/>
      <c r="L23" s="8"/>
      <c r="M23" s="4"/>
    </row>
    <row r="24" spans="1:13" ht="17.25" x14ac:dyDescent="0.35">
      <c r="A24" s="3">
        <f t="shared" si="0"/>
        <v>11</v>
      </c>
      <c r="B24" s="11" t="s">
        <v>13</v>
      </c>
      <c r="C24" s="16">
        <v>347</v>
      </c>
      <c r="D24" s="16">
        <v>347.375</v>
      </c>
      <c r="E24" s="16">
        <v>345.28199999999998</v>
      </c>
      <c r="F24" s="16">
        <v>345.28199999999998</v>
      </c>
      <c r="K24" s="4"/>
      <c r="L24" s="8"/>
      <c r="M24" s="4"/>
    </row>
    <row r="25" spans="1:13" x14ac:dyDescent="0.2">
      <c r="A25" s="3">
        <f t="shared" si="0"/>
        <v>12</v>
      </c>
      <c r="B25" s="11" t="s">
        <v>14</v>
      </c>
      <c r="C25" s="10">
        <f>SUM(C23:C24)</f>
        <v>38816</v>
      </c>
      <c r="D25" s="10">
        <f>SUM(D23:D24)</f>
        <v>37749.891000000003</v>
      </c>
      <c r="E25" s="10">
        <f>SUM(E23:E24)</f>
        <v>37747.798000000003</v>
      </c>
      <c r="F25" s="10">
        <f>SUM(F23:F24)</f>
        <v>37747.798000000003</v>
      </c>
      <c r="K25" s="4"/>
      <c r="L25" s="8"/>
      <c r="M25" s="4"/>
    </row>
    <row r="26" spans="1:13" x14ac:dyDescent="0.2">
      <c r="A26" s="3">
        <f t="shared" si="0"/>
        <v>13</v>
      </c>
      <c r="B26" s="11"/>
      <c r="C26" s="10"/>
      <c r="D26" s="10"/>
      <c r="E26" s="10"/>
      <c r="F26" s="10"/>
      <c r="K26" s="4"/>
      <c r="L26" s="8"/>
      <c r="M26" s="4"/>
    </row>
    <row r="27" spans="1:13" ht="15.75" thickBot="1" x14ac:dyDescent="0.25">
      <c r="A27" s="3">
        <f t="shared" si="0"/>
        <v>14</v>
      </c>
      <c r="B27" s="1" t="s">
        <v>17</v>
      </c>
      <c r="C27" s="24">
        <f>C16+C20+C25+C21</f>
        <v>570778</v>
      </c>
      <c r="D27" s="24">
        <f t="shared" ref="D27:F27" si="1">D16+D20+D25</f>
        <v>608698.11300000013</v>
      </c>
      <c r="E27" s="24">
        <f t="shared" si="1"/>
        <v>649759.50799999991</v>
      </c>
      <c r="F27" s="24">
        <f t="shared" si="1"/>
        <v>721034.58199999994</v>
      </c>
      <c r="H27" s="12"/>
      <c r="K27" s="4"/>
      <c r="L27" s="4"/>
      <c r="M27" s="4"/>
    </row>
    <row r="28" spans="1:13" ht="15.75" thickTop="1" x14ac:dyDescent="0.2">
      <c r="A28" s="3">
        <f t="shared" si="0"/>
        <v>15</v>
      </c>
      <c r="D28" s="13"/>
      <c r="E28" s="13"/>
      <c r="F28" s="13"/>
      <c r="H28" s="12"/>
      <c r="K28" s="4"/>
      <c r="L28" s="4"/>
      <c r="M28" s="4"/>
    </row>
    <row r="29" spans="1:13" ht="15.75" x14ac:dyDescent="0.25">
      <c r="A29" s="3">
        <f t="shared" si="0"/>
        <v>16</v>
      </c>
      <c r="B29" s="19" t="s">
        <v>18</v>
      </c>
      <c r="C29" s="13"/>
      <c r="D29" s="13"/>
      <c r="E29" s="13"/>
      <c r="F29" s="13"/>
      <c r="K29" s="4"/>
      <c r="L29" s="4"/>
      <c r="M29" s="4"/>
    </row>
    <row r="30" spans="1:13" x14ac:dyDescent="0.2">
      <c r="A30" s="3">
        <f t="shared" si="0"/>
        <v>17</v>
      </c>
      <c r="B30" s="1" t="s">
        <v>6</v>
      </c>
      <c r="C30" s="14">
        <v>55790</v>
      </c>
      <c r="D30" s="14">
        <v>88742</v>
      </c>
      <c r="E30" s="14">
        <v>128756</v>
      </c>
      <c r="F30" s="14">
        <v>188485</v>
      </c>
      <c r="K30" s="4"/>
      <c r="L30" s="4"/>
      <c r="M30" s="4"/>
    </row>
    <row r="31" spans="1:13" ht="17.25" x14ac:dyDescent="0.35">
      <c r="A31" s="3">
        <f t="shared" si="0"/>
        <v>18</v>
      </c>
      <c r="B31" s="1" t="s">
        <v>7</v>
      </c>
      <c r="C31" s="16">
        <v>8296</v>
      </c>
      <c r="D31" s="16">
        <v>13062</v>
      </c>
      <c r="E31" s="15">
        <v>22619</v>
      </c>
      <c r="F31" s="15">
        <v>32949</v>
      </c>
      <c r="K31" s="4"/>
      <c r="L31" s="4"/>
      <c r="M31" s="4"/>
    </row>
    <row r="32" spans="1:13" x14ac:dyDescent="0.2">
      <c r="A32" s="3">
        <f t="shared" si="0"/>
        <v>19</v>
      </c>
      <c r="B32" s="1" t="s">
        <v>19</v>
      </c>
      <c r="C32" s="10">
        <f>SUM(C30:C31)</f>
        <v>64086</v>
      </c>
      <c r="D32" s="10">
        <f>SUM(D30:D31)</f>
        <v>101804</v>
      </c>
      <c r="E32" s="10">
        <f>SUM(E30:E31)</f>
        <v>151375</v>
      </c>
      <c r="F32" s="10">
        <f>SUM(F30:F31)</f>
        <v>221434</v>
      </c>
      <c r="K32" s="4"/>
      <c r="L32" s="4"/>
      <c r="M32" s="4"/>
    </row>
    <row r="33" spans="1:13" x14ac:dyDescent="0.2">
      <c r="A33" s="3">
        <f t="shared" si="0"/>
        <v>20</v>
      </c>
      <c r="K33" s="4"/>
      <c r="L33" s="4"/>
      <c r="M33" s="4"/>
    </row>
    <row r="34" spans="1:13" x14ac:dyDescent="0.2">
      <c r="A34" s="3">
        <f t="shared" si="0"/>
        <v>21</v>
      </c>
      <c r="B34" s="1" t="s">
        <v>9</v>
      </c>
      <c r="C34" s="4">
        <v>-7338</v>
      </c>
      <c r="D34" s="4">
        <v>-11933</v>
      </c>
      <c r="E34" s="4">
        <v>-16457</v>
      </c>
      <c r="F34" s="4">
        <v>-24409</v>
      </c>
      <c r="K34" s="4"/>
      <c r="L34" s="4"/>
      <c r="M34" s="4"/>
    </row>
    <row r="35" spans="1:13" x14ac:dyDescent="0.2">
      <c r="A35" s="3">
        <f t="shared" si="0"/>
        <v>22</v>
      </c>
      <c r="K35" s="4"/>
      <c r="L35" s="4"/>
      <c r="M35" s="4"/>
    </row>
    <row r="36" spans="1:13" ht="15.75" thickBot="1" x14ac:dyDescent="0.25">
      <c r="A36" s="3">
        <f t="shared" si="0"/>
        <v>23</v>
      </c>
      <c r="B36" s="1" t="s">
        <v>20</v>
      </c>
      <c r="C36" s="24">
        <f>+C32+C34</f>
        <v>56748</v>
      </c>
      <c r="D36" s="24">
        <f t="shared" ref="D36:F36" si="2">+D32+D34</f>
        <v>89871</v>
      </c>
      <c r="E36" s="24">
        <f t="shared" si="2"/>
        <v>134918</v>
      </c>
      <c r="F36" s="24">
        <f t="shared" si="2"/>
        <v>197025</v>
      </c>
    </row>
    <row r="37" spans="1:13" ht="15.75" thickTop="1" x14ac:dyDescent="0.2">
      <c r="A37" s="3">
        <f t="shared" si="0"/>
        <v>24</v>
      </c>
    </row>
    <row r="38" spans="1:13" ht="15.75" thickBot="1" x14ac:dyDescent="0.25">
      <c r="A38" s="3">
        <f t="shared" si="0"/>
        <v>25</v>
      </c>
      <c r="B38" s="1" t="s">
        <v>21</v>
      </c>
      <c r="C38" s="25">
        <f>+C27-C36</f>
        <v>514030</v>
      </c>
      <c r="D38" s="25">
        <f t="shared" ref="D38:F38" si="3">+D27-D36</f>
        <v>518827.11300000013</v>
      </c>
      <c r="E38" s="25">
        <f t="shared" si="3"/>
        <v>514841.50799999991</v>
      </c>
      <c r="F38" s="25">
        <f t="shared" si="3"/>
        <v>524009.58199999994</v>
      </c>
    </row>
    <row r="39" spans="1:13" ht="15.75" thickTop="1" x14ac:dyDescent="0.2">
      <c r="A39" s="3"/>
    </row>
    <row r="40" spans="1:13" x14ac:dyDescent="0.2">
      <c r="A40" s="3"/>
    </row>
  </sheetData>
  <mergeCells count="4">
    <mergeCell ref="A5:F5"/>
    <mergeCell ref="A6:F6"/>
    <mergeCell ref="A7:F7"/>
    <mergeCell ref="A8:F8"/>
  </mergeCells>
  <printOptions horizontalCentered="1"/>
  <pageMargins left="0.75" right="0.5" top="0.5" bottom="0.5" header="0.3" footer="0.3"/>
  <pageSetup scale="87" fitToHeight="0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EE78D-2209-496F-A271-430224E8DB3F}"/>
</file>

<file path=customXml/itemProps2.xml><?xml version="1.0" encoding="utf-8"?>
<ds:datastoreItem xmlns:ds="http://schemas.openxmlformats.org/officeDocument/2006/customXml" ds:itemID="{7408B46F-9254-4D30-8495-72CFFCC91380}"/>
</file>

<file path=customXml/itemProps3.xml><?xml version="1.0" encoding="utf-8"?>
<ds:datastoreItem xmlns:ds="http://schemas.openxmlformats.org/officeDocument/2006/customXml" ds:itemID="{D82D4885-B8CB-46F5-A6E4-FAFF38F1A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7-h-12 Forecast Rate Base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cp:lastPrinted>2024-05-01T15:32:53Z</cp:lastPrinted>
  <dcterms:created xsi:type="dcterms:W3CDTF">2021-05-19T16:09:13Z</dcterms:created>
  <dcterms:modified xsi:type="dcterms:W3CDTF">2024-05-30T20:38:33Z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0x01010023D3BF6419712D41B897E776747B2DEC</vt:lpwstr>
  </property>
</Properties>
</file>