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6992B87A-28F7-4995-A013-D96FAA983657}" xr6:coauthVersionLast="47" xr6:coauthVersionMax="47" xr10:uidLastSave="{00000000-0000-0000-0000-000000000000}"/>
  <bookViews>
    <workbookView xWindow="-120" yWindow="-120" windowWidth="29040" windowHeight="15840" xr2:uid="{444C2AF1-A0C0-4D7F-A9D9-484395B18187}"/>
  </bookViews>
  <sheets>
    <sheet name="7-h-4 Forecast Rev Req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f">'[1]E-2'!#REF!</definedName>
    <definedName name="\P">#REF!</definedName>
    <definedName name="\s">'[1]E-2'!#REF!</definedName>
    <definedName name="_235">#REF!</definedName>
    <definedName name="_Fill" hidden="1">#REF!</definedName>
    <definedName name="_FS_ESC_3_X_\TA">'[1]E-2'!#REF!</definedName>
    <definedName name="_HOME__APP1__PC">'[1]E-2'!#REF!</definedName>
    <definedName name="_HOME__FS_ESC_3">'[1]E-2'!#REF!</definedName>
    <definedName name="_PRCRSA148..O17">'[1]E-2'!#REF!</definedName>
    <definedName name="_PRCRSQ148..AE1">'[1]E-2'!#REF!</definedName>
    <definedName name="ahahahahaha" hidden="1">{"'Server Configuration'!$A$1:$DB$281"}</definedName>
    <definedName name="blip" hidden="1">{"'Server Configuration'!$A$1:$DB$281"}</definedName>
    <definedName name="BOB">#REF!</definedName>
    <definedName name="case">'[2]B-1 p.1 Summary (Base)'!$A$2</definedName>
    <definedName name="cen">'[2]B-1 p.1 Summary (Base)'!$L$8</definedName>
    <definedName name="co">'[2]Index A'!$A$5</definedName>
    <definedName name="dateb">'[2]B-1 p.1 Summary (Base)'!$A$4</definedName>
    <definedName name="datef">'[2]B-1 p.2 Summary (Forecast)'!$A$4</definedName>
    <definedName name="DAVE">'[1]E-2'!#REF!</definedName>
    <definedName name="DEBT">[3]RORB!$B$2:$F$24</definedName>
    <definedName name="EQUITY">[3]RORB!$A$25:$G$49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No.">#REF!</definedName>
    <definedName name="PAGE_1">#REF!</definedName>
    <definedName name="PAGE2">'[4]Rate Base Summary Sch B-1'!#REF!</definedName>
    <definedName name="PAGE3">#REF!</definedName>
    <definedName name="PAGE4">#REF!</definedName>
    <definedName name="PAGE5">'[5]B-2.3'!#REF!</definedName>
    <definedName name="PAGE6">'[5]B-2.3'!#REF!</definedName>
    <definedName name="_xlnm.Print_Area" localSheetId="0">'7-h-4 Forecast Rev Req'!$A$1:$F$35</definedName>
    <definedName name="Print_Area_MI">#REF!</definedName>
    <definedName name="SMK">'[2]Operating Income Summary C-1'!$M$9</definedName>
    <definedName name="TYDESC">'[6]4-B'!$A$3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4" i="1" s="1"/>
  <c r="F28" i="1" s="1"/>
  <c r="A18" i="1"/>
  <c r="A20" i="1" s="1"/>
  <c r="A22" i="1" s="1"/>
  <c r="A24" i="1" s="1"/>
  <c r="A26" i="1" s="1"/>
  <c r="A28" i="1" s="1"/>
  <c r="A30" i="1" s="1"/>
  <c r="A32" i="1" s="1"/>
  <c r="F18" i="1"/>
  <c r="E18" i="1"/>
  <c r="D18" i="1"/>
  <c r="A16" i="1"/>
  <c r="E22" i="1"/>
  <c r="E24" i="1" s="1"/>
  <c r="E28" i="1" s="1"/>
  <c r="D22" i="1"/>
  <c r="D24" i="1" s="1"/>
  <c r="D28" i="1" s="1"/>
  <c r="C22" i="1"/>
  <c r="C24" i="1" s="1"/>
  <c r="C28" i="1" s="1"/>
  <c r="D32" i="1" l="1"/>
  <c r="C32" i="1"/>
  <c r="E32" i="1"/>
  <c r="F32" i="1"/>
  <c r="C18" i="1"/>
</calcChain>
</file>

<file path=xl/sharedStrings.xml><?xml version="1.0" encoding="utf-8"?>
<sst xmlns="http://schemas.openxmlformats.org/spreadsheetml/2006/main" count="23" uniqueCount="20">
  <si>
    <t>Columbia Gas of Kentucky, Inc.</t>
  </si>
  <si>
    <t>Case No. 2024-00092</t>
  </si>
  <si>
    <t>Revenue Requirements Necessary to Support the Forecasted Rate of Return</t>
  </si>
  <si>
    <t>Line</t>
  </si>
  <si>
    <t>No.</t>
  </si>
  <si>
    <t>Description</t>
  </si>
  <si>
    <t>(000)</t>
  </si>
  <si>
    <t>Operating Income</t>
  </si>
  <si>
    <t>Earned Rate of Return</t>
  </si>
  <si>
    <t>Required Rate of Return</t>
  </si>
  <si>
    <t>Required Operating Income (1 x 4)</t>
  </si>
  <si>
    <t>Operating Income Deficiency (5 - 2)</t>
  </si>
  <si>
    <t>Gross Revenue Conversion Factor</t>
  </si>
  <si>
    <t>Revenue Deficiency (6 x 7)</t>
  </si>
  <si>
    <t>Operating Revenues</t>
  </si>
  <si>
    <t>Revenue Requirements (8 + 9)</t>
  </si>
  <si>
    <t>13 Month Average Rate Base (not including SMRP)</t>
  </si>
  <si>
    <t>For the Twelve Months Ended December 31, 2024 through 2027</t>
  </si>
  <si>
    <r>
      <t xml:space="preserve">2025 </t>
    </r>
    <r>
      <rPr>
        <b/>
        <u/>
        <vertAlign val="superscript"/>
        <sz val="12"/>
        <rFont val="Arial"/>
        <family val="2"/>
      </rPr>
      <t>(1)</t>
    </r>
  </si>
  <si>
    <t>(1) 2025 reflects information provided in FR 807 KAR 5:001 Section 16-(8)(a).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</si>
</sst>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u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1" applyNumberFormat="1" applyFont="1" applyFill="1"/>
    <xf numFmtId="0" fontId="3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165" fontId="2" fillId="0" borderId="0" xfId="2" applyNumberFormat="1" applyFont="1" applyFill="1" applyBorder="1"/>
    <xf numFmtId="165" fontId="2" fillId="0" borderId="0" xfId="2" applyNumberFormat="1" applyFont="1" applyFill="1"/>
    <xf numFmtId="10" fontId="2" fillId="0" borderId="0" xfId="3" applyNumberFormat="1" applyFont="1" applyFill="1"/>
    <xf numFmtId="165" fontId="2" fillId="0" borderId="0" xfId="0" applyNumberFormat="1" applyFont="1"/>
    <xf numFmtId="164" fontId="2" fillId="0" borderId="0" xfId="1" applyNumberFormat="1" applyFont="1"/>
    <xf numFmtId="44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7" fontId="4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BA7DF-5AE0-47DA-9B29-F006F4D7A01F}">
  <dimension ref="A2:N43"/>
  <sheetViews>
    <sheetView tabSelected="1" view="pageBreakPreview" zoomScale="90" zoomScaleNormal="90" zoomScaleSheetLayoutView="90" workbookViewId="0">
      <selection activeCell="D16" sqref="D16"/>
    </sheetView>
  </sheetViews>
  <sheetFormatPr defaultColWidth="9.140625" defaultRowHeight="15" x14ac:dyDescent="0.2"/>
  <cols>
    <col min="1" max="1" width="4.5703125" style="1" customWidth="1"/>
    <col min="2" max="2" width="51.85546875" style="1" bestFit="1" customWidth="1"/>
    <col min="3" max="6" width="16.42578125" style="1" bestFit="1" customWidth="1"/>
    <col min="7" max="16384" width="9.140625" style="1"/>
  </cols>
  <sheetData>
    <row r="2" spans="1:14" x14ac:dyDescent="0.2">
      <c r="F2" s="2"/>
    </row>
    <row r="3" spans="1:14" x14ac:dyDescent="0.2">
      <c r="F3" s="2"/>
    </row>
    <row r="4" spans="1:14" x14ac:dyDescent="0.2">
      <c r="F4" s="2"/>
    </row>
    <row r="5" spans="1:14" x14ac:dyDescent="0.2">
      <c r="A5" s="20" t="s">
        <v>0</v>
      </c>
      <c r="B5" s="20"/>
      <c r="C5" s="20"/>
      <c r="D5" s="20"/>
      <c r="E5" s="20"/>
      <c r="F5" s="20"/>
    </row>
    <row r="6" spans="1:14" x14ac:dyDescent="0.2">
      <c r="A6" s="20" t="s">
        <v>1</v>
      </c>
      <c r="B6" s="20"/>
      <c r="C6" s="20"/>
      <c r="D6" s="20"/>
      <c r="E6" s="20"/>
      <c r="F6" s="20"/>
      <c r="G6" s="3"/>
      <c r="H6" s="3"/>
      <c r="I6" s="3"/>
      <c r="J6" s="3"/>
      <c r="K6" s="3"/>
      <c r="L6" s="3"/>
      <c r="M6" s="3"/>
      <c r="N6" s="3"/>
    </row>
    <row r="7" spans="1:14" x14ac:dyDescent="0.2">
      <c r="A7" s="20" t="s">
        <v>2</v>
      </c>
      <c r="B7" s="20"/>
      <c r="C7" s="20"/>
      <c r="D7" s="20"/>
      <c r="E7" s="20"/>
      <c r="F7" s="20"/>
    </row>
    <row r="8" spans="1:14" x14ac:dyDescent="0.2">
      <c r="A8" s="20" t="s">
        <v>17</v>
      </c>
      <c r="B8" s="20"/>
      <c r="C8" s="20"/>
      <c r="D8" s="20"/>
      <c r="E8" s="20"/>
      <c r="F8" s="20"/>
    </row>
    <row r="9" spans="1:14" x14ac:dyDescent="0.2">
      <c r="D9" s="4"/>
    </row>
    <row r="10" spans="1:14" ht="15.75" x14ac:dyDescent="0.25">
      <c r="A10" s="15" t="s">
        <v>3</v>
      </c>
      <c r="B10" s="15"/>
      <c r="C10" s="16"/>
      <c r="D10" s="16"/>
      <c r="E10" s="17"/>
      <c r="F10" s="17"/>
    </row>
    <row r="11" spans="1:14" ht="18.75" x14ac:dyDescent="0.25">
      <c r="A11" s="18" t="s">
        <v>4</v>
      </c>
      <c r="B11" s="18" t="s">
        <v>5</v>
      </c>
      <c r="C11" s="18">
        <v>2024</v>
      </c>
      <c r="D11" s="18" t="s">
        <v>18</v>
      </c>
      <c r="E11" s="18">
        <v>2026</v>
      </c>
      <c r="F11" s="18">
        <v>2027</v>
      </c>
    </row>
    <row r="12" spans="1:14" ht="15.75" x14ac:dyDescent="0.25">
      <c r="A12" s="18"/>
      <c r="B12" s="18"/>
      <c r="C12" s="19" t="s">
        <v>6</v>
      </c>
      <c r="D12" s="19" t="s">
        <v>6</v>
      </c>
      <c r="E12" s="19" t="s">
        <v>6</v>
      </c>
      <c r="F12" s="19" t="s">
        <v>6</v>
      </c>
    </row>
    <row r="13" spans="1:14" x14ac:dyDescent="0.2">
      <c r="A13" s="5"/>
      <c r="B13" s="5"/>
      <c r="C13" s="6"/>
      <c r="D13" s="6"/>
      <c r="E13" s="6"/>
      <c r="F13" s="6"/>
    </row>
    <row r="14" spans="1:14" x14ac:dyDescent="0.2">
      <c r="A14" s="3">
        <v>1</v>
      </c>
      <c r="B14" s="1" t="s">
        <v>16</v>
      </c>
      <c r="C14" s="7">
        <v>514030</v>
      </c>
      <c r="D14" s="7">
        <v>518827.11300000013</v>
      </c>
      <c r="E14" s="7">
        <v>514841.50799999991</v>
      </c>
      <c r="F14" s="7">
        <v>524009.58199999994</v>
      </c>
    </row>
    <row r="15" spans="1:14" x14ac:dyDescent="0.2">
      <c r="A15" s="3"/>
      <c r="D15" s="13"/>
      <c r="E15" s="13"/>
      <c r="F15" s="13"/>
    </row>
    <row r="16" spans="1:14" x14ac:dyDescent="0.2">
      <c r="A16" s="3">
        <f>A14+1</f>
        <v>2</v>
      </c>
      <c r="B16" s="1" t="s">
        <v>7</v>
      </c>
      <c r="C16" s="8">
        <v>28309.892904761953</v>
      </c>
      <c r="D16" s="8">
        <v>23814.042517134203</v>
      </c>
      <c r="E16" s="8">
        <v>18320.089221501476</v>
      </c>
      <c r="F16" s="8">
        <v>14976.393188537173</v>
      </c>
    </row>
    <row r="17" spans="1:6" x14ac:dyDescent="0.2">
      <c r="A17" s="3"/>
    </row>
    <row r="18" spans="1:6" x14ac:dyDescent="0.2">
      <c r="A18" s="3">
        <f>A16+1</f>
        <v>3</v>
      </c>
      <c r="B18" s="1" t="s">
        <v>8</v>
      </c>
      <c r="C18" s="9">
        <f>ROUND(C16/C14,4)</f>
        <v>5.5100000000000003E-2</v>
      </c>
      <c r="D18" s="9">
        <f t="shared" ref="D18:F18" si="0">ROUND(D16/D14,4)</f>
        <v>4.5900000000000003E-2</v>
      </c>
      <c r="E18" s="9">
        <f t="shared" si="0"/>
        <v>3.56E-2</v>
      </c>
      <c r="F18" s="9">
        <f t="shared" si="0"/>
        <v>2.86E-2</v>
      </c>
    </row>
    <row r="19" spans="1:6" x14ac:dyDescent="0.2">
      <c r="A19" s="3"/>
    </row>
    <row r="20" spans="1:6" x14ac:dyDescent="0.2">
      <c r="A20" s="3">
        <f>A18+1</f>
        <v>4</v>
      </c>
      <c r="B20" s="1" t="s">
        <v>9</v>
      </c>
      <c r="C20" s="14">
        <v>6.8960448000000008E-2</v>
      </c>
      <c r="D20" s="14">
        <v>8.0100000000000005E-2</v>
      </c>
      <c r="E20" s="14">
        <v>8.0100000000000005E-2</v>
      </c>
      <c r="F20" s="14">
        <v>8.0100000000000005E-2</v>
      </c>
    </row>
    <row r="21" spans="1:6" x14ac:dyDescent="0.2">
      <c r="A21" s="3"/>
    </row>
    <row r="22" spans="1:6" x14ac:dyDescent="0.2">
      <c r="A22" s="3">
        <f>A20+1</f>
        <v>5</v>
      </c>
      <c r="B22" s="1" t="s">
        <v>10</v>
      </c>
      <c r="C22" s="10">
        <f>C14*C20</f>
        <v>35447.739085440007</v>
      </c>
      <c r="D22" s="10">
        <f>D14*D20</f>
        <v>41558.051751300016</v>
      </c>
      <c r="E22" s="10">
        <f t="shared" ref="E22:F22" si="1">E14*E20</f>
        <v>41238.804790799993</v>
      </c>
      <c r="F22" s="10">
        <f t="shared" si="1"/>
        <v>41973.167518199996</v>
      </c>
    </row>
    <row r="23" spans="1:6" x14ac:dyDescent="0.2">
      <c r="A23" s="3"/>
    </row>
    <row r="24" spans="1:6" x14ac:dyDescent="0.2">
      <c r="A24" s="3">
        <f>A22+1</f>
        <v>6</v>
      </c>
      <c r="B24" s="1" t="s">
        <v>11</v>
      </c>
      <c r="C24" s="10">
        <f>C22-C16</f>
        <v>7137.8461806780542</v>
      </c>
      <c r="D24" s="10">
        <f t="shared" ref="D24:F24" si="2">D22-D16</f>
        <v>17744.009234165813</v>
      </c>
      <c r="E24" s="10">
        <f t="shared" si="2"/>
        <v>22918.715569298518</v>
      </c>
      <c r="F24" s="10">
        <f t="shared" si="2"/>
        <v>26996.774329662825</v>
      </c>
    </row>
    <row r="25" spans="1:6" x14ac:dyDescent="0.2">
      <c r="A25" s="3"/>
    </row>
    <row r="26" spans="1:6" x14ac:dyDescent="0.2">
      <c r="A26" s="3">
        <f>A24+1</f>
        <v>7</v>
      </c>
      <c r="B26" s="1" t="s">
        <v>12</v>
      </c>
      <c r="C26" s="1">
        <v>1.3408659999999999</v>
      </c>
      <c r="D26" s="1">
        <v>1.3397760000000001</v>
      </c>
      <c r="E26" s="1">
        <v>1.3397760000000001</v>
      </c>
      <c r="F26" s="1">
        <v>1.3397760000000001</v>
      </c>
    </row>
    <row r="27" spans="1:6" x14ac:dyDescent="0.2">
      <c r="A27" s="3"/>
    </row>
    <row r="28" spans="1:6" x14ac:dyDescent="0.2">
      <c r="A28" s="3">
        <f>A26+1</f>
        <v>8</v>
      </c>
      <c r="B28" s="1" t="s">
        <v>13</v>
      </c>
      <c r="C28" s="10">
        <f>C24*C26</f>
        <v>9570.8952569010598</v>
      </c>
      <c r="D28" s="10">
        <f>D24*D26</f>
        <v>23772.997715713736</v>
      </c>
      <c r="E28" s="10">
        <f t="shared" ref="E28:F28" si="3">E24*E26</f>
        <v>30705.945070572492</v>
      </c>
      <c r="F28" s="10">
        <f t="shared" si="3"/>
        <v>36169.630324298341</v>
      </c>
    </row>
    <row r="30" spans="1:6" x14ac:dyDescent="0.2">
      <c r="A30" s="3">
        <f>A28+1</f>
        <v>9</v>
      </c>
      <c r="B30" s="1" t="s">
        <v>14</v>
      </c>
      <c r="C30" s="8">
        <v>163531.9560696737</v>
      </c>
      <c r="D30" s="8">
        <v>150357.6776266667</v>
      </c>
      <c r="E30" s="8">
        <v>149772.38399117446</v>
      </c>
      <c r="F30" s="8">
        <v>149843.06151506197</v>
      </c>
    </row>
    <row r="32" spans="1:6" x14ac:dyDescent="0.2">
      <c r="A32" s="3">
        <f>A30+1</f>
        <v>10</v>
      </c>
      <c r="B32" s="1" t="s">
        <v>15</v>
      </c>
      <c r="C32" s="10">
        <f>C30+C28</f>
        <v>173102.85132657478</v>
      </c>
      <c r="D32" s="10">
        <f t="shared" ref="D32:F32" si="4">D30+D28</f>
        <v>174130.67534238045</v>
      </c>
      <c r="E32" s="10">
        <f t="shared" si="4"/>
        <v>180478.32906174695</v>
      </c>
      <c r="F32" s="10">
        <f t="shared" si="4"/>
        <v>186012.69183936031</v>
      </c>
    </row>
    <row r="33" spans="1:6" x14ac:dyDescent="0.2">
      <c r="A33" s="3"/>
      <c r="C33" s="10"/>
      <c r="D33" s="10"/>
      <c r="E33" s="10"/>
      <c r="F33" s="10"/>
    </row>
    <row r="35" spans="1:6" x14ac:dyDescent="0.2">
      <c r="A35" s="1" t="s">
        <v>19</v>
      </c>
      <c r="D35" s="10"/>
    </row>
    <row r="37" spans="1:6" x14ac:dyDescent="0.2">
      <c r="D37" s="11"/>
    </row>
    <row r="39" spans="1:6" x14ac:dyDescent="0.2">
      <c r="D39" s="10"/>
    </row>
    <row r="41" spans="1:6" x14ac:dyDescent="0.2">
      <c r="D41" s="10"/>
    </row>
    <row r="43" spans="1:6" x14ac:dyDescent="0.2">
      <c r="D43" s="12"/>
    </row>
  </sheetData>
  <mergeCells count="4">
    <mergeCell ref="A5:F5"/>
    <mergeCell ref="A6:F6"/>
    <mergeCell ref="A7:F7"/>
    <mergeCell ref="A8:F8"/>
  </mergeCells>
  <printOptions horizontalCentered="1"/>
  <pageMargins left="0.75" right="0.5" top="0.5" bottom="0.5" header="0.3" footer="0.3"/>
  <pageSetup scale="75" orientation="portrait" verticalDpi="1200" r:id="rId1"/>
  <colBreaks count="1" manualBreakCount="1">
    <brk id="6" max="1048575" man="1"/>
  </colBreaks>
  <ignoredErrors>
    <ignoredError sqref="C12:F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E08E54-CF6C-4C0C-91D5-75A143F2CBE1}"/>
</file>

<file path=customXml/itemProps2.xml><?xml version="1.0" encoding="utf-8"?>
<ds:datastoreItem xmlns:ds="http://schemas.openxmlformats.org/officeDocument/2006/customXml" ds:itemID="{F470D34E-C43E-49D1-BAA9-1F5554C54F48}"/>
</file>

<file path=customXml/itemProps3.xml><?xml version="1.0" encoding="utf-8"?>
<ds:datastoreItem xmlns:ds="http://schemas.openxmlformats.org/officeDocument/2006/customXml" ds:itemID="{DA9EE2E2-C041-4D5B-A8E0-4D55EA6497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7-h-4 Forecast Rev Req</vt:lpstr>
      <vt:lpstr>'7-h-4 Forecast Rev Req'!Print_Area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Inscho \ Craig \ Phillip</dc:creator>
  <cp:lastModifiedBy>Ryan \ John \ Robert</cp:lastModifiedBy>
  <cp:lastPrinted>2024-05-01T16:00:38Z</cp:lastPrinted>
  <dcterms:created xsi:type="dcterms:W3CDTF">2024-04-25T17:22:56Z</dcterms:created>
  <dcterms:modified xsi:type="dcterms:W3CDTF">2024-05-30T20:41:28Z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0x01010023D3BF6419712D41B897E776747B2DEC</vt:lpwstr>
  </property>
</Properties>
</file>