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ohn Ryan\CKY\2024 Rate Case\Discovery\Staff Set 3\Final Drafts\"/>
    </mc:Choice>
  </mc:AlternateContent>
  <xr:revisionPtr revIDLastSave="0" documentId="13_ncr:1_{12E828DE-6E7D-4539-8005-11D271FFB011}" xr6:coauthVersionLast="47" xr6:coauthVersionMax="47" xr10:uidLastSave="{00000000-0000-0000-0000-000000000000}"/>
  <bookViews>
    <workbookView xWindow="-120" yWindow="-120" windowWidth="29040" windowHeight="15840" xr2:uid="{1BC820D4-A464-4533-BCBA-5AEEA71FC120}"/>
  </bookViews>
  <sheets>
    <sheet name="Base Period to FTP &quot;Adjustment&quot;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13" i="1"/>
  <c r="G14" i="1" s="1"/>
  <c r="C24" i="1"/>
  <c r="C25" i="1" l="1"/>
  <c r="C23" i="1"/>
  <c r="C28" i="1" l="1"/>
  <c r="C29" i="1" s="1"/>
  <c r="C18" i="1"/>
</calcChain>
</file>

<file path=xl/sharedStrings.xml><?xml version="1.0" encoding="utf-8"?>
<sst xmlns="http://schemas.openxmlformats.org/spreadsheetml/2006/main" count="50" uniqueCount="31">
  <si>
    <t>Cost Element Category</t>
  </si>
  <si>
    <t>Stock Compensation</t>
  </si>
  <si>
    <t>Miscellaneous &amp; Other</t>
  </si>
  <si>
    <t>Materials &amp; Supplies</t>
  </si>
  <si>
    <t>Labor</t>
  </si>
  <si>
    <t>Incentive Compensation</t>
  </si>
  <si>
    <t>Employee Expenses</t>
  </si>
  <si>
    <t>Clearing Accounts</t>
  </si>
  <si>
    <t>TOTAL Account 920 - Adminstrative and General Salaries</t>
  </si>
  <si>
    <t>Account</t>
  </si>
  <si>
    <t>KY PSC Case No. 2024-00092</t>
  </si>
  <si>
    <t>KY PSC Staff DR 3-16</t>
  </si>
  <si>
    <t>Attachment A</t>
  </si>
  <si>
    <t>Respondent: Shaeffer</t>
  </si>
  <si>
    <t>Amount</t>
  </si>
  <si>
    <t>NCSC Allocated Corporate Service Bill</t>
  </si>
  <si>
    <t>Columbia Direct</t>
  </si>
  <si>
    <t>Miscellaneous &amp; Other - Severance</t>
  </si>
  <si>
    <t>Miscellaneous &amp; Other - Spot, Hire, Discretionary</t>
  </si>
  <si>
    <t>Schedule D-1.A - Base Period to FTP Differences / "Adjustments"</t>
  </si>
  <si>
    <t>Budgeted Savings (Unallocated)</t>
  </si>
  <si>
    <t>Schedule D-1.A - NiSource Corporate Services Company, Allocated to Columbia</t>
  </si>
  <si>
    <t>^</t>
  </si>
  <si>
    <t>Schedule D-1.B - FTP Ratemaking Adjustments</t>
  </si>
  <si>
    <t>Employee Expenses - Non-Recoverable</t>
  </si>
  <si>
    <t>Labor - Lobbying</t>
  </si>
  <si>
    <t>Miscellaneous &amp; Other - Non-Recoverable</t>
  </si>
  <si>
    <t>NCSC Allocated Corporate Service Bill - Non-Recoverable / Lobbying</t>
  </si>
  <si>
    <t>NCSC Allocated Corporate Service Bill - Non-Recoverable / Non-Lobbying</t>
  </si>
  <si>
    <t>^^</t>
  </si>
  <si>
    <t>Schedule D-1.B - NiSource Corporate Services Company, Allocated to Columbia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</si>
</sst>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43" fontId="0" fillId="0" borderId="0" xfId="1" applyFont="1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  <xf numFmtId="164" fontId="2" fillId="0" borderId="0" xfId="1" applyNumberFormat="1" applyFont="1"/>
    <xf numFmtId="43" fontId="0" fillId="0" borderId="0" xfId="1" applyFont="1" applyAlignment="1">
      <alignment horizontal="right"/>
    </xf>
    <xf numFmtId="43" fontId="3" fillId="0" borderId="0" xfId="1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E1601-B3EC-4EE8-95F8-6CB03DF9C77A}">
  <dimension ref="A1:H32"/>
  <sheetViews>
    <sheetView tabSelected="1" workbookViewId="0">
      <selection activeCell="E18" sqref="E18"/>
    </sheetView>
  </sheetViews>
  <sheetFormatPr defaultRowHeight="15" x14ac:dyDescent="0.25"/>
  <cols>
    <col min="1" max="1" width="12.42578125" customWidth="1"/>
    <col min="2" max="2" width="48" customWidth="1"/>
    <col min="3" max="3" width="19.140625" style="1" customWidth="1"/>
    <col min="5" max="5" width="12.42578125" customWidth="1"/>
    <col min="6" max="6" width="64" customWidth="1"/>
    <col min="7" max="7" width="19.28515625" customWidth="1"/>
    <col min="8" max="8" width="3.85546875" customWidth="1"/>
  </cols>
  <sheetData>
    <row r="1" spans="1:8" x14ac:dyDescent="0.25">
      <c r="H1" s="7" t="s">
        <v>10</v>
      </c>
    </row>
    <row r="2" spans="1:8" x14ac:dyDescent="0.25">
      <c r="H2" s="7" t="s">
        <v>11</v>
      </c>
    </row>
    <row r="3" spans="1:8" x14ac:dyDescent="0.25">
      <c r="H3" s="7" t="s">
        <v>12</v>
      </c>
    </row>
    <row r="4" spans="1:8" x14ac:dyDescent="0.25">
      <c r="H4" s="7" t="s">
        <v>13</v>
      </c>
    </row>
    <row r="6" spans="1:8" ht="15.75" thickBot="1" x14ac:dyDescent="0.3">
      <c r="A6" s="10" t="s">
        <v>19</v>
      </c>
      <c r="B6" s="10"/>
      <c r="C6" s="10"/>
      <c r="E6" s="10" t="s">
        <v>23</v>
      </c>
      <c r="F6" s="10"/>
      <c r="G6" s="10"/>
    </row>
    <row r="7" spans="1:8" x14ac:dyDescent="0.25">
      <c r="G7" s="1"/>
    </row>
    <row r="8" spans="1:8" x14ac:dyDescent="0.25">
      <c r="A8" s="11" t="s">
        <v>16</v>
      </c>
      <c r="B8" s="11"/>
      <c r="C8" s="11"/>
      <c r="E8" s="11" t="s">
        <v>16</v>
      </c>
      <c r="F8" s="11"/>
      <c r="G8" s="11"/>
    </row>
    <row r="9" spans="1:8" x14ac:dyDescent="0.25">
      <c r="A9" s="9" t="s">
        <v>9</v>
      </c>
      <c r="B9" s="9" t="s">
        <v>0</v>
      </c>
      <c r="C9" s="8" t="s">
        <v>14</v>
      </c>
      <c r="E9" s="9" t="s">
        <v>9</v>
      </c>
      <c r="F9" s="9" t="s">
        <v>0</v>
      </c>
      <c r="G9" s="8" t="s">
        <v>14</v>
      </c>
    </row>
    <row r="10" spans="1:8" x14ac:dyDescent="0.25">
      <c r="A10" s="3">
        <v>920</v>
      </c>
      <c r="B10" s="3" t="s">
        <v>1</v>
      </c>
      <c r="C10" s="4">
        <v>138346.46000000008</v>
      </c>
      <c r="E10" s="3">
        <v>920</v>
      </c>
      <c r="F10" s="3" t="s">
        <v>25</v>
      </c>
      <c r="G10" s="4">
        <v>-16549</v>
      </c>
    </row>
    <row r="11" spans="1:8" x14ac:dyDescent="0.25">
      <c r="A11" s="3">
        <v>920</v>
      </c>
      <c r="B11" s="3" t="s">
        <v>2</v>
      </c>
      <c r="C11" s="4">
        <v>-22456.869999999966</v>
      </c>
      <c r="E11" s="3">
        <v>920</v>
      </c>
      <c r="F11" s="3" t="s">
        <v>24</v>
      </c>
      <c r="G11" s="4">
        <v>-32</v>
      </c>
    </row>
    <row r="12" spans="1:8" x14ac:dyDescent="0.25">
      <c r="A12" s="3">
        <v>920</v>
      </c>
      <c r="B12" s="3" t="s">
        <v>3</v>
      </c>
      <c r="C12" s="4">
        <v>27.019999999999996</v>
      </c>
      <c r="E12" s="3">
        <v>920</v>
      </c>
      <c r="F12" s="3" t="s">
        <v>26</v>
      </c>
      <c r="G12" s="4">
        <v>-54</v>
      </c>
    </row>
    <row r="13" spans="1:8" x14ac:dyDescent="0.25">
      <c r="A13" s="3">
        <v>920</v>
      </c>
      <c r="B13" s="3" t="s">
        <v>4</v>
      </c>
      <c r="C13" s="4">
        <v>-8174.4500000001863</v>
      </c>
      <c r="E13" s="3">
        <v>920</v>
      </c>
      <c r="F13" s="3" t="s">
        <v>15</v>
      </c>
      <c r="G13" s="5">
        <f>-134-1053</f>
        <v>-1187</v>
      </c>
      <c r="H13" t="s">
        <v>29</v>
      </c>
    </row>
    <row r="14" spans="1:8" x14ac:dyDescent="0.25">
      <c r="A14" s="3">
        <v>920</v>
      </c>
      <c r="B14" s="3" t="s">
        <v>5</v>
      </c>
      <c r="C14" s="4">
        <v>-439985.63</v>
      </c>
      <c r="E14" s="2" t="s">
        <v>8</v>
      </c>
      <c r="G14" s="6">
        <f>SUM(G10:G13)</f>
        <v>-17822</v>
      </c>
    </row>
    <row r="15" spans="1:8" x14ac:dyDescent="0.25">
      <c r="A15" s="3">
        <v>920</v>
      </c>
      <c r="B15" s="3" t="s">
        <v>6</v>
      </c>
      <c r="C15" s="4">
        <v>726.17999999999665</v>
      </c>
    </row>
    <row r="16" spans="1:8" x14ac:dyDescent="0.25">
      <c r="A16" s="3">
        <v>920</v>
      </c>
      <c r="B16" s="3" t="s">
        <v>15</v>
      </c>
      <c r="C16" s="4">
        <v>-890667.98999999929</v>
      </c>
      <c r="D16" t="s">
        <v>22</v>
      </c>
    </row>
    <row r="17" spans="1:8" x14ac:dyDescent="0.25">
      <c r="A17" s="3">
        <v>920</v>
      </c>
      <c r="B17" s="3" t="s">
        <v>7</v>
      </c>
      <c r="C17" s="5">
        <v>8484.9600000000064</v>
      </c>
      <c r="E17" s="11" t="s">
        <v>30</v>
      </c>
      <c r="F17" s="11"/>
      <c r="G17" s="11"/>
    </row>
    <row r="18" spans="1:8" x14ac:dyDescent="0.25">
      <c r="A18" s="2" t="s">
        <v>8</v>
      </c>
      <c r="C18" s="6">
        <f>SUM(C10:C17)</f>
        <v>-1213700.3199999994</v>
      </c>
      <c r="E18" s="9" t="s">
        <v>9</v>
      </c>
      <c r="F18" s="9" t="s">
        <v>0</v>
      </c>
      <c r="G18" s="8" t="s">
        <v>14</v>
      </c>
    </row>
    <row r="19" spans="1:8" x14ac:dyDescent="0.25">
      <c r="A19" s="2"/>
      <c r="C19" s="6"/>
      <c r="E19" s="3">
        <v>920</v>
      </c>
      <c r="F19" s="3" t="s">
        <v>27</v>
      </c>
      <c r="G19" s="4">
        <v>-134</v>
      </c>
    </row>
    <row r="20" spans="1:8" x14ac:dyDescent="0.25">
      <c r="A20" s="2"/>
      <c r="C20" s="6"/>
      <c r="E20" s="3">
        <v>920</v>
      </c>
      <c r="F20" s="3" t="s">
        <v>28</v>
      </c>
      <c r="G20" s="5">
        <v>-1053</v>
      </c>
    </row>
    <row r="21" spans="1:8" x14ac:dyDescent="0.25">
      <c r="A21" s="11" t="s">
        <v>21</v>
      </c>
      <c r="B21" s="11"/>
      <c r="C21" s="11"/>
      <c r="E21" s="2" t="s">
        <v>8</v>
      </c>
      <c r="G21" s="6">
        <f>SUM(G19:G20)</f>
        <v>-1187</v>
      </c>
      <c r="H21" t="s">
        <v>29</v>
      </c>
    </row>
    <row r="22" spans="1:8" x14ac:dyDescent="0.25">
      <c r="A22" s="9" t="s">
        <v>9</v>
      </c>
      <c r="B22" s="9" t="s">
        <v>0</v>
      </c>
      <c r="C22" s="8" t="s">
        <v>14</v>
      </c>
    </row>
    <row r="23" spans="1:8" x14ac:dyDescent="0.25">
      <c r="A23" s="3">
        <v>920</v>
      </c>
      <c r="B23" s="3" t="s">
        <v>1</v>
      </c>
      <c r="C23" s="4">
        <f>1004537-958227</f>
        <v>46310</v>
      </c>
    </row>
    <row r="24" spans="1:8" x14ac:dyDescent="0.25">
      <c r="A24" s="3">
        <v>920</v>
      </c>
      <c r="B24" s="3" t="s">
        <v>4</v>
      </c>
      <c r="C24" s="4">
        <f>(7828724-7498811)*0.6</f>
        <v>197947.8</v>
      </c>
    </row>
    <row r="25" spans="1:8" x14ac:dyDescent="0.25">
      <c r="A25" s="3">
        <v>920</v>
      </c>
      <c r="B25" s="3" t="s">
        <v>5</v>
      </c>
      <c r="C25" s="4">
        <f>1142616-1639175</f>
        <v>-496559</v>
      </c>
    </row>
    <row r="26" spans="1:8" x14ac:dyDescent="0.25">
      <c r="A26" s="3">
        <v>920</v>
      </c>
      <c r="B26" s="3" t="s">
        <v>18</v>
      </c>
      <c r="C26" s="4">
        <v>-133861</v>
      </c>
    </row>
    <row r="27" spans="1:8" x14ac:dyDescent="0.25">
      <c r="A27" s="3">
        <v>920</v>
      </c>
      <c r="B27" s="3" t="s">
        <v>17</v>
      </c>
      <c r="C27" s="4">
        <v>-80507</v>
      </c>
    </row>
    <row r="28" spans="1:8" x14ac:dyDescent="0.25">
      <c r="A28" s="3">
        <v>920</v>
      </c>
      <c r="B28" s="3" t="s">
        <v>20</v>
      </c>
      <c r="C28" s="5">
        <f>+C16-SUM(C23:C27)</f>
        <v>-423998.78999999928</v>
      </c>
    </row>
    <row r="29" spans="1:8" x14ac:dyDescent="0.25">
      <c r="A29" s="2" t="s">
        <v>8</v>
      </c>
      <c r="C29" s="6">
        <f>SUM(C23:C28)</f>
        <v>-890667.98999999929</v>
      </c>
      <c r="D29" t="s">
        <v>22</v>
      </c>
    </row>
    <row r="31" spans="1:8" x14ac:dyDescent="0.25">
      <c r="C31" s="4"/>
    </row>
    <row r="32" spans="1:8" x14ac:dyDescent="0.25">
      <c r="C32" s="4"/>
    </row>
  </sheetData>
  <mergeCells count="6">
    <mergeCell ref="A6:C6"/>
    <mergeCell ref="A8:C8"/>
    <mergeCell ref="A21:C21"/>
    <mergeCell ref="E6:G6"/>
    <mergeCell ref="E8:G8"/>
    <mergeCell ref="E17:G1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D3BF6419712D41B897E776747B2DEC" ma:contentTypeVersion="6" ma:contentTypeDescription="Create a new document." ma:contentTypeScope="" ma:versionID="144139933c185da01d95fdb985779177">
  <xsd:schema xmlns:xsd="http://www.w3.org/2001/XMLSchema" xmlns:xs="http://www.w3.org/2001/XMLSchema" xmlns:p="http://schemas.microsoft.com/office/2006/metadata/properties" xmlns:ns2="b8c4d881-3f18-475a-abcb-6f3cd552703a" xmlns:ns3="8928fb92-c978-446f-a3f0-ff349eb0a339" targetNamespace="http://schemas.microsoft.com/office/2006/metadata/properties" ma:root="true" ma:fieldsID="323a07131de6960a51f5c0b658d5bd66" ns2:_="" ns3:_="">
    <xsd:import namespace="b8c4d881-3f18-475a-abcb-6f3cd552703a"/>
    <xsd:import namespace="8928fb92-c978-446f-a3f0-ff349eb0a33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c4d881-3f18-475a-abcb-6f3cd552703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28fb92-c978-446f-a3f0-ff349eb0a3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BA7754-DE69-4925-85B6-CDC04612AE71}"/>
</file>

<file path=customXml/itemProps2.xml><?xml version="1.0" encoding="utf-8"?>
<ds:datastoreItem xmlns:ds="http://schemas.openxmlformats.org/officeDocument/2006/customXml" ds:itemID="{F708CAA7-C8DD-4836-AEA4-583A5464CBE2}"/>
</file>

<file path=customXml/itemProps3.xml><?xml version="1.0" encoding="utf-8"?>
<ds:datastoreItem xmlns:ds="http://schemas.openxmlformats.org/officeDocument/2006/customXml" ds:itemID="{ABDBD726-BEFB-4F97-A633-CF29B3A75C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 Period to FTP "Adjustment"</vt:lpstr>
    </vt:vector>
  </TitlesOfParts>
  <Company>NiSource,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Shaeffer \ Tamaleh \ L</dc:creator>
  <cp:lastModifiedBy>Ryan \ John \ Robert</cp:lastModifiedBy>
  <dcterms:created xsi:type="dcterms:W3CDTF">2024-07-26T22:27:03Z</dcterms:created>
  <dcterms:modified xsi:type="dcterms:W3CDTF">2024-08-05T14:02:15Z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0x01010023D3BF6419712D41B897E776747B2DEC</vt:lpwstr>
  </property>
</Properties>
</file>