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W:\John Ryan\CKY\2024 Rate Case\Discovery\Set 1\Final Responses\5.29.2024 Additions\FINAL BATCH\"/>
    </mc:Choice>
  </mc:AlternateContent>
  <xr:revisionPtr revIDLastSave="0" documentId="8_{66E7AC81-6E96-42A2-86A9-58B720EC3B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h-3 Cash Flow Stateme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>'[1]TRANSPORTS-revised'!#REF!</definedName>
    <definedName name="\C">#REF!</definedName>
    <definedName name="\f" localSheetId="0">'[2]E-2'!#REF!</definedName>
    <definedName name="\f">'[2]E-2'!#REF!</definedName>
    <definedName name="\P" localSheetId="0">#REF!</definedName>
    <definedName name="\P">#REF!</definedName>
    <definedName name="\s" localSheetId="0">'[2]E-2'!#REF!</definedName>
    <definedName name="\s">'[2]E-2'!#REF!</definedName>
    <definedName name="\t">#REF!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SCH10">'[3]Rev Def Sum'!#REF!</definedName>
    <definedName name="__sch17">#REF!</definedName>
    <definedName name="__SCH33">'[4]SCHEDULE 33 A REV.'!$A$1:$H$67</definedName>
    <definedName name="__SCH6">#N/A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10TAXPROP">#REF!</definedName>
    <definedName name="_11GROSSTAX">#REF!</definedName>
    <definedName name="_12FRANCTAX">#REF!</definedName>
    <definedName name="_13TAXFED">#REF!</definedName>
    <definedName name="_14DEBTINTEREST">#REF!</definedName>
    <definedName name="_1QTR">#REF!</definedName>
    <definedName name="_1QTR_PROPANE">#REF!</definedName>
    <definedName name="_2_SUMMARY">#REF!</definedName>
    <definedName name="_2_SUMMARY10">#REF!</definedName>
    <definedName name="_235" localSheetId="0">#REF!</definedName>
    <definedName name="_235">#REF!</definedName>
    <definedName name="_2QTR">#REF!</definedName>
    <definedName name="_2QTR_PROPANE">#REF!</definedName>
    <definedName name="_3_REV_LAG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GASPURCHASES">#REF!</definedName>
    <definedName name="_4QTR">#REF!</definedName>
    <definedName name="_4QTR_PROPANE">#REF!</definedName>
    <definedName name="_5A_NON_APP_GAS">#REF!</definedName>
    <definedName name="_5GP_TCO">#REF!</definedName>
    <definedName name="_5GP_TCOINPUT">#REF!</definedName>
    <definedName name="_6_PAYROLL_COST">#REF!</definedName>
    <definedName name="_7BENEFITS">#REF!</definedName>
    <definedName name="_8TAXPSC">#REF!</definedName>
    <definedName name="_9_PAY_TAXES">#REF!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Dist_Values" hidden="1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ill" localSheetId="0" hidden="1">#REF!</definedName>
    <definedName name="_Fill" hidden="1">#REF!</definedName>
    <definedName name="_FS_ESC_3_X_\TA" localSheetId="0">'[2]E-2'!#REF!</definedName>
    <definedName name="_FS_ESC_3_X_\TA">'[2]E-2'!#REF!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HOME__APP1__LP">#REF!</definedName>
    <definedName name="_HOME__APP1__PC" localSheetId="0">'[2]E-2'!#REF!</definedName>
    <definedName name="_HOME__APP1__PC">'[2]E-2'!#REF!</definedName>
    <definedName name="_HOME__FS_ESC_3" localSheetId="0">'[2]E-2'!#REF!</definedName>
    <definedName name="_HOME__FS_ESC_3">'[2]E-2'!#REF!</definedName>
    <definedName name="_Order1" hidden="1">255</definedName>
    <definedName name="_Order2" hidden="1">255</definedName>
    <definedName name="_PRCRSA148..O17" localSheetId="0">'[2]E-2'!#REF!</definedName>
    <definedName name="_PRCRSA148..O17">'[2]E-2'!#REF!</definedName>
    <definedName name="_PRCRSAC1..AK46">#REF!</definedName>
    <definedName name="_PRCRSO1..Y60_G">#REF!</definedName>
    <definedName name="_PRCRSQ148..AE1" localSheetId="0">'[2]E-2'!#REF!</definedName>
    <definedName name="_PRCRSQ148..AE1">'[2]E-2'!#REF!</definedName>
    <definedName name="_Regression_Int" hidden="1">1</definedName>
    <definedName name="_SCH10">'[5]Rev Def Sum'!#REF!</definedName>
    <definedName name="_sch17">#REF!</definedName>
    <definedName name="_SCH33">'[6]SCHEDULE 33 A REV.'!$A$1:$H$67</definedName>
    <definedName name="_SCH6">#N/A</definedName>
    <definedName name="_Sort" hidden="1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a" hidden="1">{"'Server Configuration'!$A$1:$DB$281"}</definedName>
    <definedName name="a_1" hidden="1">{"'Server Configuration'!$A$1:$DB$281"}</definedName>
    <definedName name="A_R_CAPCOMP">#REF!</definedName>
    <definedName name="A_R_DAILY">#REF!</definedName>
    <definedName name="A_R_DAILYSUPPOR">#REF!</definedName>
    <definedName name="A_R_WKSHT1">#REF!</definedName>
    <definedName name="A_R_WKST2">#REF!</definedName>
    <definedName name="ACCT106">#REF!</definedName>
    <definedName name="ACCT495">#REF!</definedName>
    <definedName name="ACCT904">#REF!</definedName>
    <definedName name="acctXref">#REF!</definedName>
    <definedName name="Active">[7]Inputs!$B$4</definedName>
    <definedName name="ACTUAL_VOL">#REF!</definedName>
    <definedName name="AddPMA">#REF!</definedName>
    <definedName name="AddUSF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[8]Sch1!$G$1</definedName>
    <definedName name="ADJSUM">#REF!</definedName>
    <definedName name="AGENCY_GASCOSTS">#REF!</definedName>
    <definedName name="AGENCY_HISTORY">#REF!</definedName>
    <definedName name="AGENCY_TRANSP">#REF!</definedName>
    <definedName name="ahahahahaha" localSheetId="0" hidden="1">{"'Server Configuration'!$A$1:$DB$281"}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'[9]L Graph (Data)'!$A$6:$DS$21</definedName>
    <definedName name="Ainputvol">'[10]L Graph (Data)'!$A$6:$DS$17</definedName>
    <definedName name="ali" hidden="1">{"'Server Configuration'!$A$1:$DB$281"}</definedName>
    <definedName name="AllData">OFFSET('[11]SLCs Due &amp; Recd'!$A$11,0,0,COUNTA('[11]SLCs Due &amp; Recd'!$B$1:$B$65536),COUNTA('[11]SLCs Due &amp; Recd'!$A$11:$IV$11))</definedName>
    <definedName name="ALLOC">[12]VLOOKUP!$A$2:$S$26</definedName>
    <definedName name="ALLPAGES">#REF!</definedName>
    <definedName name="ANGINC">#REF!</definedName>
    <definedName name="ANNPCT">#REF!</definedName>
    <definedName name="ANNPCTANG">#REF!</definedName>
    <definedName name="Application_Fees">[7]Inputs!$B$50</definedName>
    <definedName name="AR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_BANK_BAL">[13]EXH10!$A$1:$J$47</definedName>
    <definedName name="Avg_Mo_pmt">[7]Inputs!$B$7</definedName>
    <definedName name="AVGrate">'[14]AVG FXrates'!$B$4:$F$47</definedName>
    <definedName name="b" hidden="1">{"'Server Configuration'!$A$1:$DB$281"}</definedName>
    <definedName name="b_1" hidden="1">{"'Server Configuration'!$A$1:$DB$281"}</definedName>
    <definedName name="Bank">[15]Input!#REF!</definedName>
    <definedName name="base">'[16]Index A'!$C$16</definedName>
    <definedName name="Baseline">#REF!</definedName>
    <definedName name="bdate">'[17]Oper Rev&amp;Exp by Accts C2.1A'!$A$4</definedName>
    <definedName name="BENEFITS">#REF!</definedName>
    <definedName name="Binputrusum">'[9]L Graph (Data)'!$A$97:$DS$109</definedName>
    <definedName name="binputsum">'[10]L Graph (Data)'!$A$19:$DS$29</definedName>
    <definedName name="binputsumru">'[18]L Graph (Data)'!$A$91:$DS$105</definedName>
    <definedName name="binputvol">'[18]L Graph (Data)'!$A$21:$DS$34</definedName>
    <definedName name="blip" localSheetId="0" hidden="1">{"'Server Configuration'!$A$1:$DB$281"}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MSGRADE">[19]Assumptions!$J$8:$J$21</definedName>
    <definedName name="BOB">#REF!</definedName>
    <definedName name="BTU">[20]Input!$B$11</definedName>
    <definedName name="ByTower">#REF!</definedName>
    <definedName name="CALDEN">#REF!</definedName>
    <definedName name="Cap_Structure">#REF!</definedName>
    <definedName name="case">'[21]B-1 p.1 Summary (Base)'!$A$2</definedName>
    <definedName name="CCCfeeadj">'[10]L Graph (Data)'!$A$410:$DS$457</definedName>
    <definedName name="CCCvoladj">'[10]L Graph (Data)'!$A$359:$DS$406</definedName>
    <definedName name="cen">'[21]B-1 p.1 Summary (Base)'!$L$8</definedName>
    <definedName name="Central_Call_Handling_Charge">'[22]Router Configuration'!$S$1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'[9]L Graph (Data)'!$A$41:$IV$56</definedName>
    <definedName name="Cinputvol">'[18]L Graph (Data)'!$A$38:$DS$51</definedName>
    <definedName name="Clarification">#REF!</definedName>
    <definedName name="co">'[21]Index A'!$A$5</definedName>
    <definedName name="COLUMN1">#REF!</definedName>
    <definedName name="COLUMN2">#REF!</definedName>
    <definedName name="Commodity">[15]Input!$C$10</definedName>
    <definedName name="Companies">#REF!</definedName>
    <definedName name="company">'[17]Operating Income Summary C-1'!$A$1</definedName>
    <definedName name="CONAME">[15]B!$A$1</definedName>
    <definedName name="CONTENTS">#REF!</definedName>
    <definedName name="Criticality">#REF!</definedName>
    <definedName name="curr_cust_pmts">'[7]Payment Calculation'!$C$24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WC">'[5]Rev Def Sum'!#REF!</definedName>
    <definedName name="CWC_12_96">#REF!</definedName>
    <definedName name="CWC_12_97">#REF!</definedName>
    <definedName name="CWC_9_97">#REF!</definedName>
    <definedName name="D">{"'Server Configuration'!$A$1:$DB$281"}</definedName>
    <definedName name="D_1">{"'Server Configuration'!$A$1:$DB$281"}</definedName>
    <definedName name="D_2">{"'Server Configuration'!$A$1:$DB$281"}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TA2">#REF!</definedName>
    <definedName name="_xlnm.Database">#REF!</definedName>
    <definedName name="date">'[23]Operating Income Summary C-1'!$A$4</definedName>
    <definedName name="dateb">'[21]B-1 p.1 Summary (Base)'!$A$4</definedName>
    <definedName name="datef">'[21]B-1 p.2 Summary (Forecast)'!$A$4</definedName>
    <definedName name="DAVE">'[2]E-2'!#REF!</definedName>
    <definedName name="DC">[8]Sch2!#REF!</definedName>
    <definedName name="DEBT">[24]RORB!$B$2:$F$24</definedName>
    <definedName name="DEPPROD51">#REF!</definedName>
    <definedName name="DEPR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TINC">#REF!</definedName>
    <definedName name="E_factor_amt">[7]Inputs!$B$32</definedName>
    <definedName name="EA">[7]Inputs!$B$8</definedName>
    <definedName name="EGC">[15]Input!$C$11</definedName>
    <definedName name="EGCDATE">[15]Input!$C$14</definedName>
    <definedName name="ENDrate">'[14]END FXrates'!$B$4:$F$46</definedName>
    <definedName name="Enrolled">[7]Inputs!$B$5</definedName>
    <definedName name="EQUITY">[24]RORB!$A$25:$G$49</definedName>
    <definedName name="Est_Enrollment">[7]Inputs!$B$17</definedName>
    <definedName name="EX3_SHT1">#REF!</definedName>
    <definedName name="EX3_SHT2">#REF!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S">#REF!</definedName>
    <definedName name="EXPFACTOR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IT37">#REF!</definedName>
    <definedName name="FAPROD51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'[17]Operating Income Summary C-1'!$A$4</definedName>
    <definedName name="FDATE">'[17]Oper Rev&amp;Exp by Accts C2.1B'!$A$4</definedName>
    <definedName name="FEDTAX">'[5]Rev Def Sum'!#REF!</definedName>
    <definedName name="FICA">[25]Sheet1!$A$2:$R$48</definedName>
    <definedName name="FICA_CALULATION">#REF!</definedName>
    <definedName name="FICA_FIC_TAX_MO">#REF!</definedName>
    <definedName name="FICA_FIT_TAX_BW">#REF!</definedName>
    <definedName name="FindRef">OFFSET('[11]% Invoice'!$A$1,0,0,COUNTA('[11]% Invoice'!$A$1:$A$65536),1)</definedName>
    <definedName name="forecast">'[16]Index A'!$C$18</definedName>
    <definedName name="FOREM_S">#REF!</definedName>
    <definedName name="FORESTORE">#REF!</definedName>
    <definedName name="FORESUM">#REF!</definedName>
    <definedName name="FTLEE">#REF!</definedName>
    <definedName name="FTY">#REF!</definedName>
    <definedName name="FUELCOST">#REF!</definedName>
    <definedName name="FY">[8]Sch2!#REF!</definedName>
    <definedName name="FYDESC">#REF!</definedName>
    <definedName name="GARY">#REF!</definedName>
    <definedName name="GAS_PURCH_SORT">#REF!</definedName>
    <definedName name="GASCOST">#REF!</definedName>
    <definedName name="GASNOTE">#REF!</definedName>
    <definedName name="Grade">[19]Assumptions!$J$8:$J$21</definedName>
    <definedName name="GROSS_WAGES">#REF!</definedName>
    <definedName name="header">#REF!</definedName>
    <definedName name="HIS_AVG_RT_BASE">#REF!</definedName>
    <definedName name="HoursPerDay">7.5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localSheetId="0" hidden="1">{"'Server Configuration'!$A$1:$DB$281"}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'[18]L Graph (Data)'!$A$71:$DS$84</definedName>
    <definedName name="IBM">{"'Server Configuration'!$A$1:$DB$281"}</definedName>
    <definedName name="IC">{"'Server Configuration'!$A$1:$DB$281"}</definedName>
    <definedName name="IMFILE">#REF!</definedName>
    <definedName name="INCTAX">'[5]Rev Def Sum'!#REF!</definedName>
    <definedName name="INCTAX2">'[5]Rev Def Sum'!#REF!</definedName>
    <definedName name="INDADD">#REF!</definedName>
    <definedName name="INPUT">#REF!</definedName>
    <definedName name="Inputbase">'[9]A (Input) Inv MO Service Charge'!#REF!</definedName>
    <definedName name="INTCO">#REF!</definedName>
    <definedName name="INTEREST_WKST">#REF!</definedName>
    <definedName name="IRefbase">'[9]L Graph (Data)'!$A$113:$DS$126</definedName>
    <definedName name="Irefbaseunits">'[18]L Graph (Data)'!$A$109:$DS$125</definedName>
    <definedName name="ITARCRRCCHARGE">'[10]L Graph (Data)'!$A$187:$DS$233</definedName>
    <definedName name="ITbasefee">'[10]L Graph (Data)'!$A$49:$DS$60</definedName>
    <definedName name="ITbaseRUFee">'[10]L Graph (Data)'!$A$239:$DS$286</definedName>
    <definedName name="ITbinputsumru">'[10]L Graph (Data)'!$A$81:$DS$128</definedName>
    <definedName name="ITbinputvol">'[10]L Graph (Data)'!$A$19:$DS$30</definedName>
    <definedName name="ITCinputvol">'[10]L Graph (Data)'!$A$34:$DS$45</definedName>
    <definedName name="ITIbaselineunits">'[10]L Graph (Data)'!$A$63:$DS$74</definedName>
    <definedName name="ITNetArcCharge">'[10]L Graph (Data)'!$A$293:$DS$339</definedName>
    <definedName name="ITnetservfee">'[10]L Graph (Data)'!$A$344:$DS$355</definedName>
    <definedName name="ITrefbaselineunits">'[10]L Graph (Data)'!$A$132:$DS$181</definedName>
    <definedName name="JTC">'[16]Operating Income Summary C-1'!$M$10</definedName>
    <definedName name="LABOR">#REF!</definedName>
    <definedName name="licenseduration">#REF!</definedName>
    <definedName name="licensescope">#REF!</definedName>
    <definedName name="LOBBYING">#REF!</definedName>
    <definedName name="lookup">'[26]Input Sheet'!$A$9:$BM$140</definedName>
    <definedName name="M_S">#REF!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NCSC">'[27]Rev Def Sum'!#REF!</definedName>
    <definedName name="NCSCLB" hidden="1">{"'Server Configuration'!$A$1:$DB$281"}</definedName>
    <definedName name="NEBT">#REF!</definedName>
    <definedName name="NEWFILE">#REF!</definedName>
    <definedName name="NJANG">#REF!</definedName>
    <definedName name="NJDIST">#REF!</definedName>
    <definedName name="No.">#REF!</definedName>
    <definedName name="NORM_VOL">#REF!</definedName>
    <definedName name="nousf">#REF!</definedName>
    <definedName name="NPM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utoDrillOk">"VN"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Hook">#REF!='[28]September Travel Detail'!#REF!</definedName>
    <definedName name="NvsInstanceHook_1">#REF!='[28]September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[7]Inputs!$B$34</definedName>
    <definedName name="OTHERTAX">#REF!</definedName>
    <definedName name="OTPAY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01">#REF!</definedName>
    <definedName name="PAGE1">#REF!</definedName>
    <definedName name="PAGE2">'[29]Rate Base Summary Sch B-1'!#REF!</definedName>
    <definedName name="PAGE3">#REF!</definedName>
    <definedName name="PAGE4">#REF!</definedName>
    <definedName name="PAGE5">'[30]B-2.3'!#REF!</definedName>
    <definedName name="PAGE6">'[30]B-2.3'!#REF!</definedName>
    <definedName name="PAGE7">#REF!</definedName>
    <definedName name="PAGE8">#REF!</definedName>
    <definedName name="penalty">#REF!</definedName>
    <definedName name="PerInvoiceLookup">OFFSET('[11]% Invoice'!$A$1,0,0,COUNTA('[11]% Invoice'!$A$1:$A$65536),COUNTA('[11]% Invoice'!$A$1:$IV$1))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lug">#REF!</definedName>
    <definedName name="plug1">#REF!</definedName>
    <definedName name="pook">#REF!</definedName>
    <definedName name="PPTY">#REF!</definedName>
    <definedName name="PREMPAY">#REF!</definedName>
    <definedName name="PRINT">#REF!</definedName>
    <definedName name="_xlnm.Print_Area" localSheetId="0">'7-h-3 Cash Flow Statement'!$A$1:$F$46</definedName>
    <definedName name="Print_Area_MI">#REF!</definedName>
    <definedName name="PRINTADJ">#REF!</definedName>
    <definedName name="PRINTADS">#REF!</definedName>
    <definedName name="PRINTBENEFITS">#REF!</definedName>
    <definedName name="PRINTBILL">#REF!</definedName>
    <definedName name="PRINTFICA">#REF!</definedName>
    <definedName name="PRINTGC">#REF!</definedName>
    <definedName name="PRINTINPUT">#REF!</definedName>
    <definedName name="PRINTLABOR">#REF!</definedName>
    <definedName name="PRINTMAIN">#REF!</definedName>
    <definedName name="PRINTNORM">#REF!</definedName>
    <definedName name="PRINTREVC">#REF!</definedName>
    <definedName name="PRINTSCH35B">#REF!</definedName>
    <definedName name="PRINTSUMMARY">#REF!</definedName>
    <definedName name="productlist">'[31]Product List'!$A$1:$E$23153</definedName>
    <definedName name="proj_cust_pmts">'[7]Payment Calculation'!$C$25</definedName>
    <definedName name="PROPTAX">#REF!</definedName>
    <definedName name="qryFTECategbyCountry">#REF!</definedName>
    <definedName name="Quest">#REF!</definedName>
    <definedName name="RATEBASE">'[5]Rev Def Sum'!#REF!</definedName>
    <definedName name="rates">#REF!</definedName>
    <definedName name="RECON2">#REF!</definedName>
    <definedName name="RECONCILATION">#REF!</definedName>
    <definedName name="_xlnm.Recorder">#REF!</definedName>
    <definedName name="RefFunction">[19]Assumptions!$F$34:$F$39</definedName>
    <definedName name="RefGrade">[19]Assumptions!$F$7:$F$16</definedName>
    <definedName name="RefJobTitle">[19]Assumptions!$F$18:$F$31</definedName>
    <definedName name="REVALLOC">'[6]ATTACH REH-5A REV'!$A$1:$J$39</definedName>
    <definedName name="RISK">#REF!</definedName>
    <definedName name="Rollups">#REF!</definedName>
    <definedName name="Rusty" hidden="1">{"'Server Configuration'!$A$1:$DB$281"}</definedName>
    <definedName name="S35A">#REF!</definedName>
    <definedName name="S35B">#REF!</definedName>
    <definedName name="SAS_GasCost">[15]Input!#REF!</definedName>
    <definedName name="SCH_17_1of2">#REF!</definedName>
    <definedName name="SCH_17_2of2">#REF!</definedName>
    <definedName name="sch35a">#REF!</definedName>
    <definedName name="sch35b">#REF!</definedName>
    <definedName name="SCHEDULE_12">#REF!</definedName>
    <definedName name="Sep_08_Man_Fee">#REF!</definedName>
    <definedName name="SGA">#REF!</definedName>
    <definedName name="SHEET1">#REF!</definedName>
    <definedName name="SHEET10">#REF!</definedName>
    <definedName name="SHEET108">#REF!</definedName>
    <definedName name="SHEET108_2">#REF!</definedName>
    <definedName name="SHEET11">#REF!</definedName>
    <definedName name="SHEET12">#REF!</definedName>
    <definedName name="SHEET13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MK">'[21]Operating Income Summary C-1'!$M$9</definedName>
    <definedName name="SPECIFIC">#REF!</definedName>
    <definedName name="STATETAX_PAY_MO">#REF!</definedName>
    <definedName name="STATETAX_PAY_WK">#REF!</definedName>
    <definedName name="STORAGE">#REF!</definedName>
    <definedName name="STUDY">#REF!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5">#REF!</definedName>
    <definedName name="SUMMARY">#REF!</definedName>
    <definedName name="SummaryTable">#REF!</definedName>
    <definedName name="TABLE">#REF!</definedName>
    <definedName name="Teldata">#REF!</definedName>
    <definedName name="TEMP">#REF!</definedName>
    <definedName name="test">'[26]Input Sheet'!#REF!</definedName>
    <definedName name="test1">'[26]Input Sheet'!#REF!</definedName>
    <definedName name="tol">0.001</definedName>
    <definedName name="TOTALONM">#REF!</definedName>
    <definedName name="Totals">'[32]Complete Listing incl LCN'!#REF!</definedName>
    <definedName name="TY">[15]B!#REF!</definedName>
    <definedName name="TYDESC">'[33]4-B'!$A$3</definedName>
    <definedName name="UNEMPLOY_TAX">#REF!</definedName>
    <definedName name="Usage_per_Cust">[7]Inputs!$B$12</definedName>
    <definedName name="usd">[34]Assumptions!$C$13</definedName>
    <definedName name="USF">#REF!</definedName>
    <definedName name="VOL_COMP2">#REF!</definedName>
    <definedName name="VOL_COMPARISON">#REF!</definedName>
    <definedName name="WCSUM">#REF!</definedName>
    <definedName name="wit">'[17]Operating Income Summary C-1'!$M$9</definedName>
    <definedName name="Witness">[15]Input!$B$8</definedName>
    <definedName name="WORKAREA">'[6]ATTACH REH-5A REV'!$B$52:$K$169</definedName>
    <definedName name="WorkingDaysPerYear">210</definedName>
    <definedName name="Xref">'[35]xref acct'!$A$3:$C$167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" i="1" l="1"/>
  <c r="A12" i="1" l="1"/>
  <c r="A13" i="1" s="1"/>
  <c r="A14" i="1" s="1"/>
  <c r="A15" i="1" s="1"/>
  <c r="A16" i="1" s="1"/>
  <c r="A17" i="1" s="1"/>
  <c r="A18" i="1" s="1"/>
  <c r="A20" i="1" s="1"/>
  <c r="A21" i="1" s="1"/>
  <c r="A22" i="1" s="1"/>
  <c r="D45" i="1"/>
  <c r="E45" i="1" s="1"/>
  <c r="F45" i="1" s="1"/>
  <c r="A24" i="1" l="1"/>
  <c r="A25" i="1" s="1"/>
  <c r="A26" i="1" s="1"/>
  <c r="A27" i="1" s="1"/>
  <c r="A28" i="1" s="1"/>
  <c r="A29" i="1" s="1"/>
  <c r="A30" i="1" s="1"/>
  <c r="A32" i="1" s="1"/>
  <c r="A34" i="1" s="1"/>
  <c r="A35" i="1" s="1"/>
  <c r="A36" i="1" s="1"/>
  <c r="A37" i="1" s="1"/>
  <c r="A39" i="1" s="1"/>
  <c r="A40" i="1" s="1"/>
  <c r="A41" i="1" s="1"/>
  <c r="A43" i="1" s="1"/>
  <c r="A45" i="1" s="1"/>
  <c r="A46" i="1" s="1"/>
  <c r="E18" i="1"/>
  <c r="F18" i="1"/>
  <c r="C18" i="1"/>
  <c r="D18" i="1"/>
  <c r="C37" i="1" l="1"/>
  <c r="F37" i="1"/>
  <c r="E37" i="1"/>
  <c r="D37" i="1"/>
  <c r="C41" i="1" l="1"/>
  <c r="F30" i="1"/>
  <c r="E30" i="1"/>
  <c r="D30" i="1"/>
  <c r="C30" i="1"/>
  <c r="D32" i="1" l="1"/>
  <c r="F32" i="1"/>
  <c r="C32" i="1"/>
  <c r="C43" i="1" s="1"/>
  <c r="C46" i="1" s="1"/>
  <c r="E32" i="1"/>
  <c r="D41" i="1"/>
  <c r="E41" i="1"/>
  <c r="F41" i="1"/>
  <c r="F43" i="1" s="1"/>
  <c r="D43" i="1" l="1"/>
  <c r="D46" i="1" s="1"/>
  <c r="E43" i="1"/>
  <c r="E46" i="1" l="1"/>
  <c r="F46" i="1" s="1"/>
</calcChain>
</file>

<file path=xl/sharedStrings.xml><?xml version="1.0" encoding="utf-8"?>
<sst xmlns="http://schemas.openxmlformats.org/spreadsheetml/2006/main" count="41" uniqueCount="38">
  <si>
    <t>Description</t>
  </si>
  <si>
    <t>(000)</t>
  </si>
  <si>
    <t>Cash Flow from Operations</t>
  </si>
  <si>
    <t>Net Income</t>
  </si>
  <si>
    <t>Depreciation</t>
  </si>
  <si>
    <t>Deferred Income Taxes And Investment Tax Credits</t>
  </si>
  <si>
    <t>Deferred Benefits Plan</t>
  </si>
  <si>
    <t>Cash flow from operations</t>
  </si>
  <si>
    <t>Change in Current Assets/Liabilities:</t>
  </si>
  <si>
    <t>Regulatory Assets/Liabilities</t>
  </si>
  <si>
    <t>Accounts Receivable</t>
  </si>
  <si>
    <t>Inventories</t>
  </si>
  <si>
    <t>Accounts Payable</t>
  </si>
  <si>
    <t>Taxes Accrued</t>
  </si>
  <si>
    <t>Other Current Liabilities</t>
  </si>
  <si>
    <t>Other Current Assets</t>
  </si>
  <si>
    <t>Change in Other Non-current Liabilities</t>
  </si>
  <si>
    <t>Net Cash from Operations</t>
  </si>
  <si>
    <t>Cash Flow from Investing Activities</t>
  </si>
  <si>
    <t>Net Capital Expenditures</t>
  </si>
  <si>
    <t>Total Cash from Investing</t>
  </si>
  <si>
    <t>Cash from Financing Activity</t>
  </si>
  <si>
    <t>Net Financing Activity</t>
  </si>
  <si>
    <t>Total Cash from Financing</t>
  </si>
  <si>
    <t>Total Increase/(Decrease) in Cash</t>
  </si>
  <si>
    <t>Beginning Cash</t>
  </si>
  <si>
    <t>Ending Cash</t>
  </si>
  <si>
    <t>Change in Current Assets/Liabilities</t>
  </si>
  <si>
    <t>AFUDC Equity</t>
  </si>
  <si>
    <t>Other Investing Activities</t>
  </si>
  <si>
    <t>Change in Other Non-current Assets</t>
  </si>
  <si>
    <t xml:space="preserve"> </t>
  </si>
  <si>
    <t>Columbia Gas of Kentucky, Inc.</t>
  </si>
  <si>
    <t>Case No. 2024-00092</t>
  </si>
  <si>
    <t>Calendar Years 2024 - 2027</t>
  </si>
  <si>
    <t>Forecasted Statement of Cash Flow</t>
  </si>
  <si>
    <t>Line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</si>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</sst>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37" fontId="2" fillId="0" borderId="0" xfId="0" quotePrefix="1" applyNumberFormat="1" applyFont="1" applyAlignment="1">
      <alignment horizontal="center"/>
    </xf>
    <xf numFmtId="164" fontId="2" fillId="0" borderId="0" xfId="2" applyNumberFormat="1" applyFont="1" applyFill="1" applyBorder="1"/>
    <xf numFmtId="0" fontId="3" fillId="0" borderId="0" xfId="0" applyFont="1"/>
    <xf numFmtId="165" fontId="2" fillId="0" borderId="0" xfId="0" applyNumberFormat="1" applyFont="1"/>
    <xf numFmtId="165" fontId="2" fillId="0" borderId="0" xfId="1" applyNumberFormat="1" applyFont="1" applyFill="1" applyBorder="1"/>
    <xf numFmtId="0" fontId="7" fillId="0" borderId="0" xfId="0" applyFont="1"/>
    <xf numFmtId="165" fontId="2" fillId="0" borderId="0" xfId="1" applyNumberFormat="1" applyFont="1" applyBorder="1"/>
    <xf numFmtId="165" fontId="5" fillId="0" borderId="0" xfId="1" applyNumberFormat="1" applyFont="1" applyFill="1" applyBorder="1"/>
    <xf numFmtId="164" fontId="2" fillId="0" borderId="1" xfId="2" applyNumberFormat="1" applyFont="1" applyFill="1" applyBorder="1"/>
    <xf numFmtId="0" fontId="6" fillId="0" borderId="0" xfId="0" applyFont="1" applyAlignment="1">
      <alignment horizontal="center"/>
    </xf>
    <xf numFmtId="43" fontId="2" fillId="0" borderId="0" xfId="0" applyNumberFormat="1" applyFont="1"/>
    <xf numFmtId="164" fontId="2" fillId="0" borderId="0" xfId="0" applyNumberFormat="1" applyFont="1"/>
    <xf numFmtId="164" fontId="2" fillId="0" borderId="0" xfId="2" applyNumberFormat="1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3" fontId="2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customXml" Target="../customXml/item3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D\Rate%20Case\2008\Class%20Cost%20of%20Service\Sep%2012.%202008\Demand.Commodity%20Stu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-%202016\Schedules\Schedule%20M%20(Revenues)\Sch%20M%20-%20Revenue%20and%20Rate%20Design%20(Forecasted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Filings\Rate%20Case%20-%202021\Schedules\(Working)%20CKY%20COS%20Schedules%20A%20-%20K%20(Base%20Period%20TME%208-31-21,%20Forecast%20Period%20TME%2012-31-2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34\AppData\Local\Temp\notesC9812B\CKY%20Cost%20of%20Service%20Schedules%20A%20-%20L%20(Base%20Period%20TME%208-31-13,%20Forecast%20Period%20TME%2012-31-14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KY\Rate%20Case%20-%202009\Rate%20Case%20Schedules\Historic\Historic%20Cost%20of%20Service%20December%2031,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GV\RATE%20CASE\1997%20thru%202007\2006%20Rate%20Case%20TME%2012-31-05,%20Proforma%209-30-06\Revenue\Revenue%20and%20Rate%20Design%20filed%205-8-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CASE\2006%20Rate%20Case%20TME%2012-31-05,%20Proforma%209-30-06\Revenue\TS1&amp;TS2splitworksheet-2005-(4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"/>
      <sheetName val="WPB2.2a Intan Amort.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Base TY Budget"/>
      <sheetName val="Forecast TY Budget"/>
      <sheetName val="Translat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2021</v>
          </cell>
        </row>
        <row r="18">
          <cell r="C18" t="str">
            <v>FOR THE TWELVE MONTHS ENDED DECEMBER 31, 2022</v>
          </cell>
        </row>
      </sheetData>
      <sheetData sheetId="1"/>
      <sheetData sheetId="2"/>
      <sheetData sheetId="3">
        <row r="2">
          <cell r="A2" t="str">
            <v>CASE NO. 2021 - XXXXX</v>
          </cell>
        </row>
      </sheetData>
      <sheetData sheetId="4">
        <row r="4">
          <cell r="A4" t="str">
            <v>AS OF DECEMBER 31, 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M10" t="str">
            <v>WITNESS:  J. T. CROOM</v>
          </cell>
        </row>
      </sheetData>
      <sheetData sheetId="52">
        <row r="14">
          <cell r="K14">
            <v>97179</v>
          </cell>
        </row>
      </sheetData>
      <sheetData sheetId="53">
        <row r="20">
          <cell r="F20">
            <v>69585781.109999999</v>
          </cell>
        </row>
      </sheetData>
      <sheetData sheetId="54">
        <row r="20">
          <cell r="F20">
            <v>69530214.710000008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(Base)"/>
      <sheetName val="WPB-5.1 (Forecast)"/>
      <sheetName val="WPB 5.3 Storage"/>
      <sheetName val="B-5.2 CWC (Base)"/>
      <sheetName val="B-5.2 CWC (Forecast)"/>
      <sheetName val="B-6 Def. Cr. &amp; ADIT (Base)"/>
      <sheetName val="B-6 Def. Cr. &amp; ADIT (Forecast)"/>
      <sheetName val="WPB-6 Acct. (forecast)"/>
      <sheetName val="WPB-6 Acct. 282 (forecast)"/>
      <sheetName val="WPB-6 Acct. 282 Adj (forecast)"/>
      <sheetName val="ADIT Calc-Do not print"/>
      <sheetName val="WPB-6 Acct. 190 (forecast)"/>
      <sheetName val="Operating Income Sum Index C"/>
      <sheetName val="Operating Income Summary C-1"/>
      <sheetName val="Adj Operating Income Sum C-2"/>
      <sheetName val="Adjusted Forecast Period"/>
      <sheetName val="Oper Rev&amp;Exp by Accts C2.1A"/>
      <sheetName val="Oper Rev&amp;Exp by Accts C2.1B"/>
      <sheetName val="Total Co Accts Activ C2.2A"/>
      <sheetName val="Total Co Accts Activ C2.2B"/>
      <sheetName val="Input O&amp;M FERC 8-13"/>
      <sheetName val="Input O&amp;M FERC 12-14"/>
      <sheetName val="D-2.4 O&amp;M Adjustment INPUT"/>
      <sheetName val="Input O&amp;M CE Adjustments"/>
      <sheetName val="pivot table - MK"/>
      <sheetName val="O&amp;M by CE by GEN - MK"/>
      <sheetName val="Operating Income Sum Index D"/>
      <sheetName val="D-1"/>
      <sheetName val="D-2.1"/>
      <sheetName val="D-2.2"/>
      <sheetName val="D-2.3"/>
      <sheetName val="D-2.4"/>
      <sheetName val="E-1.1 Fed &amp; State Income Taxes"/>
      <sheetName val="Sch F Index"/>
      <sheetName val="F-1 Corp Due &amp; Memberships"/>
      <sheetName val="F2-1 Charitable Contributions"/>
      <sheetName val="F2-2 Country Club Dues"/>
      <sheetName val="F2-3 Party, Outing, Gift Exp."/>
      <sheetName val="F3 Cust. Serv.&amp;Sales Expense"/>
      <sheetName val="F4  Advertising"/>
      <sheetName val="F5 Professional Serv Expense"/>
      <sheetName val="F6 Rate Case Expense"/>
      <sheetName val="F-7 Civic,Political Activities"/>
      <sheetName val="F-8 Expense Reports"/>
      <sheetName val="Sch G Index"/>
      <sheetName val="G-1 Payroll Cost"/>
      <sheetName val="G-2 Payroll Analyses"/>
      <sheetName val="G-3 Executive Comp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Forecast Cost of Capital"/>
      <sheetName val="J-1 Base Period Cost of Capital"/>
      <sheetName val="J-1.1 Cost at Current Rates"/>
      <sheetName val="J-1.2 Cost at Proposed Rates"/>
      <sheetName val="J-2"/>
      <sheetName val="J-3"/>
      <sheetName val="J-4"/>
      <sheetName val="SCH K INDEX"/>
      <sheetName val="K - Comparative Financial Data"/>
    </sheetNames>
    <sheetDataSet>
      <sheetData sheetId="0">
        <row r="5">
          <cell r="A5" t="str">
            <v>COLUMBIA GAS OF KENTUCKY, INC.</v>
          </cell>
        </row>
      </sheetData>
      <sheetData sheetId="1" refreshError="1"/>
      <sheetData sheetId="2" refreshError="1"/>
      <sheetData sheetId="3">
        <row r="2">
          <cell r="A2" t="str">
            <v>CASE NO. 2013 - 00167</v>
          </cell>
        </row>
        <row r="4">
          <cell r="A4" t="str">
            <v>AS OF AUGUST 31, 2013</v>
          </cell>
        </row>
        <row r="8">
          <cell r="L8" t="str">
            <v>WITNESS: C. E. NOTESTONE</v>
          </cell>
        </row>
      </sheetData>
      <sheetData sheetId="4">
        <row r="4">
          <cell r="A4" t="str">
            <v>AS OF DECEMBER 31, 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9">
          <cell r="M9" t="str">
            <v>WITNESS:  S. M. KATKO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Operating Income Summary C-1"/>
      <sheetName val="Adj Operating Income Sum C-2"/>
      <sheetName val="Oper Rev&amp;Exp by Accts C2.1p1-2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4-A"/>
      <sheetName val="4-B"/>
      <sheetName val="4-C"/>
      <sheetName val="4-D"/>
      <sheetName val="4-E-1"/>
      <sheetName val="4-E-2"/>
      <sheetName val="4-F"/>
      <sheetName val="4-G"/>
      <sheetName val="1-2-3"/>
      <sheetName val="Adj 4"/>
      <sheetName val="4-F-2"/>
      <sheetName val="4-H"/>
      <sheetName val="4-I"/>
      <sheetName val="4-J"/>
      <sheetName val="SR"/>
      <sheetName val="32-A"/>
      <sheetName val="32-B"/>
      <sheetName val="Rate Design"/>
      <sheetName val="Sch33"/>
      <sheetName val="Proof"/>
      <sheetName val="TS1 &amp; TS2 ALLOCATION"/>
      <sheetName val="Macros"/>
    </sheetNames>
    <sheetDataSet>
      <sheetData sheetId="0"/>
      <sheetData sheetId="1"/>
      <sheetData sheetId="2">
        <row r="3">
          <cell r="A3" t="str">
            <v>For the 12 Months Ended December 31, 2005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topLeftCell="A14" zoomScale="90" zoomScaleNormal="90" workbookViewId="0">
      <selection activeCell="D46" sqref="D46"/>
    </sheetView>
  </sheetViews>
  <sheetFormatPr defaultColWidth="9.140625" defaultRowHeight="15" x14ac:dyDescent="0.2"/>
  <cols>
    <col min="1" max="1" width="5.5703125" style="1" bestFit="1" customWidth="1"/>
    <col min="2" max="2" width="54.140625" style="1" bestFit="1" customWidth="1"/>
    <col min="3" max="3" width="15.85546875" style="1" bestFit="1" customWidth="1"/>
    <col min="4" max="4" width="15.5703125" style="1" bestFit="1" customWidth="1"/>
    <col min="5" max="5" width="12.42578125" style="1" customWidth="1"/>
    <col min="6" max="6" width="12.5703125" style="1" customWidth="1"/>
    <col min="7" max="11" width="9.140625" style="1"/>
    <col min="12" max="12" width="14.140625" style="1" bestFit="1" customWidth="1"/>
    <col min="13" max="16" width="9.140625" style="1"/>
    <col min="17" max="19" width="10.42578125" style="1" bestFit="1" customWidth="1"/>
    <col min="20" max="20" width="10.140625" style="1" bestFit="1" customWidth="1"/>
    <col min="21" max="16384" width="9.140625" style="1"/>
  </cols>
  <sheetData>
    <row r="1" spans="1:20" x14ac:dyDescent="0.2">
      <c r="B1" s="16"/>
      <c r="G1" s="17"/>
    </row>
    <row r="2" spans="1:20" x14ac:dyDescent="0.2">
      <c r="B2" s="16"/>
      <c r="G2" s="17"/>
    </row>
    <row r="3" spans="1:20" ht="15.75" x14ac:dyDescent="0.25">
      <c r="B3" s="18"/>
      <c r="C3" s="5"/>
      <c r="D3" s="5"/>
      <c r="E3" s="5"/>
      <c r="F3" s="5"/>
      <c r="G3" s="19"/>
    </row>
    <row r="4" spans="1:20" ht="15.75" x14ac:dyDescent="0.25">
      <c r="B4" s="23" t="s">
        <v>32</v>
      </c>
      <c r="C4" s="23"/>
      <c r="D4" s="23"/>
      <c r="E4" s="23"/>
      <c r="F4" s="23"/>
      <c r="G4" s="23"/>
    </row>
    <row r="5" spans="1:20" ht="15.75" x14ac:dyDescent="0.25">
      <c r="B5" s="23" t="s">
        <v>33</v>
      </c>
      <c r="C5" s="23"/>
      <c r="D5" s="23"/>
      <c r="E5" s="23"/>
      <c r="F5" s="23"/>
      <c r="G5" s="23"/>
      <c r="H5" s="16"/>
    </row>
    <row r="6" spans="1:20" ht="15.75" x14ac:dyDescent="0.25">
      <c r="B6" s="23" t="s">
        <v>35</v>
      </c>
      <c r="C6" s="23"/>
      <c r="D6" s="23"/>
      <c r="E6" s="23"/>
      <c r="F6" s="23"/>
      <c r="G6" s="23"/>
    </row>
    <row r="7" spans="1:20" ht="15.75" x14ac:dyDescent="0.25">
      <c r="B7" s="23" t="s">
        <v>34</v>
      </c>
      <c r="C7" s="23"/>
      <c r="D7" s="23"/>
      <c r="E7" s="23"/>
      <c r="F7" s="23"/>
      <c r="G7" s="23"/>
    </row>
    <row r="8" spans="1:20" ht="15.75" x14ac:dyDescent="0.25">
      <c r="A8" s="18" t="s">
        <v>36</v>
      </c>
      <c r="B8" s="18"/>
      <c r="C8" s="5"/>
      <c r="D8" s="5"/>
      <c r="E8" s="5"/>
      <c r="F8" s="5"/>
      <c r="G8" s="5"/>
    </row>
    <row r="9" spans="1:20" ht="15.75" x14ac:dyDescent="0.25">
      <c r="A9" s="12" t="s">
        <v>37</v>
      </c>
      <c r="B9" s="12" t="s">
        <v>0</v>
      </c>
      <c r="C9" s="12">
        <v>2024</v>
      </c>
      <c r="D9" s="12">
        <v>2025</v>
      </c>
      <c r="E9" s="12">
        <v>2026</v>
      </c>
      <c r="F9" s="12">
        <v>2027</v>
      </c>
    </row>
    <row r="10" spans="1:20" x14ac:dyDescent="0.2">
      <c r="B10" s="2"/>
      <c r="C10" s="3" t="s">
        <v>1</v>
      </c>
      <c r="D10" s="3" t="s">
        <v>1</v>
      </c>
      <c r="E10" s="3" t="s">
        <v>1</v>
      </c>
      <c r="F10" s="3" t="s">
        <v>1</v>
      </c>
    </row>
    <row r="11" spans="1:20" x14ac:dyDescent="0.2">
      <c r="C11" s="4"/>
      <c r="D11" s="4"/>
      <c r="E11" s="4"/>
      <c r="F11" s="4"/>
    </row>
    <row r="12" spans="1:20" ht="15.75" x14ac:dyDescent="0.25">
      <c r="A12" s="16">
        <f>A11+1</f>
        <v>1</v>
      </c>
      <c r="B12" s="5" t="s">
        <v>2</v>
      </c>
      <c r="C12" s="4"/>
      <c r="D12" s="4"/>
      <c r="E12" s="4"/>
      <c r="F12" s="4"/>
    </row>
    <row r="13" spans="1:20" x14ac:dyDescent="0.2">
      <c r="A13" s="16">
        <f t="shared" ref="A13:A18" si="0">A12+1</f>
        <v>2</v>
      </c>
      <c r="B13" s="20" t="s">
        <v>3</v>
      </c>
      <c r="C13" s="15">
        <v>17865.320171500833</v>
      </c>
      <c r="D13" s="15">
        <v>11823.743160673665</v>
      </c>
      <c r="E13" s="15">
        <v>3780.3887792411606</v>
      </c>
      <c r="F13" s="15">
        <v>-1737.8786966797452</v>
      </c>
      <c r="P13" s="14"/>
      <c r="Q13" s="14"/>
      <c r="R13" s="14"/>
      <c r="S13" s="14"/>
      <c r="T13" s="14"/>
    </row>
    <row r="14" spans="1:20" x14ac:dyDescent="0.2">
      <c r="A14" s="16">
        <f t="shared" si="0"/>
        <v>3</v>
      </c>
      <c r="B14" s="20" t="s">
        <v>4</v>
      </c>
      <c r="C14" s="21">
        <v>22567.886300000002</v>
      </c>
      <c r="D14" s="21">
        <v>23967.333210000001</v>
      </c>
      <c r="E14" s="21">
        <v>25628.64832</v>
      </c>
      <c r="F14" s="21">
        <v>28524.273530000002</v>
      </c>
      <c r="H14" s="6"/>
      <c r="I14" s="6"/>
      <c r="J14" s="6"/>
      <c r="K14" s="6"/>
      <c r="L14" s="13"/>
      <c r="M14" s="13"/>
      <c r="N14" s="13"/>
      <c r="O14" s="13"/>
      <c r="P14" s="13"/>
    </row>
    <row r="15" spans="1:20" x14ac:dyDescent="0.2">
      <c r="A15" s="16">
        <f t="shared" si="0"/>
        <v>4</v>
      </c>
      <c r="B15" s="20" t="s">
        <v>5</v>
      </c>
      <c r="C15" s="7">
        <v>5297.7646008195143</v>
      </c>
      <c r="D15" s="7">
        <v>4720.5748994590303</v>
      </c>
      <c r="E15" s="7">
        <v>8281.0587250619938</v>
      </c>
      <c r="F15" s="7">
        <v>10050.057004323329</v>
      </c>
    </row>
    <row r="16" spans="1:20" x14ac:dyDescent="0.2">
      <c r="A16" s="16">
        <f t="shared" si="0"/>
        <v>5</v>
      </c>
      <c r="B16" s="20" t="s">
        <v>6</v>
      </c>
      <c r="C16" s="7">
        <v>1895.7199089999999</v>
      </c>
      <c r="D16" s="7">
        <v>1733.553714000001</v>
      </c>
      <c r="E16" s="7">
        <v>1747.7646230000007</v>
      </c>
      <c r="F16" s="7">
        <v>1876.8051620000001</v>
      </c>
      <c r="G16" s="1" t="s">
        <v>31</v>
      </c>
    </row>
    <row r="17" spans="1:6" ht="17.25" x14ac:dyDescent="0.35">
      <c r="A17" s="16">
        <f t="shared" si="0"/>
        <v>6</v>
      </c>
      <c r="B17" s="20" t="s">
        <v>28</v>
      </c>
      <c r="C17" s="10">
        <v>-609.25754490031557</v>
      </c>
      <c r="D17" s="10">
        <v>-599.19629178248385</v>
      </c>
      <c r="E17" s="10">
        <v>-477.83750933811405</v>
      </c>
      <c r="F17" s="10">
        <v>-790.42519824848159</v>
      </c>
    </row>
    <row r="18" spans="1:6" x14ac:dyDescent="0.2">
      <c r="A18" s="16">
        <f t="shared" si="0"/>
        <v>7</v>
      </c>
      <c r="B18" s="20" t="s">
        <v>7</v>
      </c>
      <c r="C18" s="7">
        <f>SUM(C13:C17)</f>
        <v>47017.433436420033</v>
      </c>
      <c r="D18" s="7">
        <f>SUM(D13:D17)</f>
        <v>41646.008692350209</v>
      </c>
      <c r="E18" s="7">
        <f>SUM(E13:E17)</f>
        <v>38960.022937965048</v>
      </c>
      <c r="F18" s="7">
        <f>SUM(F13:F17)</f>
        <v>37922.831801395107</v>
      </c>
    </row>
    <row r="19" spans="1:6" x14ac:dyDescent="0.2">
      <c r="C19" s="7"/>
      <c r="D19" s="7"/>
      <c r="E19" s="7"/>
      <c r="F19" s="7"/>
    </row>
    <row r="20" spans="1:6" x14ac:dyDescent="0.2">
      <c r="A20" s="16">
        <f>A18+1</f>
        <v>8</v>
      </c>
      <c r="B20" s="20" t="s">
        <v>8</v>
      </c>
      <c r="C20" s="7"/>
      <c r="D20" s="7"/>
      <c r="E20" s="7"/>
      <c r="F20" s="7"/>
    </row>
    <row r="21" spans="1:6" x14ac:dyDescent="0.2">
      <c r="A21" s="16">
        <f t="shared" ref="A21:A30" si="1">A20+1</f>
        <v>9</v>
      </c>
      <c r="B21" s="20" t="s">
        <v>9</v>
      </c>
      <c r="C21" s="7">
        <v>3655.8317648709676</v>
      </c>
      <c r="D21" s="7">
        <v>2056.3874582042695</v>
      </c>
      <c r="E21" s="7">
        <v>373.38101521874358</v>
      </c>
      <c r="F21" s="7">
        <v>566.21359823005582</v>
      </c>
    </row>
    <row r="22" spans="1:6" x14ac:dyDescent="0.2">
      <c r="A22" s="16">
        <f t="shared" si="1"/>
        <v>10</v>
      </c>
      <c r="B22" s="20" t="s">
        <v>10</v>
      </c>
      <c r="C22" s="7">
        <v>-5874.3000831547606</v>
      </c>
      <c r="D22" s="7">
        <v>-3732.423935535714</v>
      </c>
      <c r="E22" s="7">
        <v>-3732.423935535714</v>
      </c>
      <c r="F22" s="7">
        <v>-3732.423935535714</v>
      </c>
    </row>
    <row r="23" spans="1:6" x14ac:dyDescent="0.2">
      <c r="A23" s="16">
        <f t="shared" si="1"/>
        <v>11</v>
      </c>
      <c r="B23" s="20" t="s">
        <v>11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">
      <c r="A24" s="16">
        <f t="shared" si="1"/>
        <v>12</v>
      </c>
      <c r="B24" s="20" t="s">
        <v>12</v>
      </c>
      <c r="C24" s="7">
        <v>-532.89357869045716</v>
      </c>
      <c r="D24" s="7">
        <v>303.41999692858758</v>
      </c>
      <c r="E24" s="7">
        <v>384.73342192858831</v>
      </c>
      <c r="F24" s="7">
        <v>389.83780492858591</v>
      </c>
    </row>
    <row r="25" spans="1:6" x14ac:dyDescent="0.2">
      <c r="A25" s="16">
        <f t="shared" si="1"/>
        <v>13</v>
      </c>
      <c r="B25" s="20" t="s">
        <v>13</v>
      </c>
      <c r="C25" s="7">
        <v>-2279.3894045346065</v>
      </c>
      <c r="D25" s="7">
        <v>3515.3107673876107</v>
      </c>
      <c r="E25" s="7">
        <v>-1754.4628311366998</v>
      </c>
      <c r="F25" s="7">
        <v>757.4935487356978</v>
      </c>
    </row>
    <row r="26" spans="1:6" x14ac:dyDescent="0.2">
      <c r="A26" s="16">
        <f t="shared" si="1"/>
        <v>14</v>
      </c>
      <c r="B26" s="20" t="s">
        <v>14</v>
      </c>
      <c r="C26" s="7">
        <v>-740.87678917968628</v>
      </c>
      <c r="D26" s="7">
        <v>137.8559611377122</v>
      </c>
      <c r="E26" s="7">
        <v>136.72917242385063</v>
      </c>
      <c r="F26" s="7">
        <v>-17.641658729326473</v>
      </c>
    </row>
    <row r="27" spans="1:6" x14ac:dyDescent="0.2">
      <c r="A27" s="16">
        <f t="shared" si="1"/>
        <v>15</v>
      </c>
      <c r="B27" s="20" t="s">
        <v>15</v>
      </c>
      <c r="C27" s="7">
        <v>-8368.3446213569096</v>
      </c>
      <c r="D27" s="7">
        <v>-448.11147798914647</v>
      </c>
      <c r="E27" s="7">
        <v>-921.0633481354713</v>
      </c>
      <c r="F27" s="7">
        <v>-1462.3800816070493</v>
      </c>
    </row>
    <row r="28" spans="1:6" x14ac:dyDescent="0.2">
      <c r="A28" s="16">
        <f t="shared" si="1"/>
        <v>16</v>
      </c>
      <c r="B28" s="20" t="s">
        <v>30</v>
      </c>
      <c r="C28" s="7">
        <v>-6435.1585330648031</v>
      </c>
      <c r="D28" s="7">
        <v>2220.9267799999975</v>
      </c>
      <c r="E28" s="7">
        <v>-136.02758000000188</v>
      </c>
      <c r="F28" s="7">
        <v>0</v>
      </c>
    </row>
    <row r="29" spans="1:6" ht="17.25" x14ac:dyDescent="0.35">
      <c r="A29" s="16">
        <f t="shared" si="1"/>
        <v>17</v>
      </c>
      <c r="B29" s="20" t="s">
        <v>16</v>
      </c>
      <c r="C29" s="10">
        <v>-39.423000000000002</v>
      </c>
      <c r="D29" s="10">
        <v>-38.843000000000004</v>
      </c>
      <c r="E29" s="10">
        <v>0</v>
      </c>
      <c r="F29" s="10">
        <v>0</v>
      </c>
    </row>
    <row r="30" spans="1:6" x14ac:dyDescent="0.2">
      <c r="A30" s="16">
        <f t="shared" si="1"/>
        <v>18</v>
      </c>
      <c r="B30" s="20" t="s">
        <v>27</v>
      </c>
      <c r="C30" s="7">
        <f>SUM(C19:C29)</f>
        <v>-20614.554245110256</v>
      </c>
      <c r="D30" s="7">
        <f>SUM(D19:D29)</f>
        <v>4014.5225501333171</v>
      </c>
      <c r="E30" s="7">
        <f>SUM(E19:E29)</f>
        <v>-5649.1340852367048</v>
      </c>
      <c r="F30" s="7">
        <f>SUM(F19:F29)</f>
        <v>-3498.9007239777502</v>
      </c>
    </row>
    <row r="31" spans="1:6" ht="15.75" x14ac:dyDescent="0.25">
      <c r="B31" s="22"/>
      <c r="C31" s="7"/>
      <c r="D31" s="7"/>
      <c r="E31" s="7"/>
      <c r="F31" s="7"/>
    </row>
    <row r="32" spans="1:6" ht="15.75" x14ac:dyDescent="0.25">
      <c r="A32" s="16">
        <f>A30+1</f>
        <v>19</v>
      </c>
      <c r="B32" s="5" t="s">
        <v>17</v>
      </c>
      <c r="C32" s="7">
        <f>C30+C18</f>
        <v>26402.879191309778</v>
      </c>
      <c r="D32" s="7">
        <f>D30+D18</f>
        <v>45660.531242483528</v>
      </c>
      <c r="E32" s="7">
        <f>E30+E18</f>
        <v>33310.888852728342</v>
      </c>
      <c r="F32" s="7">
        <f>F30+F18</f>
        <v>34423.931077417357</v>
      </c>
    </row>
    <row r="33" spans="1:6" x14ac:dyDescent="0.2">
      <c r="C33" s="7"/>
      <c r="D33" s="7"/>
      <c r="E33" s="7"/>
      <c r="F33" s="7"/>
    </row>
    <row r="34" spans="1:6" ht="15.75" x14ac:dyDescent="0.25">
      <c r="A34" s="16">
        <f>A32+1</f>
        <v>20</v>
      </c>
      <c r="B34" s="5" t="s">
        <v>18</v>
      </c>
      <c r="C34" s="7"/>
      <c r="D34" s="7"/>
      <c r="E34" s="7"/>
      <c r="F34" s="7"/>
    </row>
    <row r="35" spans="1:6" x14ac:dyDescent="0.2">
      <c r="A35" s="16">
        <f t="shared" ref="A35:A37" si="2">A34+1</f>
        <v>21</v>
      </c>
      <c r="B35" s="20" t="s">
        <v>19</v>
      </c>
      <c r="C35" s="7">
        <v>-68215.407161201001</v>
      </c>
      <c r="D35" s="7">
        <v>-66189.691921177451</v>
      </c>
      <c r="E35" s="7">
        <v>-100565.34054185</v>
      </c>
      <c r="F35" s="7">
        <v>-112434.51821922632</v>
      </c>
    </row>
    <row r="36" spans="1:6" x14ac:dyDescent="0.2">
      <c r="A36" s="16">
        <f t="shared" si="2"/>
        <v>22</v>
      </c>
      <c r="B36" s="20" t="s">
        <v>29</v>
      </c>
      <c r="C36" s="7">
        <v>-3210.4176960000009</v>
      </c>
      <c r="D36" s="7">
        <v>-3306.7302239999999</v>
      </c>
      <c r="E36" s="7">
        <v>-3405.9321240000004</v>
      </c>
      <c r="F36" s="7">
        <v>-3508.1100919999999</v>
      </c>
    </row>
    <row r="37" spans="1:6" x14ac:dyDescent="0.2">
      <c r="A37" s="16">
        <f t="shared" si="2"/>
        <v>23</v>
      </c>
      <c r="B37" s="20" t="s">
        <v>20</v>
      </c>
      <c r="C37" s="7">
        <f>SUM(C35:C36)</f>
        <v>-71425.824857201005</v>
      </c>
      <c r="D37" s="7">
        <f t="shared" ref="D37:F37" si="3">SUM(D35:D36)</f>
        <v>-69496.42214517745</v>
      </c>
      <c r="E37" s="7">
        <f t="shared" si="3"/>
        <v>-103971.27266585</v>
      </c>
      <c r="F37" s="7">
        <f t="shared" si="3"/>
        <v>-115942.62831122632</v>
      </c>
    </row>
    <row r="38" spans="1:6" x14ac:dyDescent="0.2">
      <c r="C38" s="7"/>
      <c r="D38" s="7"/>
      <c r="E38" s="7"/>
      <c r="F38" s="7"/>
    </row>
    <row r="39" spans="1:6" ht="15.75" x14ac:dyDescent="0.25">
      <c r="A39" s="16">
        <f>A37+1</f>
        <v>24</v>
      </c>
      <c r="B39" s="5" t="s">
        <v>21</v>
      </c>
      <c r="C39" s="7"/>
      <c r="D39" s="7"/>
      <c r="E39" s="7"/>
      <c r="F39" s="7"/>
    </row>
    <row r="40" spans="1:6" x14ac:dyDescent="0.2">
      <c r="A40" s="16">
        <f t="shared" ref="A40:A41" si="4">A39+1</f>
        <v>25</v>
      </c>
      <c r="B40" s="20" t="s">
        <v>22</v>
      </c>
      <c r="C40" s="7">
        <v>45022.464067431203</v>
      </c>
      <c r="D40" s="7">
        <v>23835.742692904627</v>
      </c>
      <c r="E40" s="7">
        <v>70659.477021916129</v>
      </c>
      <c r="F40" s="7">
        <v>81517.740004923922</v>
      </c>
    </row>
    <row r="41" spans="1:6" x14ac:dyDescent="0.2">
      <c r="A41" s="16">
        <f t="shared" si="4"/>
        <v>26</v>
      </c>
      <c r="B41" s="20" t="s">
        <v>23</v>
      </c>
      <c r="C41" s="7">
        <f t="shared" ref="C41:F41" si="5">C40</f>
        <v>45022.464067431203</v>
      </c>
      <c r="D41" s="7">
        <f t="shared" si="5"/>
        <v>23835.742692904627</v>
      </c>
      <c r="E41" s="7">
        <f t="shared" si="5"/>
        <v>70659.477021916129</v>
      </c>
      <c r="F41" s="7">
        <f t="shared" si="5"/>
        <v>81517.740004923922</v>
      </c>
    </row>
    <row r="42" spans="1:6" x14ac:dyDescent="0.2">
      <c r="C42" s="7"/>
      <c r="D42" s="7"/>
      <c r="E42" s="7"/>
      <c r="F42" s="7"/>
    </row>
    <row r="43" spans="1:6" x14ac:dyDescent="0.2">
      <c r="A43" s="16">
        <f>A41+1</f>
        <v>27</v>
      </c>
      <c r="B43" s="1" t="s">
        <v>24</v>
      </c>
      <c r="C43" s="7">
        <f>TRUNC(C32+C37+C41,0)</f>
        <v>0</v>
      </c>
      <c r="D43" s="7">
        <f>TRUNC(D32+D37+D41,0)</f>
        <v>0</v>
      </c>
      <c r="E43" s="7">
        <f>TRUNC(E32+E37+E41,0)</f>
        <v>0</v>
      </c>
      <c r="F43" s="7">
        <f>TRUNC(F32+F37+F41,0)</f>
        <v>0</v>
      </c>
    </row>
    <row r="44" spans="1:6" x14ac:dyDescent="0.2">
      <c r="C44" s="7"/>
      <c r="D44" s="7"/>
      <c r="E44" s="7"/>
      <c r="F44" s="7"/>
    </row>
    <row r="45" spans="1:6" x14ac:dyDescent="0.2">
      <c r="A45" s="16">
        <f>A43+1</f>
        <v>28</v>
      </c>
      <c r="B45" s="1" t="s">
        <v>25</v>
      </c>
      <c r="C45" s="7">
        <v>870.4855</v>
      </c>
      <c r="D45" s="7">
        <f>C45</f>
        <v>870.4855</v>
      </c>
      <c r="E45" s="7">
        <f t="shared" ref="E45:F45" si="6">D45</f>
        <v>870.4855</v>
      </c>
      <c r="F45" s="7">
        <f t="shared" si="6"/>
        <v>870.4855</v>
      </c>
    </row>
    <row r="46" spans="1:6" ht="15.75" thickBot="1" x14ac:dyDescent="0.25">
      <c r="A46" s="16">
        <f t="shared" ref="A46" si="7">A45+1</f>
        <v>29</v>
      </c>
      <c r="B46" s="1" t="s">
        <v>26</v>
      </c>
      <c r="C46" s="11">
        <f t="shared" ref="C46" si="8">C43+C45</f>
        <v>870.4855</v>
      </c>
      <c r="D46" s="11">
        <f>+D43+C46</f>
        <v>870.4855</v>
      </c>
      <c r="E46" s="11">
        <f t="shared" ref="E46:F46" si="9">+E43+D46</f>
        <v>870.4855</v>
      </c>
      <c r="F46" s="11">
        <f t="shared" si="9"/>
        <v>870.4855</v>
      </c>
    </row>
    <row r="47" spans="1:6" ht="15.75" thickTop="1" x14ac:dyDescent="0.2">
      <c r="C47" s="7"/>
      <c r="D47" s="7"/>
      <c r="E47" s="7"/>
      <c r="F47" s="7"/>
    </row>
    <row r="48" spans="1:6" x14ac:dyDescent="0.2">
      <c r="C48" s="7"/>
      <c r="D48" s="7"/>
      <c r="E48" s="7"/>
      <c r="F48" s="7"/>
    </row>
    <row r="49" spans="2:6" x14ac:dyDescent="0.2">
      <c r="C49" s="7"/>
      <c r="D49" s="7"/>
      <c r="E49" s="7"/>
      <c r="F49" s="7"/>
    </row>
    <row r="50" spans="2:6" x14ac:dyDescent="0.2">
      <c r="B50" s="8"/>
      <c r="C50" s="7"/>
      <c r="D50" s="7"/>
      <c r="E50" s="7"/>
      <c r="F50" s="7"/>
    </row>
    <row r="51" spans="2:6" x14ac:dyDescent="0.2">
      <c r="C51" s="9"/>
      <c r="D51" s="9"/>
      <c r="E51" s="9"/>
      <c r="F51" s="9"/>
    </row>
    <row r="52" spans="2:6" x14ac:dyDescent="0.2">
      <c r="C52" s="9"/>
      <c r="D52" s="9"/>
      <c r="E52" s="9"/>
      <c r="F52" s="9"/>
    </row>
    <row r="53" spans="2:6" x14ac:dyDescent="0.2">
      <c r="C53" s="9"/>
      <c r="D53" s="9"/>
      <c r="E53" s="9"/>
      <c r="F53" s="9"/>
    </row>
    <row r="54" spans="2:6" x14ac:dyDescent="0.2">
      <c r="C54" s="9"/>
      <c r="D54" s="9"/>
      <c r="E54" s="9"/>
      <c r="F54" s="9"/>
    </row>
    <row r="55" spans="2:6" x14ac:dyDescent="0.2">
      <c r="C55" s="9"/>
      <c r="D55" s="9"/>
      <c r="E55" s="9"/>
      <c r="F55" s="9"/>
    </row>
    <row r="56" spans="2:6" x14ac:dyDescent="0.2">
      <c r="C56" s="9"/>
      <c r="D56" s="9"/>
      <c r="E56" s="9"/>
      <c r="F56" s="9"/>
    </row>
    <row r="57" spans="2:6" x14ac:dyDescent="0.2">
      <c r="C57" s="9"/>
      <c r="D57" s="9"/>
      <c r="E57" s="9"/>
      <c r="F57" s="9"/>
    </row>
  </sheetData>
  <mergeCells count="4">
    <mergeCell ref="B4:G4"/>
    <mergeCell ref="B5:G5"/>
    <mergeCell ref="B6:G6"/>
    <mergeCell ref="B7:G7"/>
  </mergeCells>
  <printOptions horizontalCentered="1"/>
  <pageMargins left="0.75" right="0.5" top="0.75" bottom="0.5" header="0.3" footer="0.3"/>
  <pageSetup scale="77" orientation="portrait" verticalDpi="1200" r:id="rId1"/>
  <ignoredErrors>
    <ignoredError sqref="C10:F1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962FD6-72C0-4437-A887-8FAA06BF459F}"/>
</file>

<file path=customXml/itemProps2.xml><?xml version="1.0" encoding="utf-8"?>
<ds:datastoreItem xmlns:ds="http://schemas.openxmlformats.org/officeDocument/2006/customXml" ds:itemID="{6D63F4F3-0257-4E6F-950E-3283AAFCF6F9}"/>
</file>

<file path=customXml/itemProps3.xml><?xml version="1.0" encoding="utf-8"?>
<ds:datastoreItem xmlns:ds="http://schemas.openxmlformats.org/officeDocument/2006/customXml" ds:itemID="{B99AE7C9-45A5-4B57-8129-69F91B0B4A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7-h-3 Cash Flow Statement</vt:lpstr>
      <vt:lpstr>'7-h-3 Cash Flow Statement'!Print_Area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 \ Chun-Yi</dc:creator>
  <cp:lastModifiedBy>Ryan \ John \ Robert</cp:lastModifiedBy>
  <cp:lastPrinted>2024-04-24T15:28:55Z</cp:lastPrinted>
  <dcterms:created xsi:type="dcterms:W3CDTF">2021-04-09T23:25:54Z</dcterms:created>
  <dcterms:modified xsi:type="dcterms:W3CDTF">2024-05-30T20:42:03Z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0x01010023D3BF6419712D41B897E776747B2DEC</vt:lpwstr>
  </property>
</Properties>
</file>