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2024 Rate Case\Discovery\Set 1\Final Responses\5.29.2024 Additions\FINAL BATCH\"/>
    </mc:Choice>
  </mc:AlternateContent>
  <xr:revisionPtr revIDLastSave="0" documentId="8_{9600DBE4-824B-4357-B1E9-FCF72F67502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12-b &amp; 12-d Fully Loaded" sheetId="1" state="hidden" r:id="rId1"/>
    <sheet name="7-d CapEx 0&amp;12" sheetId="3" r:id="rId2"/>
  </sheets>
  <definedNames>
    <definedName name="_xlnm.Print_Area" localSheetId="0">'12-b &amp; 12-d Fully Loaded'!$A$1:$BJ$141</definedName>
    <definedName name="_xlnm.Print_Area" localSheetId="1">'7-d CapEx 0&amp;12'!$A$1:$O$50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3" l="1"/>
  <c r="O34" i="3" l="1"/>
  <c r="O46" i="3" l="1"/>
  <c r="A16" i="3" l="1"/>
  <c r="A17" i="3" s="1"/>
  <c r="A18" i="3" s="1"/>
  <c r="A19" i="3" s="1"/>
  <c r="A20" i="3" l="1"/>
  <c r="A22" i="3" s="1"/>
  <c r="A23" i="3" s="1"/>
  <c r="A26" i="3" s="1"/>
  <c r="A28" i="3" s="1"/>
  <c r="A29" i="3" s="1"/>
  <c r="A30" i="3" s="1"/>
  <c r="A31" i="3" s="1"/>
  <c r="A32" i="3" s="1"/>
  <c r="A21" i="3"/>
  <c r="N23" i="3"/>
  <c r="M23" i="3"/>
  <c r="L23" i="3"/>
  <c r="K23" i="3"/>
  <c r="J23" i="3"/>
  <c r="A33" i="3" l="1"/>
  <c r="O35" i="3"/>
  <c r="O33" i="3"/>
  <c r="O32" i="3"/>
  <c r="O31" i="3"/>
  <c r="O30" i="3"/>
  <c r="O29" i="3"/>
  <c r="O28" i="3"/>
  <c r="J36" i="3"/>
  <c r="N36" i="3"/>
  <c r="K36" i="3"/>
  <c r="H36" i="3"/>
  <c r="L36" i="3"/>
  <c r="I36" i="3"/>
  <c r="M36" i="3"/>
  <c r="A34" i="3" l="1"/>
  <c r="A35" i="3" s="1"/>
  <c r="A36" i="3" s="1"/>
  <c r="A38" i="3" s="1"/>
  <c r="A40" i="3" s="1"/>
  <c r="A41" i="3" s="1"/>
  <c r="A42" i="3" s="1"/>
  <c r="A43" i="3" s="1"/>
  <c r="A44" i="3" s="1"/>
  <c r="A45" i="3" s="1"/>
  <c r="A46" i="3" s="1"/>
  <c r="A47" i="3" s="1"/>
  <c r="A48" i="3" s="1"/>
  <c r="N48" i="3"/>
  <c r="M48" i="3"/>
  <c r="L48" i="3"/>
  <c r="K48" i="3"/>
  <c r="J48" i="3"/>
  <c r="I48" i="3"/>
  <c r="H48" i="3"/>
  <c r="G48" i="3"/>
  <c r="F48" i="3"/>
  <c r="E48" i="3"/>
  <c r="D48" i="3"/>
  <c r="C48" i="3"/>
  <c r="O47" i="3"/>
  <c r="O45" i="3"/>
  <c r="O44" i="3"/>
  <c r="O43" i="3"/>
  <c r="O42" i="3"/>
  <c r="O41" i="3"/>
  <c r="O40" i="3"/>
  <c r="G36" i="3"/>
  <c r="F36" i="3"/>
  <c r="E36" i="3"/>
  <c r="D36" i="3"/>
  <c r="C36" i="3"/>
  <c r="I23" i="3"/>
  <c r="H23" i="3"/>
  <c r="G23" i="3"/>
  <c r="F23" i="3"/>
  <c r="E23" i="3"/>
  <c r="D23" i="3"/>
  <c r="C23" i="3"/>
  <c r="O22" i="3"/>
  <c r="O20" i="3"/>
  <c r="O19" i="3"/>
  <c r="O18" i="3"/>
  <c r="O17" i="3"/>
  <c r="O16" i="3"/>
  <c r="O15" i="3"/>
  <c r="O36" i="3" l="1"/>
  <c r="O48" i="3"/>
  <c r="O23" i="3"/>
  <c r="P76" i="1" l="1"/>
  <c r="O76" i="1"/>
  <c r="N76" i="1"/>
  <c r="M76" i="1"/>
  <c r="L76" i="1"/>
  <c r="K76" i="1"/>
  <c r="J76" i="1"/>
  <c r="I76" i="1"/>
  <c r="H76" i="1"/>
  <c r="G76" i="1"/>
  <c r="F76" i="1"/>
  <c r="E76" i="1"/>
  <c r="P75" i="1"/>
  <c r="O75" i="1"/>
  <c r="N75" i="1"/>
  <c r="M75" i="1"/>
  <c r="L75" i="1"/>
  <c r="K75" i="1"/>
  <c r="J75" i="1"/>
  <c r="I75" i="1"/>
  <c r="H75" i="1"/>
  <c r="G75" i="1"/>
  <c r="F75" i="1"/>
  <c r="E75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E73" i="1"/>
  <c r="AD73" i="1"/>
  <c r="AC73" i="1"/>
  <c r="AB73" i="1"/>
  <c r="AA73" i="1"/>
  <c r="Z73" i="1"/>
  <c r="Y73" i="1"/>
  <c r="X73" i="1"/>
  <c r="W73" i="1"/>
  <c r="V73" i="1"/>
  <c r="U73" i="1"/>
  <c r="T73" i="1"/>
  <c r="P73" i="1"/>
  <c r="O73" i="1"/>
  <c r="N73" i="1"/>
  <c r="M73" i="1"/>
  <c r="L73" i="1"/>
  <c r="K73" i="1"/>
  <c r="J73" i="1"/>
  <c r="I73" i="1"/>
  <c r="H73" i="1"/>
  <c r="G73" i="1"/>
  <c r="F73" i="1"/>
  <c r="E73" i="1"/>
  <c r="P64" i="1"/>
  <c r="O64" i="1"/>
  <c r="N64" i="1"/>
  <c r="M64" i="1"/>
  <c r="L64" i="1"/>
  <c r="K64" i="1"/>
  <c r="J64" i="1"/>
  <c r="I64" i="1"/>
  <c r="H64" i="1"/>
  <c r="G64" i="1"/>
  <c r="F64" i="1"/>
  <c r="E64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E61" i="1"/>
  <c r="AD61" i="1"/>
  <c r="AC61" i="1"/>
  <c r="AB61" i="1"/>
  <c r="AA61" i="1"/>
  <c r="Z61" i="1"/>
  <c r="Y61" i="1"/>
  <c r="X61" i="1"/>
  <c r="W61" i="1"/>
  <c r="V61" i="1"/>
  <c r="U61" i="1"/>
  <c r="T61" i="1"/>
  <c r="P61" i="1"/>
  <c r="O61" i="1"/>
  <c r="N61" i="1"/>
  <c r="M61" i="1"/>
  <c r="L61" i="1"/>
  <c r="K61" i="1"/>
  <c r="J61" i="1"/>
  <c r="I61" i="1"/>
  <c r="H61" i="1"/>
  <c r="G61" i="1"/>
  <c r="F61" i="1"/>
  <c r="E61" i="1"/>
  <c r="S50" i="1"/>
  <c r="BJ49" i="1"/>
  <c r="BK49" i="1" s="1"/>
  <c r="AU49" i="1"/>
  <c r="AV49" i="1" s="1"/>
  <c r="AG49" i="1"/>
  <c r="AF49" i="1"/>
  <c r="Q49" i="1"/>
  <c r="R49" i="1" s="1"/>
  <c r="BJ48" i="1"/>
  <c r="BK48" i="1" s="1"/>
  <c r="AU48" i="1"/>
  <c r="AV48" i="1" s="1"/>
  <c r="AF48" i="1"/>
  <c r="AG48" i="1" s="1"/>
  <c r="Q48" i="1"/>
  <c r="R48" i="1" s="1"/>
  <c r="BJ47" i="1"/>
  <c r="BK47" i="1" s="1"/>
  <c r="AU47" i="1"/>
  <c r="AV47" i="1" s="1"/>
  <c r="AF47" i="1"/>
  <c r="AG47" i="1" s="1"/>
  <c r="Q47" i="1"/>
  <c r="R47" i="1" s="1"/>
  <c r="AW46" i="1"/>
  <c r="BI60" i="1" s="1"/>
  <c r="AT60" i="1"/>
  <c r="AS60" i="1"/>
  <c r="AR60" i="1"/>
  <c r="AQ50" i="1"/>
  <c r="AP60" i="1"/>
  <c r="AO50" i="1"/>
  <c r="AN50" i="1"/>
  <c r="AM50" i="1"/>
  <c r="AL60" i="1"/>
  <c r="AK60" i="1"/>
  <c r="AJ50" i="1"/>
  <c r="AI50" i="1"/>
  <c r="AH46" i="1"/>
  <c r="AH50" i="1" s="1"/>
  <c r="AE60" i="1"/>
  <c r="AD50" i="1"/>
  <c r="AC50" i="1"/>
  <c r="AB60" i="1"/>
  <c r="AA50" i="1"/>
  <c r="Z50" i="1"/>
  <c r="Y50" i="1"/>
  <c r="X60" i="1"/>
  <c r="W50" i="1"/>
  <c r="V50" i="1"/>
  <c r="U60" i="1"/>
  <c r="T60" i="1"/>
  <c r="P60" i="1"/>
  <c r="O50" i="1"/>
  <c r="N60" i="1"/>
  <c r="M50" i="1"/>
  <c r="L60" i="1"/>
  <c r="K50" i="1"/>
  <c r="J60" i="1"/>
  <c r="I50" i="1"/>
  <c r="H60" i="1"/>
  <c r="G50" i="1"/>
  <c r="F60" i="1"/>
  <c r="E50" i="1"/>
  <c r="D46" i="1"/>
  <c r="D50" i="1" s="1"/>
  <c r="AW44" i="1"/>
  <c r="AH44" i="1"/>
  <c r="S44" i="1"/>
  <c r="D44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E76" i="1"/>
  <c r="AD76" i="1"/>
  <c r="AC76" i="1"/>
  <c r="AB76" i="1"/>
  <c r="AA76" i="1"/>
  <c r="Z76" i="1"/>
  <c r="Y76" i="1"/>
  <c r="X76" i="1"/>
  <c r="W76" i="1"/>
  <c r="V76" i="1"/>
  <c r="U76" i="1"/>
  <c r="T76" i="1"/>
  <c r="Q43" i="1"/>
  <c r="R43" i="1" s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T74" i="1"/>
  <c r="AS74" i="1"/>
  <c r="AR74" i="1"/>
  <c r="AQ74" i="1"/>
  <c r="AP74" i="1"/>
  <c r="AO74" i="1"/>
  <c r="AN74" i="1"/>
  <c r="AM74" i="1"/>
  <c r="AL74" i="1"/>
  <c r="AK74" i="1"/>
  <c r="AJ74" i="1"/>
  <c r="AE74" i="1"/>
  <c r="AD74" i="1"/>
  <c r="AC74" i="1"/>
  <c r="AB74" i="1"/>
  <c r="AA74" i="1"/>
  <c r="Z74" i="1"/>
  <c r="Y74" i="1"/>
  <c r="X74" i="1"/>
  <c r="W74" i="1"/>
  <c r="V74" i="1"/>
  <c r="U74" i="1"/>
  <c r="T74" i="1"/>
  <c r="O74" i="1"/>
  <c r="N74" i="1"/>
  <c r="M74" i="1"/>
  <c r="K74" i="1"/>
  <c r="J74" i="1"/>
  <c r="I74" i="1"/>
  <c r="G74" i="1"/>
  <c r="F74" i="1"/>
  <c r="E74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E75" i="1"/>
  <c r="AD75" i="1"/>
  <c r="AC75" i="1"/>
  <c r="AB75" i="1"/>
  <c r="AA75" i="1"/>
  <c r="Z75" i="1"/>
  <c r="Y75" i="1"/>
  <c r="X75" i="1"/>
  <c r="W75" i="1"/>
  <c r="V75" i="1"/>
  <c r="U75" i="1"/>
  <c r="T75" i="1"/>
  <c r="Q41" i="1"/>
  <c r="R41" i="1" s="1"/>
  <c r="BI64" i="1"/>
  <c r="BH64" i="1"/>
  <c r="BF64" i="1"/>
  <c r="BE64" i="1"/>
  <c r="BD64" i="1"/>
  <c r="BA64" i="1"/>
  <c r="AZ64" i="1"/>
  <c r="AS64" i="1"/>
  <c r="AR64" i="1"/>
  <c r="AN64" i="1"/>
  <c r="AJ64" i="1"/>
  <c r="AI64" i="1"/>
  <c r="AE64" i="1"/>
  <c r="AD64" i="1"/>
  <c r="AB64" i="1"/>
  <c r="AA64" i="1"/>
  <c r="Z64" i="1"/>
  <c r="X64" i="1"/>
  <c r="W64" i="1"/>
  <c r="V64" i="1"/>
  <c r="T64" i="1"/>
  <c r="Q40" i="1"/>
  <c r="R40" i="1" s="1"/>
  <c r="BJ39" i="1"/>
  <c r="BK39" i="1" s="1"/>
  <c r="AU39" i="1"/>
  <c r="AF39" i="1"/>
  <c r="Q39" i="1"/>
  <c r="AW37" i="1"/>
  <c r="AH37" i="1"/>
  <c r="S37" i="1"/>
  <c r="D37" i="1"/>
  <c r="BJ36" i="1"/>
  <c r="BK36" i="1" s="1"/>
  <c r="AU36" i="1"/>
  <c r="AV36" i="1" s="1"/>
  <c r="Q36" i="1"/>
  <c r="R36" i="1" s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E69" i="1"/>
  <c r="AD69" i="1"/>
  <c r="AC69" i="1"/>
  <c r="AB69" i="1"/>
  <c r="AA69" i="1"/>
  <c r="Z69" i="1"/>
  <c r="Y69" i="1"/>
  <c r="X69" i="1"/>
  <c r="W69" i="1"/>
  <c r="V69" i="1"/>
  <c r="U69" i="1"/>
  <c r="T69" i="1"/>
  <c r="P69" i="1"/>
  <c r="O69" i="1"/>
  <c r="N69" i="1"/>
  <c r="M69" i="1"/>
  <c r="L69" i="1"/>
  <c r="K69" i="1"/>
  <c r="J69" i="1"/>
  <c r="I69" i="1"/>
  <c r="H69" i="1"/>
  <c r="G69" i="1"/>
  <c r="F69" i="1"/>
  <c r="E69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T37" i="1"/>
  <c r="AS37" i="1"/>
  <c r="AR37" i="1"/>
  <c r="AQ37" i="1"/>
  <c r="AP37" i="1"/>
  <c r="AO37" i="1"/>
  <c r="AN37" i="1"/>
  <c r="AM37" i="1"/>
  <c r="AL37" i="1"/>
  <c r="AK37" i="1"/>
  <c r="AJ37" i="1"/>
  <c r="Z37" i="1"/>
  <c r="P37" i="1"/>
  <c r="O37" i="1"/>
  <c r="N37" i="1"/>
  <c r="M37" i="1"/>
  <c r="L37" i="1"/>
  <c r="K37" i="1"/>
  <c r="J37" i="1"/>
  <c r="I37" i="1"/>
  <c r="H37" i="1"/>
  <c r="G37" i="1"/>
  <c r="F37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S32" i="1"/>
  <c r="BJ31" i="1"/>
  <c r="AU31" i="1"/>
  <c r="AV31" i="1" s="1"/>
  <c r="D31" i="1"/>
  <c r="BJ30" i="1"/>
  <c r="BK30" i="1" s="1"/>
  <c r="AU30" i="1"/>
  <c r="AV30" i="1" s="1"/>
  <c r="D30" i="1"/>
  <c r="AW27" i="1"/>
  <c r="AH27" i="1"/>
  <c r="S27" i="1"/>
  <c r="D27" i="1"/>
  <c r="D28" i="1" s="1"/>
  <c r="AW17" i="1"/>
  <c r="AH17" i="1"/>
  <c r="S17" i="1"/>
  <c r="BJ16" i="1"/>
  <c r="BK16" i="1" s="1"/>
  <c r="AU16" i="1"/>
  <c r="AG16" i="1"/>
  <c r="AF16" i="1"/>
  <c r="Q16" i="1"/>
  <c r="AH14" i="1"/>
  <c r="S14" i="1"/>
  <c r="BF72" i="1"/>
  <c r="BB72" i="1"/>
  <c r="AX72" i="1"/>
  <c r="AQ72" i="1"/>
  <c r="AM72" i="1"/>
  <c r="AI72" i="1"/>
  <c r="AB72" i="1"/>
  <c r="X72" i="1"/>
  <c r="T72" i="1"/>
  <c r="M72" i="1"/>
  <c r="I72" i="1"/>
  <c r="E72" i="1"/>
  <c r="BF63" i="1"/>
  <c r="BB63" i="1"/>
  <c r="AX63" i="1"/>
  <c r="AQ63" i="1"/>
  <c r="AM63" i="1"/>
  <c r="AI63" i="1"/>
  <c r="AB63" i="1"/>
  <c r="X63" i="1"/>
  <c r="T63" i="1"/>
  <c r="M63" i="1"/>
  <c r="I63" i="1"/>
  <c r="E63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E62" i="1"/>
  <c r="AD62" i="1"/>
  <c r="AC62" i="1"/>
  <c r="AB62" i="1"/>
  <c r="AA62" i="1"/>
  <c r="Z62" i="1"/>
  <c r="Y62" i="1"/>
  <c r="X62" i="1"/>
  <c r="W62" i="1"/>
  <c r="V62" i="1"/>
  <c r="U62" i="1"/>
  <c r="T62" i="1"/>
  <c r="P62" i="1"/>
  <c r="O62" i="1"/>
  <c r="N62" i="1"/>
  <c r="M62" i="1"/>
  <c r="L62" i="1"/>
  <c r="K62" i="1"/>
  <c r="J62" i="1"/>
  <c r="I62" i="1"/>
  <c r="H62" i="1"/>
  <c r="G62" i="1"/>
  <c r="F62" i="1"/>
  <c r="E62" i="1"/>
  <c r="BF66" i="1"/>
  <c r="BB66" i="1"/>
  <c r="AX66" i="1"/>
  <c r="AQ66" i="1"/>
  <c r="AM66" i="1"/>
  <c r="AI66" i="1"/>
  <c r="AB66" i="1"/>
  <c r="X66" i="1"/>
  <c r="T66" i="1"/>
  <c r="M66" i="1"/>
  <c r="I66" i="1"/>
  <c r="E66" i="1"/>
  <c r="BF71" i="1"/>
  <c r="BB71" i="1"/>
  <c r="AX71" i="1"/>
  <c r="AQ71" i="1"/>
  <c r="AM71" i="1"/>
  <c r="AI71" i="1"/>
  <c r="AB71" i="1"/>
  <c r="X71" i="1"/>
  <c r="T71" i="1"/>
  <c r="M71" i="1"/>
  <c r="I71" i="1"/>
  <c r="E71" i="1"/>
  <c r="BF70" i="1"/>
  <c r="BB70" i="1"/>
  <c r="AX70" i="1"/>
  <c r="AQ70" i="1"/>
  <c r="AM70" i="1"/>
  <c r="AI70" i="1"/>
  <c r="AB70" i="1"/>
  <c r="X70" i="1"/>
  <c r="T70" i="1"/>
  <c r="M70" i="1"/>
  <c r="I70" i="1"/>
  <c r="E70" i="1"/>
  <c r="BF68" i="1"/>
  <c r="BB68" i="1"/>
  <c r="AX68" i="1"/>
  <c r="AQ68" i="1"/>
  <c r="AM68" i="1"/>
  <c r="AI68" i="1"/>
  <c r="AB68" i="1"/>
  <c r="X68" i="1"/>
  <c r="T68" i="1"/>
  <c r="M68" i="1"/>
  <c r="I68" i="1"/>
  <c r="E68" i="1"/>
  <c r="AW6" i="1"/>
  <c r="AQ67" i="1"/>
  <c r="AI67" i="1"/>
  <c r="X67" i="1"/>
  <c r="M67" i="1"/>
  <c r="E67" i="1"/>
  <c r="AW5" i="1"/>
  <c r="D5" i="1"/>
  <c r="D32" i="1" l="1"/>
  <c r="AY60" i="1"/>
  <c r="BD60" i="1"/>
  <c r="BF50" i="1"/>
  <c r="I67" i="1"/>
  <c r="T67" i="1"/>
  <c r="AB67" i="1"/>
  <c r="AM67" i="1"/>
  <c r="V37" i="1"/>
  <c r="AD37" i="1"/>
  <c r="J44" i="1"/>
  <c r="BC67" i="1"/>
  <c r="BF67" i="1"/>
  <c r="BB67" i="1"/>
  <c r="AX67" i="1"/>
  <c r="N67" i="1"/>
  <c r="Y67" i="1"/>
  <c r="AJ67" i="1"/>
  <c r="AR67" i="1"/>
  <c r="S28" i="1"/>
  <c r="AC28" i="1"/>
  <c r="AD65" i="1"/>
  <c r="AS65" i="1"/>
  <c r="F67" i="1"/>
  <c r="J67" i="1"/>
  <c r="U67" i="1"/>
  <c r="AC67" i="1"/>
  <c r="AN67" i="1"/>
  <c r="E28" i="1"/>
  <c r="AS28" i="1"/>
  <c r="F68" i="1"/>
  <c r="J68" i="1"/>
  <c r="N68" i="1"/>
  <c r="U68" i="1"/>
  <c r="Y68" i="1"/>
  <c r="AC68" i="1"/>
  <c r="AJ68" i="1"/>
  <c r="AN68" i="1"/>
  <c r="AR68" i="1"/>
  <c r="AY68" i="1"/>
  <c r="BC68" i="1"/>
  <c r="BG68" i="1"/>
  <c r="F70" i="1"/>
  <c r="J70" i="1"/>
  <c r="N70" i="1"/>
  <c r="U70" i="1"/>
  <c r="Y70" i="1"/>
  <c r="AC70" i="1"/>
  <c r="AJ70" i="1"/>
  <c r="AN70" i="1"/>
  <c r="AR70" i="1"/>
  <c r="AY70" i="1"/>
  <c r="BC70" i="1"/>
  <c r="BG70" i="1"/>
  <c r="F71" i="1"/>
  <c r="J71" i="1"/>
  <c r="N71" i="1"/>
  <c r="U71" i="1"/>
  <c r="Y71" i="1"/>
  <c r="AC71" i="1"/>
  <c r="AJ71" i="1"/>
  <c r="AN71" i="1"/>
  <c r="AR71" i="1"/>
  <c r="AY71" i="1"/>
  <c r="BC71" i="1"/>
  <c r="BG71" i="1"/>
  <c r="F66" i="1"/>
  <c r="J66" i="1"/>
  <c r="N66" i="1"/>
  <c r="U66" i="1"/>
  <c r="Y66" i="1"/>
  <c r="AC66" i="1"/>
  <c r="AJ66" i="1"/>
  <c r="AN66" i="1"/>
  <c r="AR66" i="1"/>
  <c r="AY66" i="1"/>
  <c r="BJ66" i="1" s="1"/>
  <c r="BC66" i="1"/>
  <c r="BG66" i="1"/>
  <c r="F63" i="1"/>
  <c r="J63" i="1"/>
  <c r="N63" i="1"/>
  <c r="U63" i="1"/>
  <c r="Y63" i="1"/>
  <c r="AC63" i="1"/>
  <c r="AJ63" i="1"/>
  <c r="AN63" i="1"/>
  <c r="AR63" i="1"/>
  <c r="AY63" i="1"/>
  <c r="BC63" i="1"/>
  <c r="BG63" i="1"/>
  <c r="F72" i="1"/>
  <c r="J72" i="1"/>
  <c r="N72" i="1"/>
  <c r="U72" i="1"/>
  <c r="Y72" i="1"/>
  <c r="AC72" i="1"/>
  <c r="AJ72" i="1"/>
  <c r="AN72" i="1"/>
  <c r="AR72" i="1"/>
  <c r="AY72" i="1"/>
  <c r="BC72" i="1"/>
  <c r="BG72" i="1"/>
  <c r="AW14" i="1"/>
  <c r="G67" i="1"/>
  <c r="O67" i="1"/>
  <c r="Z67" i="1"/>
  <c r="AK67" i="1"/>
  <c r="AS67" i="1"/>
  <c r="G68" i="1"/>
  <c r="O68" i="1"/>
  <c r="Z68" i="1"/>
  <c r="AK68" i="1"/>
  <c r="AS68" i="1"/>
  <c r="BD68" i="1"/>
  <c r="G70" i="1"/>
  <c r="O70" i="1"/>
  <c r="AD70" i="1"/>
  <c r="AO70" i="1"/>
  <c r="AZ70" i="1"/>
  <c r="BH70" i="1"/>
  <c r="K71" i="1"/>
  <c r="V71" i="1"/>
  <c r="Z71" i="1"/>
  <c r="AK71" i="1"/>
  <c r="AS71" i="1"/>
  <c r="BH71" i="1"/>
  <c r="K66" i="1"/>
  <c r="V66" i="1"/>
  <c r="AD66" i="1"/>
  <c r="AO66" i="1"/>
  <c r="AZ66" i="1"/>
  <c r="BH66" i="1"/>
  <c r="G28" i="1"/>
  <c r="AA32" i="1"/>
  <c r="BB60" i="1"/>
  <c r="BG60" i="1"/>
  <c r="AW50" i="1"/>
  <c r="K67" i="1"/>
  <c r="V67" i="1"/>
  <c r="AD67" i="1"/>
  <c r="AO67" i="1"/>
  <c r="K68" i="1"/>
  <c r="V68" i="1"/>
  <c r="AD68" i="1"/>
  <c r="AO68" i="1"/>
  <c r="AZ68" i="1"/>
  <c r="BH68" i="1"/>
  <c r="K70" i="1"/>
  <c r="V70" i="1"/>
  <c r="Z70" i="1"/>
  <c r="AK70" i="1"/>
  <c r="AS70" i="1"/>
  <c r="BD70" i="1"/>
  <c r="G71" i="1"/>
  <c r="O71" i="1"/>
  <c r="AD71" i="1"/>
  <c r="AO71" i="1"/>
  <c r="AZ71" i="1"/>
  <c r="BD71" i="1"/>
  <c r="G66" i="1"/>
  <c r="O66" i="1"/>
  <c r="Z66" i="1"/>
  <c r="AK66" i="1"/>
  <c r="AS66" i="1"/>
  <c r="BD66" i="1"/>
  <c r="G63" i="1"/>
  <c r="K63" i="1"/>
  <c r="O63" i="1"/>
  <c r="V63" i="1"/>
  <c r="Z63" i="1"/>
  <c r="AD63" i="1"/>
  <c r="AK63" i="1"/>
  <c r="AO63" i="1"/>
  <c r="AS63" i="1"/>
  <c r="AZ63" i="1"/>
  <c r="BD63" i="1"/>
  <c r="BH63" i="1"/>
  <c r="G72" i="1"/>
  <c r="K72" i="1"/>
  <c r="O72" i="1"/>
  <c r="V72" i="1"/>
  <c r="Z72" i="1"/>
  <c r="AD72" i="1"/>
  <c r="AK72" i="1"/>
  <c r="AO72" i="1"/>
  <c r="AS72" i="1"/>
  <c r="AZ72" i="1"/>
  <c r="BD72" i="1"/>
  <c r="BH72" i="1"/>
  <c r="AH28" i="1"/>
  <c r="AW28" i="1"/>
  <c r="AJ14" i="1"/>
  <c r="AX14" i="1"/>
  <c r="BC14" i="1"/>
  <c r="AK28" i="1"/>
  <c r="I28" i="1"/>
  <c r="BJ32" i="1"/>
  <c r="W37" i="1"/>
  <c r="AA37" i="1"/>
  <c r="AE37" i="1"/>
  <c r="AX50" i="1"/>
  <c r="BC60" i="1"/>
  <c r="BH60" i="1"/>
  <c r="Z65" i="1"/>
  <c r="Y65" i="1"/>
  <c r="H67" i="1"/>
  <c r="L67" i="1"/>
  <c r="P67" i="1"/>
  <c r="W67" i="1"/>
  <c r="AA67" i="1"/>
  <c r="AE67" i="1"/>
  <c r="AL67" i="1"/>
  <c r="AP67" i="1"/>
  <c r="AT67" i="1"/>
  <c r="H68" i="1"/>
  <c r="L68" i="1"/>
  <c r="P68" i="1"/>
  <c r="W68" i="1"/>
  <c r="AA68" i="1"/>
  <c r="AE68" i="1"/>
  <c r="AL68" i="1"/>
  <c r="AP68" i="1"/>
  <c r="AT68" i="1"/>
  <c r="BA68" i="1"/>
  <c r="BE68" i="1"/>
  <c r="BI68" i="1"/>
  <c r="H70" i="1"/>
  <c r="L70" i="1"/>
  <c r="P70" i="1"/>
  <c r="W70" i="1"/>
  <c r="AA70" i="1"/>
  <c r="AE70" i="1"/>
  <c r="AL70" i="1"/>
  <c r="AP70" i="1"/>
  <c r="AT70" i="1"/>
  <c r="BA70" i="1"/>
  <c r="BE70" i="1"/>
  <c r="BI70" i="1"/>
  <c r="H71" i="1"/>
  <c r="L71" i="1"/>
  <c r="P71" i="1"/>
  <c r="W71" i="1"/>
  <c r="AA71" i="1"/>
  <c r="AE71" i="1"/>
  <c r="AL71" i="1"/>
  <c r="AP71" i="1"/>
  <c r="AT71" i="1"/>
  <c r="BA71" i="1"/>
  <c r="BE71" i="1"/>
  <c r="BI71" i="1"/>
  <c r="H66" i="1"/>
  <c r="L66" i="1"/>
  <c r="P66" i="1"/>
  <c r="W66" i="1"/>
  <c r="AA66" i="1"/>
  <c r="AE66" i="1"/>
  <c r="AL66" i="1"/>
  <c r="AP66" i="1"/>
  <c r="AT66" i="1"/>
  <c r="BA66" i="1"/>
  <c r="BE66" i="1"/>
  <c r="BI66" i="1"/>
  <c r="H63" i="1"/>
  <c r="L63" i="1"/>
  <c r="P63" i="1"/>
  <c r="W63" i="1"/>
  <c r="AA63" i="1"/>
  <c r="AE63" i="1"/>
  <c r="AL63" i="1"/>
  <c r="AP63" i="1"/>
  <c r="AT63" i="1"/>
  <c r="BA63" i="1"/>
  <c r="BE63" i="1"/>
  <c r="BI63" i="1"/>
  <c r="H72" i="1"/>
  <c r="L72" i="1"/>
  <c r="P72" i="1"/>
  <c r="W72" i="1"/>
  <c r="AA72" i="1"/>
  <c r="AE72" i="1"/>
  <c r="AL72" i="1"/>
  <c r="AP72" i="1"/>
  <c r="AT72" i="1"/>
  <c r="BA72" i="1"/>
  <c r="BE72" i="1"/>
  <c r="BI72" i="1"/>
  <c r="U44" i="1"/>
  <c r="Y44" i="1"/>
  <c r="AC44" i="1"/>
  <c r="AY44" i="1"/>
  <c r="BC44" i="1"/>
  <c r="BG44" i="1"/>
  <c r="U50" i="1"/>
  <c r="Y60" i="1"/>
  <c r="M28" i="1"/>
  <c r="U32" i="1"/>
  <c r="Y32" i="1"/>
  <c r="AC32" i="1"/>
  <c r="W32" i="1"/>
  <c r="AE32" i="1"/>
  <c r="U37" i="1"/>
  <c r="Y37" i="1"/>
  <c r="AC37" i="1"/>
  <c r="AF36" i="1"/>
  <c r="AG36" i="1" s="1"/>
  <c r="AT50" i="1"/>
  <c r="Q18" i="1"/>
  <c r="R18" i="1" s="1"/>
  <c r="AF18" i="1"/>
  <c r="AG18" i="1" s="1"/>
  <c r="BJ18" i="1"/>
  <c r="BK18" i="1" s="1"/>
  <c r="AF19" i="1"/>
  <c r="AG19" i="1" s="1"/>
  <c r="BJ19" i="1"/>
  <c r="BK19" i="1" s="1"/>
  <c r="Q20" i="1"/>
  <c r="R20" i="1" s="1"/>
  <c r="AF20" i="1"/>
  <c r="AG20" i="1" s="1"/>
  <c r="BJ20" i="1"/>
  <c r="BK20" i="1" s="1"/>
  <c r="AF21" i="1"/>
  <c r="AG21" i="1" s="1"/>
  <c r="BJ21" i="1"/>
  <c r="BK21" i="1" s="1"/>
  <c r="Q22" i="1"/>
  <c r="R22" i="1" s="1"/>
  <c r="AF22" i="1"/>
  <c r="AG22" i="1" s="1"/>
  <c r="BJ22" i="1"/>
  <c r="BK22" i="1" s="1"/>
  <c r="Q23" i="1"/>
  <c r="R23" i="1" s="1"/>
  <c r="AF23" i="1"/>
  <c r="AG23" i="1" s="1"/>
  <c r="BJ23" i="1"/>
  <c r="BK23" i="1" s="1"/>
  <c r="Q24" i="1"/>
  <c r="R24" i="1" s="1"/>
  <c r="AF24" i="1"/>
  <c r="AG24" i="1" s="1"/>
  <c r="BJ24" i="1"/>
  <c r="BK24" i="1" s="1"/>
  <c r="Q25" i="1"/>
  <c r="R25" i="1" s="1"/>
  <c r="BJ25" i="1"/>
  <c r="BK25" i="1" s="1"/>
  <c r="AF26" i="1"/>
  <c r="AG26" i="1" s="1"/>
  <c r="AU26" i="1"/>
  <c r="AV26" i="1" s="1"/>
  <c r="AF30" i="1"/>
  <c r="AG30" i="1" s="1"/>
  <c r="Q34" i="1"/>
  <c r="R34" i="1" s="1"/>
  <c r="T37" i="1"/>
  <c r="X37" i="1"/>
  <c r="AB37" i="1"/>
  <c r="AU34" i="1"/>
  <c r="AV34" i="1" s="1"/>
  <c r="AM44" i="1"/>
  <c r="AQ44" i="1"/>
  <c r="AX44" i="1"/>
  <c r="BB44" i="1"/>
  <c r="F44" i="1"/>
  <c r="AE44" i="1"/>
  <c r="AS50" i="1"/>
  <c r="AO60" i="1"/>
  <c r="H50" i="1"/>
  <c r="AK50" i="1"/>
  <c r="AL14" i="1"/>
  <c r="F28" i="1"/>
  <c r="J28" i="1"/>
  <c r="N28" i="1"/>
  <c r="Y28" i="1"/>
  <c r="V32" i="1"/>
  <c r="Z32" i="1"/>
  <c r="AD32" i="1"/>
  <c r="AK44" i="1"/>
  <c r="AO44" i="1"/>
  <c r="N44" i="1"/>
  <c r="AJ44" i="1"/>
  <c r="L50" i="1"/>
  <c r="AL50" i="1"/>
  <c r="AC60" i="1"/>
  <c r="AX60" i="1"/>
  <c r="AA14" i="1"/>
  <c r="AP14" i="1"/>
  <c r="AT14" i="1"/>
  <c r="AI14" i="1"/>
  <c r="AM14" i="1"/>
  <c r="Z28" i="1"/>
  <c r="T32" i="1"/>
  <c r="X32" i="1"/>
  <c r="AB32" i="1"/>
  <c r="P50" i="1"/>
  <c r="N14" i="1"/>
  <c r="Q6" i="1"/>
  <c r="R6" i="1" s="1"/>
  <c r="BG67" i="1"/>
  <c r="AF5" i="1"/>
  <c r="AZ67" i="1"/>
  <c r="BD67" i="1"/>
  <c r="Q7" i="1"/>
  <c r="R7" i="1" s="1"/>
  <c r="AU7" i="1"/>
  <c r="AV7" i="1" s="1"/>
  <c r="Q8" i="1"/>
  <c r="R8" i="1" s="1"/>
  <c r="AU8" i="1"/>
  <c r="AV8" i="1" s="1"/>
  <c r="Q9" i="1"/>
  <c r="R9" i="1" s="1"/>
  <c r="AU9" i="1"/>
  <c r="AV9" i="1" s="1"/>
  <c r="Q10" i="1"/>
  <c r="R10" i="1" s="1"/>
  <c r="AU10" i="1"/>
  <c r="AV10" i="1" s="1"/>
  <c r="Q62" i="1"/>
  <c r="Q11" i="1"/>
  <c r="R11" i="1" s="1"/>
  <c r="AU62" i="1"/>
  <c r="AU11" i="1"/>
  <c r="AV11" i="1" s="1"/>
  <c r="Q12" i="1"/>
  <c r="R12" i="1" s="1"/>
  <c r="AU12" i="1"/>
  <c r="AV12" i="1" s="1"/>
  <c r="Q13" i="1"/>
  <c r="R13" i="1" s="1"/>
  <c r="AU13" i="1"/>
  <c r="AV13" i="1" s="1"/>
  <c r="D14" i="1"/>
  <c r="D52" i="1" s="1"/>
  <c r="U14" i="1"/>
  <c r="Y14" i="1"/>
  <c r="AC14" i="1"/>
  <c r="K28" i="1"/>
  <c r="O28" i="1"/>
  <c r="BG28" i="1"/>
  <c r="Q19" i="1"/>
  <c r="R19" i="1" s="1"/>
  <c r="Q21" i="1"/>
  <c r="R21" i="1" s="1"/>
  <c r="AF25" i="1"/>
  <c r="AG25" i="1" s="1"/>
  <c r="AU25" i="1"/>
  <c r="AV25" i="1" s="1"/>
  <c r="S52" i="1"/>
  <c r="AH52" i="1"/>
  <c r="AF6" i="1"/>
  <c r="AG6" i="1" s="1"/>
  <c r="BA67" i="1"/>
  <c r="BE67" i="1"/>
  <c r="BI67" i="1"/>
  <c r="V14" i="1"/>
  <c r="Z14" i="1"/>
  <c r="AD14" i="1"/>
  <c r="AQ14" i="1"/>
  <c r="AU18" i="1"/>
  <c r="AV18" i="1" s="1"/>
  <c r="AU20" i="1"/>
  <c r="AV20" i="1" s="1"/>
  <c r="AU22" i="1"/>
  <c r="AV22" i="1" s="1"/>
  <c r="AU23" i="1"/>
  <c r="AV23" i="1" s="1"/>
  <c r="AU24" i="1"/>
  <c r="AV24" i="1" s="1"/>
  <c r="Q26" i="1"/>
  <c r="R26" i="1" s="1"/>
  <c r="BJ7" i="1"/>
  <c r="BK7" i="1" s="1"/>
  <c r="AF8" i="1"/>
  <c r="AG8" i="1" s="1"/>
  <c r="BJ8" i="1"/>
  <c r="BK8" i="1" s="1"/>
  <c r="AF9" i="1"/>
  <c r="AG9" i="1" s="1"/>
  <c r="BJ9" i="1"/>
  <c r="BK9" i="1" s="1"/>
  <c r="AF10" i="1"/>
  <c r="AG10" i="1" s="1"/>
  <c r="BJ10" i="1"/>
  <c r="BK10" i="1" s="1"/>
  <c r="AF62" i="1"/>
  <c r="AF11" i="1"/>
  <c r="AG11" i="1" s="1"/>
  <c r="BJ62" i="1"/>
  <c r="BJ11" i="1"/>
  <c r="BK11" i="1" s="1"/>
  <c r="AF12" i="1"/>
  <c r="AG12" i="1" s="1"/>
  <c r="BJ12" i="1"/>
  <c r="BK12" i="1" s="1"/>
  <c r="AF13" i="1"/>
  <c r="AG13" i="1" s="1"/>
  <c r="BJ13" i="1"/>
  <c r="BK13" i="1" s="1"/>
  <c r="W14" i="1"/>
  <c r="AE14" i="1"/>
  <c r="AN14" i="1"/>
  <c r="AR14" i="1"/>
  <c r="Q17" i="1"/>
  <c r="AU5" i="1"/>
  <c r="AF7" i="1"/>
  <c r="AG7" i="1" s="1"/>
  <c r="AU6" i="1"/>
  <c r="AV6" i="1" s="1"/>
  <c r="T14" i="1"/>
  <c r="X14" i="1"/>
  <c r="AB14" i="1"/>
  <c r="AK14" i="1"/>
  <c r="AO14" i="1"/>
  <c r="AS14" i="1"/>
  <c r="BF14" i="1"/>
  <c r="R16" i="1"/>
  <c r="AV16" i="1"/>
  <c r="AU19" i="1"/>
  <c r="AV19" i="1" s="1"/>
  <c r="AU21" i="1"/>
  <c r="AV21" i="1" s="1"/>
  <c r="BJ26" i="1"/>
  <c r="BK26" i="1" s="1"/>
  <c r="H28" i="1"/>
  <c r="L28" i="1"/>
  <c r="P28" i="1"/>
  <c r="X65" i="1"/>
  <c r="X77" i="1" s="1"/>
  <c r="AB65" i="1"/>
  <c r="AB77" i="1" s="1"/>
  <c r="G32" i="1"/>
  <c r="K32" i="1"/>
  <c r="O32" i="1"/>
  <c r="AU32" i="1"/>
  <c r="E37" i="1"/>
  <c r="AI37" i="1"/>
  <c r="R39" i="1"/>
  <c r="AV39" i="1"/>
  <c r="BJ74" i="1"/>
  <c r="BJ42" i="1"/>
  <c r="BK42" i="1" s="1"/>
  <c r="AF76" i="1"/>
  <c r="AF43" i="1"/>
  <c r="AG43" i="1" s="1"/>
  <c r="G44" i="1"/>
  <c r="M44" i="1"/>
  <c r="X44" i="1"/>
  <c r="AD44" i="1"/>
  <c r="AI44" i="1"/>
  <c r="AN44" i="1"/>
  <c r="AS44" i="1"/>
  <c r="AZ44" i="1"/>
  <c r="BE44" i="1"/>
  <c r="N50" i="1"/>
  <c r="T50" i="1"/>
  <c r="AE50" i="1"/>
  <c r="AP50" i="1"/>
  <c r="BG50" i="1"/>
  <c r="I60" i="1"/>
  <c r="O60" i="1"/>
  <c r="V60" i="1"/>
  <c r="AA60" i="1"/>
  <c r="AI60" i="1"/>
  <c r="AN60" i="1"/>
  <c r="Q61" i="1"/>
  <c r="AC64" i="1"/>
  <c r="AO64" i="1"/>
  <c r="BB64" i="1"/>
  <c r="BG64" i="1"/>
  <c r="AF31" i="1"/>
  <c r="AG31" i="1" s="1"/>
  <c r="AF34" i="1"/>
  <c r="BJ34" i="1"/>
  <c r="AF69" i="1"/>
  <c r="AF35" i="1"/>
  <c r="AG35" i="1" s="1"/>
  <c r="BJ69" i="1"/>
  <c r="BJ35" i="1"/>
  <c r="BK35" i="1" s="1"/>
  <c r="AF40" i="1"/>
  <c r="BJ40" i="1"/>
  <c r="BK40" i="1" s="1"/>
  <c r="AF75" i="1"/>
  <c r="AF41" i="1"/>
  <c r="AG41" i="1" s="1"/>
  <c r="BJ75" i="1"/>
  <c r="BJ41" i="1"/>
  <c r="BK41" i="1" s="1"/>
  <c r="AF74" i="1"/>
  <c r="AF42" i="1"/>
  <c r="AG42" i="1" s="1"/>
  <c r="I44" i="1"/>
  <c r="T44" i="1"/>
  <c r="Z44" i="1"/>
  <c r="BA44" i="1"/>
  <c r="BF44" i="1"/>
  <c r="Q46" i="1"/>
  <c r="AU46" i="1"/>
  <c r="BD50" i="1"/>
  <c r="J50" i="1"/>
  <c r="AR50" i="1"/>
  <c r="BI50" i="1"/>
  <c r="E60" i="1"/>
  <c r="K60" i="1"/>
  <c r="W60" i="1"/>
  <c r="AJ60" i="1"/>
  <c r="AU61" i="1"/>
  <c r="Q64" i="1"/>
  <c r="Y64" i="1"/>
  <c r="AK64" i="1"/>
  <c r="AQ64" i="1"/>
  <c r="AX64" i="1"/>
  <c r="BC64" i="1"/>
  <c r="M32" i="1"/>
  <c r="BK31" i="1"/>
  <c r="AG39" i="1"/>
  <c r="AL64" i="1"/>
  <c r="AL44" i="1"/>
  <c r="AP64" i="1"/>
  <c r="AP44" i="1"/>
  <c r="AT64" i="1"/>
  <c r="AT44" i="1"/>
  <c r="H74" i="1"/>
  <c r="H44" i="1"/>
  <c r="L74" i="1"/>
  <c r="L44" i="1"/>
  <c r="P74" i="1"/>
  <c r="P44" i="1"/>
  <c r="AU76" i="1"/>
  <c r="E44" i="1"/>
  <c r="O44" i="1"/>
  <c r="V44" i="1"/>
  <c r="AA44" i="1"/>
  <c r="BH44" i="1"/>
  <c r="AZ60" i="1"/>
  <c r="AZ50" i="1"/>
  <c r="F50" i="1"/>
  <c r="AB50" i="1"/>
  <c r="AY50" i="1"/>
  <c r="G60" i="1"/>
  <c r="AD60" i="1"/>
  <c r="AQ60" i="1"/>
  <c r="BJ61" i="1"/>
  <c r="U64" i="1"/>
  <c r="AM64" i="1"/>
  <c r="AY64" i="1"/>
  <c r="AM65" i="1"/>
  <c r="F32" i="1"/>
  <c r="Q69" i="1"/>
  <c r="Q35" i="1"/>
  <c r="AU69" i="1"/>
  <c r="AU35" i="1"/>
  <c r="AV35" i="1" s="1"/>
  <c r="AU40" i="1"/>
  <c r="AU75" i="1"/>
  <c r="AU41" i="1"/>
  <c r="AV41" i="1" s="1"/>
  <c r="Q42" i="1"/>
  <c r="AI74" i="1"/>
  <c r="AU42" i="1"/>
  <c r="AV42" i="1" s="1"/>
  <c r="BJ76" i="1"/>
  <c r="BJ43" i="1"/>
  <c r="BK43" i="1" s="1"/>
  <c r="K44" i="1"/>
  <c r="W44" i="1"/>
  <c r="AB44" i="1"/>
  <c r="AR44" i="1"/>
  <c r="BD44" i="1"/>
  <c r="BI44" i="1"/>
  <c r="AF46" i="1"/>
  <c r="X50" i="1"/>
  <c r="M60" i="1"/>
  <c r="Z60" i="1"/>
  <c r="AM60" i="1"/>
  <c r="AU43" i="1"/>
  <c r="AV43" i="1" s="1"/>
  <c r="AF61" i="1"/>
  <c r="AF73" i="1"/>
  <c r="AU73" i="1"/>
  <c r="Q75" i="1"/>
  <c r="Q73" i="1"/>
  <c r="Q76" i="1"/>
  <c r="BJ73" i="1"/>
  <c r="BG14" i="1" l="1"/>
  <c r="U28" i="1"/>
  <c r="Q67" i="1"/>
  <c r="AO28" i="1"/>
  <c r="V28" i="1"/>
  <c r="AW52" i="1"/>
  <c r="Z52" i="1"/>
  <c r="AA65" i="1"/>
  <c r="AA77" i="1" s="1"/>
  <c r="BF60" i="1"/>
  <c r="AU68" i="1"/>
  <c r="AU72" i="1"/>
  <c r="AU63" i="1"/>
  <c r="AU66" i="1"/>
  <c r="AU70" i="1"/>
  <c r="BC65" i="1"/>
  <c r="BC77" i="1" s="1"/>
  <c r="BH50" i="1"/>
  <c r="BJ72" i="1"/>
  <c r="BJ63" i="1"/>
  <c r="AF66" i="1"/>
  <c r="AF71" i="1"/>
  <c r="AF68" i="1"/>
  <c r="AU67" i="1"/>
  <c r="Q66" i="1"/>
  <c r="BB14" i="1"/>
  <c r="BJ70" i="1"/>
  <c r="AF67" i="1"/>
  <c r="AC65" i="1"/>
  <c r="AY65" i="1"/>
  <c r="BC50" i="1"/>
  <c r="Q72" i="1"/>
  <c r="Q63" i="1"/>
  <c r="Q71" i="1"/>
  <c r="Q68" i="1"/>
  <c r="U65" i="1"/>
  <c r="AU71" i="1"/>
  <c r="AF72" i="1"/>
  <c r="AF63" i="1"/>
  <c r="BJ71" i="1"/>
  <c r="AF70" i="1"/>
  <c r="BJ68" i="1"/>
  <c r="Q70" i="1"/>
  <c r="AS77" i="1"/>
  <c r="AE28" i="1"/>
  <c r="AO65" i="1"/>
  <c r="AO77" i="1" s="1"/>
  <c r="J32" i="1"/>
  <c r="Y52" i="1"/>
  <c r="AK65" i="1"/>
  <c r="AK77" i="1" s="1"/>
  <c r="AC77" i="1"/>
  <c r="V65" i="1"/>
  <c r="V77" i="1" s="1"/>
  <c r="BB50" i="1"/>
  <c r="AD28" i="1"/>
  <c r="X28" i="1"/>
  <c r="U77" i="1"/>
  <c r="BG52" i="1"/>
  <c r="AR65" i="1"/>
  <c r="AR77" i="1" s="1"/>
  <c r="W65" i="1"/>
  <c r="W77" i="1" s="1"/>
  <c r="BD65" i="1"/>
  <c r="AJ65" i="1"/>
  <c r="AJ77" i="1" s="1"/>
  <c r="Q31" i="1"/>
  <c r="R31" i="1" s="1"/>
  <c r="AX65" i="1"/>
  <c r="AX77" i="1" s="1"/>
  <c r="AU37" i="1"/>
  <c r="BG65" i="1"/>
  <c r="BG77" i="1" s="1"/>
  <c r="AZ65" i="1"/>
  <c r="AZ77" i="1" s="1"/>
  <c r="BB28" i="1"/>
  <c r="AL28" i="1"/>
  <c r="BJ5" i="1"/>
  <c r="BK5" i="1" s="1"/>
  <c r="BD14" i="1"/>
  <c r="AG46" i="1"/>
  <c r="AF50" i="1"/>
  <c r="BA50" i="1"/>
  <c r="BA60" i="1"/>
  <c r="P32" i="1"/>
  <c r="AS52" i="1"/>
  <c r="G65" i="1"/>
  <c r="G14" i="1"/>
  <c r="H65" i="1"/>
  <c r="H14" i="1"/>
  <c r="AM77" i="1"/>
  <c r="R42" i="1"/>
  <c r="Q44" i="1"/>
  <c r="AU27" i="1"/>
  <c r="AV27" i="1" s="1"/>
  <c r="AI65" i="1"/>
  <c r="AI77" i="1" s="1"/>
  <c r="AG40" i="1"/>
  <c r="AF44" i="1"/>
  <c r="BJ37" i="1"/>
  <c r="BK34" i="1"/>
  <c r="L32" i="1"/>
  <c r="BJ44" i="1"/>
  <c r="G52" i="1"/>
  <c r="AF15" i="1"/>
  <c r="AC52" i="1"/>
  <c r="Z77" i="1"/>
  <c r="AF60" i="1"/>
  <c r="AV40" i="1"/>
  <c r="AU44" i="1"/>
  <c r="AF64" i="1"/>
  <c r="Q74" i="1"/>
  <c r="I32" i="1"/>
  <c r="BJ27" i="1"/>
  <c r="BK27" i="1" s="1"/>
  <c r="Y77" i="1"/>
  <c r="AU50" i="1"/>
  <c r="AV46" i="1"/>
  <c r="AF27" i="1"/>
  <c r="AG27" i="1" s="1"/>
  <c r="T65" i="1"/>
  <c r="T28" i="1"/>
  <c r="BH28" i="1"/>
  <c r="BH65" i="1"/>
  <c r="AN28" i="1"/>
  <c r="AN65" i="1"/>
  <c r="AY67" i="1"/>
  <c r="AY14" i="1"/>
  <c r="BJ6" i="1"/>
  <c r="BK6" i="1" s="1"/>
  <c r="BE60" i="1"/>
  <c r="BE50" i="1"/>
  <c r="R35" i="1"/>
  <c r="Q37" i="1"/>
  <c r="AD77" i="1"/>
  <c r="Q30" i="1"/>
  <c r="E32" i="1"/>
  <c r="BJ64" i="1"/>
  <c r="Q60" i="1"/>
  <c r="BJ46" i="1"/>
  <c r="V52" i="1"/>
  <c r="AX28" i="1"/>
  <c r="BJ17" i="1"/>
  <c r="R17" i="1"/>
  <c r="AF32" i="1"/>
  <c r="AQ28" i="1"/>
  <c r="AQ65" i="1"/>
  <c r="AA28" i="1"/>
  <c r="AF17" i="1"/>
  <c r="BH67" i="1"/>
  <c r="BH77" i="1" s="1"/>
  <c r="BH14" i="1"/>
  <c r="J65" i="1"/>
  <c r="J14" i="1"/>
  <c r="AU74" i="1"/>
  <c r="N32" i="1"/>
  <c r="BD77" i="1"/>
  <c r="Q50" i="1"/>
  <c r="R46" i="1"/>
  <c r="AF37" i="1"/>
  <c r="AG34" i="1"/>
  <c r="H32" i="1"/>
  <c r="AU60" i="1"/>
  <c r="AO52" i="1"/>
  <c r="AT28" i="1"/>
  <c r="F65" i="1"/>
  <c r="F14" i="1"/>
  <c r="AU14" i="1"/>
  <c r="AV5" i="1"/>
  <c r="M65" i="1"/>
  <c r="M14" i="1"/>
  <c r="BI28" i="1"/>
  <c r="U52" i="1"/>
  <c r="BD28" i="1"/>
  <c r="AJ28" i="1"/>
  <c r="AT65" i="1"/>
  <c r="AM28" i="1"/>
  <c r="W28" i="1"/>
  <c r="BI65" i="1"/>
  <c r="BI14" i="1"/>
  <c r="AZ14" i="1"/>
  <c r="BF28" i="1"/>
  <c r="AP28" i="1"/>
  <c r="AK52" i="1"/>
  <c r="BE28" i="1"/>
  <c r="E65" i="1"/>
  <c r="E14" i="1"/>
  <c r="Q5" i="1"/>
  <c r="AZ28" i="1"/>
  <c r="BF65" i="1"/>
  <c r="AP65" i="1"/>
  <c r="AP77" i="1" s="1"/>
  <c r="BC28" i="1"/>
  <c r="AI28" i="1"/>
  <c r="AU17" i="1"/>
  <c r="BE65" i="1"/>
  <c r="BE14" i="1"/>
  <c r="AF14" i="1"/>
  <c r="AG5" i="1"/>
  <c r="O65" i="1"/>
  <c r="O14" i="1"/>
  <c r="AE65" i="1"/>
  <c r="I65" i="1"/>
  <c r="I14" i="1"/>
  <c r="Q27" i="1"/>
  <c r="R27" i="1" s="1"/>
  <c r="BA28" i="1"/>
  <c r="L65" i="1"/>
  <c r="L14" i="1"/>
  <c r="AR28" i="1"/>
  <c r="AB28" i="1"/>
  <c r="BB65" i="1"/>
  <c r="BB77" i="1" s="1"/>
  <c r="AL65" i="1"/>
  <c r="AU64" i="1"/>
  <c r="AY28" i="1"/>
  <c r="BA65" i="1"/>
  <c r="BA14" i="1"/>
  <c r="K65" i="1"/>
  <c r="K14" i="1"/>
  <c r="P65" i="1"/>
  <c r="P14" i="1"/>
  <c r="N65" i="1"/>
  <c r="AD52" i="1" l="1"/>
  <c r="AL52" i="1"/>
  <c r="AE52" i="1"/>
  <c r="BJ14" i="1"/>
  <c r="BJ60" i="1"/>
  <c r="X52" i="1"/>
  <c r="BH52" i="1"/>
  <c r="BB52" i="1"/>
  <c r="AI52" i="1"/>
  <c r="BF52" i="1"/>
  <c r="BJ65" i="1"/>
  <c r="T52" i="1"/>
  <c r="J52" i="1"/>
  <c r="P77" i="1"/>
  <c r="L77" i="1"/>
  <c r="R5" i="1"/>
  <c r="Q14" i="1"/>
  <c r="AB52" i="1"/>
  <c r="AG17" i="1"/>
  <c r="AF28" i="1"/>
  <c r="AT52" i="1"/>
  <c r="BK17" i="1"/>
  <c r="BJ28" i="1"/>
  <c r="N52" i="1"/>
  <c r="L52" i="1"/>
  <c r="BE77" i="1"/>
  <c r="AF65" i="1"/>
  <c r="AF77" i="1" s="1"/>
  <c r="T77" i="1"/>
  <c r="AT77" i="1"/>
  <c r="I52" i="1"/>
  <c r="AN52" i="1"/>
  <c r="AP52" i="1"/>
  <c r="BI52" i="1"/>
  <c r="BA77" i="1"/>
  <c r="K52" i="1"/>
  <c r="BC52" i="1"/>
  <c r="AR52" i="1"/>
  <c r="J77" i="1"/>
  <c r="Q28" i="1"/>
  <c r="AX52" i="1"/>
  <c r="BJ50" i="1"/>
  <c r="BK46" i="1"/>
  <c r="P52" i="1"/>
  <c r="AU65" i="1"/>
  <c r="AU77" i="1" s="1"/>
  <c r="AU86" i="1" s="1"/>
  <c r="H77" i="1"/>
  <c r="AN77" i="1"/>
  <c r="BA52" i="1"/>
  <c r="N77" i="1"/>
  <c r="AE77" i="1"/>
  <c r="O52" i="1"/>
  <c r="Q65" i="1"/>
  <c r="Q77" i="1" s="1"/>
  <c r="Q86" i="1" s="1"/>
  <c r="AJ52" i="1"/>
  <c r="Q15" i="1"/>
  <c r="M52" i="1"/>
  <c r="E52" i="1"/>
  <c r="F52" i="1"/>
  <c r="AQ77" i="1"/>
  <c r="BJ67" i="1"/>
  <c r="BJ77" i="1" s="1"/>
  <c r="K77" i="1"/>
  <c r="AY52" i="1"/>
  <c r="O77" i="1"/>
  <c r="AZ52" i="1"/>
  <c r="AY77" i="1"/>
  <c r="AF52" i="1"/>
  <c r="AF53" i="1" s="1"/>
  <c r="AV17" i="1"/>
  <c r="AU28" i="1"/>
  <c r="AU52" i="1" s="1"/>
  <c r="AU53" i="1" s="1"/>
  <c r="BI77" i="1"/>
  <c r="AM52" i="1"/>
  <c r="F77" i="1"/>
  <c r="I77" i="1"/>
  <c r="AQ52" i="1"/>
  <c r="AL77" i="1"/>
  <c r="E77" i="1"/>
  <c r="R30" i="1"/>
  <c r="Q32" i="1"/>
  <c r="Q52" i="1" s="1"/>
  <c r="Q53" i="1" s="1"/>
  <c r="BE52" i="1"/>
  <c r="W52" i="1"/>
  <c r="M77" i="1"/>
  <c r="AA52" i="1"/>
  <c r="BF77" i="1"/>
  <c r="H52" i="1"/>
  <c r="BD52" i="1"/>
  <c r="G77" i="1"/>
  <c r="BJ52" i="1" l="1"/>
  <c r="BJ53" i="1" s="1"/>
  <c r="AF86" i="1"/>
  <c r="AS86" i="1" s="1"/>
  <c r="U86" i="1"/>
  <c r="BG86" i="1"/>
  <c r="V86" i="1"/>
  <c r="AZ86" i="1"/>
  <c r="Y86" i="1"/>
  <c r="BF86" i="1"/>
  <c r="BF98" i="1" s="1"/>
  <c r="BF126" i="1" s="1"/>
  <c r="I79" i="1"/>
  <c r="AM79" i="1"/>
  <c r="BI86" i="1"/>
  <c r="BI96" i="1" s="1"/>
  <c r="BI124" i="1" s="1"/>
  <c r="BI100" i="1"/>
  <c r="BI128" i="1" s="1"/>
  <c r="N86" i="1"/>
  <c r="N96" i="1" s="1"/>
  <c r="N124" i="1" s="1"/>
  <c r="AN86" i="1"/>
  <c r="AN96" i="1" s="1"/>
  <c r="AN124" i="1" s="1"/>
  <c r="AN93" i="1"/>
  <c r="AN121" i="1" s="1"/>
  <c r="BA86" i="1"/>
  <c r="BA99" i="1" s="1"/>
  <c r="BA127" i="1" s="1"/>
  <c r="AT86" i="1"/>
  <c r="AT96" i="1" s="1"/>
  <c r="AT124" i="1" s="1"/>
  <c r="P86" i="1"/>
  <c r="P96" i="1" s="1"/>
  <c r="P124" i="1" s="1"/>
  <c r="AE86" i="1"/>
  <c r="AE111" i="1" s="1"/>
  <c r="AE113" i="1" s="1"/>
  <c r="H86" i="1"/>
  <c r="H96" i="1" s="1"/>
  <c r="H124" i="1" s="1"/>
  <c r="X79" i="1"/>
  <c r="G86" i="1"/>
  <c r="G96" i="1" s="1"/>
  <c r="G124" i="1" s="1"/>
  <c r="G105" i="1"/>
  <c r="G133" i="1" s="1"/>
  <c r="O86" i="1"/>
  <c r="O112" i="1" s="1"/>
  <c r="BE86" i="1"/>
  <c r="BE91" i="1" s="1"/>
  <c r="BE102" i="1"/>
  <c r="BE130" i="1" s="1"/>
  <c r="F86" i="1"/>
  <c r="F96" i="1" s="1"/>
  <c r="F124" i="1" s="1"/>
  <c r="BJ86" i="1"/>
  <c r="M86" i="1"/>
  <c r="M96" i="1" s="1"/>
  <c r="M124" i="1" s="1"/>
  <c r="I86" i="1"/>
  <c r="I111" i="1" s="1"/>
  <c r="I113" i="1" s="1"/>
  <c r="I101" i="1"/>
  <c r="I129" i="1" s="1"/>
  <c r="I93" i="1"/>
  <c r="I121" i="1" s="1"/>
  <c r="I107" i="1"/>
  <c r="I135" i="1" s="1"/>
  <c r="AY86" i="1"/>
  <c r="AY98" i="1" s="1"/>
  <c r="AY126" i="1" s="1"/>
  <c r="K86" i="1"/>
  <c r="K111" i="1" s="1"/>
  <c r="K113" i="1" s="1"/>
  <c r="BB79" i="1"/>
  <c r="J86" i="1"/>
  <c r="J112" i="1" s="1"/>
  <c r="BE96" i="1"/>
  <c r="BE124" i="1" s="1"/>
  <c r="L86" i="1"/>
  <c r="L96" i="1" s="1"/>
  <c r="L124" i="1" s="1"/>
  <c r="L93" i="1"/>
  <c r="L121" i="1" s="1"/>
  <c r="L94" i="1"/>
  <c r="L122" i="1" s="1"/>
  <c r="L107" i="1" l="1"/>
  <c r="L135" i="1" s="1"/>
  <c r="L102" i="1"/>
  <c r="L130" i="1" s="1"/>
  <c r="I96" i="1"/>
  <c r="I124" i="1" s="1"/>
  <c r="I97" i="1"/>
  <c r="I125" i="1" s="1"/>
  <c r="P93" i="1"/>
  <c r="P121" i="1" s="1"/>
  <c r="AN99" i="1"/>
  <c r="AN127" i="1" s="1"/>
  <c r="L104" i="1"/>
  <c r="L132" i="1" s="1"/>
  <c r="L111" i="1"/>
  <c r="L113" i="1" s="1"/>
  <c r="L106" i="1"/>
  <c r="L134" i="1" s="1"/>
  <c r="I106" i="1"/>
  <c r="I134" i="1" s="1"/>
  <c r="I112" i="1"/>
  <c r="L91" i="1"/>
  <c r="I100" i="1"/>
  <c r="I128" i="1" s="1"/>
  <c r="L100" i="1"/>
  <c r="L128" i="1" s="1"/>
  <c r="AN91" i="1"/>
  <c r="I104" i="1"/>
  <c r="I132" i="1" s="1"/>
  <c r="L101" i="1"/>
  <c r="L129" i="1" s="1"/>
  <c r="I105" i="1"/>
  <c r="I133" i="1" s="1"/>
  <c r="H104" i="1"/>
  <c r="H132" i="1" s="1"/>
  <c r="AN92" i="1"/>
  <c r="AN120" i="1" s="1"/>
  <c r="I98" i="1"/>
  <c r="I126" i="1" s="1"/>
  <c r="AN95" i="1"/>
  <c r="AN123" i="1" s="1"/>
  <c r="AY96" i="1"/>
  <c r="AY124" i="1" s="1"/>
  <c r="H106" i="1"/>
  <c r="H134" i="1" s="1"/>
  <c r="AE104" i="1"/>
  <c r="AE132" i="1" s="1"/>
  <c r="L105" i="1"/>
  <c r="L133" i="1" s="1"/>
  <c r="L92" i="1"/>
  <c r="L120" i="1" s="1"/>
  <c r="L103" i="1"/>
  <c r="L131" i="1" s="1"/>
  <c r="L99" i="1"/>
  <c r="L127" i="1" s="1"/>
  <c r="AY100" i="1"/>
  <c r="AY128" i="1" s="1"/>
  <c r="I91" i="1"/>
  <c r="I95" i="1"/>
  <c r="I123" i="1" s="1"/>
  <c r="I94" i="1"/>
  <c r="I122" i="1" s="1"/>
  <c r="I99" i="1"/>
  <c r="I127" i="1" s="1"/>
  <c r="O97" i="1"/>
  <c r="O125" i="1" s="1"/>
  <c r="H94" i="1"/>
  <c r="H122" i="1" s="1"/>
  <c r="AE92" i="1"/>
  <c r="AE120" i="1" s="1"/>
  <c r="AY94" i="1"/>
  <c r="AY122" i="1" s="1"/>
  <c r="H105" i="1"/>
  <c r="H133" i="1" s="1"/>
  <c r="H97" i="1"/>
  <c r="H125" i="1" s="1"/>
  <c r="AE93" i="1"/>
  <c r="AE121" i="1" s="1"/>
  <c r="G100" i="1"/>
  <c r="G128" i="1" s="1"/>
  <c r="J98" i="1"/>
  <c r="J126" i="1" s="1"/>
  <c r="K94" i="1"/>
  <c r="K122" i="1" s="1"/>
  <c r="AY92" i="1"/>
  <c r="AY120" i="1" s="1"/>
  <c r="AY99" i="1"/>
  <c r="AY127" i="1" s="1"/>
  <c r="AY102" i="1"/>
  <c r="AY130" i="1" s="1"/>
  <c r="O91" i="1"/>
  <c r="O108" i="1" s="1"/>
  <c r="G91" i="1"/>
  <c r="G108" i="1" s="1"/>
  <c r="G94" i="1"/>
  <c r="G122" i="1" s="1"/>
  <c r="BF96" i="1"/>
  <c r="BF124" i="1" s="1"/>
  <c r="AE105" i="1"/>
  <c r="AE133" i="1" s="1"/>
  <c r="P105" i="1"/>
  <c r="P133" i="1" s="1"/>
  <c r="BF93" i="1"/>
  <c r="BF121" i="1" s="1"/>
  <c r="J92" i="1"/>
  <c r="J120" i="1" s="1"/>
  <c r="AY104" i="1"/>
  <c r="AY132" i="1" s="1"/>
  <c r="AY107" i="1"/>
  <c r="AY135" i="1" s="1"/>
  <c r="AY93" i="1"/>
  <c r="AY121" i="1" s="1"/>
  <c r="G111" i="1"/>
  <c r="G113" i="1" s="1"/>
  <c r="BF107" i="1"/>
  <c r="BF135" i="1" s="1"/>
  <c r="J97" i="1"/>
  <c r="J125" i="1" s="1"/>
  <c r="AY106" i="1"/>
  <c r="AY134" i="1" s="1"/>
  <c r="AY103" i="1"/>
  <c r="AY131" i="1" s="1"/>
  <c r="AY101" i="1"/>
  <c r="AY129" i="1" s="1"/>
  <c r="O105" i="1"/>
  <c r="O133" i="1" s="1"/>
  <c r="G104" i="1"/>
  <c r="G132" i="1" s="1"/>
  <c r="G97" i="1"/>
  <c r="G125" i="1" s="1"/>
  <c r="H95" i="1"/>
  <c r="H123" i="1" s="1"/>
  <c r="H111" i="1"/>
  <c r="H113" i="1" s="1"/>
  <c r="AE103" i="1"/>
  <c r="AE131" i="1" s="1"/>
  <c r="P104" i="1"/>
  <c r="P132" i="1" s="1"/>
  <c r="AN103" i="1"/>
  <c r="AN131" i="1" s="1"/>
  <c r="N102" i="1"/>
  <c r="N130" i="1" s="1"/>
  <c r="BF99" i="1"/>
  <c r="BF127" i="1" s="1"/>
  <c r="M91" i="1"/>
  <c r="M98" i="1"/>
  <c r="M126" i="1" s="1"/>
  <c r="P100" i="1"/>
  <c r="P128" i="1" s="1"/>
  <c r="P98" i="1"/>
  <c r="P126" i="1" s="1"/>
  <c r="P97" i="1"/>
  <c r="P125" i="1" s="1"/>
  <c r="P112" i="1"/>
  <c r="BA92" i="1"/>
  <c r="BA120" i="1" s="1"/>
  <c r="BI103" i="1"/>
  <c r="BI131" i="1" s="1"/>
  <c r="M105" i="1"/>
  <c r="M133" i="1" s="1"/>
  <c r="F104" i="1"/>
  <c r="F132" i="1" s="1"/>
  <c r="G95" i="1"/>
  <c r="G123" i="1" s="1"/>
  <c r="G98" i="1"/>
  <c r="G126" i="1" s="1"/>
  <c r="H100" i="1"/>
  <c r="H128" i="1" s="1"/>
  <c r="H99" i="1"/>
  <c r="H127" i="1" s="1"/>
  <c r="AE99" i="1"/>
  <c r="AE127" i="1" s="1"/>
  <c r="P106" i="1"/>
  <c r="P134" i="1" s="1"/>
  <c r="P95" i="1"/>
  <c r="P123" i="1" s="1"/>
  <c r="P102" i="1"/>
  <c r="P130" i="1" s="1"/>
  <c r="AT95" i="1"/>
  <c r="AT123" i="1" s="1"/>
  <c r="BA95" i="1"/>
  <c r="BA123" i="1" s="1"/>
  <c r="AN104" i="1"/>
  <c r="AN132" i="1" s="1"/>
  <c r="AN100" i="1"/>
  <c r="AN128" i="1" s="1"/>
  <c r="AN97" i="1"/>
  <c r="AN125" i="1" s="1"/>
  <c r="AN111" i="1"/>
  <c r="AN113" i="1" s="1"/>
  <c r="BI98" i="1"/>
  <c r="BI126" i="1" s="1"/>
  <c r="BI102" i="1"/>
  <c r="BI130" i="1" s="1"/>
  <c r="BF104" i="1"/>
  <c r="BF132" i="1" s="1"/>
  <c r="L95" i="1"/>
  <c r="L123" i="1" s="1"/>
  <c r="L98" i="1"/>
  <c r="L126" i="1" s="1"/>
  <c r="L97" i="1"/>
  <c r="L125" i="1" s="1"/>
  <c r="L112" i="1"/>
  <c r="J106" i="1"/>
  <c r="J134" i="1" s="1"/>
  <c r="AY111" i="1"/>
  <c r="AY113" i="1" s="1"/>
  <c r="M101" i="1"/>
  <c r="M129" i="1" s="1"/>
  <c r="F92" i="1"/>
  <c r="F120" i="1" s="1"/>
  <c r="P92" i="1"/>
  <c r="P120" i="1" s="1"/>
  <c r="P103" i="1"/>
  <c r="P131" i="1" s="1"/>
  <c r="P99" i="1"/>
  <c r="P127" i="1" s="1"/>
  <c r="AT97" i="1"/>
  <c r="AT125" i="1" s="1"/>
  <c r="BA101" i="1"/>
  <c r="BA129" i="1" s="1"/>
  <c r="AN107" i="1"/>
  <c r="AN135" i="1" s="1"/>
  <c r="AN98" i="1"/>
  <c r="AN126" i="1" s="1"/>
  <c r="AN102" i="1"/>
  <c r="AN130" i="1" s="1"/>
  <c r="N106" i="1"/>
  <c r="N134" i="1" s="1"/>
  <c r="BI107" i="1"/>
  <c r="BI135" i="1" s="1"/>
  <c r="BI99" i="1"/>
  <c r="BI127" i="1" s="1"/>
  <c r="BF91" i="1"/>
  <c r="BF119" i="1" s="1"/>
  <c r="BF136" i="1" s="1"/>
  <c r="BF100" i="1"/>
  <c r="BF128" i="1" s="1"/>
  <c r="K105" i="1"/>
  <c r="K133" i="1" s="1"/>
  <c r="AY95" i="1"/>
  <c r="AY123" i="1" s="1"/>
  <c r="AY105" i="1"/>
  <c r="AY133" i="1" s="1"/>
  <c r="AY91" i="1"/>
  <c r="AY108" i="1" s="1"/>
  <c r="AY97" i="1"/>
  <c r="AY125" i="1" s="1"/>
  <c r="AY112" i="1"/>
  <c r="I92" i="1"/>
  <c r="I120" i="1" s="1"/>
  <c r="I103" i="1"/>
  <c r="I131" i="1" s="1"/>
  <c r="I102" i="1"/>
  <c r="I130" i="1" s="1"/>
  <c r="M95" i="1"/>
  <c r="M123" i="1" s="1"/>
  <c r="M97" i="1"/>
  <c r="M125" i="1" s="1"/>
  <c r="F106" i="1"/>
  <c r="F134" i="1" s="1"/>
  <c r="F105" i="1"/>
  <c r="F133" i="1" s="1"/>
  <c r="BE100" i="1"/>
  <c r="BE128" i="1" s="1"/>
  <c r="O100" i="1"/>
  <c r="O128" i="1" s="1"/>
  <c r="AE107" i="1"/>
  <c r="AE135" i="1" s="1"/>
  <c r="AE98" i="1"/>
  <c r="AE126" i="1" s="1"/>
  <c r="AE102" i="1"/>
  <c r="AE130" i="1" s="1"/>
  <c r="AT91" i="1"/>
  <c r="AT108" i="1" s="1"/>
  <c r="BA107" i="1"/>
  <c r="BA135" i="1" s="1"/>
  <c r="BA97" i="1"/>
  <c r="BA125" i="1" s="1"/>
  <c r="N100" i="1"/>
  <c r="N128" i="1" s="1"/>
  <c r="BI105" i="1"/>
  <c r="BI133" i="1" s="1"/>
  <c r="BI93" i="1"/>
  <c r="BI121" i="1" s="1"/>
  <c r="BI111" i="1"/>
  <c r="BI113" i="1" s="1"/>
  <c r="BF106" i="1"/>
  <c r="BF134" i="1" s="1"/>
  <c r="BF97" i="1"/>
  <c r="BF125" i="1" s="1"/>
  <c r="BF112" i="1"/>
  <c r="AD86" i="1"/>
  <c r="F103" i="1"/>
  <c r="F131" i="1" s="1"/>
  <c r="F94" i="1"/>
  <c r="F122" i="1" s="1"/>
  <c r="F112" i="1"/>
  <c r="K91" i="1"/>
  <c r="K107" i="1"/>
  <c r="K135" i="1" s="1"/>
  <c r="M107" i="1"/>
  <c r="M135" i="1" s="1"/>
  <c r="M94" i="1"/>
  <c r="M122" i="1" s="1"/>
  <c r="M111" i="1"/>
  <c r="M113" i="1" s="1"/>
  <c r="F102" i="1"/>
  <c r="F130" i="1" s="1"/>
  <c r="F101" i="1"/>
  <c r="F129" i="1" s="1"/>
  <c r="BE97" i="1"/>
  <c r="BE125" i="1" s="1"/>
  <c r="AE106" i="1"/>
  <c r="AE134" i="1" s="1"/>
  <c r="AE91" i="1"/>
  <c r="AE97" i="1"/>
  <c r="AE125" i="1" s="1"/>
  <c r="AE112" i="1"/>
  <c r="AT107" i="1"/>
  <c r="AT135" i="1" s="1"/>
  <c r="BA104" i="1"/>
  <c r="BA132" i="1" s="1"/>
  <c r="BA94" i="1"/>
  <c r="BA122" i="1" s="1"/>
  <c r="BA112" i="1"/>
  <c r="N94" i="1"/>
  <c r="N122" i="1" s="1"/>
  <c r="AS100" i="1"/>
  <c r="AS128" i="1" s="1"/>
  <c r="AS92" i="1"/>
  <c r="AS120" i="1" s="1"/>
  <c r="AS104" i="1"/>
  <c r="AS132" i="1" s="1"/>
  <c r="AS94" i="1"/>
  <c r="AS122" i="1" s="1"/>
  <c r="AS91" i="1"/>
  <c r="AS96" i="1"/>
  <c r="AS124" i="1" s="1"/>
  <c r="AS102" i="1"/>
  <c r="AS130" i="1" s="1"/>
  <c r="AS103" i="1"/>
  <c r="AS131" i="1" s="1"/>
  <c r="AS106" i="1"/>
  <c r="AS134" i="1" s="1"/>
  <c r="AS107" i="1"/>
  <c r="AS135" i="1" s="1"/>
  <c r="AS99" i="1"/>
  <c r="AS127" i="1" s="1"/>
  <c r="AS101" i="1"/>
  <c r="AS129" i="1" s="1"/>
  <c r="AS112" i="1"/>
  <c r="AS97" i="1"/>
  <c r="AS125" i="1" s="1"/>
  <c r="AS95" i="1"/>
  <c r="AS123" i="1" s="1"/>
  <c r="AS105" i="1"/>
  <c r="AS133" i="1" s="1"/>
  <c r="AS111" i="1"/>
  <c r="AS113" i="1" s="1"/>
  <c r="AS93" i="1"/>
  <c r="AS121" i="1" s="1"/>
  <c r="AS98" i="1"/>
  <c r="AS126" i="1" s="1"/>
  <c r="J95" i="1"/>
  <c r="J123" i="1" s="1"/>
  <c r="J100" i="1"/>
  <c r="J128" i="1" s="1"/>
  <c r="J93" i="1"/>
  <c r="J121" i="1" s="1"/>
  <c r="J99" i="1"/>
  <c r="J127" i="1" s="1"/>
  <c r="K99" i="1"/>
  <c r="K127" i="1" s="1"/>
  <c r="K92" i="1"/>
  <c r="K120" i="1" s="1"/>
  <c r="K103" i="1"/>
  <c r="K131" i="1" s="1"/>
  <c r="K102" i="1"/>
  <c r="K130" i="1" s="1"/>
  <c r="I108" i="1"/>
  <c r="I119" i="1"/>
  <c r="I136" i="1" s="1"/>
  <c r="M106" i="1"/>
  <c r="M134" i="1" s="1"/>
  <c r="M92" i="1"/>
  <c r="M120" i="1" s="1"/>
  <c r="M103" i="1"/>
  <c r="M131" i="1" s="1"/>
  <c r="M102" i="1"/>
  <c r="M130" i="1" s="1"/>
  <c r="M112" i="1"/>
  <c r="F95" i="1"/>
  <c r="F123" i="1" s="1"/>
  <c r="F99" i="1"/>
  <c r="F127" i="1" s="1"/>
  <c r="F100" i="1"/>
  <c r="F128" i="1" s="1"/>
  <c r="F91" i="1"/>
  <c r="F111" i="1"/>
  <c r="F113" i="1" s="1"/>
  <c r="BE94" i="1"/>
  <c r="BE122" i="1" s="1"/>
  <c r="BE92" i="1"/>
  <c r="BE120" i="1" s="1"/>
  <c r="BE93" i="1"/>
  <c r="BE121" i="1" s="1"/>
  <c r="BE106" i="1"/>
  <c r="BE134" i="1" s="1"/>
  <c r="AE96" i="1"/>
  <c r="AE124" i="1" s="1"/>
  <c r="O104" i="1"/>
  <c r="O132" i="1" s="1"/>
  <c r="O92" i="1"/>
  <c r="O120" i="1" s="1"/>
  <c r="O93" i="1"/>
  <c r="O121" i="1" s="1"/>
  <c r="O98" i="1"/>
  <c r="O126" i="1" s="1"/>
  <c r="AL86" i="1"/>
  <c r="G107" i="1"/>
  <c r="G135" i="1" s="1"/>
  <c r="G99" i="1"/>
  <c r="G127" i="1" s="1"/>
  <c r="G103" i="1"/>
  <c r="G131" i="1" s="1"/>
  <c r="G102" i="1"/>
  <c r="G130" i="1" s="1"/>
  <c r="G112" i="1"/>
  <c r="T86" i="1"/>
  <c r="H107" i="1"/>
  <c r="H135" i="1" s="1"/>
  <c r="H91" i="1"/>
  <c r="H103" i="1"/>
  <c r="H131" i="1" s="1"/>
  <c r="H102" i="1"/>
  <c r="H130" i="1" s="1"/>
  <c r="H112" i="1"/>
  <c r="AE95" i="1"/>
  <c r="AE123" i="1" s="1"/>
  <c r="AE100" i="1"/>
  <c r="AE128" i="1" s="1"/>
  <c r="AE94" i="1"/>
  <c r="AE122" i="1" s="1"/>
  <c r="AE101" i="1"/>
  <c r="AE129" i="1" s="1"/>
  <c r="P91" i="1"/>
  <c r="P107" i="1"/>
  <c r="P135" i="1" s="1"/>
  <c r="P94" i="1"/>
  <c r="P122" i="1" s="1"/>
  <c r="P101" i="1"/>
  <c r="P129" i="1" s="1"/>
  <c r="P111" i="1"/>
  <c r="P113" i="1" s="1"/>
  <c r="AT104" i="1"/>
  <c r="AT132" i="1" s="1"/>
  <c r="AT100" i="1"/>
  <c r="AT128" i="1" s="1"/>
  <c r="AT93" i="1"/>
  <c r="AT121" i="1" s="1"/>
  <c r="AT99" i="1"/>
  <c r="AT127" i="1" s="1"/>
  <c r="BA98" i="1"/>
  <c r="BA126" i="1" s="1"/>
  <c r="BA106" i="1"/>
  <c r="BA134" i="1" s="1"/>
  <c r="BA103" i="1"/>
  <c r="BA131" i="1" s="1"/>
  <c r="BA102" i="1"/>
  <c r="BA130" i="1" s="1"/>
  <c r="BA111" i="1"/>
  <c r="BA113" i="1" s="1"/>
  <c r="AN106" i="1"/>
  <c r="AN134" i="1" s="1"/>
  <c r="AN105" i="1"/>
  <c r="AN133" i="1" s="1"/>
  <c r="AN94" i="1"/>
  <c r="AN122" i="1" s="1"/>
  <c r="AN101" i="1"/>
  <c r="AN129" i="1" s="1"/>
  <c r="AN112" i="1"/>
  <c r="N92" i="1"/>
  <c r="N120" i="1" s="1"/>
  <c r="N91" i="1"/>
  <c r="N93" i="1"/>
  <c r="N121" i="1" s="1"/>
  <c r="N98" i="1"/>
  <c r="N126" i="1" s="1"/>
  <c r="AQ86" i="1"/>
  <c r="BI104" i="1"/>
  <c r="BI132" i="1" s="1"/>
  <c r="BI106" i="1"/>
  <c r="BI134" i="1" s="1"/>
  <c r="BI94" i="1"/>
  <c r="BI122" i="1" s="1"/>
  <c r="BI101" i="1"/>
  <c r="BI129" i="1" s="1"/>
  <c r="BI112" i="1"/>
  <c r="E86" i="1"/>
  <c r="BF92" i="1"/>
  <c r="BF120" i="1" s="1"/>
  <c r="BF103" i="1"/>
  <c r="BF131" i="1" s="1"/>
  <c r="BF94" i="1"/>
  <c r="BF122" i="1" s="1"/>
  <c r="BF95" i="1"/>
  <c r="BF123" i="1" s="1"/>
  <c r="BF111" i="1"/>
  <c r="BF113" i="1" s="1"/>
  <c r="AM86" i="1"/>
  <c r="AJ86" i="1"/>
  <c r="W86" i="1"/>
  <c r="Z86" i="1"/>
  <c r="BB86" i="1"/>
  <c r="AB86" i="1"/>
  <c r="AO86" i="1"/>
  <c r="K108" i="1"/>
  <c r="K119" i="1"/>
  <c r="K136" i="1" s="1"/>
  <c r="BE108" i="1"/>
  <c r="BE119" i="1"/>
  <c r="BE136" i="1" s="1"/>
  <c r="AE108" i="1"/>
  <c r="AE119" i="1"/>
  <c r="AE136" i="1" s="1"/>
  <c r="K96" i="1"/>
  <c r="K124" i="1" s="1"/>
  <c r="Y101" i="1"/>
  <c r="Y129" i="1" s="1"/>
  <c r="Y102" i="1"/>
  <c r="Y130" i="1" s="1"/>
  <c r="Y103" i="1"/>
  <c r="Y131" i="1" s="1"/>
  <c r="Y100" i="1"/>
  <c r="Y128" i="1" s="1"/>
  <c r="Y96" i="1"/>
  <c r="Y124" i="1" s="1"/>
  <c r="Y104" i="1"/>
  <c r="Y132" i="1" s="1"/>
  <c r="Y95" i="1"/>
  <c r="Y123" i="1" s="1"/>
  <c r="Y111" i="1"/>
  <c r="Y113" i="1" s="1"/>
  <c r="Y99" i="1"/>
  <c r="Y127" i="1" s="1"/>
  <c r="Y97" i="1"/>
  <c r="Y125" i="1" s="1"/>
  <c r="Y92" i="1"/>
  <c r="Y120" i="1" s="1"/>
  <c r="Y106" i="1"/>
  <c r="Y134" i="1" s="1"/>
  <c r="Y98" i="1"/>
  <c r="Y126" i="1" s="1"/>
  <c r="Y94" i="1"/>
  <c r="Y122" i="1" s="1"/>
  <c r="Y105" i="1"/>
  <c r="Y133" i="1" s="1"/>
  <c r="Y91" i="1"/>
  <c r="Y112" i="1"/>
  <c r="Y93" i="1"/>
  <c r="Y121" i="1" s="1"/>
  <c r="Y107" i="1"/>
  <c r="Y135" i="1" s="1"/>
  <c r="AZ98" i="1"/>
  <c r="AZ126" i="1" s="1"/>
  <c r="AZ91" i="1"/>
  <c r="AZ112" i="1"/>
  <c r="AZ92" i="1"/>
  <c r="AZ120" i="1" s="1"/>
  <c r="AZ103" i="1"/>
  <c r="AZ131" i="1" s="1"/>
  <c r="AZ107" i="1"/>
  <c r="AZ135" i="1" s="1"/>
  <c r="AZ104" i="1"/>
  <c r="AZ132" i="1" s="1"/>
  <c r="AZ96" i="1"/>
  <c r="AZ124" i="1" s="1"/>
  <c r="AZ102" i="1"/>
  <c r="AZ130" i="1" s="1"/>
  <c r="AZ100" i="1"/>
  <c r="AZ128" i="1" s="1"/>
  <c r="AZ106" i="1"/>
  <c r="AZ134" i="1" s="1"/>
  <c r="AZ105" i="1"/>
  <c r="AZ133" i="1" s="1"/>
  <c r="AZ93" i="1"/>
  <c r="AZ121" i="1" s="1"/>
  <c r="AZ95" i="1"/>
  <c r="AZ123" i="1" s="1"/>
  <c r="AZ94" i="1"/>
  <c r="AZ122" i="1" s="1"/>
  <c r="AZ111" i="1"/>
  <c r="AZ113" i="1" s="1"/>
  <c r="AZ99" i="1"/>
  <c r="AZ127" i="1" s="1"/>
  <c r="AZ101" i="1"/>
  <c r="AZ129" i="1" s="1"/>
  <c r="AZ97" i="1"/>
  <c r="AZ125" i="1" s="1"/>
  <c r="V91" i="1"/>
  <c r="V111" i="1"/>
  <c r="V113" i="1" s="1"/>
  <c r="V101" i="1"/>
  <c r="V129" i="1" s="1"/>
  <c r="V94" i="1"/>
  <c r="V122" i="1" s="1"/>
  <c r="V96" i="1"/>
  <c r="V124" i="1" s="1"/>
  <c r="V105" i="1"/>
  <c r="V133" i="1" s="1"/>
  <c r="V102" i="1"/>
  <c r="V130" i="1" s="1"/>
  <c r="V103" i="1"/>
  <c r="V131" i="1" s="1"/>
  <c r="V106" i="1"/>
  <c r="V134" i="1" s="1"/>
  <c r="V104" i="1"/>
  <c r="V132" i="1" s="1"/>
  <c r="V95" i="1"/>
  <c r="V123" i="1" s="1"/>
  <c r="V97" i="1"/>
  <c r="V125" i="1" s="1"/>
  <c r="V98" i="1"/>
  <c r="V126" i="1" s="1"/>
  <c r="V92" i="1"/>
  <c r="V120" i="1" s="1"/>
  <c r="V112" i="1"/>
  <c r="V99" i="1"/>
  <c r="V127" i="1" s="1"/>
  <c r="V93" i="1"/>
  <c r="V121" i="1" s="1"/>
  <c r="V100" i="1"/>
  <c r="V128" i="1" s="1"/>
  <c r="V107" i="1"/>
  <c r="V135" i="1" s="1"/>
  <c r="AD102" i="1"/>
  <c r="AD130" i="1" s="1"/>
  <c r="AD103" i="1"/>
  <c r="AD131" i="1" s="1"/>
  <c r="AD98" i="1"/>
  <c r="AD126" i="1" s="1"/>
  <c r="AD107" i="1"/>
  <c r="AD135" i="1" s="1"/>
  <c r="AD104" i="1"/>
  <c r="AD132" i="1" s="1"/>
  <c r="AD91" i="1"/>
  <c r="AD95" i="1"/>
  <c r="AD123" i="1" s="1"/>
  <c r="AD97" i="1"/>
  <c r="AD125" i="1" s="1"/>
  <c r="AD100" i="1"/>
  <c r="AD128" i="1" s="1"/>
  <c r="AD106" i="1"/>
  <c r="AD134" i="1" s="1"/>
  <c r="AD111" i="1"/>
  <c r="AD113" i="1" s="1"/>
  <c r="AD99" i="1"/>
  <c r="AD127" i="1" s="1"/>
  <c r="AD105" i="1"/>
  <c r="AD133" i="1" s="1"/>
  <c r="AD112" i="1"/>
  <c r="AD101" i="1"/>
  <c r="AD129" i="1" s="1"/>
  <c r="AD94" i="1"/>
  <c r="AD122" i="1" s="1"/>
  <c r="AD96" i="1"/>
  <c r="AD124" i="1" s="1"/>
  <c r="AD92" i="1"/>
  <c r="AD120" i="1" s="1"/>
  <c r="AD93" i="1"/>
  <c r="AD121" i="1" s="1"/>
  <c r="BG105" i="1"/>
  <c r="BG133" i="1" s="1"/>
  <c r="BG106" i="1"/>
  <c r="BG134" i="1" s="1"/>
  <c r="BG92" i="1"/>
  <c r="BG120" i="1" s="1"/>
  <c r="BG104" i="1"/>
  <c r="BG132" i="1" s="1"/>
  <c r="BG99" i="1"/>
  <c r="BG127" i="1" s="1"/>
  <c r="BG93" i="1"/>
  <c r="BG121" i="1" s="1"/>
  <c r="BG107" i="1"/>
  <c r="BG135" i="1" s="1"/>
  <c r="BG111" i="1"/>
  <c r="BG113" i="1" s="1"/>
  <c r="BG101" i="1"/>
  <c r="BG129" i="1" s="1"/>
  <c r="BG94" i="1"/>
  <c r="BG122" i="1" s="1"/>
  <c r="BG100" i="1"/>
  <c r="BG128" i="1" s="1"/>
  <c r="BG112" i="1"/>
  <c r="BG102" i="1"/>
  <c r="BG130" i="1" s="1"/>
  <c r="BG103" i="1"/>
  <c r="BG131" i="1" s="1"/>
  <c r="BG95" i="1"/>
  <c r="BG123" i="1" s="1"/>
  <c r="BG98" i="1"/>
  <c r="BG126" i="1" s="1"/>
  <c r="BG97" i="1"/>
  <c r="BG125" i="1" s="1"/>
  <c r="BG91" i="1"/>
  <c r="BG96" i="1"/>
  <c r="BG124" i="1" s="1"/>
  <c r="U101" i="1"/>
  <c r="U129" i="1" s="1"/>
  <c r="U94" i="1"/>
  <c r="U122" i="1" s="1"/>
  <c r="U107" i="1"/>
  <c r="U135" i="1" s="1"/>
  <c r="U104" i="1"/>
  <c r="U132" i="1" s="1"/>
  <c r="U95" i="1"/>
  <c r="U123" i="1" s="1"/>
  <c r="U111" i="1"/>
  <c r="U113" i="1" s="1"/>
  <c r="U102" i="1"/>
  <c r="U130" i="1" s="1"/>
  <c r="U103" i="1"/>
  <c r="U131" i="1" s="1"/>
  <c r="U100" i="1"/>
  <c r="U128" i="1" s="1"/>
  <c r="U105" i="1"/>
  <c r="U133" i="1" s="1"/>
  <c r="U112" i="1"/>
  <c r="U97" i="1"/>
  <c r="U125" i="1" s="1"/>
  <c r="U96" i="1"/>
  <c r="U124" i="1" s="1"/>
  <c r="U106" i="1"/>
  <c r="U134" i="1" s="1"/>
  <c r="U92" i="1"/>
  <c r="U120" i="1" s="1"/>
  <c r="U93" i="1"/>
  <c r="U121" i="1" s="1"/>
  <c r="U99" i="1"/>
  <c r="U127" i="1" s="1"/>
  <c r="U98" i="1"/>
  <c r="U126" i="1" s="1"/>
  <c r="U91" i="1"/>
  <c r="L108" i="1"/>
  <c r="L119" i="1"/>
  <c r="L136" i="1" s="1"/>
  <c r="J104" i="1"/>
  <c r="J132" i="1" s="1"/>
  <c r="J107" i="1"/>
  <c r="J135" i="1" s="1"/>
  <c r="J103" i="1"/>
  <c r="J131" i="1" s="1"/>
  <c r="J102" i="1"/>
  <c r="J130" i="1" s="1"/>
  <c r="J111" i="1"/>
  <c r="J113" i="1" s="1"/>
  <c r="K106" i="1"/>
  <c r="K134" i="1" s="1"/>
  <c r="K104" i="1"/>
  <c r="K132" i="1" s="1"/>
  <c r="K98" i="1"/>
  <c r="K126" i="1" s="1"/>
  <c r="K93" i="1"/>
  <c r="K121" i="1" s="1"/>
  <c r="K112" i="1"/>
  <c r="M100" i="1"/>
  <c r="M128" i="1" s="1"/>
  <c r="M104" i="1"/>
  <c r="M132" i="1" s="1"/>
  <c r="M93" i="1"/>
  <c r="M121" i="1" s="1"/>
  <c r="M99" i="1"/>
  <c r="M127" i="1" s="1"/>
  <c r="F93" i="1"/>
  <c r="F121" i="1" s="1"/>
  <c r="F107" i="1"/>
  <c r="F135" i="1" s="1"/>
  <c r="F97" i="1"/>
  <c r="F125" i="1" s="1"/>
  <c r="F98" i="1"/>
  <c r="F126" i="1" s="1"/>
  <c r="BE98" i="1"/>
  <c r="BE126" i="1" s="1"/>
  <c r="BE101" i="1"/>
  <c r="BE129" i="1" s="1"/>
  <c r="BE95" i="1"/>
  <c r="BE123" i="1" s="1"/>
  <c r="BE99" i="1"/>
  <c r="BE127" i="1" s="1"/>
  <c r="BE112" i="1"/>
  <c r="O95" i="1"/>
  <c r="O123" i="1" s="1"/>
  <c r="O99" i="1"/>
  <c r="O127" i="1" s="1"/>
  <c r="O103" i="1"/>
  <c r="O131" i="1" s="1"/>
  <c r="O102" i="1"/>
  <c r="O130" i="1" s="1"/>
  <c r="O111" i="1"/>
  <c r="O113" i="1" s="1"/>
  <c r="G92" i="1"/>
  <c r="G120" i="1" s="1"/>
  <c r="G106" i="1"/>
  <c r="G134" i="1" s="1"/>
  <c r="G93" i="1"/>
  <c r="G121" i="1" s="1"/>
  <c r="G101" i="1"/>
  <c r="G129" i="1" s="1"/>
  <c r="H92" i="1"/>
  <c r="H120" i="1" s="1"/>
  <c r="H98" i="1"/>
  <c r="H126" i="1" s="1"/>
  <c r="H93" i="1"/>
  <c r="H121" i="1" s="1"/>
  <c r="H101" i="1"/>
  <c r="H129" i="1" s="1"/>
  <c r="AT92" i="1"/>
  <c r="AT120" i="1" s="1"/>
  <c r="AT98" i="1"/>
  <c r="AT126" i="1" s="1"/>
  <c r="AT103" i="1"/>
  <c r="AT131" i="1" s="1"/>
  <c r="AT102" i="1"/>
  <c r="AT130" i="1" s="1"/>
  <c r="AT111" i="1"/>
  <c r="AT113" i="1" s="1"/>
  <c r="BA105" i="1"/>
  <c r="BA133" i="1" s="1"/>
  <c r="BA100" i="1"/>
  <c r="BA128" i="1" s="1"/>
  <c r="BA93" i="1"/>
  <c r="BA121" i="1" s="1"/>
  <c r="AN108" i="1"/>
  <c r="AN119" i="1"/>
  <c r="AN136" i="1" s="1"/>
  <c r="N95" i="1"/>
  <c r="N123" i="1" s="1"/>
  <c r="N97" i="1"/>
  <c r="N125" i="1" s="1"/>
  <c r="N104" i="1"/>
  <c r="N132" i="1" s="1"/>
  <c r="N99" i="1"/>
  <c r="N127" i="1" s="1"/>
  <c r="N111" i="1"/>
  <c r="N113" i="1" s="1"/>
  <c r="BI92" i="1"/>
  <c r="BI120" i="1" s="1"/>
  <c r="BI95" i="1"/>
  <c r="BI123" i="1" s="1"/>
  <c r="BI97" i="1"/>
  <c r="BI125" i="1" s="1"/>
  <c r="BI91" i="1"/>
  <c r="BF105" i="1"/>
  <c r="BF133" i="1" s="1"/>
  <c r="BF102" i="1"/>
  <c r="BF130" i="1" s="1"/>
  <c r="BF101" i="1"/>
  <c r="BF129" i="1" s="1"/>
  <c r="J96" i="1"/>
  <c r="J124" i="1" s="1"/>
  <c r="AX86" i="1"/>
  <c r="AA86" i="1"/>
  <c r="BC86" i="1"/>
  <c r="AI86" i="1"/>
  <c r="X86" i="1"/>
  <c r="AK86" i="1"/>
  <c r="O96" i="1"/>
  <c r="O124" i="1" s="1"/>
  <c r="J105" i="1"/>
  <c r="J133" i="1" s="1"/>
  <c r="J91" i="1"/>
  <c r="J94" i="1"/>
  <c r="J122" i="1" s="1"/>
  <c r="J101" i="1"/>
  <c r="J129" i="1" s="1"/>
  <c r="K95" i="1"/>
  <c r="K123" i="1" s="1"/>
  <c r="K100" i="1"/>
  <c r="K128" i="1" s="1"/>
  <c r="K101" i="1"/>
  <c r="K129" i="1" s="1"/>
  <c r="K97" i="1"/>
  <c r="K125" i="1" s="1"/>
  <c r="M108" i="1"/>
  <c r="M119" i="1"/>
  <c r="M136" i="1" s="1"/>
  <c r="BE104" i="1"/>
  <c r="BE132" i="1" s="1"/>
  <c r="BE105" i="1"/>
  <c r="BE133" i="1" s="1"/>
  <c r="BE103" i="1"/>
  <c r="BE131" i="1" s="1"/>
  <c r="BE107" i="1"/>
  <c r="BE135" i="1" s="1"/>
  <c r="BE111" i="1"/>
  <c r="BE113" i="1" s="1"/>
  <c r="O107" i="1"/>
  <c r="O135" i="1" s="1"/>
  <c r="O106" i="1"/>
  <c r="O134" i="1" s="1"/>
  <c r="O94" i="1"/>
  <c r="O122" i="1" s="1"/>
  <c r="O101" i="1"/>
  <c r="O129" i="1" s="1"/>
  <c r="AT105" i="1"/>
  <c r="AT133" i="1" s="1"/>
  <c r="AT106" i="1"/>
  <c r="AT134" i="1" s="1"/>
  <c r="AT94" i="1"/>
  <c r="AT122" i="1" s="1"/>
  <c r="AT101" i="1"/>
  <c r="AT129" i="1" s="1"/>
  <c r="AT112" i="1"/>
  <c r="BA91" i="1"/>
  <c r="BA96" i="1"/>
  <c r="BA124" i="1" s="1"/>
  <c r="N107" i="1"/>
  <c r="N135" i="1" s="1"/>
  <c r="N101" i="1"/>
  <c r="N129" i="1" s="1"/>
  <c r="N103" i="1"/>
  <c r="N131" i="1" s="1"/>
  <c r="N105" i="1"/>
  <c r="N133" i="1" s="1"/>
  <c r="N112" i="1"/>
  <c r="BD86" i="1"/>
  <c r="BH86" i="1"/>
  <c r="AP86" i="1"/>
  <c r="AR86" i="1"/>
  <c r="AC86" i="1"/>
  <c r="O119" i="1" l="1"/>
  <c r="O136" i="1" s="1"/>
  <c r="AY119" i="1"/>
  <c r="AY136" i="1" s="1"/>
  <c r="G119" i="1"/>
  <c r="G136" i="1" s="1"/>
  <c r="AT119" i="1"/>
  <c r="AT136" i="1" s="1"/>
  <c r="BF108" i="1"/>
  <c r="AR106" i="1"/>
  <c r="AR134" i="1" s="1"/>
  <c r="AR94" i="1"/>
  <c r="AR122" i="1" s="1"/>
  <c r="AR102" i="1"/>
  <c r="AR130" i="1" s="1"/>
  <c r="AR104" i="1"/>
  <c r="AR132" i="1" s="1"/>
  <c r="AR96" i="1"/>
  <c r="AR124" i="1" s="1"/>
  <c r="AR98" i="1"/>
  <c r="AR126" i="1" s="1"/>
  <c r="AR105" i="1"/>
  <c r="AR133" i="1" s="1"/>
  <c r="AR100" i="1"/>
  <c r="AR128" i="1" s="1"/>
  <c r="AR93" i="1"/>
  <c r="AR121" i="1" s="1"/>
  <c r="AR111" i="1"/>
  <c r="AR113" i="1" s="1"/>
  <c r="AR95" i="1"/>
  <c r="AR123" i="1" s="1"/>
  <c r="AR101" i="1"/>
  <c r="AR129" i="1" s="1"/>
  <c r="AR92" i="1"/>
  <c r="AR120" i="1" s="1"/>
  <c r="AR103" i="1"/>
  <c r="AR131" i="1" s="1"/>
  <c r="AR112" i="1"/>
  <c r="AR91" i="1"/>
  <c r="AR97" i="1"/>
  <c r="AR125" i="1" s="1"/>
  <c r="AR99" i="1"/>
  <c r="AR127" i="1" s="1"/>
  <c r="AR107" i="1"/>
  <c r="AR135" i="1" s="1"/>
  <c r="BA108" i="1"/>
  <c r="BA119" i="1"/>
  <c r="BA136" i="1" s="1"/>
  <c r="AK96" i="1"/>
  <c r="AK124" i="1" s="1"/>
  <c r="AK104" i="1"/>
  <c r="AK132" i="1" s="1"/>
  <c r="AK107" i="1"/>
  <c r="AK135" i="1" s="1"/>
  <c r="AK92" i="1"/>
  <c r="AK120" i="1" s="1"/>
  <c r="AK100" i="1"/>
  <c r="AK128" i="1" s="1"/>
  <c r="AK91" i="1"/>
  <c r="AK99" i="1"/>
  <c r="AK127" i="1" s="1"/>
  <c r="AK111" i="1"/>
  <c r="AK113" i="1" s="1"/>
  <c r="AK105" i="1"/>
  <c r="AK133" i="1" s="1"/>
  <c r="AK101" i="1"/>
  <c r="AK129" i="1" s="1"/>
  <c r="AK93" i="1"/>
  <c r="AK121" i="1" s="1"/>
  <c r="AK112" i="1"/>
  <c r="AK95" i="1"/>
  <c r="AK123" i="1" s="1"/>
  <c r="AK106" i="1"/>
  <c r="AK134" i="1" s="1"/>
  <c r="AK97" i="1"/>
  <c r="AK125" i="1" s="1"/>
  <c r="AK98" i="1"/>
  <c r="AK126" i="1" s="1"/>
  <c r="AK103" i="1"/>
  <c r="AK131" i="1" s="1"/>
  <c r="AK102" i="1"/>
  <c r="AK130" i="1" s="1"/>
  <c r="AK94" i="1"/>
  <c r="AK122" i="1" s="1"/>
  <c r="AA91" i="1"/>
  <c r="AA112" i="1"/>
  <c r="AA95" i="1"/>
  <c r="AA123" i="1" s="1"/>
  <c r="AA100" i="1"/>
  <c r="AA128" i="1" s="1"/>
  <c r="AA93" i="1"/>
  <c r="AA121" i="1" s="1"/>
  <c r="AA94" i="1"/>
  <c r="AA122" i="1" s="1"/>
  <c r="AA103" i="1"/>
  <c r="AA131" i="1" s="1"/>
  <c r="AA105" i="1"/>
  <c r="AA133" i="1" s="1"/>
  <c r="AA106" i="1"/>
  <c r="AA134" i="1" s="1"/>
  <c r="AA104" i="1"/>
  <c r="AA132" i="1" s="1"/>
  <c r="AA107" i="1"/>
  <c r="AA135" i="1" s="1"/>
  <c r="AA101" i="1"/>
  <c r="AA129" i="1" s="1"/>
  <c r="AA98" i="1"/>
  <c r="AA126" i="1" s="1"/>
  <c r="AA92" i="1"/>
  <c r="AA120" i="1" s="1"/>
  <c r="AA102" i="1"/>
  <c r="AA130" i="1" s="1"/>
  <c r="AA97" i="1"/>
  <c r="AA125" i="1" s="1"/>
  <c r="AA96" i="1"/>
  <c r="AA124" i="1" s="1"/>
  <c r="AA111" i="1"/>
  <c r="AA113" i="1" s="1"/>
  <c r="AA99" i="1"/>
  <c r="AA127" i="1" s="1"/>
  <c r="AZ108" i="1"/>
  <c r="AZ119" i="1"/>
  <c r="AZ136" i="1" s="1"/>
  <c r="BB97" i="1"/>
  <c r="BB125" i="1" s="1"/>
  <c r="BB107" i="1"/>
  <c r="BB135" i="1" s="1"/>
  <c r="BB92" i="1"/>
  <c r="BB120" i="1" s="1"/>
  <c r="BB95" i="1"/>
  <c r="BB123" i="1" s="1"/>
  <c r="BB98" i="1"/>
  <c r="BB126" i="1" s="1"/>
  <c r="BB93" i="1"/>
  <c r="BB121" i="1" s="1"/>
  <c r="BB104" i="1"/>
  <c r="BB132" i="1" s="1"/>
  <c r="BB99" i="1"/>
  <c r="BB127" i="1" s="1"/>
  <c r="BB111" i="1"/>
  <c r="BB113" i="1" s="1"/>
  <c r="BB101" i="1"/>
  <c r="BB129" i="1" s="1"/>
  <c r="BB94" i="1"/>
  <c r="BB122" i="1" s="1"/>
  <c r="BB105" i="1"/>
  <c r="BB133" i="1" s="1"/>
  <c r="BB100" i="1"/>
  <c r="BB128" i="1" s="1"/>
  <c r="BB112" i="1"/>
  <c r="BB102" i="1"/>
  <c r="BB130" i="1" s="1"/>
  <c r="BB103" i="1"/>
  <c r="BB131" i="1" s="1"/>
  <c r="BB106" i="1"/>
  <c r="BB134" i="1" s="1"/>
  <c r="BB91" i="1"/>
  <c r="BB96" i="1"/>
  <c r="BB124" i="1" s="1"/>
  <c r="AM91" i="1"/>
  <c r="AM111" i="1"/>
  <c r="AM113" i="1" s="1"/>
  <c r="AM99" i="1"/>
  <c r="AM127" i="1" s="1"/>
  <c r="AM93" i="1"/>
  <c r="AM121" i="1" s="1"/>
  <c r="AM92" i="1"/>
  <c r="AM120" i="1" s="1"/>
  <c r="AM105" i="1"/>
  <c r="AM133" i="1" s="1"/>
  <c r="AM102" i="1"/>
  <c r="AM130" i="1" s="1"/>
  <c r="AM100" i="1"/>
  <c r="AM128" i="1" s="1"/>
  <c r="AM112" i="1"/>
  <c r="AM101" i="1"/>
  <c r="AM129" i="1" s="1"/>
  <c r="AM94" i="1"/>
  <c r="AM122" i="1" s="1"/>
  <c r="AM107" i="1"/>
  <c r="AM135" i="1" s="1"/>
  <c r="AM96" i="1"/>
  <c r="AM124" i="1" s="1"/>
  <c r="AM98" i="1"/>
  <c r="AM126" i="1" s="1"/>
  <c r="AM97" i="1"/>
  <c r="AM125" i="1" s="1"/>
  <c r="AM106" i="1"/>
  <c r="AM134" i="1" s="1"/>
  <c r="AM104" i="1"/>
  <c r="AM132" i="1" s="1"/>
  <c r="AM95" i="1"/>
  <c r="AM123" i="1" s="1"/>
  <c r="AM103" i="1"/>
  <c r="AM131" i="1" s="1"/>
  <c r="AQ96" i="1"/>
  <c r="AQ124" i="1" s="1"/>
  <c r="AQ99" i="1"/>
  <c r="AQ127" i="1" s="1"/>
  <c r="AQ93" i="1"/>
  <c r="AQ121" i="1" s="1"/>
  <c r="AQ92" i="1"/>
  <c r="AQ120" i="1" s="1"/>
  <c r="AQ100" i="1"/>
  <c r="AQ128" i="1" s="1"/>
  <c r="AQ111" i="1"/>
  <c r="AQ113" i="1" s="1"/>
  <c r="AQ101" i="1"/>
  <c r="AQ129" i="1" s="1"/>
  <c r="AQ94" i="1"/>
  <c r="AQ122" i="1" s="1"/>
  <c r="AQ107" i="1"/>
  <c r="AQ135" i="1" s="1"/>
  <c r="AQ106" i="1"/>
  <c r="AQ134" i="1" s="1"/>
  <c r="AQ112" i="1"/>
  <c r="AQ102" i="1"/>
  <c r="AQ130" i="1" s="1"/>
  <c r="AQ103" i="1"/>
  <c r="AQ131" i="1" s="1"/>
  <c r="AQ104" i="1"/>
  <c r="AQ132" i="1" s="1"/>
  <c r="AQ91" i="1"/>
  <c r="AQ97" i="1"/>
  <c r="AQ125" i="1" s="1"/>
  <c r="AQ98" i="1"/>
  <c r="AQ126" i="1" s="1"/>
  <c r="AQ105" i="1"/>
  <c r="AQ133" i="1" s="1"/>
  <c r="AQ95" i="1"/>
  <c r="AQ123" i="1" s="1"/>
  <c r="AP111" i="1"/>
  <c r="AP113" i="1" s="1"/>
  <c r="AP93" i="1"/>
  <c r="AP121" i="1" s="1"/>
  <c r="AP99" i="1"/>
  <c r="AP127" i="1" s="1"/>
  <c r="AP105" i="1"/>
  <c r="AP133" i="1" s="1"/>
  <c r="AP104" i="1"/>
  <c r="AP132" i="1" s="1"/>
  <c r="AP96" i="1"/>
  <c r="AP124" i="1" s="1"/>
  <c r="AP94" i="1"/>
  <c r="AP122" i="1" s="1"/>
  <c r="AP107" i="1"/>
  <c r="AP135" i="1" s="1"/>
  <c r="AP92" i="1"/>
  <c r="AP120" i="1" s="1"/>
  <c r="AP95" i="1"/>
  <c r="AP123" i="1" s="1"/>
  <c r="AP102" i="1"/>
  <c r="AP130" i="1" s="1"/>
  <c r="AP103" i="1"/>
  <c r="AP131" i="1" s="1"/>
  <c r="AP100" i="1"/>
  <c r="AP128" i="1" s="1"/>
  <c r="AP91" i="1"/>
  <c r="AP112" i="1"/>
  <c r="AP97" i="1"/>
  <c r="AP125" i="1" s="1"/>
  <c r="AP101" i="1"/>
  <c r="AP129" i="1" s="1"/>
  <c r="AP98" i="1"/>
  <c r="AP126" i="1" s="1"/>
  <c r="AP106" i="1"/>
  <c r="AP134" i="1" s="1"/>
  <c r="J108" i="1"/>
  <c r="J119" i="1"/>
  <c r="J136" i="1" s="1"/>
  <c r="X92" i="1"/>
  <c r="X120" i="1" s="1"/>
  <c r="X104" i="1"/>
  <c r="X132" i="1" s="1"/>
  <c r="X91" i="1"/>
  <c r="X94" i="1"/>
  <c r="X122" i="1" s="1"/>
  <c r="X98" i="1"/>
  <c r="X126" i="1" s="1"/>
  <c r="X106" i="1"/>
  <c r="X134" i="1" s="1"/>
  <c r="X97" i="1"/>
  <c r="X125" i="1" s="1"/>
  <c r="X105" i="1"/>
  <c r="X133" i="1" s="1"/>
  <c r="X103" i="1"/>
  <c r="X131" i="1" s="1"/>
  <c r="X112" i="1"/>
  <c r="X99" i="1"/>
  <c r="X127" i="1" s="1"/>
  <c r="X93" i="1"/>
  <c r="X121" i="1" s="1"/>
  <c r="X111" i="1"/>
  <c r="X113" i="1" s="1"/>
  <c r="X100" i="1"/>
  <c r="X128" i="1" s="1"/>
  <c r="X95" i="1"/>
  <c r="X123" i="1" s="1"/>
  <c r="X107" i="1"/>
  <c r="X135" i="1" s="1"/>
  <c r="X102" i="1"/>
  <c r="X130" i="1" s="1"/>
  <c r="X101" i="1"/>
  <c r="X129" i="1" s="1"/>
  <c r="X96" i="1"/>
  <c r="X124" i="1" s="1"/>
  <c r="AX97" i="1"/>
  <c r="AX92" i="1"/>
  <c r="AX105" i="1"/>
  <c r="AX111" i="1"/>
  <c r="AX99" i="1"/>
  <c r="AX93" i="1"/>
  <c r="AX107" i="1"/>
  <c r="AX100" i="1"/>
  <c r="AX95" i="1"/>
  <c r="AX96" i="1"/>
  <c r="AX102" i="1"/>
  <c r="AX103" i="1"/>
  <c r="AX91" i="1"/>
  <c r="AX104" i="1"/>
  <c r="AX112" i="1"/>
  <c r="BJ112" i="1" s="1"/>
  <c r="AX101" i="1"/>
  <c r="AX94" i="1"/>
  <c r="AX98" i="1"/>
  <c r="AX106" i="1"/>
  <c r="Y108" i="1"/>
  <c r="Y119" i="1"/>
  <c r="Y136" i="1" s="1"/>
  <c r="Z91" i="1"/>
  <c r="Z111" i="1"/>
  <c r="Z113" i="1" s="1"/>
  <c r="Z98" i="1"/>
  <c r="Z126" i="1" s="1"/>
  <c r="Z93" i="1"/>
  <c r="Z121" i="1" s="1"/>
  <c r="Z92" i="1"/>
  <c r="Z120" i="1" s="1"/>
  <c r="Z94" i="1"/>
  <c r="Z122" i="1" s="1"/>
  <c r="Z106" i="1"/>
  <c r="Z134" i="1" s="1"/>
  <c r="Z104" i="1"/>
  <c r="Z132" i="1" s="1"/>
  <c r="Z112" i="1"/>
  <c r="Z95" i="1"/>
  <c r="Z123" i="1" s="1"/>
  <c r="Z103" i="1"/>
  <c r="Z131" i="1" s="1"/>
  <c r="Z107" i="1"/>
  <c r="Z135" i="1" s="1"/>
  <c r="Z100" i="1"/>
  <c r="Z128" i="1" s="1"/>
  <c r="Z96" i="1"/>
  <c r="Z124" i="1" s="1"/>
  <c r="Z102" i="1"/>
  <c r="Z130" i="1" s="1"/>
  <c r="Z105" i="1"/>
  <c r="Z133" i="1" s="1"/>
  <c r="Z97" i="1"/>
  <c r="Z125" i="1" s="1"/>
  <c r="Z99" i="1"/>
  <c r="Z127" i="1" s="1"/>
  <c r="Z101" i="1"/>
  <c r="Z129" i="1" s="1"/>
  <c r="T94" i="1"/>
  <c r="T98" i="1"/>
  <c r="T107" i="1"/>
  <c r="T92" i="1"/>
  <c r="T112" i="1"/>
  <c r="AF112" i="1" s="1"/>
  <c r="T102" i="1"/>
  <c r="T103" i="1"/>
  <c r="T106" i="1"/>
  <c r="T95" i="1"/>
  <c r="T111" i="1"/>
  <c r="T97" i="1"/>
  <c r="T99" i="1"/>
  <c r="T105" i="1"/>
  <c r="T91" i="1"/>
  <c r="T93" i="1"/>
  <c r="T101" i="1"/>
  <c r="T100" i="1"/>
  <c r="T104" i="1"/>
  <c r="T96" i="1"/>
  <c r="BH111" i="1"/>
  <c r="BH113" i="1" s="1"/>
  <c r="BH94" i="1"/>
  <c r="BH122" i="1" s="1"/>
  <c r="BH99" i="1"/>
  <c r="BH127" i="1" s="1"/>
  <c r="BH107" i="1"/>
  <c r="BH135" i="1" s="1"/>
  <c r="BH106" i="1"/>
  <c r="BH134" i="1" s="1"/>
  <c r="BH91" i="1"/>
  <c r="BH100" i="1"/>
  <c r="BH128" i="1" s="1"/>
  <c r="BH102" i="1"/>
  <c r="BH130" i="1" s="1"/>
  <c r="BH105" i="1"/>
  <c r="BH133" i="1" s="1"/>
  <c r="BH98" i="1"/>
  <c r="BH126" i="1" s="1"/>
  <c r="BH93" i="1"/>
  <c r="BH121" i="1" s="1"/>
  <c r="BH112" i="1"/>
  <c r="BH97" i="1"/>
  <c r="BH125" i="1" s="1"/>
  <c r="BH92" i="1"/>
  <c r="BH120" i="1" s="1"/>
  <c r="BH103" i="1"/>
  <c r="BH131" i="1" s="1"/>
  <c r="BH104" i="1"/>
  <c r="BH132" i="1" s="1"/>
  <c r="BH96" i="1"/>
  <c r="BH124" i="1" s="1"/>
  <c r="BH101" i="1"/>
  <c r="BH129" i="1" s="1"/>
  <c r="BH95" i="1"/>
  <c r="BH123" i="1" s="1"/>
  <c r="AI105" i="1"/>
  <c r="AI93" i="1"/>
  <c r="AI100" i="1"/>
  <c r="AI94" i="1"/>
  <c r="AI95" i="1"/>
  <c r="AI112" i="1"/>
  <c r="AU112" i="1" s="1"/>
  <c r="AI92" i="1"/>
  <c r="AI103" i="1"/>
  <c r="AI98" i="1"/>
  <c r="AI106" i="1"/>
  <c r="AI99" i="1"/>
  <c r="AI104" i="1"/>
  <c r="AI96" i="1"/>
  <c r="AI91" i="1"/>
  <c r="AI102" i="1"/>
  <c r="AI107" i="1"/>
  <c r="AI97" i="1"/>
  <c r="AI111" i="1"/>
  <c r="AI101" i="1"/>
  <c r="BI108" i="1"/>
  <c r="BI119" i="1"/>
  <c r="BI136" i="1" s="1"/>
  <c r="AD108" i="1"/>
  <c r="AD119" i="1"/>
  <c r="AD136" i="1" s="1"/>
  <c r="V108" i="1"/>
  <c r="V119" i="1"/>
  <c r="V136" i="1" s="1"/>
  <c r="AO104" i="1"/>
  <c r="AO132" i="1" s="1"/>
  <c r="AO92" i="1"/>
  <c r="AO120" i="1" s="1"/>
  <c r="AO95" i="1"/>
  <c r="AO123" i="1" s="1"/>
  <c r="AO101" i="1"/>
  <c r="AO129" i="1" s="1"/>
  <c r="AO94" i="1"/>
  <c r="AO122" i="1" s="1"/>
  <c r="AO106" i="1"/>
  <c r="AO134" i="1" s="1"/>
  <c r="AO105" i="1"/>
  <c r="AO133" i="1" s="1"/>
  <c r="AO98" i="1"/>
  <c r="AO126" i="1" s="1"/>
  <c r="AO102" i="1"/>
  <c r="AO130" i="1" s="1"/>
  <c r="AO103" i="1"/>
  <c r="AO131" i="1" s="1"/>
  <c r="AO111" i="1"/>
  <c r="AO113" i="1" s="1"/>
  <c r="AO96" i="1"/>
  <c r="AO124" i="1" s="1"/>
  <c r="AO97" i="1"/>
  <c r="AO125" i="1" s="1"/>
  <c r="AO107" i="1"/>
  <c r="AO135" i="1" s="1"/>
  <c r="AO91" i="1"/>
  <c r="AO112" i="1"/>
  <c r="AO99" i="1"/>
  <c r="AO127" i="1" s="1"/>
  <c r="AO93" i="1"/>
  <c r="AO121" i="1" s="1"/>
  <c r="AO100" i="1"/>
  <c r="AO128" i="1" s="1"/>
  <c r="W96" i="1"/>
  <c r="W124" i="1" s="1"/>
  <c r="W112" i="1"/>
  <c r="W102" i="1"/>
  <c r="W130" i="1" s="1"/>
  <c r="W103" i="1"/>
  <c r="W131" i="1" s="1"/>
  <c r="W107" i="1"/>
  <c r="W135" i="1" s="1"/>
  <c r="W104" i="1"/>
  <c r="W132" i="1" s="1"/>
  <c r="W93" i="1"/>
  <c r="W121" i="1" s="1"/>
  <c r="W97" i="1"/>
  <c r="W125" i="1" s="1"/>
  <c r="W98" i="1"/>
  <c r="W126" i="1" s="1"/>
  <c r="W95" i="1"/>
  <c r="W123" i="1" s="1"/>
  <c r="W100" i="1"/>
  <c r="W128" i="1" s="1"/>
  <c r="W111" i="1"/>
  <c r="W113" i="1" s="1"/>
  <c r="W101" i="1"/>
  <c r="W129" i="1" s="1"/>
  <c r="W94" i="1"/>
  <c r="W122" i="1" s="1"/>
  <c r="W106" i="1"/>
  <c r="W134" i="1" s="1"/>
  <c r="W92" i="1"/>
  <c r="W120" i="1" s="1"/>
  <c r="W91" i="1"/>
  <c r="W99" i="1"/>
  <c r="W127" i="1" s="1"/>
  <c r="W105" i="1"/>
  <c r="W133" i="1" s="1"/>
  <c r="E102" i="1"/>
  <c r="E103" i="1"/>
  <c r="E106" i="1"/>
  <c r="E91" i="1"/>
  <c r="E111" i="1"/>
  <c r="E98" i="1"/>
  <c r="E97" i="1"/>
  <c r="E100" i="1"/>
  <c r="E105" i="1"/>
  <c r="E112" i="1"/>
  <c r="Q112" i="1" s="1"/>
  <c r="E99" i="1"/>
  <c r="E93" i="1"/>
  <c r="E92" i="1"/>
  <c r="E107" i="1"/>
  <c r="E96" i="1"/>
  <c r="E101" i="1"/>
  <c r="E94" i="1"/>
  <c r="E95" i="1"/>
  <c r="E104" i="1"/>
  <c r="F108" i="1"/>
  <c r="F119" i="1"/>
  <c r="F136" i="1" s="1"/>
  <c r="AC91" i="1"/>
  <c r="AC105" i="1"/>
  <c r="AC133" i="1" s="1"/>
  <c r="AC92" i="1"/>
  <c r="AC120" i="1" s="1"/>
  <c r="AC104" i="1"/>
  <c r="AC132" i="1" s="1"/>
  <c r="AC106" i="1"/>
  <c r="AC134" i="1" s="1"/>
  <c r="AC102" i="1"/>
  <c r="AC130" i="1" s="1"/>
  <c r="AC103" i="1"/>
  <c r="AC131" i="1" s="1"/>
  <c r="AC107" i="1"/>
  <c r="AC135" i="1" s="1"/>
  <c r="AC111" i="1"/>
  <c r="AC113" i="1" s="1"/>
  <c r="AC97" i="1"/>
  <c r="AC125" i="1" s="1"/>
  <c r="AC98" i="1"/>
  <c r="AC126" i="1" s="1"/>
  <c r="AC100" i="1"/>
  <c r="AC128" i="1" s="1"/>
  <c r="AC112" i="1"/>
  <c r="AC93" i="1"/>
  <c r="AC121" i="1" s="1"/>
  <c r="AC99" i="1"/>
  <c r="AC127" i="1" s="1"/>
  <c r="AC95" i="1"/>
  <c r="AC123" i="1" s="1"/>
  <c r="AC96" i="1"/>
  <c r="AC124" i="1" s="1"/>
  <c r="AC94" i="1"/>
  <c r="AC122" i="1" s="1"/>
  <c r="AC101" i="1"/>
  <c r="AC129" i="1" s="1"/>
  <c r="BD112" i="1"/>
  <c r="BD101" i="1"/>
  <c r="BD129" i="1" s="1"/>
  <c r="BD94" i="1"/>
  <c r="BD122" i="1" s="1"/>
  <c r="BD107" i="1"/>
  <c r="BD135" i="1" s="1"/>
  <c r="BD92" i="1"/>
  <c r="BD120" i="1" s="1"/>
  <c r="BD96" i="1"/>
  <c r="BD124" i="1" s="1"/>
  <c r="BD111" i="1"/>
  <c r="BD113" i="1" s="1"/>
  <c r="BD102" i="1"/>
  <c r="BD130" i="1" s="1"/>
  <c r="BD103" i="1"/>
  <c r="BD131" i="1" s="1"/>
  <c r="BD105" i="1"/>
  <c r="BD133" i="1" s="1"/>
  <c r="BD98" i="1"/>
  <c r="BD126" i="1" s="1"/>
  <c r="BD97" i="1"/>
  <c r="BD125" i="1" s="1"/>
  <c r="BD100" i="1"/>
  <c r="BD128" i="1" s="1"/>
  <c r="BD104" i="1"/>
  <c r="BD132" i="1" s="1"/>
  <c r="BD99" i="1"/>
  <c r="BD127" i="1" s="1"/>
  <c r="BD93" i="1"/>
  <c r="BD121" i="1" s="1"/>
  <c r="BD95" i="1"/>
  <c r="BD123" i="1" s="1"/>
  <c r="BD106" i="1"/>
  <c r="BD134" i="1" s="1"/>
  <c r="BD91" i="1"/>
  <c r="BC95" i="1"/>
  <c r="BC123" i="1" s="1"/>
  <c r="BC112" i="1"/>
  <c r="BC102" i="1"/>
  <c r="BC130" i="1" s="1"/>
  <c r="BC103" i="1"/>
  <c r="BC131" i="1" s="1"/>
  <c r="BC92" i="1"/>
  <c r="BC120" i="1" s="1"/>
  <c r="BC104" i="1"/>
  <c r="BC132" i="1" s="1"/>
  <c r="BC96" i="1"/>
  <c r="BC124" i="1" s="1"/>
  <c r="BC97" i="1"/>
  <c r="BC125" i="1" s="1"/>
  <c r="BC105" i="1"/>
  <c r="BC133" i="1" s="1"/>
  <c r="BC107" i="1"/>
  <c r="BC135" i="1" s="1"/>
  <c r="BC99" i="1"/>
  <c r="BC127" i="1" s="1"/>
  <c r="BC93" i="1"/>
  <c r="BC121" i="1" s="1"/>
  <c r="BC91" i="1"/>
  <c r="BC100" i="1"/>
  <c r="BC128" i="1" s="1"/>
  <c r="BC111" i="1"/>
  <c r="BC113" i="1" s="1"/>
  <c r="BC101" i="1"/>
  <c r="BC129" i="1" s="1"/>
  <c r="BC94" i="1"/>
  <c r="BC122" i="1" s="1"/>
  <c r="BC98" i="1"/>
  <c r="BC126" i="1" s="1"/>
  <c r="BC106" i="1"/>
  <c r="BC134" i="1" s="1"/>
  <c r="U108" i="1"/>
  <c r="U119" i="1"/>
  <c r="U136" i="1" s="1"/>
  <c r="BG108" i="1"/>
  <c r="BG119" i="1"/>
  <c r="BG136" i="1" s="1"/>
  <c r="AB92" i="1"/>
  <c r="AB120" i="1" s="1"/>
  <c r="AB91" i="1"/>
  <c r="AB104" i="1"/>
  <c r="AB132" i="1" s="1"/>
  <c r="AB99" i="1"/>
  <c r="AB127" i="1" s="1"/>
  <c r="AB94" i="1"/>
  <c r="AB122" i="1" s="1"/>
  <c r="AB100" i="1"/>
  <c r="AB128" i="1" s="1"/>
  <c r="AB112" i="1"/>
  <c r="AB102" i="1"/>
  <c r="AB130" i="1" s="1"/>
  <c r="AB103" i="1"/>
  <c r="AB131" i="1" s="1"/>
  <c r="AB106" i="1"/>
  <c r="AB134" i="1" s="1"/>
  <c r="AB111" i="1"/>
  <c r="AB113" i="1" s="1"/>
  <c r="AB97" i="1"/>
  <c r="AB125" i="1" s="1"/>
  <c r="AB101" i="1"/>
  <c r="AB129" i="1" s="1"/>
  <c r="AB96" i="1"/>
  <c r="AB124" i="1" s="1"/>
  <c r="AB93" i="1"/>
  <c r="AB121" i="1" s="1"/>
  <c r="AB95" i="1"/>
  <c r="AB123" i="1" s="1"/>
  <c r="AB105" i="1"/>
  <c r="AB133" i="1" s="1"/>
  <c r="AB107" i="1"/>
  <c r="AB135" i="1" s="1"/>
  <c r="AB98" i="1"/>
  <c r="AB126" i="1" s="1"/>
  <c r="AJ96" i="1"/>
  <c r="AJ124" i="1" s="1"/>
  <c r="AJ111" i="1"/>
  <c r="AJ113" i="1" s="1"/>
  <c r="AJ95" i="1"/>
  <c r="AJ123" i="1" s="1"/>
  <c r="AJ97" i="1"/>
  <c r="AJ125" i="1" s="1"/>
  <c r="AJ102" i="1"/>
  <c r="AJ130" i="1" s="1"/>
  <c r="AJ92" i="1"/>
  <c r="AJ120" i="1" s="1"/>
  <c r="AJ112" i="1"/>
  <c r="AJ106" i="1"/>
  <c r="AJ134" i="1" s="1"/>
  <c r="AJ94" i="1"/>
  <c r="AJ122" i="1" s="1"/>
  <c r="AJ93" i="1"/>
  <c r="AJ121" i="1" s="1"/>
  <c r="AJ107" i="1"/>
  <c r="AJ135" i="1" s="1"/>
  <c r="AJ105" i="1"/>
  <c r="AJ133" i="1" s="1"/>
  <c r="AJ104" i="1"/>
  <c r="AJ132" i="1" s="1"/>
  <c r="AJ103" i="1"/>
  <c r="AJ131" i="1" s="1"/>
  <c r="AJ98" i="1"/>
  <c r="AJ126" i="1" s="1"/>
  <c r="AJ101" i="1"/>
  <c r="AJ129" i="1" s="1"/>
  <c r="AJ99" i="1"/>
  <c r="AJ127" i="1" s="1"/>
  <c r="AJ100" i="1"/>
  <c r="AJ128" i="1" s="1"/>
  <c r="AJ91" i="1"/>
  <c r="N108" i="1"/>
  <c r="N119" i="1"/>
  <c r="N136" i="1" s="1"/>
  <c r="P108" i="1"/>
  <c r="P119" i="1"/>
  <c r="P136" i="1" s="1"/>
  <c r="H108" i="1"/>
  <c r="H119" i="1"/>
  <c r="H136" i="1" s="1"/>
  <c r="AL99" i="1"/>
  <c r="AL127" i="1" s="1"/>
  <c r="AL97" i="1"/>
  <c r="AL125" i="1" s="1"/>
  <c r="AL91" i="1"/>
  <c r="AL107" i="1"/>
  <c r="AL135" i="1" s="1"/>
  <c r="AL112" i="1"/>
  <c r="AL101" i="1"/>
  <c r="AL129" i="1" s="1"/>
  <c r="AL93" i="1"/>
  <c r="AL121" i="1" s="1"/>
  <c r="AL105" i="1"/>
  <c r="AL133" i="1" s="1"/>
  <c r="AL104" i="1"/>
  <c r="AL132" i="1" s="1"/>
  <c r="AL111" i="1"/>
  <c r="AL113" i="1" s="1"/>
  <c r="AL98" i="1"/>
  <c r="AL126" i="1" s="1"/>
  <c r="AL94" i="1"/>
  <c r="AL122" i="1" s="1"/>
  <c r="AL100" i="1"/>
  <c r="AL128" i="1" s="1"/>
  <c r="AL92" i="1"/>
  <c r="AL120" i="1" s="1"/>
  <c r="AL96" i="1"/>
  <c r="AL124" i="1" s="1"/>
  <c r="AL102" i="1"/>
  <c r="AL130" i="1" s="1"/>
  <c r="AL103" i="1"/>
  <c r="AL131" i="1" s="1"/>
  <c r="AL106" i="1"/>
  <c r="AL134" i="1" s="1"/>
  <c r="AL95" i="1"/>
  <c r="AL123" i="1" s="1"/>
  <c r="AS108" i="1"/>
  <c r="AS119" i="1"/>
  <c r="AS136" i="1" s="1"/>
  <c r="AL108" i="1" l="1"/>
  <c r="AL119" i="1"/>
  <c r="AL136" i="1" s="1"/>
  <c r="Q94" i="1"/>
  <c r="E122" i="1"/>
  <c r="Q122" i="1" s="1"/>
  <c r="Q92" i="1"/>
  <c r="E120" i="1"/>
  <c r="Q120" i="1" s="1"/>
  <c r="Q105" i="1"/>
  <c r="E133" i="1"/>
  <c r="Q133" i="1" s="1"/>
  <c r="E113" i="1"/>
  <c r="Q111" i="1"/>
  <c r="Q113" i="1" s="1"/>
  <c r="Q102" i="1"/>
  <c r="E130" i="1"/>
  <c r="Q130" i="1" s="1"/>
  <c r="AO108" i="1"/>
  <c r="AO119" i="1"/>
  <c r="AO136" i="1" s="1"/>
  <c r="AU107" i="1"/>
  <c r="AI135" i="1"/>
  <c r="AU135" i="1" s="1"/>
  <c r="AU104" i="1"/>
  <c r="AI132" i="1"/>
  <c r="AU132" i="1" s="1"/>
  <c r="AU103" i="1"/>
  <c r="AI131" i="1"/>
  <c r="AU131" i="1" s="1"/>
  <c r="AU94" i="1"/>
  <c r="AI122" i="1"/>
  <c r="AU122" i="1" s="1"/>
  <c r="AF104" i="1"/>
  <c r="T132" i="1"/>
  <c r="AF132" i="1" s="1"/>
  <c r="T108" i="1"/>
  <c r="X110" i="1" s="1"/>
  <c r="AF91" i="1"/>
  <c r="AF108" i="1" s="1"/>
  <c r="AF110" i="1" s="1"/>
  <c r="T119" i="1"/>
  <c r="T113" i="1"/>
  <c r="AF111" i="1"/>
  <c r="AF113" i="1" s="1"/>
  <c r="AF102" i="1"/>
  <c r="T130" i="1"/>
  <c r="AF130" i="1" s="1"/>
  <c r="AF98" i="1"/>
  <c r="T126" i="1"/>
  <c r="AF126" i="1" s="1"/>
  <c r="Z108" i="1"/>
  <c r="Z119" i="1"/>
  <c r="Z136" i="1" s="1"/>
  <c r="BJ98" i="1"/>
  <c r="AX126" i="1"/>
  <c r="BJ126" i="1" s="1"/>
  <c r="BJ104" i="1"/>
  <c r="AX132" i="1"/>
  <c r="BJ132" i="1" s="1"/>
  <c r="BJ96" i="1"/>
  <c r="AX124" i="1"/>
  <c r="BJ124" i="1" s="1"/>
  <c r="BJ93" i="1"/>
  <c r="AX121" i="1"/>
  <c r="BJ121" i="1" s="1"/>
  <c r="BJ92" i="1"/>
  <c r="AX120" i="1"/>
  <c r="BJ120" i="1" s="1"/>
  <c r="AP108" i="1"/>
  <c r="AP119" i="1"/>
  <c r="AP136" i="1" s="1"/>
  <c r="AR108" i="1"/>
  <c r="AR119" i="1"/>
  <c r="AR136" i="1" s="1"/>
  <c r="AJ108" i="1"/>
  <c r="AJ119" i="1"/>
  <c r="AJ136" i="1" s="1"/>
  <c r="AB108" i="1"/>
  <c r="AB119" i="1"/>
  <c r="AB136" i="1" s="1"/>
  <c r="BC108" i="1"/>
  <c r="BC119" i="1"/>
  <c r="BC136" i="1" s="1"/>
  <c r="Q101" i="1"/>
  <c r="E129" i="1"/>
  <c r="Q129" i="1" s="1"/>
  <c r="Q93" i="1"/>
  <c r="E121" i="1"/>
  <c r="Q121" i="1" s="1"/>
  <c r="Q100" i="1"/>
  <c r="E128" i="1"/>
  <c r="Q128" i="1" s="1"/>
  <c r="E108" i="1"/>
  <c r="I110" i="1" s="1"/>
  <c r="Q91" i="1"/>
  <c r="Q108" i="1" s="1"/>
  <c r="Q110" i="1" s="1"/>
  <c r="E119" i="1"/>
  <c r="AU101" i="1"/>
  <c r="AI129" i="1"/>
  <c r="AU129" i="1" s="1"/>
  <c r="AU102" i="1"/>
  <c r="AI130" i="1"/>
  <c r="AU130" i="1" s="1"/>
  <c r="AU99" i="1"/>
  <c r="AI127" i="1"/>
  <c r="AU127" i="1" s="1"/>
  <c r="AU92" i="1"/>
  <c r="AI120" i="1"/>
  <c r="AU120" i="1" s="1"/>
  <c r="AU100" i="1"/>
  <c r="AI128" i="1"/>
  <c r="AU128" i="1" s="1"/>
  <c r="BH108" i="1"/>
  <c r="BH119" i="1"/>
  <c r="BH136" i="1" s="1"/>
  <c r="AF100" i="1"/>
  <c r="T128" i="1"/>
  <c r="AF128" i="1" s="1"/>
  <c r="AF105" i="1"/>
  <c r="T133" i="1"/>
  <c r="AF133" i="1" s="1"/>
  <c r="AF95" i="1"/>
  <c r="T123" i="1"/>
  <c r="AF123" i="1" s="1"/>
  <c r="AF94" i="1"/>
  <c r="T122" i="1"/>
  <c r="AF122" i="1" s="1"/>
  <c r="BJ94" i="1"/>
  <c r="AX122" i="1"/>
  <c r="BJ122" i="1" s="1"/>
  <c r="AX108" i="1"/>
  <c r="BB110" i="1" s="1"/>
  <c r="BJ91" i="1"/>
  <c r="BJ108" i="1" s="1"/>
  <c r="BJ110" i="1" s="1"/>
  <c r="AX119" i="1"/>
  <c r="BJ95" i="1"/>
  <c r="AX123" i="1"/>
  <c r="BJ123" i="1" s="1"/>
  <c r="BJ99" i="1"/>
  <c r="AX127" i="1"/>
  <c r="BJ127" i="1" s="1"/>
  <c r="BJ97" i="1"/>
  <c r="AX125" i="1"/>
  <c r="BJ125" i="1" s="1"/>
  <c r="BB108" i="1"/>
  <c r="BB119" i="1"/>
  <c r="BB136" i="1" s="1"/>
  <c r="AK108" i="1"/>
  <c r="AK119" i="1"/>
  <c r="AK136" i="1" s="1"/>
  <c r="BD108" i="1"/>
  <c r="BD119" i="1"/>
  <c r="BD136" i="1" s="1"/>
  <c r="Q104" i="1"/>
  <c r="E132" i="1"/>
  <c r="Q132" i="1" s="1"/>
  <c r="Q96" i="1"/>
  <c r="E124" i="1"/>
  <c r="Q124" i="1" s="1"/>
  <c r="Q99" i="1"/>
  <c r="E127" i="1"/>
  <c r="Q127" i="1" s="1"/>
  <c r="Q97" i="1"/>
  <c r="E125" i="1"/>
  <c r="Q125" i="1" s="1"/>
  <c r="Q106" i="1"/>
  <c r="E134" i="1"/>
  <c r="Q134" i="1" s="1"/>
  <c r="AI113" i="1"/>
  <c r="AU111" i="1"/>
  <c r="AU113" i="1" s="1"/>
  <c r="AI108" i="1"/>
  <c r="AM110" i="1" s="1"/>
  <c r="AU91" i="1"/>
  <c r="AU108" i="1" s="1"/>
  <c r="AU110" i="1" s="1"/>
  <c r="AI119" i="1"/>
  <c r="AU106" i="1"/>
  <c r="AI134" i="1"/>
  <c r="AU134" i="1" s="1"/>
  <c r="AU93" i="1"/>
  <c r="AI121" i="1"/>
  <c r="AU121" i="1" s="1"/>
  <c r="AF101" i="1"/>
  <c r="T129" i="1"/>
  <c r="AF129" i="1" s="1"/>
  <c r="AF99" i="1"/>
  <c r="T127" i="1"/>
  <c r="AF127" i="1" s="1"/>
  <c r="AF106" i="1"/>
  <c r="T134" i="1"/>
  <c r="AF134" i="1" s="1"/>
  <c r="AF92" i="1"/>
  <c r="T120" i="1"/>
  <c r="AF120" i="1" s="1"/>
  <c r="BJ101" i="1"/>
  <c r="AX129" i="1"/>
  <c r="BJ129" i="1" s="1"/>
  <c r="BJ103" i="1"/>
  <c r="AX131" i="1"/>
  <c r="BJ131" i="1" s="1"/>
  <c r="BJ100" i="1"/>
  <c r="AX128" i="1"/>
  <c r="BJ128" i="1" s="1"/>
  <c r="BJ111" i="1"/>
  <c r="BJ113" i="1" s="1"/>
  <c r="AX113" i="1"/>
  <c r="X108" i="1"/>
  <c r="X119" i="1"/>
  <c r="X136" i="1" s="1"/>
  <c r="AQ108" i="1"/>
  <c r="AQ119" i="1"/>
  <c r="AQ136" i="1" s="1"/>
  <c r="AC108" i="1"/>
  <c r="AC119" i="1"/>
  <c r="AC136" i="1" s="1"/>
  <c r="Q95" i="1"/>
  <c r="E123" i="1"/>
  <c r="Q123" i="1" s="1"/>
  <c r="Q107" i="1"/>
  <c r="E135" i="1"/>
  <c r="Q135" i="1" s="1"/>
  <c r="Q98" i="1"/>
  <c r="E126" i="1"/>
  <c r="Q126" i="1" s="1"/>
  <c r="Q103" i="1"/>
  <c r="E131" i="1"/>
  <c r="Q131" i="1" s="1"/>
  <c r="W108" i="1"/>
  <c r="W119" i="1"/>
  <c r="W136" i="1" s="1"/>
  <c r="AU97" i="1"/>
  <c r="AI125" i="1"/>
  <c r="AU125" i="1" s="1"/>
  <c r="AU96" i="1"/>
  <c r="AI124" i="1"/>
  <c r="AU124" i="1" s="1"/>
  <c r="AU98" i="1"/>
  <c r="AI126" i="1"/>
  <c r="AU126" i="1" s="1"/>
  <c r="AU95" i="1"/>
  <c r="AI123" i="1"/>
  <c r="AU123" i="1" s="1"/>
  <c r="AU105" i="1"/>
  <c r="AI133" i="1"/>
  <c r="AU133" i="1" s="1"/>
  <c r="AF96" i="1"/>
  <c r="T124" i="1"/>
  <c r="AF124" i="1" s="1"/>
  <c r="AF93" i="1"/>
  <c r="T121" i="1"/>
  <c r="AF121" i="1" s="1"/>
  <c r="AF97" i="1"/>
  <c r="T125" i="1"/>
  <c r="AF125" i="1" s="1"/>
  <c r="AF103" i="1"/>
  <c r="T131" i="1"/>
  <c r="AF131" i="1" s="1"/>
  <c r="AF107" i="1"/>
  <c r="T135" i="1"/>
  <c r="AF135" i="1" s="1"/>
  <c r="BJ106" i="1"/>
  <c r="AX134" i="1"/>
  <c r="BJ134" i="1" s="1"/>
  <c r="BJ102" i="1"/>
  <c r="AX130" i="1"/>
  <c r="BJ130" i="1" s="1"/>
  <c r="BJ107" i="1"/>
  <c r="AX135" i="1"/>
  <c r="BJ135" i="1" s="1"/>
  <c r="BJ105" i="1"/>
  <c r="AX133" i="1"/>
  <c r="BJ133" i="1" s="1"/>
  <c r="AM108" i="1"/>
  <c r="AM119" i="1"/>
  <c r="AM136" i="1" s="1"/>
  <c r="AA108" i="1"/>
  <c r="AA119" i="1"/>
  <c r="AA136" i="1" s="1"/>
  <c r="AI136" i="1" l="1"/>
  <c r="AU119" i="1"/>
  <c r="AU136" i="1" s="1"/>
  <c r="E136" i="1"/>
  <c r="Q119" i="1"/>
  <c r="Q136" i="1" s="1"/>
  <c r="T136" i="1"/>
  <c r="AF119" i="1"/>
  <c r="AF136" i="1" s="1"/>
  <c r="AX136" i="1"/>
  <c r="BJ119" i="1"/>
  <c r="BJ136" i="1" s="1"/>
</calcChain>
</file>

<file path=xl/sharedStrings.xml><?xml version="1.0" encoding="utf-8"?>
<sst xmlns="http://schemas.openxmlformats.org/spreadsheetml/2006/main" count="438" uniqueCount="112">
  <si>
    <t>CKY 2013 Rate Case Preparation - Budget Expenditures at 2012 0&amp;12 and 2013 0&amp;12  (Monthly Calendar 2013-2015)</t>
  </si>
  <si>
    <t>Sum of Amount</t>
  </si>
  <si>
    <t xml:space="preserve">Check </t>
  </si>
  <si>
    <t>Est</t>
  </si>
  <si>
    <t>TOTAL 2012</t>
  </si>
  <si>
    <t>TOTAL 2013</t>
  </si>
  <si>
    <t>TOTAL 2014</t>
  </si>
  <si>
    <t>TOTAL 2015</t>
  </si>
  <si>
    <t>Class</t>
  </si>
  <si>
    <t>GPA</t>
  </si>
  <si>
    <t>Desc 2</t>
  </si>
  <si>
    <t>Figures</t>
  </si>
  <si>
    <t>2012 0&amp;12</t>
  </si>
  <si>
    <t>Variance</t>
  </si>
  <si>
    <t>2013 0&amp;12</t>
  </si>
  <si>
    <t>1 New Business</t>
  </si>
  <si>
    <t xml:space="preserve"> 555   Mains - New Business</t>
  </si>
  <si>
    <t xml:space="preserve"> 563   Service Lines - New</t>
  </si>
  <si>
    <t xml:space="preserve"> 567   Meters</t>
  </si>
  <si>
    <t xml:space="preserve"> 569   Meter Installations - New</t>
  </si>
  <si>
    <t xml:space="preserve"> 571   House Regulators - New</t>
  </si>
  <si>
    <t xml:space="preserve"> 573   Plant Regulators - New</t>
  </si>
  <si>
    <t xml:space="preserve"> 575   Regulator Sites</t>
  </si>
  <si>
    <t xml:space="preserve"> 577   Regulator Structures -New</t>
  </si>
  <si>
    <t xml:space="preserve"> 587   LV Excess Press Meas Sta</t>
  </si>
  <si>
    <t>1 New Business Total</t>
  </si>
  <si>
    <t>2 Replacement - Age &amp; Condition</t>
  </si>
  <si>
    <t xml:space="preserve"> 311   Compressor Stations</t>
  </si>
  <si>
    <t xml:space="preserve"> 557   Mains - Leakage Elim</t>
  </si>
  <si>
    <t xml:space="preserve"> 565   Service Lines - Replaced</t>
  </si>
  <si>
    <t xml:space="preserve"> 565   Service Lines - Specific</t>
  </si>
  <si>
    <t xml:space="preserve"> 579   Meter Install - Replace</t>
  </si>
  <si>
    <t xml:space="preserve"> 581   House Regulators -Replace</t>
  </si>
  <si>
    <t xml:space="preserve"> 583   Plant Regulators -Replace</t>
  </si>
  <si>
    <t xml:space="preserve"> 585   Reg Structures - Replace</t>
  </si>
  <si>
    <t xml:space="preserve"> 595   Corrosion Mitigation Ins</t>
  </si>
  <si>
    <t>Large Projects/Blanket 557 Incremental</t>
  </si>
  <si>
    <t>2 Replacement - Age &amp; Condition Total</t>
  </si>
  <si>
    <t>3 Replacement - Mandatory</t>
  </si>
  <si>
    <t xml:space="preserve"> 561   Mains - Street Improvemt</t>
  </si>
  <si>
    <t>Large Projects</t>
  </si>
  <si>
    <t>3 Replacement - Mandatory Total</t>
  </si>
  <si>
    <t>4 Betterment</t>
  </si>
  <si>
    <t xml:space="preserve"> 559   Mains - Service Improvemt</t>
  </si>
  <si>
    <t>7 AMR PROGRAM</t>
  </si>
  <si>
    <t xml:space="preserve">549 AMR </t>
  </si>
  <si>
    <t>4 Betterment Total</t>
  </si>
  <si>
    <t>5 Support Services</t>
  </si>
  <si>
    <t xml:space="preserve"> 901   Office Furniture and  Equip</t>
  </si>
  <si>
    <t xml:space="preserve"> 903   General Structures</t>
  </si>
  <si>
    <t xml:space="preserve"> 909   Communications Equipment</t>
  </si>
  <si>
    <t xml:space="preserve"> 915   Miscellaneous</t>
  </si>
  <si>
    <t>905   Misc Building Equipment</t>
  </si>
  <si>
    <t>5 Support Services Total</t>
  </si>
  <si>
    <t>6 IT</t>
  </si>
  <si>
    <t xml:space="preserve"> 889   Interco Transfers - Corp</t>
  </si>
  <si>
    <t xml:space="preserve"> 889   Interco Transfers - Seg</t>
  </si>
  <si>
    <t>911   EDP Equipment</t>
  </si>
  <si>
    <t>9407   SCADA Field Replacement</t>
  </si>
  <si>
    <t>6 IT Total</t>
  </si>
  <si>
    <t>Grand Total</t>
  </si>
  <si>
    <t>Future Test Year</t>
  </si>
  <si>
    <t>Fuuly Forecasted Rate Year</t>
  </si>
  <si>
    <t>Gross Plant Values by Amount</t>
  </si>
  <si>
    <t>Per Utility Account</t>
  </si>
  <si>
    <t>5&amp;7</t>
  </si>
  <si>
    <t xml:space="preserve"> </t>
  </si>
  <si>
    <t>Intangible Plant</t>
  </si>
  <si>
    <t>Compressor Station Equipment</t>
  </si>
  <si>
    <t>Land Rights</t>
  </si>
  <si>
    <t>Regulator Structures</t>
  </si>
  <si>
    <t>General Structures</t>
  </si>
  <si>
    <t>Mains</t>
  </si>
  <si>
    <t>Res. &amp; Com. M&amp;R Equipment</t>
  </si>
  <si>
    <t>Services</t>
  </si>
  <si>
    <t>Meters</t>
  </si>
  <si>
    <t>AMRs</t>
  </si>
  <si>
    <t>Meter Installations</t>
  </si>
  <si>
    <t>House Regulators</t>
  </si>
  <si>
    <t>Industrial M&amp;R Equipment</t>
  </si>
  <si>
    <t>Office Furniture &amp; Equipment</t>
  </si>
  <si>
    <t>Tools, Shop, &amp; Garage Equipment</t>
  </si>
  <si>
    <t>Communications Equipment</t>
  </si>
  <si>
    <t>Miscellaneous Equipment</t>
  </si>
  <si>
    <t xml:space="preserve">Future Test Year Gross Plant (1-5/2013) = </t>
  </si>
  <si>
    <t>Estimated Retirements (3 year average 2009-2011)</t>
  </si>
  <si>
    <t>Rate Year Test Year</t>
  </si>
  <si>
    <t>Estimated Retirements by Account</t>
  </si>
  <si>
    <t xml:space="preserve">Future Test Year Retirements (1-5/2013) = </t>
  </si>
  <si>
    <t>AGE &amp; CONDITION</t>
  </si>
  <si>
    <t xml:space="preserve">Total AGE &amp; CONDITION 376 &amp; 380 </t>
  </si>
  <si>
    <t>Net Plant Values by Account</t>
  </si>
  <si>
    <t>New Business (Growth)</t>
  </si>
  <si>
    <t>Age &amp; Condition (Replacement)</t>
  </si>
  <si>
    <t>Mandatory (Public Improvement, Replacement)</t>
  </si>
  <si>
    <t>Betterment</t>
  </si>
  <si>
    <t>Support Services</t>
  </si>
  <si>
    <t>Total</t>
  </si>
  <si>
    <t>Columbia Gas of Kentucky, Inc.</t>
  </si>
  <si>
    <t>($000)</t>
  </si>
  <si>
    <t>12 Months Preceding Filing Date</t>
  </si>
  <si>
    <t>Base Period</t>
  </si>
  <si>
    <t>Automated Meter Reading</t>
  </si>
  <si>
    <t>Information Technology</t>
  </si>
  <si>
    <t>Capital Expenditure Budget by Major Category</t>
  </si>
  <si>
    <t>Line</t>
  </si>
  <si>
    <t>No.</t>
  </si>
  <si>
    <t>Contributions and Reimbursements*</t>
  </si>
  <si>
    <t>*Includes Contributions and Reimbursements for Growth, Age &amp; Condition and Public Improvement</t>
  </si>
  <si>
    <t>Forecasted Test Period</t>
  </si>
  <si>
    <t>For the Twelve Months Ending May 31, 2024, Base Period and the Forecasted Test Period</t>
  </si>
  <si>
    <t>Case No. 2024-00092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</si>
</sst>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_);\(#,##0.0\)"/>
    <numFmt numFmtId="167" formatCode="_([$€-2]* #,##0.00_);_([$€-2]* \(#,##0.00\);_([$€-2]* &quot;-&quot;??_)"/>
  </numFmts>
  <fonts count="2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66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5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7" fontId="1" fillId="0" borderId="0"/>
    <xf numFmtId="0" fontId="16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0" xfId="3" applyFont="1"/>
    <xf numFmtId="0" fontId="2" fillId="0" borderId="0" xfId="3"/>
    <xf numFmtId="37" fontId="2" fillId="0" borderId="0" xfId="3" applyNumberFormat="1"/>
    <xf numFmtId="0" fontId="6" fillId="0" borderId="0" xfId="3" applyFont="1"/>
    <xf numFmtId="0" fontId="7" fillId="0" borderId="0" xfId="3" applyFont="1"/>
    <xf numFmtId="9" fontId="2" fillId="0" borderId="0" xfId="2" applyFill="1"/>
    <xf numFmtId="0" fontId="2" fillId="0" borderId="1" xfId="3" applyBorder="1"/>
    <xf numFmtId="0" fontId="2" fillId="0" borderId="2" xfId="3" applyBorder="1"/>
    <xf numFmtId="0" fontId="2" fillId="0" borderId="3" xfId="3" applyBorder="1"/>
    <xf numFmtId="0" fontId="2" fillId="0" borderId="0" xfId="3" applyAlignment="1">
      <alignment horizontal="center"/>
    </xf>
    <xf numFmtId="0" fontId="2" fillId="0" borderId="3" xfId="3" applyBorder="1" applyAlignment="1">
      <alignment horizontal="center"/>
    </xf>
    <xf numFmtId="0" fontId="6" fillId="0" borderId="4" xfId="3" applyFont="1" applyBorder="1" applyAlignment="1">
      <alignment horizontal="center"/>
    </xf>
    <xf numFmtId="0" fontId="7" fillId="0" borderId="0" xfId="3" applyFont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 applyAlignment="1">
      <alignment horizontal="center"/>
    </xf>
    <xf numFmtId="164" fontId="4" fillId="0" borderId="0" xfId="1" applyNumberFormat="1" applyFont="1" applyBorder="1"/>
    <xf numFmtId="37" fontId="2" fillId="0" borderId="2" xfId="3" applyNumberFormat="1" applyBorder="1"/>
    <xf numFmtId="37" fontId="6" fillId="0" borderId="5" xfId="3" applyNumberFormat="1" applyFont="1" applyBorder="1"/>
    <xf numFmtId="37" fontId="7" fillId="0" borderId="0" xfId="3" applyNumberFormat="1" applyFont="1"/>
    <xf numFmtId="0" fontId="2" fillId="0" borderId="6" xfId="3" applyBorder="1"/>
    <xf numFmtId="0" fontId="2" fillId="0" borderId="7" xfId="3" applyBorder="1"/>
    <xf numFmtId="37" fontId="6" fillId="0" borderId="8" xfId="3" applyNumberFormat="1" applyFont="1" applyBorder="1"/>
    <xf numFmtId="164" fontId="4" fillId="0" borderId="2" xfId="1" applyNumberFormat="1" applyFont="1" applyFill="1" applyBorder="1"/>
    <xf numFmtId="0" fontId="3" fillId="0" borderId="1" xfId="3" applyFont="1" applyBorder="1"/>
    <xf numFmtId="0" fontId="3" fillId="0" borderId="2" xfId="3" applyFont="1" applyBorder="1"/>
    <xf numFmtId="0" fontId="8" fillId="0" borderId="0" xfId="3" applyFont="1"/>
    <xf numFmtId="37" fontId="3" fillId="0" borderId="2" xfId="1" applyNumberFormat="1" applyFont="1" applyFill="1" applyBorder="1"/>
    <xf numFmtId="164" fontId="7" fillId="0" borderId="5" xfId="1" applyNumberFormat="1" applyFont="1" applyFill="1" applyBorder="1"/>
    <xf numFmtId="43" fontId="3" fillId="0" borderId="2" xfId="1" applyFont="1" applyFill="1" applyBorder="1"/>
    <xf numFmtId="37" fontId="7" fillId="0" borderId="5" xfId="3" applyNumberFormat="1" applyFont="1" applyBorder="1"/>
    <xf numFmtId="0" fontId="3" fillId="0" borderId="0" xfId="3" applyFont="1"/>
    <xf numFmtId="37" fontId="3" fillId="0" borderId="0" xfId="3" applyNumberFormat="1" applyFont="1"/>
    <xf numFmtId="0" fontId="4" fillId="0" borderId="0" xfId="3" applyFont="1"/>
    <xf numFmtId="164" fontId="2" fillId="0" borderId="0" xfId="3" applyNumberFormat="1"/>
    <xf numFmtId="37" fontId="4" fillId="0" borderId="2" xfId="3" applyNumberFormat="1" applyFont="1" applyBorder="1"/>
    <xf numFmtId="37" fontId="3" fillId="0" borderId="2" xfId="2" applyNumberFormat="1" applyFont="1" applyFill="1" applyBorder="1"/>
    <xf numFmtId="165" fontId="3" fillId="0" borderId="2" xfId="1" applyNumberFormat="1" applyFont="1" applyFill="1" applyBorder="1"/>
    <xf numFmtId="37" fontId="4" fillId="0" borderId="0" xfId="3" applyNumberFormat="1" applyFont="1"/>
    <xf numFmtId="43" fontId="3" fillId="0" borderId="2" xfId="2" applyNumberFormat="1" applyFont="1" applyFill="1" applyBorder="1"/>
    <xf numFmtId="37" fontId="9" fillId="0" borderId="0" xfId="3" applyNumberFormat="1" applyFont="1"/>
    <xf numFmtId="37" fontId="10" fillId="0" borderId="8" xfId="3" applyNumberFormat="1" applyFont="1" applyBorder="1"/>
    <xf numFmtId="0" fontId="2" fillId="0" borderId="7" xfId="3" applyBorder="1" applyAlignment="1">
      <alignment horizontal="right"/>
    </xf>
    <xf numFmtId="0" fontId="2" fillId="0" borderId="1" xfId="3" applyBorder="1" applyAlignment="1">
      <alignment horizontal="right"/>
    </xf>
    <xf numFmtId="37" fontId="3" fillId="0" borderId="2" xfId="3" applyNumberFormat="1" applyFont="1" applyBorder="1"/>
    <xf numFmtId="37" fontId="2" fillId="0" borderId="9" xfId="3" applyNumberFormat="1" applyBorder="1"/>
    <xf numFmtId="37" fontId="2" fillId="0" borderId="10" xfId="3" applyNumberFormat="1" applyBorder="1"/>
    <xf numFmtId="37" fontId="2" fillId="0" borderId="11" xfId="3" applyNumberFormat="1" applyBorder="1"/>
    <xf numFmtId="37" fontId="2" fillId="0" borderId="12" xfId="3" applyNumberFormat="1" applyBorder="1"/>
    <xf numFmtId="0" fontId="3" fillId="0" borderId="3" xfId="3" applyFont="1" applyBorder="1"/>
    <xf numFmtId="0" fontId="6" fillId="0" borderId="13" xfId="3" applyFont="1" applyBorder="1"/>
    <xf numFmtId="0" fontId="6" fillId="0" borderId="14" xfId="3" applyFont="1" applyBorder="1"/>
    <xf numFmtId="0" fontId="6" fillId="0" borderId="15" xfId="3" applyFont="1" applyBorder="1"/>
    <xf numFmtId="37" fontId="6" fillId="0" borderId="14" xfId="3" applyNumberFormat="1" applyFont="1" applyBorder="1"/>
    <xf numFmtId="37" fontId="6" fillId="0" borderId="16" xfId="3" applyNumberFormat="1" applyFont="1" applyBorder="1"/>
    <xf numFmtId="0" fontId="11" fillId="0" borderId="0" xfId="3" applyFont="1"/>
    <xf numFmtId="37" fontId="11" fillId="0" borderId="0" xfId="3" applyNumberFormat="1" applyFont="1"/>
    <xf numFmtId="37" fontId="7" fillId="0" borderId="17" xfId="3" applyNumberFormat="1" applyFont="1" applyBorder="1"/>
    <xf numFmtId="0" fontId="12" fillId="0" borderId="1" xfId="3" applyFont="1" applyBorder="1"/>
    <xf numFmtId="166" fontId="2" fillId="0" borderId="1" xfId="3" applyNumberFormat="1" applyBorder="1"/>
    <xf numFmtId="166" fontId="2" fillId="0" borderId="7" xfId="3" applyNumberFormat="1" applyBorder="1"/>
    <xf numFmtId="0" fontId="2" fillId="0" borderId="19" xfId="3" applyBorder="1"/>
    <xf numFmtId="0" fontId="2" fillId="0" borderId="20" xfId="3" applyBorder="1"/>
    <xf numFmtId="0" fontId="2" fillId="0" borderId="21" xfId="3" applyBorder="1"/>
    <xf numFmtId="166" fontId="2" fillId="0" borderId="20" xfId="3" applyNumberFormat="1" applyBorder="1"/>
    <xf numFmtId="37" fontId="6" fillId="0" borderId="17" xfId="3" applyNumberFormat="1" applyFont="1" applyBorder="1"/>
    <xf numFmtId="0" fontId="4" fillId="0" borderId="0" xfId="3" applyFont="1" applyAlignment="1">
      <alignment horizontal="right"/>
    </xf>
    <xf numFmtId="37" fontId="13" fillId="0" borderId="0" xfId="3" applyNumberFormat="1" applyFont="1"/>
    <xf numFmtId="0" fontId="4" fillId="0" borderId="0" xfId="4" applyFont="1"/>
    <xf numFmtId="164" fontId="4" fillId="0" borderId="0" xfId="5" applyNumberFormat="1" applyFont="1" applyBorder="1"/>
    <xf numFmtId="164" fontId="8" fillId="0" borderId="0" xfId="5" applyNumberFormat="1" applyFont="1" applyBorder="1"/>
    <xf numFmtId="164" fontId="0" fillId="0" borderId="11" xfId="5" applyNumberFormat="1" applyFont="1" applyBorder="1"/>
    <xf numFmtId="37" fontId="14" fillId="0" borderId="22" xfId="3" applyNumberFormat="1" applyFont="1" applyBorder="1"/>
    <xf numFmtId="0" fontId="15" fillId="0" borderId="0" xfId="0" applyFont="1"/>
    <xf numFmtId="37" fontId="13" fillId="0" borderId="23" xfId="3" applyNumberFormat="1" applyFont="1" applyBorder="1"/>
    <xf numFmtId="37" fontId="7" fillId="4" borderId="0" xfId="3" applyNumberFormat="1" applyFont="1" applyFill="1"/>
    <xf numFmtId="164" fontId="4" fillId="0" borderId="0" xfId="5" applyNumberFormat="1" applyFont="1"/>
    <xf numFmtId="164" fontId="8" fillId="0" borderId="0" xfId="5" applyNumberFormat="1" applyFont="1"/>
    <xf numFmtId="0" fontId="4" fillId="0" borderId="11" xfId="3" applyFont="1" applyBorder="1"/>
    <xf numFmtId="0" fontId="4" fillId="0" borderId="24" xfId="4" applyFont="1" applyBorder="1"/>
    <xf numFmtId="0" fontId="4" fillId="0" borderId="24" xfId="3" applyFont="1" applyBorder="1"/>
    <xf numFmtId="164" fontId="4" fillId="0" borderId="24" xfId="5" applyNumberFormat="1" applyFont="1" applyBorder="1"/>
    <xf numFmtId="0" fontId="1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6" fontId="0" fillId="0" borderId="0" xfId="0" quotePrefix="1" applyNumberFormat="1" applyAlignment="1">
      <alignment horizontal="center"/>
    </xf>
    <xf numFmtId="0" fontId="0" fillId="0" borderId="11" xfId="0" applyBorder="1"/>
    <xf numFmtId="164" fontId="0" fillId="0" borderId="11" xfId="1" applyNumberFormat="1" applyFont="1" applyFill="1" applyBorder="1" applyAlignment="1">
      <alignment horizontal="center"/>
    </xf>
    <xf numFmtId="17" fontId="18" fillId="0" borderId="0" xfId="1" applyNumberFormat="1" applyFont="1" applyFill="1" applyBorder="1" applyAlignment="1">
      <alignment horizontal="center"/>
    </xf>
    <xf numFmtId="43" fontId="18" fillId="0" borderId="0" xfId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164" fontId="18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vertical="top"/>
    </xf>
    <xf numFmtId="164" fontId="18" fillId="0" borderId="0" xfId="1" applyNumberFormat="1" applyFont="1" applyFill="1" applyBorder="1"/>
    <xf numFmtId="164" fontId="18" fillId="0" borderId="11" xfId="1" applyNumberFormat="1" applyFont="1" applyFill="1" applyBorder="1"/>
    <xf numFmtId="164" fontId="18" fillId="0" borderId="25" xfId="1" applyNumberFormat="1" applyFont="1" applyFill="1" applyBorder="1"/>
    <xf numFmtId="164" fontId="20" fillId="0" borderId="25" xfId="1" applyNumberFormat="1" applyFont="1" applyFill="1" applyBorder="1"/>
    <xf numFmtId="164" fontId="0" fillId="0" borderId="0" xfId="1" applyNumberFormat="1" applyFont="1" applyFill="1"/>
    <xf numFmtId="0" fontId="19" fillId="0" borderId="11" xfId="0" applyFont="1" applyBorder="1"/>
    <xf numFmtId="0" fontId="19" fillId="0" borderId="0" xfId="0" applyFont="1"/>
    <xf numFmtId="164" fontId="19" fillId="0" borderId="0" xfId="1" applyNumberFormat="1" applyFont="1" applyFill="1" applyBorder="1" applyAlignment="1">
      <alignment horizontal="center"/>
    </xf>
    <xf numFmtId="164" fontId="19" fillId="0" borderId="25" xfId="1" applyNumberFormat="1" applyFont="1" applyFill="1" applyBorder="1"/>
    <xf numFmtId="164" fontId="20" fillId="0" borderId="0" xfId="1" applyNumberFormat="1" applyFont="1" applyFill="1"/>
    <xf numFmtId="164" fontId="19" fillId="0" borderId="0" xfId="1" applyNumberFormat="1" applyFont="1" applyFill="1" applyBorder="1"/>
    <xf numFmtId="164" fontId="19" fillId="0" borderId="11" xfId="1" applyNumberFormat="1" applyFont="1" applyFill="1" applyBorder="1"/>
    <xf numFmtId="164" fontId="21" fillId="0" borderId="0" xfId="1" applyNumberFormat="1" applyFont="1" applyFill="1" applyBorder="1" applyAlignment="1">
      <alignment vertical="top"/>
    </xf>
    <xf numFmtId="164" fontId="20" fillId="0" borderId="0" xfId="1" applyNumberFormat="1" applyFont="1" applyFill="1" applyBorder="1"/>
    <xf numFmtId="164" fontId="20" fillId="0" borderId="11" xfId="1" applyNumberFormat="1" applyFont="1" applyFill="1" applyBorder="1"/>
    <xf numFmtId="0" fontId="15" fillId="0" borderId="0" xfId="0" applyFont="1" applyAlignment="1">
      <alignment wrapText="1"/>
    </xf>
    <xf numFmtId="0" fontId="20" fillId="0" borderId="0" xfId="0" applyFont="1"/>
    <xf numFmtId="0" fontId="0" fillId="0" borderId="11" xfId="0" applyBorder="1" applyAlignment="1">
      <alignment horizontal="center"/>
    </xf>
    <xf numFmtId="17" fontId="18" fillId="0" borderId="11" xfId="1" applyNumberFormat="1" applyFont="1" applyFill="1" applyBorder="1" applyAlignment="1">
      <alignment horizontal="center"/>
    </xf>
    <xf numFmtId="17" fontId="19" fillId="0" borderId="11" xfId="1" applyNumberFormat="1" applyFont="1" applyFill="1" applyBorder="1" applyAlignment="1">
      <alignment horizontal="center"/>
    </xf>
    <xf numFmtId="0" fontId="2" fillId="2" borderId="18" xfId="3" applyFill="1" applyBorder="1" applyAlignment="1">
      <alignment horizontal="center"/>
    </xf>
    <xf numFmtId="0" fontId="2" fillId="3" borderId="18" xfId="3" applyFill="1" applyBorder="1" applyAlignment="1">
      <alignment horizontal="center"/>
    </xf>
    <xf numFmtId="0" fontId="0" fillId="0" borderId="0" xfId="0" applyAlignment="1">
      <alignment horizontal="center"/>
    </xf>
    <xf numFmtId="6" fontId="0" fillId="0" borderId="0" xfId="0" quotePrefix="1" applyNumberFormat="1" applyAlignment="1">
      <alignment horizontal="center"/>
    </xf>
  </cellXfs>
  <cellStyles count="9">
    <cellStyle name="Comma" xfId="1" builtinId="3"/>
    <cellStyle name="Comma 2" xfId="5" xr:uid="{00000000-0005-0000-0000-000001000000}"/>
    <cellStyle name="Normal" xfId="0" builtinId="0"/>
    <cellStyle name="Normal 10" xfId="4" xr:uid="{00000000-0005-0000-0000-000003000000}"/>
    <cellStyle name="Normal 14" xfId="6" xr:uid="{00000000-0005-0000-0000-000004000000}"/>
    <cellStyle name="Normal 2" xfId="3" xr:uid="{00000000-0005-0000-0000-000005000000}"/>
    <cellStyle name="Normal 3" xfId="7" xr:uid="{00000000-0005-0000-0000-000006000000}"/>
    <cellStyle name="Percent" xfId="2" builtinId="5"/>
    <cellStyle name="Percent 2" xfId="8" xr:uid="{00000000-0005-0000-0000-000008000000}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A140"/>
  <sheetViews>
    <sheetView zoomScaleNormal="100" workbookViewId="0">
      <pane xSplit="3" ySplit="4" topLeftCell="AP38" activePane="bottomRight" state="frozen"/>
      <selection pane="topRight" activeCell="D1" sqref="D1"/>
      <selection pane="bottomLeft" activeCell="A5" sqref="A5"/>
      <selection pane="bottomRight" activeCell="AI51" sqref="AI51"/>
    </sheetView>
  </sheetViews>
  <sheetFormatPr defaultColWidth="9.140625" defaultRowHeight="15" outlineLevelRow="1" outlineLevelCol="1" x14ac:dyDescent="0.25"/>
  <cols>
    <col min="1" max="1" width="24.140625" style="2" bestFit="1" customWidth="1"/>
    <col min="2" max="2" width="7.5703125" style="2" customWidth="1"/>
    <col min="3" max="3" width="30.140625" style="2" customWidth="1"/>
    <col min="4" max="4" width="10.42578125" style="2" hidden="1" customWidth="1" outlineLevel="1"/>
    <col min="5" max="16" width="13.5703125" style="2" hidden="1" customWidth="1" outlineLevel="1"/>
    <col min="17" max="17" width="13.5703125" style="4" customWidth="1" collapsed="1"/>
    <col min="18" max="18" width="9.5703125" style="5" hidden="1" customWidth="1" outlineLevel="1"/>
    <col min="19" max="19" width="10.42578125" style="2" hidden="1" customWidth="1" outlineLevel="1"/>
    <col min="20" max="31" width="13.5703125" style="2" hidden="1" customWidth="1" outlineLevel="1"/>
    <col min="32" max="32" width="13.5703125" style="4" customWidth="1" collapsed="1"/>
    <col min="33" max="33" width="9.5703125" style="5" hidden="1" customWidth="1" outlineLevel="1"/>
    <col min="34" max="34" width="9.140625" style="2" hidden="1" customWidth="1" outlineLevel="1"/>
    <col min="35" max="46" width="13.5703125" style="2" hidden="1" customWidth="1" outlineLevel="1"/>
    <col min="47" max="47" width="13.5703125" style="4" customWidth="1" collapsed="1"/>
    <col min="48" max="49" width="9.140625" style="2" hidden="1" customWidth="1" outlineLevel="1"/>
    <col min="50" max="61" width="13.5703125" style="2" hidden="1" customWidth="1" outlineLevel="1"/>
    <col min="62" max="62" width="13.5703125" style="4" customWidth="1" collapsed="1"/>
    <col min="63" max="16384" width="9.140625" style="2"/>
  </cols>
  <sheetData>
    <row r="1" spans="1:79" x14ac:dyDescent="0.25">
      <c r="A1" s="1" t="s">
        <v>0</v>
      </c>
      <c r="B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</row>
    <row r="2" spans="1:79" ht="15.75" thickBot="1" x14ac:dyDescent="0.3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79" x14ac:dyDescent="0.25">
      <c r="A3" s="7" t="s">
        <v>1</v>
      </c>
      <c r="B3" s="8"/>
      <c r="C3" s="9"/>
      <c r="D3" s="10" t="s">
        <v>2</v>
      </c>
      <c r="E3" s="11" t="s">
        <v>3</v>
      </c>
      <c r="F3" s="11" t="s">
        <v>3</v>
      </c>
      <c r="G3" s="11" t="s">
        <v>3</v>
      </c>
      <c r="H3" s="11" t="s">
        <v>3</v>
      </c>
      <c r="I3" s="11" t="s">
        <v>3</v>
      </c>
      <c r="J3" s="11" t="s">
        <v>3</v>
      </c>
      <c r="K3" s="11" t="s">
        <v>3</v>
      </c>
      <c r="L3" s="11" t="s">
        <v>3</v>
      </c>
      <c r="M3" s="11" t="s">
        <v>3</v>
      </c>
      <c r="N3" s="11" t="s">
        <v>3</v>
      </c>
      <c r="O3" s="11" t="s">
        <v>3</v>
      </c>
      <c r="P3" s="11" t="s">
        <v>3</v>
      </c>
      <c r="Q3" s="12" t="s">
        <v>4</v>
      </c>
      <c r="R3" s="13"/>
      <c r="S3" s="10" t="s">
        <v>2</v>
      </c>
      <c r="T3" s="11" t="s">
        <v>3</v>
      </c>
      <c r="U3" s="11" t="s">
        <v>3</v>
      </c>
      <c r="V3" s="11" t="s">
        <v>3</v>
      </c>
      <c r="W3" s="11" t="s">
        <v>3</v>
      </c>
      <c r="X3" s="11" t="s">
        <v>3</v>
      </c>
      <c r="Y3" s="11" t="s">
        <v>3</v>
      </c>
      <c r="Z3" s="11" t="s">
        <v>3</v>
      </c>
      <c r="AA3" s="11" t="s">
        <v>3</v>
      </c>
      <c r="AB3" s="11" t="s">
        <v>3</v>
      </c>
      <c r="AC3" s="11" t="s">
        <v>3</v>
      </c>
      <c r="AD3" s="11" t="s">
        <v>3</v>
      </c>
      <c r="AE3" s="11" t="s">
        <v>3</v>
      </c>
      <c r="AF3" s="12" t="s">
        <v>5</v>
      </c>
      <c r="AG3" s="13"/>
      <c r="AH3" s="10" t="s">
        <v>2</v>
      </c>
      <c r="AI3" s="11" t="s">
        <v>3</v>
      </c>
      <c r="AJ3" s="11" t="s">
        <v>3</v>
      </c>
      <c r="AK3" s="11" t="s">
        <v>3</v>
      </c>
      <c r="AL3" s="11" t="s">
        <v>3</v>
      </c>
      <c r="AM3" s="11" t="s">
        <v>3</v>
      </c>
      <c r="AN3" s="11" t="s">
        <v>3</v>
      </c>
      <c r="AO3" s="11" t="s">
        <v>3</v>
      </c>
      <c r="AP3" s="11" t="s">
        <v>3</v>
      </c>
      <c r="AQ3" s="11" t="s">
        <v>3</v>
      </c>
      <c r="AR3" s="11" t="s">
        <v>3</v>
      </c>
      <c r="AS3" s="11" t="s">
        <v>3</v>
      </c>
      <c r="AT3" s="11" t="s">
        <v>3</v>
      </c>
      <c r="AU3" s="12" t="s">
        <v>6</v>
      </c>
      <c r="AW3" s="10" t="s">
        <v>2</v>
      </c>
      <c r="AX3" s="11" t="s">
        <v>3</v>
      </c>
      <c r="AY3" s="11" t="s">
        <v>3</v>
      </c>
      <c r="AZ3" s="11" t="s">
        <v>3</v>
      </c>
      <c r="BA3" s="11" t="s">
        <v>3</v>
      </c>
      <c r="BB3" s="11" t="s">
        <v>3</v>
      </c>
      <c r="BC3" s="11" t="s">
        <v>3</v>
      </c>
      <c r="BD3" s="11" t="s">
        <v>3</v>
      </c>
      <c r="BE3" s="11" t="s">
        <v>3</v>
      </c>
      <c r="BF3" s="11" t="s">
        <v>3</v>
      </c>
      <c r="BG3" s="11" t="s">
        <v>3</v>
      </c>
      <c r="BH3" s="11" t="s">
        <v>3</v>
      </c>
      <c r="BI3" s="11" t="s">
        <v>3</v>
      </c>
      <c r="BJ3" s="12" t="s">
        <v>7</v>
      </c>
    </row>
    <row r="4" spans="1:79" x14ac:dyDescent="0.25">
      <c r="A4" s="7" t="s">
        <v>8</v>
      </c>
      <c r="B4" s="7" t="s">
        <v>9</v>
      </c>
      <c r="C4" s="7" t="s">
        <v>10</v>
      </c>
      <c r="D4" s="10" t="s">
        <v>11</v>
      </c>
      <c r="E4" s="14">
        <v>201201</v>
      </c>
      <c r="F4" s="14">
        <v>201202</v>
      </c>
      <c r="G4" s="14">
        <v>201203</v>
      </c>
      <c r="H4" s="14">
        <v>201204</v>
      </c>
      <c r="I4" s="14">
        <v>201205</v>
      </c>
      <c r="J4" s="14">
        <v>201206</v>
      </c>
      <c r="K4" s="14">
        <v>201207</v>
      </c>
      <c r="L4" s="14">
        <v>201208</v>
      </c>
      <c r="M4" s="14">
        <v>201209</v>
      </c>
      <c r="N4" s="14">
        <v>201210</v>
      </c>
      <c r="O4" s="14">
        <v>201211</v>
      </c>
      <c r="P4" s="14">
        <v>201212</v>
      </c>
      <c r="Q4" s="15" t="s">
        <v>12</v>
      </c>
      <c r="R4" s="13" t="s">
        <v>13</v>
      </c>
      <c r="S4" s="10" t="s">
        <v>11</v>
      </c>
      <c r="T4" s="14">
        <v>201301</v>
      </c>
      <c r="U4" s="14">
        <v>201302</v>
      </c>
      <c r="V4" s="14">
        <v>201303</v>
      </c>
      <c r="W4" s="14">
        <v>201304</v>
      </c>
      <c r="X4" s="14">
        <v>201305</v>
      </c>
      <c r="Y4" s="14">
        <v>201306</v>
      </c>
      <c r="Z4" s="14">
        <v>201307</v>
      </c>
      <c r="AA4" s="14">
        <v>201308</v>
      </c>
      <c r="AB4" s="14">
        <v>201309</v>
      </c>
      <c r="AC4" s="14">
        <v>201310</v>
      </c>
      <c r="AD4" s="14">
        <v>201311</v>
      </c>
      <c r="AE4" s="14">
        <v>201312</v>
      </c>
      <c r="AF4" s="15" t="s">
        <v>14</v>
      </c>
      <c r="AG4" s="13" t="s">
        <v>13</v>
      </c>
      <c r="AH4" s="10" t="s">
        <v>11</v>
      </c>
      <c r="AI4" s="14">
        <v>201401</v>
      </c>
      <c r="AJ4" s="14">
        <v>201402</v>
      </c>
      <c r="AK4" s="14">
        <v>201403</v>
      </c>
      <c r="AL4" s="14">
        <v>201404</v>
      </c>
      <c r="AM4" s="14">
        <v>201405</v>
      </c>
      <c r="AN4" s="14">
        <v>201406</v>
      </c>
      <c r="AO4" s="14">
        <v>201407</v>
      </c>
      <c r="AP4" s="14">
        <v>201408</v>
      </c>
      <c r="AQ4" s="14">
        <v>201409</v>
      </c>
      <c r="AR4" s="14">
        <v>201410</v>
      </c>
      <c r="AS4" s="14">
        <v>201411</v>
      </c>
      <c r="AT4" s="14">
        <v>201412</v>
      </c>
      <c r="AU4" s="15" t="s">
        <v>14</v>
      </c>
      <c r="AV4" s="13" t="s">
        <v>13</v>
      </c>
      <c r="AW4" s="10" t="s">
        <v>11</v>
      </c>
      <c r="AX4" s="14">
        <v>201501</v>
      </c>
      <c r="AY4" s="14">
        <v>201502</v>
      </c>
      <c r="AZ4" s="14">
        <v>201503</v>
      </c>
      <c r="BA4" s="14">
        <v>201504</v>
      </c>
      <c r="BB4" s="14">
        <v>201505</v>
      </c>
      <c r="BC4" s="14">
        <v>201506</v>
      </c>
      <c r="BD4" s="14">
        <v>201507</v>
      </c>
      <c r="BE4" s="14">
        <v>201508</v>
      </c>
      <c r="BF4" s="14">
        <v>201509</v>
      </c>
      <c r="BG4" s="14">
        <v>201510</v>
      </c>
      <c r="BH4" s="14">
        <v>201511</v>
      </c>
      <c r="BI4" s="14">
        <v>201512</v>
      </c>
      <c r="BJ4" s="15" t="s">
        <v>14</v>
      </c>
      <c r="BK4" s="13" t="s">
        <v>13</v>
      </c>
    </row>
    <row r="5" spans="1:79" x14ac:dyDescent="0.25">
      <c r="A5" s="7" t="s">
        <v>15</v>
      </c>
      <c r="B5" s="7">
        <v>376</v>
      </c>
      <c r="C5" s="7" t="s">
        <v>16</v>
      </c>
      <c r="D5" s="16">
        <f>600-200</f>
        <v>400</v>
      </c>
      <c r="E5" s="17">
        <v>41.399161388168423</v>
      </c>
      <c r="F5" s="17">
        <v>18.385723630838172</v>
      </c>
      <c r="G5" s="17">
        <v>11.772944992486382</v>
      </c>
      <c r="H5" s="17">
        <v>23.271357191629043</v>
      </c>
      <c r="I5" s="17">
        <v>42.520812353940265</v>
      </c>
      <c r="J5" s="17">
        <v>19.707614782994163</v>
      </c>
      <c r="K5" s="17">
        <v>26.763892306370309</v>
      </c>
      <c r="L5" s="17">
        <v>24.640148492958438</v>
      </c>
      <c r="M5" s="17">
        <v>18.29249597948974</v>
      </c>
      <c r="N5" s="17">
        <v>47.040846541603045</v>
      </c>
      <c r="O5" s="17">
        <v>59.201851075089081</v>
      </c>
      <c r="P5" s="17">
        <v>67.003151264432972</v>
      </c>
      <c r="Q5" s="18">
        <f>SUM(E5:P5)</f>
        <v>400</v>
      </c>
      <c r="R5" s="19">
        <f>Q5-D5</f>
        <v>0</v>
      </c>
      <c r="S5" s="16">
        <v>1800</v>
      </c>
      <c r="T5" s="17">
        <v>177.64939379596129</v>
      </c>
      <c r="U5" s="17">
        <v>145.73624194274069</v>
      </c>
      <c r="V5" s="17">
        <v>133.0853374359308</v>
      </c>
      <c r="W5" s="17">
        <v>161.88432397591694</v>
      </c>
      <c r="X5" s="17">
        <v>160.52954675794953</v>
      </c>
      <c r="Y5" s="17">
        <v>140.99334728039622</v>
      </c>
      <c r="Z5" s="17">
        <v>159.33347429436907</v>
      </c>
      <c r="AA5" s="17">
        <v>113.29708461494283</v>
      </c>
      <c r="AB5" s="17">
        <v>109.20828574435059</v>
      </c>
      <c r="AC5" s="17">
        <v>132.27734120464856</v>
      </c>
      <c r="AD5" s="17">
        <v>171.23847503969736</v>
      </c>
      <c r="AE5" s="17">
        <v>194.76714791309598</v>
      </c>
      <c r="AF5" s="18">
        <f>SUM(T5:AE5)</f>
        <v>1800</v>
      </c>
      <c r="AG5" s="19">
        <f>AF5-S5</f>
        <v>0</v>
      </c>
      <c r="AH5" s="16">
        <v>662</v>
      </c>
      <c r="AI5" s="17">
        <v>45.75353748096385</v>
      </c>
      <c r="AJ5" s="17">
        <v>46.705801806635286</v>
      </c>
      <c r="AK5" s="17">
        <v>39.092737795941034</v>
      </c>
      <c r="AL5" s="17">
        <v>49.287254722367244</v>
      </c>
      <c r="AM5" s="17">
        <v>69.071407179060728</v>
      </c>
      <c r="AN5" s="17">
        <v>46.072057511314448</v>
      </c>
      <c r="AO5" s="17">
        <v>53.183067318857823</v>
      </c>
      <c r="AP5" s="17">
        <v>51.07658720701594</v>
      </c>
      <c r="AQ5" s="17">
        <v>44.278240532203711</v>
      </c>
      <c r="AR5" s="17">
        <v>70.749845121480931</v>
      </c>
      <c r="AS5" s="17">
        <v>82.767294943038465</v>
      </c>
      <c r="AT5" s="17">
        <v>63.962168381120527</v>
      </c>
      <c r="AU5" s="18">
        <f>SUM(AI5:AT5)</f>
        <v>661.99999999999989</v>
      </c>
      <c r="AV5" s="19">
        <f>AU5-AH5</f>
        <v>0</v>
      </c>
      <c r="AW5" s="16">
        <f>662+167</f>
        <v>829</v>
      </c>
      <c r="AX5" s="17">
        <v>16.855590833962282</v>
      </c>
      <c r="AY5" s="17">
        <v>139.37874755241802</v>
      </c>
      <c r="AZ5" s="17">
        <v>118.12657187846975</v>
      </c>
      <c r="BA5" s="17">
        <v>65.070547761841041</v>
      </c>
      <c r="BB5" s="17">
        <v>74.545758409002104</v>
      </c>
      <c r="BC5" s="17">
        <v>87.425804057244292</v>
      </c>
      <c r="BD5" s="17">
        <v>72.429587952851165</v>
      </c>
      <c r="BE5" s="17">
        <v>54.355714993751022</v>
      </c>
      <c r="BF5" s="17">
        <v>31.754854756692261</v>
      </c>
      <c r="BG5" s="17">
        <v>74.483665150735717</v>
      </c>
      <c r="BH5" s="17">
        <v>62.746675389210701</v>
      </c>
      <c r="BI5" s="17">
        <v>31.826481263821748</v>
      </c>
      <c r="BJ5" s="18">
        <f>SUM(AX5:BI5)</f>
        <v>829.00000000000011</v>
      </c>
      <c r="BK5" s="19">
        <f>BJ5-AW5</f>
        <v>0</v>
      </c>
    </row>
    <row r="6" spans="1:79" x14ac:dyDescent="0.25">
      <c r="A6" s="20"/>
      <c r="B6" s="21">
        <v>380</v>
      </c>
      <c r="C6" s="21" t="s">
        <v>17</v>
      </c>
      <c r="D6" s="16">
        <v>787</v>
      </c>
      <c r="E6" s="3">
        <v>81.452850031221374</v>
      </c>
      <c r="F6" s="3">
        <v>36.173911243674105</v>
      </c>
      <c r="G6" s="3">
        <v>23.163269272716956</v>
      </c>
      <c r="H6" s="3">
        <v>45.786395274530143</v>
      </c>
      <c r="I6" s="3">
        <v>83.659698306377464</v>
      </c>
      <c r="J6" s="3">
        <v>38.774732085541011</v>
      </c>
      <c r="K6" s="3">
        <v>52.657958112783582</v>
      </c>
      <c r="L6" s="3">
        <v>48.479492159895727</v>
      </c>
      <c r="M6" s="3">
        <v>35.990485839646063</v>
      </c>
      <c r="N6" s="3">
        <v>92.552865570603984</v>
      </c>
      <c r="O6" s="3">
        <v>116.47964199023778</v>
      </c>
      <c r="P6" s="3">
        <v>131.82870011277186</v>
      </c>
      <c r="Q6" s="22">
        <f t="shared" ref="Q6:Q13" si="0">SUM(E6:P6)</f>
        <v>787</v>
      </c>
      <c r="R6" s="19">
        <f t="shared" ref="R6:R13" si="1">Q6-D6</f>
        <v>0</v>
      </c>
      <c r="S6" s="16">
        <v>1586</v>
      </c>
      <c r="T6" s="3">
        <v>156.52885475577477</v>
      </c>
      <c r="U6" s="3">
        <v>128.40982206732596</v>
      </c>
      <c r="V6" s="3">
        <v>117.26296954077013</v>
      </c>
      <c r="W6" s="3">
        <v>142.63807656989127</v>
      </c>
      <c r="X6" s="3">
        <v>141.44436731005999</v>
      </c>
      <c r="Y6" s="3">
        <v>124.23080488150468</v>
      </c>
      <c r="Z6" s="3">
        <v>140.39049457270519</v>
      </c>
      <c r="AA6" s="3">
        <v>99.827320110721843</v>
      </c>
      <c r="AB6" s="3">
        <v>96.224633994744465</v>
      </c>
      <c r="AC6" s="3">
        <v>116.55103508365147</v>
      </c>
      <c r="AD6" s="3">
        <v>150.88012300720001</v>
      </c>
      <c r="AE6" s="3">
        <v>171.61149810565013</v>
      </c>
      <c r="AF6" s="22">
        <f t="shared" ref="AF6:AF13" si="2">SUM(T6:AE6)</f>
        <v>1585.9999999999998</v>
      </c>
      <c r="AG6" s="19">
        <f t="shared" ref="AG6:AG13" si="3">AF6-S6</f>
        <v>0</v>
      </c>
      <c r="AH6" s="16">
        <v>1324</v>
      </c>
      <c r="AI6" s="3">
        <v>91.5070749619277</v>
      </c>
      <c r="AJ6" s="3">
        <v>93.411603613270572</v>
      </c>
      <c r="AK6" s="3">
        <v>78.185475591882067</v>
      </c>
      <c r="AL6" s="3">
        <v>98.574509444734488</v>
      </c>
      <c r="AM6" s="3">
        <v>138.14281435812146</v>
      </c>
      <c r="AN6" s="3">
        <v>92.144115022628895</v>
      </c>
      <c r="AO6" s="3">
        <v>106.36613463771565</v>
      </c>
      <c r="AP6" s="3">
        <v>102.15317441403188</v>
      </c>
      <c r="AQ6" s="3">
        <v>88.556481064407421</v>
      </c>
      <c r="AR6" s="3">
        <v>141.49969024296186</v>
      </c>
      <c r="AS6" s="3">
        <v>165.53458988607693</v>
      </c>
      <c r="AT6" s="3">
        <v>127.92433676224105</v>
      </c>
      <c r="AU6" s="22">
        <f t="shared" ref="AU6:AU13" si="4">SUM(AI6:AT6)</f>
        <v>1323.9999999999998</v>
      </c>
      <c r="AV6" s="19">
        <f t="shared" ref="AV6:AV13" si="5">AU6-AH6</f>
        <v>0</v>
      </c>
      <c r="AW6" s="16">
        <f>1324+166+167</f>
        <v>1657</v>
      </c>
      <c r="AX6" s="3">
        <v>91.03591915902652</v>
      </c>
      <c r="AY6" s="3">
        <v>205.5979746895087</v>
      </c>
      <c r="AZ6" s="3">
        <v>173.8888343380635</v>
      </c>
      <c r="BA6" s="3">
        <v>106.37905164517835</v>
      </c>
      <c r="BB6" s="3">
        <v>112.51630458282767</v>
      </c>
      <c r="BC6" s="3">
        <v>132.97381453280153</v>
      </c>
      <c r="BD6" s="3">
        <v>108.54652477128306</v>
      </c>
      <c r="BE6" s="3">
        <v>116.00404349445692</v>
      </c>
      <c r="BF6" s="3">
        <v>140.4315304863182</v>
      </c>
      <c r="BG6" s="3">
        <v>151.43998288180345</v>
      </c>
      <c r="BH6" s="3">
        <v>142.23410342798664</v>
      </c>
      <c r="BI6" s="3">
        <v>175.95191599074562</v>
      </c>
      <c r="BJ6" s="22">
        <f t="shared" ref="BJ6:BJ13" si="6">SUM(AX6:BI6)</f>
        <v>1657</v>
      </c>
      <c r="BK6" s="19">
        <f t="shared" ref="BK6:BK13" si="7">BJ6-AW6</f>
        <v>0</v>
      </c>
    </row>
    <row r="7" spans="1:79" x14ac:dyDescent="0.25">
      <c r="A7" s="20"/>
      <c r="B7" s="21">
        <v>381</v>
      </c>
      <c r="C7" s="21" t="s">
        <v>18</v>
      </c>
      <c r="D7" s="16">
        <v>28</v>
      </c>
      <c r="E7" s="3">
        <v>2.8979412971717897</v>
      </c>
      <c r="F7" s="3">
        <v>1.287000654158672</v>
      </c>
      <c r="G7" s="3">
        <v>0.82410614947404681</v>
      </c>
      <c r="H7" s="3">
        <v>1.628995003414033</v>
      </c>
      <c r="I7" s="3">
        <v>2.9764568647758183</v>
      </c>
      <c r="J7" s="3">
        <v>1.3795330348095913</v>
      </c>
      <c r="K7" s="3">
        <v>1.8734724614459215</v>
      </c>
      <c r="L7" s="3">
        <v>1.7248103945070907</v>
      </c>
      <c r="M7" s="3">
        <v>1.2804747185642817</v>
      </c>
      <c r="N7" s="3">
        <v>3.2928592579122129</v>
      </c>
      <c r="O7" s="3">
        <v>4.1441295752562359</v>
      </c>
      <c r="P7" s="3">
        <v>4.6902205885103081</v>
      </c>
      <c r="Q7" s="22">
        <f t="shared" si="0"/>
        <v>28.000000000000004</v>
      </c>
      <c r="R7" s="19">
        <f t="shared" si="1"/>
        <v>0</v>
      </c>
      <c r="S7" s="16">
        <v>24</v>
      </c>
      <c r="T7" s="3">
        <v>2.3686585839461505</v>
      </c>
      <c r="U7" s="3">
        <v>1.9431498925698758</v>
      </c>
      <c r="V7" s="3">
        <v>1.7744711658124106</v>
      </c>
      <c r="W7" s="3">
        <v>2.1584576530122259</v>
      </c>
      <c r="X7" s="3">
        <v>2.1403939567726606</v>
      </c>
      <c r="Y7" s="3">
        <v>1.8799112970719496</v>
      </c>
      <c r="Z7" s="3">
        <v>2.1244463239249209</v>
      </c>
      <c r="AA7" s="3">
        <v>1.5106277948659044</v>
      </c>
      <c r="AB7" s="3">
        <v>1.4561104765913411</v>
      </c>
      <c r="AC7" s="3">
        <v>1.7636978827286476</v>
      </c>
      <c r="AD7" s="3">
        <v>2.2831796671959648</v>
      </c>
      <c r="AE7" s="3">
        <v>2.5968953055079464</v>
      </c>
      <c r="AF7" s="22">
        <f t="shared" si="2"/>
        <v>23.999999999999996</v>
      </c>
      <c r="AG7" s="19">
        <f t="shared" si="3"/>
        <v>0</v>
      </c>
      <c r="AH7" s="16">
        <v>24</v>
      </c>
      <c r="AI7" s="3">
        <v>1.65873851894733</v>
      </c>
      <c r="AJ7" s="3">
        <v>1.6932616969172916</v>
      </c>
      <c r="AK7" s="3">
        <v>1.4172593762878924</v>
      </c>
      <c r="AL7" s="3">
        <v>1.7868491138018334</v>
      </c>
      <c r="AM7" s="3">
        <v>2.5040993539236518</v>
      </c>
      <c r="AN7" s="3">
        <v>1.6702860729177444</v>
      </c>
      <c r="AO7" s="3">
        <v>1.9280870327078365</v>
      </c>
      <c r="AP7" s="3">
        <v>1.8517191736682517</v>
      </c>
      <c r="AQ7" s="3">
        <v>1.6052534331916752</v>
      </c>
      <c r="AR7" s="3">
        <v>2.5649490678482509</v>
      </c>
      <c r="AS7" s="3">
        <v>3.0006270069983736</v>
      </c>
      <c r="AT7" s="3">
        <v>2.3188701527898679</v>
      </c>
      <c r="AU7" s="22">
        <f t="shared" si="4"/>
        <v>23.999999999999996</v>
      </c>
      <c r="AV7" s="19">
        <f t="shared" si="5"/>
        <v>0</v>
      </c>
      <c r="AW7" s="16">
        <v>24</v>
      </c>
      <c r="AX7" s="3">
        <v>1.3185649123817964</v>
      </c>
      <c r="AY7" s="3">
        <v>2.977882554344121</v>
      </c>
      <c r="AZ7" s="3">
        <v>2.5186071358560795</v>
      </c>
      <c r="BA7" s="3">
        <v>1.5407949544262403</v>
      </c>
      <c r="BB7" s="3">
        <v>1.6296869704211612</v>
      </c>
      <c r="BC7" s="3">
        <v>1.9259936926899435</v>
      </c>
      <c r="BD7" s="3">
        <v>1.5721886508815892</v>
      </c>
      <c r="BE7" s="3">
        <v>1.6802034060754172</v>
      </c>
      <c r="BF7" s="3">
        <v>2.0340113045694848</v>
      </c>
      <c r="BG7" s="3">
        <v>2.1934578087889456</v>
      </c>
      <c r="BH7" s="3">
        <v>2.0601197841108503</v>
      </c>
      <c r="BI7" s="3">
        <v>2.5484888254543723</v>
      </c>
      <c r="BJ7" s="22">
        <f t="shared" si="6"/>
        <v>24</v>
      </c>
      <c r="BK7" s="19">
        <f t="shared" si="7"/>
        <v>0</v>
      </c>
    </row>
    <row r="8" spans="1:79" x14ac:dyDescent="0.25">
      <c r="A8" s="20"/>
      <c r="B8" s="21">
        <v>382</v>
      </c>
      <c r="C8" s="21" t="s">
        <v>19</v>
      </c>
      <c r="D8" s="16">
        <v>75</v>
      </c>
      <c r="E8" s="3">
        <v>7.7623427602815802</v>
      </c>
      <c r="F8" s="3">
        <v>3.4473231807821572</v>
      </c>
      <c r="G8" s="3">
        <v>2.2074271860911967</v>
      </c>
      <c r="H8" s="3">
        <v>4.3633794734304461</v>
      </c>
      <c r="I8" s="3">
        <v>7.9726523163637992</v>
      </c>
      <c r="J8" s="3">
        <v>3.6951777718114056</v>
      </c>
      <c r="K8" s="3">
        <v>5.0182298074444329</v>
      </c>
      <c r="L8" s="3">
        <v>4.6200278424297077</v>
      </c>
      <c r="M8" s="3">
        <v>3.429842996154326</v>
      </c>
      <c r="N8" s="3">
        <v>8.8201587265505701</v>
      </c>
      <c r="O8" s="3">
        <v>11.100347076579203</v>
      </c>
      <c r="P8" s="3">
        <v>12.563090862081182</v>
      </c>
      <c r="Q8" s="22">
        <f t="shared" si="0"/>
        <v>75</v>
      </c>
      <c r="R8" s="19">
        <f t="shared" si="1"/>
        <v>0</v>
      </c>
      <c r="S8" s="16">
        <v>75</v>
      </c>
      <c r="T8" s="3">
        <v>7.4020580748317206</v>
      </c>
      <c r="U8" s="3">
        <v>6.0723434142808612</v>
      </c>
      <c r="V8" s="3">
        <v>5.5452223931637832</v>
      </c>
      <c r="W8" s="3">
        <v>6.7451801656632062</v>
      </c>
      <c r="X8" s="3">
        <v>6.6887311149145638</v>
      </c>
      <c r="Y8" s="3">
        <v>5.8747228033498429</v>
      </c>
      <c r="Z8" s="3">
        <v>6.6388947622653776</v>
      </c>
      <c r="AA8" s="3">
        <v>4.7207118589559514</v>
      </c>
      <c r="AB8" s="3">
        <v>4.5503452393479407</v>
      </c>
      <c r="AC8" s="3">
        <v>5.5115558835270244</v>
      </c>
      <c r="AD8" s="3">
        <v>7.1349364599873901</v>
      </c>
      <c r="AE8" s="3">
        <v>8.1152978297123326</v>
      </c>
      <c r="AF8" s="22">
        <f t="shared" si="2"/>
        <v>75</v>
      </c>
      <c r="AG8" s="19">
        <f t="shared" si="3"/>
        <v>0</v>
      </c>
      <c r="AH8" s="16">
        <v>75</v>
      </c>
      <c r="AI8" s="3">
        <v>5.1835578717104056</v>
      </c>
      <c r="AJ8" s="3">
        <v>5.2914428028665359</v>
      </c>
      <c r="AK8" s="3">
        <v>4.4289355508996637</v>
      </c>
      <c r="AL8" s="3">
        <v>5.5839034806307302</v>
      </c>
      <c r="AM8" s="3">
        <v>7.825310481011412</v>
      </c>
      <c r="AN8" s="3">
        <v>5.2196439778679515</v>
      </c>
      <c r="AO8" s="3">
        <v>6.0252719772119887</v>
      </c>
      <c r="AP8" s="3">
        <v>5.7866224177132866</v>
      </c>
      <c r="AQ8" s="3">
        <v>5.0164169787239858</v>
      </c>
      <c r="AR8" s="3">
        <v>8.0154658370257845</v>
      </c>
      <c r="AS8" s="3">
        <v>9.3769593968699176</v>
      </c>
      <c r="AT8" s="3">
        <v>7.2464692274683378</v>
      </c>
      <c r="AU8" s="22">
        <f t="shared" si="4"/>
        <v>75.000000000000014</v>
      </c>
      <c r="AV8" s="19">
        <f t="shared" si="5"/>
        <v>0</v>
      </c>
      <c r="AW8" s="16">
        <v>75</v>
      </c>
      <c r="AX8" s="3">
        <v>4.1205153511931139</v>
      </c>
      <c r="AY8" s="3">
        <v>9.3058829823253788</v>
      </c>
      <c r="AZ8" s="3">
        <v>7.8706472995502494</v>
      </c>
      <c r="BA8" s="3">
        <v>4.8149842325820016</v>
      </c>
      <c r="BB8" s="3">
        <v>5.0927717825661283</v>
      </c>
      <c r="BC8" s="3">
        <v>6.018730289656073</v>
      </c>
      <c r="BD8" s="3">
        <v>4.9130895340049667</v>
      </c>
      <c r="BE8" s="3">
        <v>5.2506356439856789</v>
      </c>
      <c r="BF8" s="3">
        <v>6.3562853267796404</v>
      </c>
      <c r="BG8" s="3">
        <v>6.8545556524654545</v>
      </c>
      <c r="BH8" s="3">
        <v>6.4378743253464075</v>
      </c>
      <c r="BI8" s="3">
        <v>7.9640275795449131</v>
      </c>
      <c r="BJ8" s="22">
        <f t="shared" si="6"/>
        <v>75.000000000000028</v>
      </c>
      <c r="BK8" s="19">
        <f t="shared" si="7"/>
        <v>0</v>
      </c>
    </row>
    <row r="9" spans="1:79" x14ac:dyDescent="0.25">
      <c r="A9" s="20"/>
      <c r="B9" s="21">
        <v>383</v>
      </c>
      <c r="C9" s="21" t="s">
        <v>20</v>
      </c>
      <c r="D9" s="16">
        <v>121</v>
      </c>
      <c r="E9" s="3">
        <v>12.523246319920949</v>
      </c>
      <c r="F9" s="3">
        <v>5.5616813983285471</v>
      </c>
      <c r="G9" s="3">
        <v>3.5613158602271309</v>
      </c>
      <c r="H9" s="3">
        <v>7.0395855504677858</v>
      </c>
      <c r="I9" s="3">
        <v>12.862545737066929</v>
      </c>
      <c r="J9" s="3">
        <v>5.9615534718557344</v>
      </c>
      <c r="K9" s="3">
        <v>8.096077422677018</v>
      </c>
      <c r="L9" s="3">
        <v>7.4536449191199274</v>
      </c>
      <c r="M9" s="3">
        <v>5.5334800337956462</v>
      </c>
      <c r="N9" s="3">
        <v>14.229856078834921</v>
      </c>
      <c r="O9" s="3">
        <v>17.90855995021445</v>
      </c>
      <c r="P9" s="3">
        <v>20.268453257490972</v>
      </c>
      <c r="Q9" s="22">
        <f t="shared" si="0"/>
        <v>121.00000000000001</v>
      </c>
      <c r="R9" s="19">
        <f t="shared" si="1"/>
        <v>0</v>
      </c>
      <c r="S9" s="16">
        <v>150</v>
      </c>
      <c r="T9" s="3">
        <v>14.804116149663441</v>
      </c>
      <c r="U9" s="3">
        <v>12.144686828561722</v>
      </c>
      <c r="V9" s="3">
        <v>11.090444786327566</v>
      </c>
      <c r="W9" s="3">
        <v>13.490360331326412</v>
      </c>
      <c r="X9" s="3">
        <v>13.377462229829128</v>
      </c>
      <c r="Y9" s="3">
        <v>11.749445606699686</v>
      </c>
      <c r="Z9" s="3">
        <v>13.277789524530755</v>
      </c>
      <c r="AA9" s="3">
        <v>9.4414237179119027</v>
      </c>
      <c r="AB9" s="3">
        <v>9.1006904786958813</v>
      </c>
      <c r="AC9" s="3">
        <v>11.023111767054049</v>
      </c>
      <c r="AD9" s="3">
        <v>14.26987291997478</v>
      </c>
      <c r="AE9" s="3">
        <v>16.230595659424665</v>
      </c>
      <c r="AF9" s="22">
        <f t="shared" si="2"/>
        <v>150</v>
      </c>
      <c r="AG9" s="19">
        <f t="shared" si="3"/>
        <v>0</v>
      </c>
      <c r="AH9" s="16">
        <v>150</v>
      </c>
      <c r="AI9" s="3">
        <v>10.367115743420811</v>
      </c>
      <c r="AJ9" s="3">
        <v>10.582885605733072</v>
      </c>
      <c r="AK9" s="3">
        <v>8.8578711017993275</v>
      </c>
      <c r="AL9" s="3">
        <v>11.16780696126146</v>
      </c>
      <c r="AM9" s="3">
        <v>15.650620962022824</v>
      </c>
      <c r="AN9" s="3">
        <v>10.439287955735903</v>
      </c>
      <c r="AO9" s="3">
        <v>12.050543954423977</v>
      </c>
      <c r="AP9" s="3">
        <v>11.573244835426573</v>
      </c>
      <c r="AQ9" s="3">
        <v>10.032833957447972</v>
      </c>
      <c r="AR9" s="3">
        <v>16.030931674051569</v>
      </c>
      <c r="AS9" s="3">
        <v>18.753918793739835</v>
      </c>
      <c r="AT9" s="3">
        <v>14.492938454936676</v>
      </c>
      <c r="AU9" s="22">
        <f t="shared" si="4"/>
        <v>150.00000000000003</v>
      </c>
      <c r="AV9" s="19">
        <f t="shared" si="5"/>
        <v>0</v>
      </c>
      <c r="AW9" s="16">
        <v>150</v>
      </c>
      <c r="AX9" s="3">
        <v>8.2410307023862277</v>
      </c>
      <c r="AY9" s="3">
        <v>18.611765964650758</v>
      </c>
      <c r="AZ9" s="3">
        <v>15.741294599100499</v>
      </c>
      <c r="BA9" s="3">
        <v>9.6299684651640032</v>
      </c>
      <c r="BB9" s="3">
        <v>10.185543565132257</v>
      </c>
      <c r="BC9" s="3">
        <v>12.037460579312146</v>
      </c>
      <c r="BD9" s="3">
        <v>9.8261790680099335</v>
      </c>
      <c r="BE9" s="3">
        <v>10.501271287971358</v>
      </c>
      <c r="BF9" s="3">
        <v>12.712570653559281</v>
      </c>
      <c r="BG9" s="3">
        <v>13.709111304930909</v>
      </c>
      <c r="BH9" s="3">
        <v>12.875748650692815</v>
      </c>
      <c r="BI9" s="3">
        <v>15.928055159089826</v>
      </c>
      <c r="BJ9" s="22">
        <f t="shared" si="6"/>
        <v>150.00000000000006</v>
      </c>
      <c r="BK9" s="19">
        <f t="shared" si="7"/>
        <v>0</v>
      </c>
    </row>
    <row r="10" spans="1:79" x14ac:dyDescent="0.25">
      <c r="A10" s="20"/>
      <c r="B10" s="21">
        <v>378</v>
      </c>
      <c r="C10" s="21" t="s">
        <v>21</v>
      </c>
      <c r="D10" s="16">
        <v>50</v>
      </c>
      <c r="E10" s="3">
        <v>5.1748951735210529</v>
      </c>
      <c r="F10" s="3">
        <v>2.2982154538547714</v>
      </c>
      <c r="G10" s="3">
        <v>1.4716181240607977</v>
      </c>
      <c r="H10" s="3">
        <v>2.9089196489536304</v>
      </c>
      <c r="I10" s="3">
        <v>5.3151015442425331</v>
      </c>
      <c r="J10" s="3">
        <v>2.4634518478742704</v>
      </c>
      <c r="K10" s="3">
        <v>3.3454865382962886</v>
      </c>
      <c r="L10" s="3">
        <v>3.0800185616198048</v>
      </c>
      <c r="M10" s="3">
        <v>2.2865619974362175</v>
      </c>
      <c r="N10" s="3">
        <v>5.8801058177003807</v>
      </c>
      <c r="O10" s="3">
        <v>7.4002313843861351</v>
      </c>
      <c r="P10" s="3">
        <v>8.3753939080541215</v>
      </c>
      <c r="Q10" s="22">
        <f t="shared" si="0"/>
        <v>50</v>
      </c>
      <c r="R10" s="19">
        <f t="shared" si="1"/>
        <v>0</v>
      </c>
      <c r="S10" s="16">
        <v>50</v>
      </c>
      <c r="T10" s="3">
        <v>4.9347053832211465</v>
      </c>
      <c r="U10" s="3">
        <v>4.0482289428539078</v>
      </c>
      <c r="V10" s="3">
        <v>3.6968149287758552</v>
      </c>
      <c r="W10" s="3">
        <v>4.4967867771088041</v>
      </c>
      <c r="X10" s="3">
        <v>4.4591540766097095</v>
      </c>
      <c r="Y10" s="3">
        <v>3.9164818688998952</v>
      </c>
      <c r="Z10" s="3">
        <v>4.4259298415102517</v>
      </c>
      <c r="AA10" s="3">
        <v>3.1471412393039673</v>
      </c>
      <c r="AB10" s="3">
        <v>3.0335634928986273</v>
      </c>
      <c r="AC10" s="3">
        <v>3.6743705890180158</v>
      </c>
      <c r="AD10" s="3">
        <v>4.7566243066582601</v>
      </c>
      <c r="AE10" s="3">
        <v>5.4101985531415551</v>
      </c>
      <c r="AF10" s="22">
        <f t="shared" si="2"/>
        <v>50.000000000000007</v>
      </c>
      <c r="AG10" s="19">
        <f t="shared" si="3"/>
        <v>0</v>
      </c>
      <c r="AH10" s="16">
        <v>50</v>
      </c>
      <c r="AI10" s="3">
        <v>3.4557052478069372</v>
      </c>
      <c r="AJ10" s="3">
        <v>3.5276285352443573</v>
      </c>
      <c r="AK10" s="3">
        <v>2.952623700599776</v>
      </c>
      <c r="AL10" s="3">
        <v>3.7226023204204863</v>
      </c>
      <c r="AM10" s="3">
        <v>5.2168736540076077</v>
      </c>
      <c r="AN10" s="3">
        <v>3.4797626519119675</v>
      </c>
      <c r="AO10" s="3">
        <v>4.0168479848079928</v>
      </c>
      <c r="AP10" s="3">
        <v>3.8577482784755244</v>
      </c>
      <c r="AQ10" s="3">
        <v>3.3442779858159901</v>
      </c>
      <c r="AR10" s="3">
        <v>5.3436438913505233</v>
      </c>
      <c r="AS10" s="3">
        <v>6.2513062645799451</v>
      </c>
      <c r="AT10" s="3">
        <v>4.8309794849788918</v>
      </c>
      <c r="AU10" s="22">
        <f t="shared" si="4"/>
        <v>50</v>
      </c>
      <c r="AV10" s="19">
        <f t="shared" si="5"/>
        <v>0</v>
      </c>
      <c r="AW10" s="16">
        <v>50</v>
      </c>
      <c r="AX10" s="3">
        <v>2.7470102341287426</v>
      </c>
      <c r="AY10" s="3">
        <v>6.2039219882169192</v>
      </c>
      <c r="AZ10" s="3">
        <v>5.247098199700166</v>
      </c>
      <c r="BA10" s="3">
        <v>3.2099894883880009</v>
      </c>
      <c r="BB10" s="3">
        <v>3.395181188377419</v>
      </c>
      <c r="BC10" s="3">
        <v>4.012486859770716</v>
      </c>
      <c r="BD10" s="3">
        <v>3.2753930226699777</v>
      </c>
      <c r="BE10" s="3">
        <v>3.5004237626571193</v>
      </c>
      <c r="BF10" s="3">
        <v>4.2375235511864267</v>
      </c>
      <c r="BG10" s="3">
        <v>4.569703768310303</v>
      </c>
      <c r="BH10" s="3">
        <v>4.2919162168976053</v>
      </c>
      <c r="BI10" s="3">
        <v>5.3093517196966094</v>
      </c>
      <c r="BJ10" s="22">
        <f t="shared" si="6"/>
        <v>50</v>
      </c>
      <c r="BK10" s="19">
        <f t="shared" si="7"/>
        <v>0</v>
      </c>
    </row>
    <row r="11" spans="1:79" x14ac:dyDescent="0.25">
      <c r="A11" s="20"/>
      <c r="B11" s="21">
        <v>374</v>
      </c>
      <c r="C11" s="21" t="s">
        <v>22</v>
      </c>
      <c r="D11" s="16">
        <v>20</v>
      </c>
      <c r="E11" s="3">
        <v>2.0699580694084214</v>
      </c>
      <c r="F11" s="3">
        <v>0.91928618154190855</v>
      </c>
      <c r="G11" s="3">
        <v>0.58864724962431914</v>
      </c>
      <c r="H11" s="3">
        <v>1.1635678595814523</v>
      </c>
      <c r="I11" s="3">
        <v>2.1260406176970132</v>
      </c>
      <c r="J11" s="3">
        <v>0.98538073914970814</v>
      </c>
      <c r="K11" s="3">
        <v>1.3381946153185154</v>
      </c>
      <c r="L11" s="3">
        <v>1.232007424647922</v>
      </c>
      <c r="M11" s="3">
        <v>0.91462479897448701</v>
      </c>
      <c r="N11" s="3">
        <v>2.3520423270801523</v>
      </c>
      <c r="O11" s="3">
        <v>2.9600925537544542</v>
      </c>
      <c r="P11" s="3">
        <v>3.3501575632216483</v>
      </c>
      <c r="Q11" s="22">
        <f t="shared" si="0"/>
        <v>20</v>
      </c>
      <c r="R11" s="19">
        <f t="shared" si="1"/>
        <v>0</v>
      </c>
      <c r="S11" s="16">
        <v>25</v>
      </c>
      <c r="T11" s="3">
        <v>2.4673526916105732</v>
      </c>
      <c r="U11" s="3">
        <v>2.0241144714269539</v>
      </c>
      <c r="V11" s="3">
        <v>1.8484074643879276</v>
      </c>
      <c r="W11" s="3">
        <v>2.2483933885544021</v>
      </c>
      <c r="X11" s="3">
        <v>2.2295770383048548</v>
      </c>
      <c r="Y11" s="3">
        <v>1.9582409344499476</v>
      </c>
      <c r="Z11" s="3">
        <v>2.2129649207551259</v>
      </c>
      <c r="AA11" s="3">
        <v>1.5735706196519836</v>
      </c>
      <c r="AB11" s="3">
        <v>1.5167817464493136</v>
      </c>
      <c r="AC11" s="3">
        <v>1.8371852945090079</v>
      </c>
      <c r="AD11" s="3">
        <v>2.37831215332913</v>
      </c>
      <c r="AE11" s="3">
        <v>2.7050992765707775</v>
      </c>
      <c r="AF11" s="22">
        <f t="shared" si="2"/>
        <v>25.000000000000004</v>
      </c>
      <c r="AG11" s="19">
        <f t="shared" si="3"/>
        <v>0</v>
      </c>
      <c r="AH11" s="16">
        <v>25</v>
      </c>
      <c r="AI11" s="3">
        <v>1.7278526239034686</v>
      </c>
      <c r="AJ11" s="3">
        <v>1.7638142676221786</v>
      </c>
      <c r="AK11" s="3">
        <v>1.476311850299888</v>
      </c>
      <c r="AL11" s="3">
        <v>1.8613011602102432</v>
      </c>
      <c r="AM11" s="3">
        <v>2.6084368270038039</v>
      </c>
      <c r="AN11" s="3">
        <v>1.7398813259559838</v>
      </c>
      <c r="AO11" s="3">
        <v>2.0084239924039964</v>
      </c>
      <c r="AP11" s="3">
        <v>1.9288741392377622</v>
      </c>
      <c r="AQ11" s="3">
        <v>1.6721389929079951</v>
      </c>
      <c r="AR11" s="3">
        <v>2.6718219456752617</v>
      </c>
      <c r="AS11" s="3">
        <v>3.1256531322899725</v>
      </c>
      <c r="AT11" s="3">
        <v>2.4154897424894459</v>
      </c>
      <c r="AU11" s="22">
        <f t="shared" si="4"/>
        <v>25</v>
      </c>
      <c r="AV11" s="19">
        <f t="shared" si="5"/>
        <v>0</v>
      </c>
      <c r="AW11" s="16">
        <v>25</v>
      </c>
      <c r="AX11" s="3">
        <v>1.3735051170643713</v>
      </c>
      <c r="AY11" s="3">
        <v>3.1019609941084596</v>
      </c>
      <c r="AZ11" s="3">
        <v>2.623549099850083</v>
      </c>
      <c r="BA11" s="3">
        <v>1.6049947441940005</v>
      </c>
      <c r="BB11" s="3">
        <v>1.6975905941887095</v>
      </c>
      <c r="BC11" s="3">
        <v>2.006243429885358</v>
      </c>
      <c r="BD11" s="3">
        <v>1.6376965113349888</v>
      </c>
      <c r="BE11" s="3">
        <v>1.7502118813285596</v>
      </c>
      <c r="BF11" s="3">
        <v>2.1187617755932133</v>
      </c>
      <c r="BG11" s="3">
        <v>2.2848518841551515</v>
      </c>
      <c r="BH11" s="3">
        <v>2.1459581084488026</v>
      </c>
      <c r="BI11" s="3">
        <v>2.6546758598483047</v>
      </c>
      <c r="BJ11" s="22">
        <f t="shared" si="6"/>
        <v>25</v>
      </c>
      <c r="BK11" s="19">
        <f t="shared" si="7"/>
        <v>0</v>
      </c>
    </row>
    <row r="12" spans="1:79" x14ac:dyDescent="0.25">
      <c r="A12" s="20"/>
      <c r="B12" s="21">
        <v>375</v>
      </c>
      <c r="C12" s="21" t="s">
        <v>23</v>
      </c>
      <c r="D12" s="16">
        <v>6</v>
      </c>
      <c r="E12" s="3">
        <v>0.62098742082252634</v>
      </c>
      <c r="F12" s="3">
        <v>0.27578585446257259</v>
      </c>
      <c r="G12" s="3">
        <v>0.17659417488729573</v>
      </c>
      <c r="H12" s="3">
        <v>0.34907035787443563</v>
      </c>
      <c r="I12" s="3">
        <v>0.63781218530910389</v>
      </c>
      <c r="J12" s="3">
        <v>0.29561422174491242</v>
      </c>
      <c r="K12" s="3">
        <v>0.40145838459555461</v>
      </c>
      <c r="L12" s="3">
        <v>0.36960222739437659</v>
      </c>
      <c r="M12" s="3">
        <v>0.27438743969234608</v>
      </c>
      <c r="N12" s="3">
        <v>0.70561269812404559</v>
      </c>
      <c r="O12" s="3">
        <v>0.88802776612633627</v>
      </c>
      <c r="P12" s="3">
        <v>1.0050472689664947</v>
      </c>
      <c r="Q12" s="22">
        <f t="shared" si="0"/>
        <v>6</v>
      </c>
      <c r="R12" s="19">
        <f t="shared" si="1"/>
        <v>0</v>
      </c>
      <c r="S12" s="16">
        <v>40</v>
      </c>
      <c r="T12" s="3">
        <v>3.9477643065769175</v>
      </c>
      <c r="U12" s="3">
        <v>3.238583154283126</v>
      </c>
      <c r="V12" s="3">
        <v>2.957451943020684</v>
      </c>
      <c r="W12" s="3">
        <v>3.5974294216870435</v>
      </c>
      <c r="X12" s="3">
        <v>3.5673232612877674</v>
      </c>
      <c r="Y12" s="3">
        <v>3.1331854951199163</v>
      </c>
      <c r="Z12" s="3">
        <v>3.5407438732082013</v>
      </c>
      <c r="AA12" s="3">
        <v>2.5177129914431742</v>
      </c>
      <c r="AB12" s="3">
        <v>2.4268507943189017</v>
      </c>
      <c r="AC12" s="3">
        <v>2.9394964712144129</v>
      </c>
      <c r="AD12" s="3">
        <v>3.8052994453266082</v>
      </c>
      <c r="AE12" s="3">
        <v>4.3281588425132442</v>
      </c>
      <c r="AF12" s="22">
        <f t="shared" si="2"/>
        <v>40</v>
      </c>
      <c r="AG12" s="19">
        <f t="shared" si="3"/>
        <v>0</v>
      </c>
      <c r="AH12" s="16">
        <v>40</v>
      </c>
      <c r="AI12" s="3">
        <v>2.7645641982455498</v>
      </c>
      <c r="AJ12" s="3">
        <v>2.8221028281954856</v>
      </c>
      <c r="AK12" s="3">
        <v>2.3620989604798206</v>
      </c>
      <c r="AL12" s="3">
        <v>2.9780818563363893</v>
      </c>
      <c r="AM12" s="3">
        <v>4.1734989232060862</v>
      </c>
      <c r="AN12" s="3">
        <v>2.7838101215295739</v>
      </c>
      <c r="AO12" s="3">
        <v>3.2134783878463939</v>
      </c>
      <c r="AP12" s="3">
        <v>3.0861986227804197</v>
      </c>
      <c r="AQ12" s="3">
        <v>2.6754223886527924</v>
      </c>
      <c r="AR12" s="3">
        <v>4.2749151130804188</v>
      </c>
      <c r="AS12" s="3">
        <v>5.0010450116639564</v>
      </c>
      <c r="AT12" s="3">
        <v>3.8647835879831134</v>
      </c>
      <c r="AU12" s="22">
        <f t="shared" si="4"/>
        <v>39.999999999999993</v>
      </c>
      <c r="AV12" s="19">
        <f t="shared" si="5"/>
        <v>0</v>
      </c>
      <c r="AW12" s="16">
        <v>40</v>
      </c>
      <c r="AX12" s="3">
        <v>2.1976081873029942</v>
      </c>
      <c r="AY12" s="3">
        <v>4.9631375905735355</v>
      </c>
      <c r="AZ12" s="3">
        <v>4.1976785597601332</v>
      </c>
      <c r="BA12" s="3">
        <v>2.5679915907104007</v>
      </c>
      <c r="BB12" s="3">
        <v>2.7161449507019353</v>
      </c>
      <c r="BC12" s="3">
        <v>3.2099894878165722</v>
      </c>
      <c r="BD12" s="3">
        <v>2.6203144181359823</v>
      </c>
      <c r="BE12" s="3">
        <v>2.8003390101256951</v>
      </c>
      <c r="BF12" s="3">
        <v>3.3900188409491419</v>
      </c>
      <c r="BG12" s="3">
        <v>3.655763014648242</v>
      </c>
      <c r="BH12" s="3">
        <v>3.4335329735180844</v>
      </c>
      <c r="BI12" s="3">
        <v>4.2474813757572871</v>
      </c>
      <c r="BJ12" s="22">
        <f t="shared" si="6"/>
        <v>40.000000000000007</v>
      </c>
      <c r="BK12" s="19">
        <f t="shared" si="7"/>
        <v>0</v>
      </c>
    </row>
    <row r="13" spans="1:79" x14ac:dyDescent="0.25">
      <c r="A13" s="20"/>
      <c r="B13" s="21">
        <v>385</v>
      </c>
      <c r="C13" s="21" t="s">
        <v>24</v>
      </c>
      <c r="D13" s="16">
        <v>13</v>
      </c>
      <c r="E13" s="3">
        <v>1.3454727451154738</v>
      </c>
      <c r="F13" s="3">
        <v>0.59753601800224054</v>
      </c>
      <c r="G13" s="3">
        <v>0.3826207122558074</v>
      </c>
      <c r="H13" s="3">
        <v>0.75631910872794395</v>
      </c>
      <c r="I13" s="3">
        <v>1.3819264015030586</v>
      </c>
      <c r="J13" s="3">
        <v>0.64049748044731025</v>
      </c>
      <c r="K13" s="3">
        <v>0.86982649995703498</v>
      </c>
      <c r="L13" s="3">
        <v>0.80080482602114922</v>
      </c>
      <c r="M13" s="3">
        <v>0.59450611933341657</v>
      </c>
      <c r="N13" s="3">
        <v>1.5288275126020989</v>
      </c>
      <c r="O13" s="3">
        <v>1.9240601599403953</v>
      </c>
      <c r="P13" s="3">
        <v>2.1776024160940715</v>
      </c>
      <c r="Q13" s="22">
        <f t="shared" si="0"/>
        <v>13.000000000000002</v>
      </c>
      <c r="R13" s="19">
        <f t="shared" si="1"/>
        <v>0</v>
      </c>
      <c r="S13" s="16">
        <v>50</v>
      </c>
      <c r="T13" s="3">
        <v>4.9347053832211465</v>
      </c>
      <c r="U13" s="3">
        <v>4.0482289428539078</v>
      </c>
      <c r="V13" s="3">
        <v>3.6968149287758552</v>
      </c>
      <c r="W13" s="3">
        <v>4.4967867771088041</v>
      </c>
      <c r="X13" s="3">
        <v>4.4591540766097095</v>
      </c>
      <c r="Y13" s="3">
        <v>3.9164818688998952</v>
      </c>
      <c r="Z13" s="3">
        <v>4.4259298415102517</v>
      </c>
      <c r="AA13" s="3">
        <v>3.1471412393039673</v>
      </c>
      <c r="AB13" s="3">
        <v>3.0335634928986273</v>
      </c>
      <c r="AC13" s="3">
        <v>3.6743705890180158</v>
      </c>
      <c r="AD13" s="3">
        <v>4.7566243066582601</v>
      </c>
      <c r="AE13" s="3">
        <v>5.4101985531415551</v>
      </c>
      <c r="AF13" s="22">
        <f t="shared" si="2"/>
        <v>50.000000000000007</v>
      </c>
      <c r="AG13" s="19">
        <f t="shared" si="3"/>
        <v>0</v>
      </c>
      <c r="AH13" s="16">
        <v>50</v>
      </c>
      <c r="AI13" s="3">
        <v>3.4557052478069372</v>
      </c>
      <c r="AJ13" s="3">
        <v>3.5276285352443573</v>
      </c>
      <c r="AK13" s="3">
        <v>2.952623700599776</v>
      </c>
      <c r="AL13" s="3">
        <v>3.7226023204204863</v>
      </c>
      <c r="AM13" s="3">
        <v>5.2168736540076077</v>
      </c>
      <c r="AN13" s="3">
        <v>3.4797626519119675</v>
      </c>
      <c r="AO13" s="3">
        <v>4.0168479848079928</v>
      </c>
      <c r="AP13" s="3">
        <v>3.8577482784755244</v>
      </c>
      <c r="AQ13" s="3">
        <v>3.3442779858159901</v>
      </c>
      <c r="AR13" s="3">
        <v>5.3436438913505233</v>
      </c>
      <c r="AS13" s="3">
        <v>6.2513062645799451</v>
      </c>
      <c r="AT13" s="3">
        <v>4.8309794849788918</v>
      </c>
      <c r="AU13" s="22">
        <f t="shared" si="4"/>
        <v>50</v>
      </c>
      <c r="AV13" s="19">
        <f t="shared" si="5"/>
        <v>0</v>
      </c>
      <c r="AW13" s="16">
        <v>50</v>
      </c>
      <c r="AX13" s="3">
        <v>2.7470102341287426</v>
      </c>
      <c r="AY13" s="3">
        <v>6.2039219882169192</v>
      </c>
      <c r="AZ13" s="3">
        <v>5.247098199700166</v>
      </c>
      <c r="BA13" s="3">
        <v>3.2099894883880009</v>
      </c>
      <c r="BB13" s="3">
        <v>3.395181188377419</v>
      </c>
      <c r="BC13" s="3">
        <v>4.012486859770716</v>
      </c>
      <c r="BD13" s="3">
        <v>3.2753930226699777</v>
      </c>
      <c r="BE13" s="3">
        <v>3.5004237626571193</v>
      </c>
      <c r="BF13" s="3">
        <v>4.2375235511864267</v>
      </c>
      <c r="BG13" s="3">
        <v>4.569703768310303</v>
      </c>
      <c r="BH13" s="3">
        <v>4.2919162168976053</v>
      </c>
      <c r="BI13" s="3">
        <v>5.3093517196966094</v>
      </c>
      <c r="BJ13" s="22">
        <f t="shared" si="6"/>
        <v>50</v>
      </c>
      <c r="BK13" s="19">
        <f t="shared" si="7"/>
        <v>0</v>
      </c>
    </row>
    <row r="14" spans="1:79" x14ac:dyDescent="0.25">
      <c r="A14" s="7" t="s">
        <v>25</v>
      </c>
      <c r="B14" s="8"/>
      <c r="C14" s="9"/>
      <c r="D14" s="23">
        <f t="shared" ref="D14:Q14" si="8">SUM(D5:D13)</f>
        <v>1500</v>
      </c>
      <c r="E14" s="17">
        <f t="shared" si="8"/>
        <v>155.24685520563159</v>
      </c>
      <c r="F14" s="17">
        <f t="shared" si="8"/>
        <v>68.94646361564314</v>
      </c>
      <c r="G14" s="17">
        <f t="shared" si="8"/>
        <v>44.148543721823934</v>
      </c>
      <c r="H14" s="17">
        <f t="shared" si="8"/>
        <v>87.267589468608918</v>
      </c>
      <c r="I14" s="17">
        <f t="shared" si="8"/>
        <v>159.45304632727601</v>
      </c>
      <c r="J14" s="17">
        <f t="shared" si="8"/>
        <v>73.903555436228103</v>
      </c>
      <c r="K14" s="17">
        <f t="shared" si="8"/>
        <v>100.36459614888864</v>
      </c>
      <c r="L14" s="17">
        <f t="shared" si="8"/>
        <v>92.40055684859415</v>
      </c>
      <c r="M14" s="17">
        <f t="shared" si="8"/>
        <v>68.596859923086527</v>
      </c>
      <c r="N14" s="17">
        <f t="shared" si="8"/>
        <v>176.40317453101142</v>
      </c>
      <c r="O14" s="17">
        <f t="shared" si="8"/>
        <v>222.00694153158406</v>
      </c>
      <c r="P14" s="17">
        <f t="shared" si="8"/>
        <v>251.26181724162359</v>
      </c>
      <c r="Q14" s="18">
        <f t="shared" si="8"/>
        <v>1500</v>
      </c>
      <c r="R14" s="19"/>
      <c r="S14" s="23">
        <f t="shared" ref="S14:AF14" si="9">SUM(S5:S13)</f>
        <v>3800</v>
      </c>
      <c r="T14" s="17">
        <f t="shared" si="9"/>
        <v>375.0376091248072</v>
      </c>
      <c r="U14" s="17">
        <f t="shared" si="9"/>
        <v>307.66539965689691</v>
      </c>
      <c r="V14" s="17">
        <f t="shared" si="9"/>
        <v>280.957934586965</v>
      </c>
      <c r="W14" s="17">
        <f t="shared" si="9"/>
        <v>341.75579506026912</v>
      </c>
      <c r="X14" s="17">
        <f t="shared" si="9"/>
        <v>338.89570982233789</v>
      </c>
      <c r="Y14" s="17">
        <f t="shared" si="9"/>
        <v>297.65262203639207</v>
      </c>
      <c r="Z14" s="17">
        <f t="shared" si="9"/>
        <v>336.37066795477915</v>
      </c>
      <c r="AA14" s="17">
        <f t="shared" si="9"/>
        <v>239.18273418710154</v>
      </c>
      <c r="AB14" s="17">
        <f t="shared" si="9"/>
        <v>230.55082546029567</v>
      </c>
      <c r="AC14" s="17">
        <f t="shared" si="9"/>
        <v>279.25216476536917</v>
      </c>
      <c r="AD14" s="17">
        <f t="shared" si="9"/>
        <v>361.50344730602774</v>
      </c>
      <c r="AE14" s="17">
        <f t="shared" si="9"/>
        <v>411.17509003875819</v>
      </c>
      <c r="AF14" s="18">
        <f t="shared" si="9"/>
        <v>3800</v>
      </c>
      <c r="AG14" s="19"/>
      <c r="AH14" s="23">
        <f t="shared" ref="AH14:AU14" si="10">SUM(AH5:AH13)</f>
        <v>2400</v>
      </c>
      <c r="AI14" s="17">
        <f t="shared" si="10"/>
        <v>165.87385189473301</v>
      </c>
      <c r="AJ14" s="17">
        <f t="shared" si="10"/>
        <v>169.32616969172912</v>
      </c>
      <c r="AK14" s="17">
        <f t="shared" si="10"/>
        <v>141.72593762878924</v>
      </c>
      <c r="AL14" s="17">
        <f t="shared" si="10"/>
        <v>178.68491138018337</v>
      </c>
      <c r="AM14" s="17">
        <f t="shared" si="10"/>
        <v>250.40993539236518</v>
      </c>
      <c r="AN14" s="17">
        <f t="shared" si="10"/>
        <v>167.02860729177439</v>
      </c>
      <c r="AO14" s="17">
        <f t="shared" si="10"/>
        <v>192.80870327078367</v>
      </c>
      <c r="AP14" s="17">
        <f t="shared" si="10"/>
        <v>185.17191736682517</v>
      </c>
      <c r="AQ14" s="17">
        <f t="shared" si="10"/>
        <v>160.52534331916752</v>
      </c>
      <c r="AR14" s="17">
        <f t="shared" si="10"/>
        <v>256.4949067848251</v>
      </c>
      <c r="AS14" s="17">
        <f t="shared" si="10"/>
        <v>300.06270069983742</v>
      </c>
      <c r="AT14" s="17">
        <f t="shared" si="10"/>
        <v>231.88701527898678</v>
      </c>
      <c r="AU14" s="18">
        <f t="shared" si="10"/>
        <v>2399.9999999999995</v>
      </c>
      <c r="AV14" s="19"/>
      <c r="AW14" s="23">
        <f t="shared" ref="AW14:BJ14" si="11">SUM(AW5:AW13)</f>
        <v>2900</v>
      </c>
      <c r="AX14" s="17">
        <f t="shared" si="11"/>
        <v>130.6367547315748</v>
      </c>
      <c r="AY14" s="17">
        <f t="shared" si="11"/>
        <v>396.34519630436284</v>
      </c>
      <c r="AZ14" s="17">
        <f t="shared" si="11"/>
        <v>335.46137931005069</v>
      </c>
      <c r="BA14" s="17">
        <f t="shared" si="11"/>
        <v>198.02831237087202</v>
      </c>
      <c r="BB14" s="17">
        <f t="shared" si="11"/>
        <v>215.1741632315948</v>
      </c>
      <c r="BC14" s="17">
        <f t="shared" si="11"/>
        <v>253.62300978894737</v>
      </c>
      <c r="BD14" s="17">
        <f t="shared" si="11"/>
        <v>208.09636695184167</v>
      </c>
      <c r="BE14" s="17">
        <f t="shared" si="11"/>
        <v>199.34326724300885</v>
      </c>
      <c r="BF14" s="17">
        <f t="shared" si="11"/>
        <v>207.27308024683407</v>
      </c>
      <c r="BG14" s="17">
        <f t="shared" si="11"/>
        <v>263.76079523414847</v>
      </c>
      <c r="BH14" s="17">
        <f t="shared" si="11"/>
        <v>240.51784509310954</v>
      </c>
      <c r="BI14" s="17">
        <f t="shared" si="11"/>
        <v>251.73982949365532</v>
      </c>
      <c r="BJ14" s="18">
        <f t="shared" si="11"/>
        <v>2900</v>
      </c>
      <c r="BK14" s="19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</row>
    <row r="15" spans="1:79" s="31" customFormat="1" x14ac:dyDescent="0.25">
      <c r="A15" s="24"/>
      <c r="B15" s="25"/>
      <c r="C15" s="25"/>
      <c r="D15" s="26"/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f>SUM(E15:P15)</f>
        <v>0</v>
      </c>
      <c r="R15" s="19"/>
      <c r="S15" s="26"/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8">
        <f>SUM(T15:AE15)</f>
        <v>0</v>
      </c>
      <c r="AG15" s="19"/>
      <c r="AH15" s="26"/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30"/>
      <c r="AV15" s="19"/>
      <c r="AW15" s="26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30"/>
      <c r="BK15" s="19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"/>
    </row>
    <row r="16" spans="1:79" x14ac:dyDescent="0.25">
      <c r="A16" s="7" t="s">
        <v>26</v>
      </c>
      <c r="B16" s="7">
        <v>354</v>
      </c>
      <c r="C16" s="7" t="s">
        <v>27</v>
      </c>
      <c r="D16" s="33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>
        <f t="shared" ref="Q16:Q18" si="12">SUM(E16:P16)</f>
        <v>0</v>
      </c>
      <c r="R16" s="19">
        <f t="shared" ref="R16:R27" si="13">Q16-D16</f>
        <v>0</v>
      </c>
      <c r="S16" s="33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8">
        <f t="shared" ref="AF16:AF27" si="14">SUM(T16:AE16)</f>
        <v>0</v>
      </c>
      <c r="AG16" s="19">
        <f t="shared" ref="AG16:AG27" si="15">AF16-S16</f>
        <v>0</v>
      </c>
      <c r="AH16" s="33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8">
        <f t="shared" ref="AU16:AU18" si="16">SUM(AI16:AT16)</f>
        <v>0</v>
      </c>
      <c r="AV16" s="19">
        <f t="shared" ref="AV16:AV27" si="17">AU16-AH16</f>
        <v>0</v>
      </c>
      <c r="AW16" s="33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>
        <f t="shared" ref="BJ16:BJ18" si="18">SUM(AX16:BI16)</f>
        <v>0</v>
      </c>
      <c r="BK16" s="19">
        <f t="shared" ref="BK16:BK27" si="19">BJ16-AW16</f>
        <v>0</v>
      </c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4"/>
    </row>
    <row r="17" spans="1:78" x14ac:dyDescent="0.25">
      <c r="A17" s="20"/>
      <c r="B17" s="21">
        <v>376</v>
      </c>
      <c r="C17" s="21" t="s">
        <v>28</v>
      </c>
      <c r="D17" s="16">
        <v>1673.171</v>
      </c>
      <c r="E17" s="3">
        <v>128.45874538401984</v>
      </c>
      <c r="F17" s="3">
        <v>112.91493718285103</v>
      </c>
      <c r="G17" s="3">
        <v>130.35136084893591</v>
      </c>
      <c r="H17" s="3">
        <v>159.59380906372323</v>
      </c>
      <c r="I17" s="3">
        <v>120.06832378454503</v>
      </c>
      <c r="J17" s="3">
        <v>168.03136629998994</v>
      </c>
      <c r="K17" s="3">
        <v>139.034212606869</v>
      </c>
      <c r="L17" s="3">
        <v>121.20595773500023</v>
      </c>
      <c r="M17" s="3">
        <v>126.23828520113965</v>
      </c>
      <c r="N17" s="3">
        <v>132.72809394312955</v>
      </c>
      <c r="O17" s="3">
        <v>130.91457713327142</v>
      </c>
      <c r="P17" s="3">
        <v>203.63133081652498</v>
      </c>
      <c r="Q17" s="22">
        <f t="shared" si="12"/>
        <v>1673.1709999999998</v>
      </c>
      <c r="R17" s="19">
        <f t="shared" si="13"/>
        <v>0</v>
      </c>
      <c r="S17" s="16">
        <f>3000+(4143-1600)</f>
        <v>5543</v>
      </c>
      <c r="T17" s="3">
        <v>348.34685562060537</v>
      </c>
      <c r="U17" s="3">
        <v>395.26210243150672</v>
      </c>
      <c r="V17" s="3">
        <v>436.84530209240415</v>
      </c>
      <c r="W17" s="3">
        <v>537.72216663149811</v>
      </c>
      <c r="X17" s="3">
        <v>569.9917950825145</v>
      </c>
      <c r="Y17" s="3">
        <v>555.83222007666382</v>
      </c>
      <c r="Z17" s="3">
        <v>565.74982367298139</v>
      </c>
      <c r="AA17" s="3">
        <v>551.96702556247556</v>
      </c>
      <c r="AB17" s="3">
        <v>529.64743741726454</v>
      </c>
      <c r="AC17" s="3">
        <v>458.78269664076453</v>
      </c>
      <c r="AD17" s="3">
        <v>370.48229043206902</v>
      </c>
      <c r="AE17" s="3">
        <v>222.37028433925221</v>
      </c>
      <c r="AF17" s="22">
        <f t="shared" si="14"/>
        <v>5543</v>
      </c>
      <c r="AG17" s="19">
        <f t="shared" si="15"/>
        <v>0</v>
      </c>
      <c r="AH17" s="16">
        <f>3000+4143</f>
        <v>7143</v>
      </c>
      <c r="AI17" s="3">
        <v>604.38110643519053</v>
      </c>
      <c r="AJ17" s="3">
        <v>556.61127696432595</v>
      </c>
      <c r="AK17" s="3">
        <v>610.19756510753587</v>
      </c>
      <c r="AL17" s="3">
        <v>651.01959867620076</v>
      </c>
      <c r="AM17" s="3">
        <v>541.69548064843332</v>
      </c>
      <c r="AN17" s="3">
        <v>674.35716168518923</v>
      </c>
      <c r="AO17" s="3">
        <v>594.15351003044145</v>
      </c>
      <c r="AP17" s="3">
        <v>518.46781897034498</v>
      </c>
      <c r="AQ17" s="3">
        <v>532.38680713650467</v>
      </c>
      <c r="AR17" s="3">
        <v>549.29406482380648</v>
      </c>
      <c r="AS17" s="3">
        <v>543.73281120276704</v>
      </c>
      <c r="AT17" s="3">
        <v>766.7027983192603</v>
      </c>
      <c r="AU17" s="22">
        <f t="shared" si="16"/>
        <v>7143</v>
      </c>
      <c r="AV17" s="19">
        <f t="shared" si="17"/>
        <v>0</v>
      </c>
      <c r="AW17" s="16">
        <f>3000+4143</f>
        <v>7143</v>
      </c>
      <c r="AX17" s="3">
        <v>275.1338430768173</v>
      </c>
      <c r="AY17" s="3">
        <v>281.66908876316285</v>
      </c>
      <c r="AZ17" s="3">
        <v>431.32621475531562</v>
      </c>
      <c r="BA17" s="3">
        <v>491.4504749765249</v>
      </c>
      <c r="BB17" s="3">
        <v>452.89252549696351</v>
      </c>
      <c r="BC17" s="3">
        <v>569.21989857415963</v>
      </c>
      <c r="BD17" s="3">
        <v>599.13629269557816</v>
      </c>
      <c r="BE17" s="3">
        <v>591.78627388185078</v>
      </c>
      <c r="BF17" s="3">
        <v>641.41382890986415</v>
      </c>
      <c r="BG17" s="3">
        <v>615.99874002984791</v>
      </c>
      <c r="BH17" s="3">
        <v>1121.7543864292334</v>
      </c>
      <c r="BI17" s="3">
        <v>1071.2184324106813</v>
      </c>
      <c r="BJ17" s="22">
        <f t="shared" si="18"/>
        <v>7142.9999999999991</v>
      </c>
      <c r="BK17" s="19">
        <f t="shared" si="19"/>
        <v>0</v>
      </c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</row>
    <row r="18" spans="1:78" x14ac:dyDescent="0.25">
      <c r="A18" s="20"/>
      <c r="B18" s="21">
        <v>380</v>
      </c>
      <c r="C18" s="21" t="s">
        <v>29</v>
      </c>
      <c r="D18" s="16">
        <v>3700</v>
      </c>
      <c r="E18" s="3">
        <v>284.0698039356846</v>
      </c>
      <c r="F18" s="3">
        <v>249.69669422703885</v>
      </c>
      <c r="G18" s="3">
        <v>288.2550768218328</v>
      </c>
      <c r="H18" s="3">
        <v>352.92094683434982</v>
      </c>
      <c r="I18" s="3">
        <v>265.51547809686912</v>
      </c>
      <c r="J18" s="3">
        <v>371.57950700195187</v>
      </c>
      <c r="K18" s="3">
        <v>307.45607391319555</v>
      </c>
      <c r="L18" s="3">
        <v>268.03120758099487</v>
      </c>
      <c r="M18" s="3">
        <v>279.15954510580008</v>
      </c>
      <c r="N18" s="3">
        <v>293.51091286519983</v>
      </c>
      <c r="O18" s="3">
        <v>289.5005563645941</v>
      </c>
      <c r="P18" s="3">
        <v>450.30419725248788</v>
      </c>
      <c r="Q18" s="22">
        <f t="shared" si="12"/>
        <v>3699.9999999999995</v>
      </c>
      <c r="R18" s="19">
        <f t="shared" si="13"/>
        <v>0</v>
      </c>
      <c r="S18" s="16">
        <v>4804</v>
      </c>
      <c r="T18" s="3">
        <v>301.90479783535778</v>
      </c>
      <c r="U18" s="3">
        <v>342.56524266299084</v>
      </c>
      <c r="V18" s="3">
        <v>378.60451583112206</v>
      </c>
      <c r="W18" s="3">
        <v>466.03234502935533</v>
      </c>
      <c r="X18" s="3">
        <v>493.99974446624572</v>
      </c>
      <c r="Y18" s="3">
        <v>481.72794249473088</v>
      </c>
      <c r="Z18" s="3">
        <v>490.32331822569057</v>
      </c>
      <c r="AA18" s="3">
        <v>478.37806076170529</v>
      </c>
      <c r="AB18" s="3">
        <v>459.03414926078642</v>
      </c>
      <c r="AC18" s="3">
        <v>397.61718828472539</v>
      </c>
      <c r="AD18" s="3">
        <v>321.08910756551677</v>
      </c>
      <c r="AE18" s="3">
        <v>192.72358758177299</v>
      </c>
      <c r="AF18" s="22">
        <f t="shared" si="14"/>
        <v>4804</v>
      </c>
      <c r="AG18" s="19">
        <f t="shared" si="15"/>
        <v>0</v>
      </c>
      <c r="AH18" s="16">
        <v>4804</v>
      </c>
      <c r="AI18" s="3">
        <v>406.47442745550262</v>
      </c>
      <c r="AJ18" s="3">
        <v>374.34699349525715</v>
      </c>
      <c r="AK18" s="3">
        <v>410.3862666633911</v>
      </c>
      <c r="AL18" s="3">
        <v>437.84098446597625</v>
      </c>
      <c r="AM18" s="3">
        <v>364.31542615638716</v>
      </c>
      <c r="AN18" s="3">
        <v>453.53658193135226</v>
      </c>
      <c r="AO18" s="3">
        <v>399.59589278821795</v>
      </c>
      <c r="AP18" s="3">
        <v>348.69374245184622</v>
      </c>
      <c r="AQ18" s="3">
        <v>358.05490990952939</v>
      </c>
      <c r="AR18" s="3">
        <v>369.42582772134483</v>
      </c>
      <c r="AS18" s="3">
        <v>365.68562579001718</v>
      </c>
      <c r="AT18" s="3">
        <v>515.64332117117829</v>
      </c>
      <c r="AU18" s="22">
        <f t="shared" si="16"/>
        <v>4804.0000000000009</v>
      </c>
      <c r="AV18" s="19">
        <f t="shared" si="17"/>
        <v>0</v>
      </c>
      <c r="AW18" s="16">
        <v>4804</v>
      </c>
      <c r="AX18" s="3">
        <v>185.0403166934104</v>
      </c>
      <c r="AY18" s="3">
        <v>189.43557362708029</v>
      </c>
      <c r="AZ18" s="3">
        <v>290.08695725668997</v>
      </c>
      <c r="BA18" s="3">
        <v>330.5233209837919</v>
      </c>
      <c r="BB18" s="3">
        <v>304.59130512213534</v>
      </c>
      <c r="BC18" s="3">
        <v>382.82687844746783</v>
      </c>
      <c r="BD18" s="3">
        <v>402.94704607441656</v>
      </c>
      <c r="BE18" s="3">
        <v>398.00381628565185</v>
      </c>
      <c r="BF18" s="3">
        <v>431.38065715847512</v>
      </c>
      <c r="BG18" s="3">
        <v>414.28782683793776</v>
      </c>
      <c r="BH18" s="3">
        <v>754.43204149601524</v>
      </c>
      <c r="BI18" s="3">
        <v>720.4442600169275</v>
      </c>
      <c r="BJ18" s="22">
        <f t="shared" si="18"/>
        <v>4804</v>
      </c>
      <c r="BK18" s="19">
        <f t="shared" si="19"/>
        <v>0</v>
      </c>
    </row>
    <row r="19" spans="1:78" x14ac:dyDescent="0.25">
      <c r="A19" s="20"/>
      <c r="B19" s="21">
        <v>380</v>
      </c>
      <c r="C19" s="21" t="s">
        <v>30</v>
      </c>
      <c r="D19" s="16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22">
        <f>SUM(E19:P19)</f>
        <v>0</v>
      </c>
      <c r="R19" s="19">
        <f t="shared" si="13"/>
        <v>0</v>
      </c>
      <c r="S19" s="16"/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22">
        <f>SUM(T19:AE19)</f>
        <v>0</v>
      </c>
      <c r="AG19" s="19">
        <f t="shared" si="15"/>
        <v>0</v>
      </c>
      <c r="AH19" s="16"/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22">
        <f>SUM(AI19:AT19)</f>
        <v>0</v>
      </c>
      <c r="AV19" s="19">
        <f t="shared" si="17"/>
        <v>0</v>
      </c>
      <c r="AW19" s="16"/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22">
        <f>SUM(AX19:BI19)</f>
        <v>0</v>
      </c>
      <c r="BK19" s="19">
        <f t="shared" si="19"/>
        <v>0</v>
      </c>
    </row>
    <row r="20" spans="1:78" x14ac:dyDescent="0.25">
      <c r="A20" s="20"/>
      <c r="B20" s="21">
        <v>381</v>
      </c>
      <c r="C20" s="21" t="s">
        <v>18</v>
      </c>
      <c r="D20" s="16">
        <v>287.24099999999999</v>
      </c>
      <c r="E20" s="3">
        <v>22.053106635754048</v>
      </c>
      <c r="F20" s="3">
        <v>19.384629228775367</v>
      </c>
      <c r="G20" s="3">
        <v>22.378020681454075</v>
      </c>
      <c r="H20" s="3">
        <v>27.398206943147425</v>
      </c>
      <c r="I20" s="3">
        <v>20.61268417406021</v>
      </c>
      <c r="J20" s="3">
        <v>28.846721397499365</v>
      </c>
      <c r="K20" s="3">
        <v>23.868645980243297</v>
      </c>
      <c r="L20" s="3">
        <v>20.807987053181769</v>
      </c>
      <c r="M20" s="3">
        <v>21.671909971820302</v>
      </c>
      <c r="N20" s="3">
        <v>22.786045438462935</v>
      </c>
      <c r="O20" s="3">
        <v>22.47471062451956</v>
      </c>
      <c r="P20" s="3">
        <v>34.958331871081583</v>
      </c>
      <c r="Q20" s="22">
        <f t="shared" ref="Q20:Q27" si="20">SUM(E20:P20)</f>
        <v>287.24099999999993</v>
      </c>
      <c r="R20" s="19">
        <f t="shared" si="13"/>
        <v>0</v>
      </c>
      <c r="S20" s="16">
        <v>281</v>
      </c>
      <c r="T20" s="3">
        <v>17.659293961643534</v>
      </c>
      <c r="U20" s="3">
        <v>20.037642212385602</v>
      </c>
      <c r="V20" s="3">
        <v>22.145684627091029</v>
      </c>
      <c r="W20" s="3">
        <v>27.259593870368203</v>
      </c>
      <c r="X20" s="3">
        <v>28.895488799961498</v>
      </c>
      <c r="Y20" s="3">
        <v>28.177675237514439</v>
      </c>
      <c r="Z20" s="3">
        <v>28.680443884558503</v>
      </c>
      <c r="AA20" s="3">
        <v>27.981730864704243</v>
      </c>
      <c r="AB20" s="3">
        <v>26.850248947185882</v>
      </c>
      <c r="AC20" s="3">
        <v>23.257791404664413</v>
      </c>
      <c r="AD20" s="3">
        <v>18.781440305143676</v>
      </c>
      <c r="AE20" s="3">
        <v>11.272965884778976</v>
      </c>
      <c r="AF20" s="22">
        <f t="shared" si="14"/>
        <v>281</v>
      </c>
      <c r="AG20" s="19">
        <f t="shared" si="15"/>
        <v>0</v>
      </c>
      <c r="AH20" s="16">
        <v>281</v>
      </c>
      <c r="AI20" s="3">
        <v>23.775877209616205</v>
      </c>
      <c r="AJ20" s="3">
        <v>21.896649702782529</v>
      </c>
      <c r="AK20" s="3">
        <v>24.004692117488112</v>
      </c>
      <c r="AL20" s="3">
        <v>25.610598799945738</v>
      </c>
      <c r="AM20" s="3">
        <v>21.309874011229141</v>
      </c>
      <c r="AN20" s="3">
        <v>26.528680167092002</v>
      </c>
      <c r="AO20" s="3">
        <v>23.373531613965287</v>
      </c>
      <c r="AP20" s="3">
        <v>20.396116075971854</v>
      </c>
      <c r="AQ20" s="3">
        <v>20.943678119187712</v>
      </c>
      <c r="AR20" s="3">
        <v>21.608796334241863</v>
      </c>
      <c r="AS20" s="3">
        <v>21.390020992297007</v>
      </c>
      <c r="AT20" s="3">
        <v>30.161484856182579</v>
      </c>
      <c r="AU20" s="22">
        <f t="shared" ref="AU20:AU27" si="21">SUM(AI20:AT20)</f>
        <v>281.00000000000006</v>
      </c>
      <c r="AV20" s="19">
        <f t="shared" si="17"/>
        <v>0</v>
      </c>
      <c r="AW20" s="16">
        <v>281</v>
      </c>
      <c r="AX20" s="3">
        <v>10.823548915663681</v>
      </c>
      <c r="AY20" s="3">
        <v>11.080640339136044</v>
      </c>
      <c r="AZ20" s="3">
        <v>16.968033927795563</v>
      </c>
      <c r="BA20" s="3">
        <v>19.333275020076087</v>
      </c>
      <c r="BB20" s="3">
        <v>17.816435624338059</v>
      </c>
      <c r="BC20" s="3">
        <v>22.392662956648305</v>
      </c>
      <c r="BD20" s="3">
        <v>23.569550363636772</v>
      </c>
      <c r="BE20" s="3">
        <v>23.280406406383882</v>
      </c>
      <c r="BF20" s="3">
        <v>25.232715375006556</v>
      </c>
      <c r="BG20" s="3">
        <v>24.232905774658722</v>
      </c>
      <c r="BH20" s="3">
        <v>44.128934983426369</v>
      </c>
      <c r="BI20" s="3">
        <v>42.140890313229939</v>
      </c>
      <c r="BJ20" s="22">
        <f t="shared" ref="BJ20:BJ27" si="22">SUM(AX20:BI20)</f>
        <v>281</v>
      </c>
      <c r="BK20" s="19">
        <f t="shared" si="19"/>
        <v>0</v>
      </c>
    </row>
    <row r="21" spans="1:78" x14ac:dyDescent="0.25">
      <c r="A21" s="20"/>
      <c r="B21" s="21">
        <v>382</v>
      </c>
      <c r="C21" s="21" t="s">
        <v>31</v>
      </c>
      <c r="D21" s="16">
        <v>60</v>
      </c>
      <c r="E21" s="3">
        <v>4.6065373611192095</v>
      </c>
      <c r="F21" s="3">
        <v>4.0491355820600896</v>
      </c>
      <c r="G21" s="3">
        <v>4.6744066511648565</v>
      </c>
      <c r="H21" s="3">
        <v>5.7230423810975646</v>
      </c>
      <c r="I21" s="3">
        <v>4.3056564015708503</v>
      </c>
      <c r="J21" s="3">
        <v>6.0256136270586786</v>
      </c>
      <c r="K21" s="3">
        <v>4.9857741715653328</v>
      </c>
      <c r="L21" s="3">
        <v>4.3464520148269443</v>
      </c>
      <c r="M21" s="3">
        <v>4.5269115422562178</v>
      </c>
      <c r="N21" s="3">
        <v>4.7596364248410783</v>
      </c>
      <c r="O21" s="3">
        <v>4.694603616723148</v>
      </c>
      <c r="P21" s="3">
        <v>7.3022302257160199</v>
      </c>
      <c r="Q21" s="22">
        <f t="shared" si="20"/>
        <v>59.999999999999986</v>
      </c>
      <c r="R21" s="19">
        <f t="shared" si="13"/>
        <v>0</v>
      </c>
      <c r="S21" s="16">
        <v>72</v>
      </c>
      <c r="T21" s="3">
        <v>4.5248012997805498</v>
      </c>
      <c r="U21" s="3">
        <v>5.134200139828339</v>
      </c>
      <c r="V21" s="3">
        <v>5.6743391215322205</v>
      </c>
      <c r="W21" s="3">
        <v>6.9846646215890065</v>
      </c>
      <c r="X21" s="3">
        <v>7.4038263117339076</v>
      </c>
      <c r="Y21" s="3">
        <v>7.2199025519609954</v>
      </c>
      <c r="Z21" s="3">
        <v>7.3487258351893674</v>
      </c>
      <c r="AA21" s="3">
        <v>7.1696961646217279</v>
      </c>
      <c r="AB21" s="3">
        <v>6.8797790896704045</v>
      </c>
      <c r="AC21" s="3">
        <v>5.959291747814369</v>
      </c>
      <c r="AD21" s="3">
        <v>4.8123263415314756</v>
      </c>
      <c r="AE21" s="3">
        <v>2.8884467747476381</v>
      </c>
      <c r="AF21" s="22">
        <f t="shared" si="14"/>
        <v>72.000000000000014</v>
      </c>
      <c r="AG21" s="19">
        <f t="shared" si="15"/>
        <v>0</v>
      </c>
      <c r="AH21" s="16">
        <v>72</v>
      </c>
      <c r="AI21" s="3">
        <v>6.092039712072479</v>
      </c>
      <c r="AJ21" s="3">
        <v>5.6105294612111818</v>
      </c>
      <c r="AK21" s="3">
        <v>6.1506684429151033</v>
      </c>
      <c r="AL21" s="3">
        <v>6.5621463117298688</v>
      </c>
      <c r="AM21" s="3">
        <v>5.4601812413113811</v>
      </c>
      <c r="AN21" s="3">
        <v>6.7973842421018658</v>
      </c>
      <c r="AO21" s="3">
        <v>5.9889476021548065</v>
      </c>
      <c r="AP21" s="3">
        <v>5.2260510941991933</v>
      </c>
      <c r="AQ21" s="3">
        <v>5.3663516889021894</v>
      </c>
      <c r="AR21" s="3">
        <v>5.53677343795521</v>
      </c>
      <c r="AS21" s="3">
        <v>5.4807171225814395</v>
      </c>
      <c r="AT21" s="3">
        <v>7.7282096428652869</v>
      </c>
      <c r="AU21" s="22">
        <f t="shared" si="21"/>
        <v>72</v>
      </c>
      <c r="AV21" s="19">
        <f t="shared" si="17"/>
        <v>0</v>
      </c>
      <c r="AW21" s="16">
        <v>72</v>
      </c>
      <c r="AX21" s="3">
        <v>2.7732936723408717</v>
      </c>
      <c r="AY21" s="3">
        <v>2.8391676313800542</v>
      </c>
      <c r="AZ21" s="3">
        <v>4.3476812911077598</v>
      </c>
      <c r="BA21" s="3">
        <v>4.953721713329104</v>
      </c>
      <c r="BB21" s="3">
        <v>4.565065355702278</v>
      </c>
      <c r="BC21" s="3">
        <v>5.7376218251910247</v>
      </c>
      <c r="BD21" s="3">
        <v>6.0391730469104896</v>
      </c>
      <c r="BE21" s="3">
        <v>5.9650863390022755</v>
      </c>
      <c r="BF21" s="3">
        <v>6.4653220889696517</v>
      </c>
      <c r="BG21" s="3">
        <v>6.2091431166385345</v>
      </c>
      <c r="BH21" s="3">
        <v>11.307058074045191</v>
      </c>
      <c r="BI21" s="3">
        <v>10.79766584538276</v>
      </c>
      <c r="BJ21" s="22">
        <f t="shared" si="22"/>
        <v>72</v>
      </c>
      <c r="BK21" s="19">
        <f t="shared" si="19"/>
        <v>0</v>
      </c>
    </row>
    <row r="22" spans="1:78" x14ac:dyDescent="0.25">
      <c r="A22" s="20"/>
      <c r="B22" s="21">
        <v>383</v>
      </c>
      <c r="C22" s="21" t="s">
        <v>32</v>
      </c>
      <c r="D22" s="16">
        <v>125</v>
      </c>
      <c r="E22" s="3">
        <v>9.5969528356650198</v>
      </c>
      <c r="F22" s="3">
        <v>8.4356991292918533</v>
      </c>
      <c r="G22" s="3">
        <v>9.7383471899267846</v>
      </c>
      <c r="H22" s="3">
        <v>11.923004960619927</v>
      </c>
      <c r="I22" s="3">
        <v>8.9701175032726059</v>
      </c>
      <c r="J22" s="3">
        <v>12.553361723038915</v>
      </c>
      <c r="K22" s="3">
        <v>10.387029524094444</v>
      </c>
      <c r="L22" s="3">
        <v>9.0551083642228001</v>
      </c>
      <c r="M22" s="3">
        <v>9.4310657130337869</v>
      </c>
      <c r="N22" s="3">
        <v>9.9159092184189142</v>
      </c>
      <c r="O22" s="3">
        <v>9.7804242015065572</v>
      </c>
      <c r="P22" s="3">
        <v>15.212979636908376</v>
      </c>
      <c r="Q22" s="22">
        <f t="shared" si="20"/>
        <v>125</v>
      </c>
      <c r="R22" s="19">
        <f t="shared" si="13"/>
        <v>0</v>
      </c>
      <c r="S22" s="16">
        <v>80</v>
      </c>
      <c r="T22" s="3">
        <v>5.0275569997561664</v>
      </c>
      <c r="U22" s="3">
        <v>5.7046668220314878</v>
      </c>
      <c r="V22" s="3">
        <v>6.3048212461469122</v>
      </c>
      <c r="W22" s="3">
        <v>7.7607384684322289</v>
      </c>
      <c r="X22" s="3">
        <v>8.2264736797043412</v>
      </c>
      <c r="Y22" s="3">
        <v>8.0221139466233282</v>
      </c>
      <c r="Z22" s="3">
        <v>8.1652509279881862</v>
      </c>
      <c r="AA22" s="3">
        <v>7.96632907180192</v>
      </c>
      <c r="AB22" s="3">
        <v>7.6441989885226711</v>
      </c>
      <c r="AC22" s="3">
        <v>6.6214352753492989</v>
      </c>
      <c r="AD22" s="3">
        <v>5.3470292683683063</v>
      </c>
      <c r="AE22" s="3">
        <v>3.2093853052751538</v>
      </c>
      <c r="AF22" s="22">
        <f t="shared" si="14"/>
        <v>80</v>
      </c>
      <c r="AG22" s="19">
        <f t="shared" si="15"/>
        <v>0</v>
      </c>
      <c r="AH22" s="16">
        <v>80</v>
      </c>
      <c r="AI22" s="3">
        <v>6.7689330134138661</v>
      </c>
      <c r="AJ22" s="3">
        <v>6.23392162356798</v>
      </c>
      <c r="AK22" s="3">
        <v>6.8340760476834479</v>
      </c>
      <c r="AL22" s="3">
        <v>7.2912736796998541</v>
      </c>
      <c r="AM22" s="3">
        <v>6.0668680459015345</v>
      </c>
      <c r="AN22" s="3">
        <v>7.5526491578909614</v>
      </c>
      <c r="AO22" s="3">
        <v>6.6543862246164522</v>
      </c>
      <c r="AP22" s="3">
        <v>5.8067234379991035</v>
      </c>
      <c r="AQ22" s="3">
        <v>5.9626129876690994</v>
      </c>
      <c r="AR22" s="3">
        <v>6.1519704866169</v>
      </c>
      <c r="AS22" s="3">
        <v>6.0896856917571549</v>
      </c>
      <c r="AT22" s="3">
        <v>8.5868996031836513</v>
      </c>
      <c r="AU22" s="22">
        <f t="shared" si="21"/>
        <v>80</v>
      </c>
      <c r="AV22" s="19">
        <f t="shared" si="17"/>
        <v>0</v>
      </c>
      <c r="AW22" s="16">
        <v>80</v>
      </c>
      <c r="AX22" s="3">
        <v>3.0814374137120799</v>
      </c>
      <c r="AY22" s="3">
        <v>3.1546307015333936</v>
      </c>
      <c r="AZ22" s="3">
        <v>4.8307569901197329</v>
      </c>
      <c r="BA22" s="3">
        <v>5.5041352370323384</v>
      </c>
      <c r="BB22" s="3">
        <v>5.0722948396691976</v>
      </c>
      <c r="BC22" s="3">
        <v>6.3751353613233608</v>
      </c>
      <c r="BD22" s="3">
        <v>6.7101922743449887</v>
      </c>
      <c r="BE22" s="3">
        <v>6.6278737100025289</v>
      </c>
      <c r="BF22" s="3">
        <v>7.1836912099662795</v>
      </c>
      <c r="BG22" s="3">
        <v>6.8990479073761488</v>
      </c>
      <c r="BH22" s="3">
        <v>12.563397860050213</v>
      </c>
      <c r="BI22" s="3">
        <v>11.997406494869733</v>
      </c>
      <c r="BJ22" s="22">
        <f t="shared" si="22"/>
        <v>80</v>
      </c>
      <c r="BK22" s="19">
        <f t="shared" si="19"/>
        <v>0</v>
      </c>
    </row>
    <row r="23" spans="1:78" x14ac:dyDescent="0.25">
      <c r="A23" s="20"/>
      <c r="B23" s="21">
        <v>378</v>
      </c>
      <c r="C23" s="21" t="s">
        <v>33</v>
      </c>
      <c r="D23" s="16">
        <v>75</v>
      </c>
      <c r="E23" s="3">
        <v>5.7581717013990126</v>
      </c>
      <c r="F23" s="3">
        <v>5.0614194775751118</v>
      </c>
      <c r="G23" s="3">
        <v>5.8430083139560702</v>
      </c>
      <c r="H23" s="3">
        <v>7.1538029763719555</v>
      </c>
      <c r="I23" s="3">
        <v>5.3820705019635637</v>
      </c>
      <c r="J23" s="3">
        <v>7.5320170338233483</v>
      </c>
      <c r="K23" s="3">
        <v>6.2322177144566666</v>
      </c>
      <c r="L23" s="3">
        <v>5.4330650185336804</v>
      </c>
      <c r="M23" s="3">
        <v>5.6586394278202725</v>
      </c>
      <c r="N23" s="3">
        <v>5.9495455310513483</v>
      </c>
      <c r="O23" s="3">
        <v>5.8682545209039345</v>
      </c>
      <c r="P23" s="3">
        <v>9.127787782145024</v>
      </c>
      <c r="Q23" s="22">
        <f t="shared" si="20"/>
        <v>75</v>
      </c>
      <c r="R23" s="19">
        <f t="shared" si="13"/>
        <v>0</v>
      </c>
      <c r="S23" s="16">
        <v>450</v>
      </c>
      <c r="T23" s="3">
        <v>28.280008123628438</v>
      </c>
      <c r="U23" s="3">
        <v>32.088750873927118</v>
      </c>
      <c r="V23" s="3">
        <v>35.46461950957638</v>
      </c>
      <c r="W23" s="3">
        <v>43.65415388493129</v>
      </c>
      <c r="X23" s="3">
        <v>46.273914448336917</v>
      </c>
      <c r="Y23" s="3">
        <v>45.124390949756219</v>
      </c>
      <c r="Z23" s="3">
        <v>45.929536469933545</v>
      </c>
      <c r="AA23" s="3">
        <v>44.810601028885799</v>
      </c>
      <c r="AB23" s="3">
        <v>42.998619310440027</v>
      </c>
      <c r="AC23" s="3">
        <v>37.245573423839808</v>
      </c>
      <c r="AD23" s="3">
        <v>30.077039634571722</v>
      </c>
      <c r="AE23" s="3">
        <v>18.05279234217274</v>
      </c>
      <c r="AF23" s="22">
        <f t="shared" si="14"/>
        <v>450</v>
      </c>
      <c r="AG23" s="19">
        <f t="shared" si="15"/>
        <v>0</v>
      </c>
      <c r="AH23" s="16">
        <v>450</v>
      </c>
      <c r="AI23" s="3">
        <v>38.075248200452997</v>
      </c>
      <c r="AJ23" s="3">
        <v>35.065809132569882</v>
      </c>
      <c r="AK23" s="3">
        <v>38.4416777682194</v>
      </c>
      <c r="AL23" s="3">
        <v>41.013414448311678</v>
      </c>
      <c r="AM23" s="3">
        <v>34.126132758196128</v>
      </c>
      <c r="AN23" s="3">
        <v>42.483651513136657</v>
      </c>
      <c r="AO23" s="3">
        <v>37.430922513467543</v>
      </c>
      <c r="AP23" s="3">
        <v>32.66281933874496</v>
      </c>
      <c r="AQ23" s="3">
        <v>33.539698055638681</v>
      </c>
      <c r="AR23" s="3">
        <v>34.604833987220061</v>
      </c>
      <c r="AS23" s="3">
        <v>34.254482016133998</v>
      </c>
      <c r="AT23" s="3">
        <v>48.301310267908043</v>
      </c>
      <c r="AU23" s="22">
        <f t="shared" si="21"/>
        <v>449.99999999999994</v>
      </c>
      <c r="AV23" s="19">
        <f t="shared" si="17"/>
        <v>0</v>
      </c>
      <c r="AW23" s="16">
        <v>450</v>
      </c>
      <c r="AX23" s="3">
        <v>17.333085452130447</v>
      </c>
      <c r="AY23" s="3">
        <v>17.744797696125339</v>
      </c>
      <c r="AZ23" s="3">
        <v>27.173008069423496</v>
      </c>
      <c r="BA23" s="3">
        <v>30.960760708306903</v>
      </c>
      <c r="BB23" s="3">
        <v>28.531658473139238</v>
      </c>
      <c r="BC23" s="3">
        <v>35.860136407443903</v>
      </c>
      <c r="BD23" s="3">
        <v>37.744831543190557</v>
      </c>
      <c r="BE23" s="3">
        <v>37.281789618764222</v>
      </c>
      <c r="BF23" s="3">
        <v>40.408263056060321</v>
      </c>
      <c r="BG23" s="3">
        <v>38.807144478990836</v>
      </c>
      <c r="BH23" s="3">
        <v>70.669112962782435</v>
      </c>
      <c r="BI23" s="3">
        <v>67.48541153364225</v>
      </c>
      <c r="BJ23" s="22">
        <f t="shared" si="22"/>
        <v>449.99999999999994</v>
      </c>
      <c r="BK23" s="19">
        <f t="shared" si="19"/>
        <v>0</v>
      </c>
    </row>
    <row r="24" spans="1:78" x14ac:dyDescent="0.25">
      <c r="A24" s="20"/>
      <c r="B24" s="21">
        <v>375</v>
      </c>
      <c r="C24" s="21" t="s">
        <v>34</v>
      </c>
      <c r="D24" s="16">
        <v>12</v>
      </c>
      <c r="E24" s="3">
        <v>0.92130747222384191</v>
      </c>
      <c r="F24" s="3">
        <v>0.80982711641201788</v>
      </c>
      <c r="G24" s="3">
        <v>0.93488133023297126</v>
      </c>
      <c r="H24" s="3">
        <v>1.144608476219513</v>
      </c>
      <c r="I24" s="3">
        <v>0.86113128031417019</v>
      </c>
      <c r="J24" s="3">
        <v>1.2051227254117358</v>
      </c>
      <c r="K24" s="3">
        <v>0.99715483431306662</v>
      </c>
      <c r="L24" s="3">
        <v>0.86929040296538884</v>
      </c>
      <c r="M24" s="3">
        <v>0.90538230845124357</v>
      </c>
      <c r="N24" s="3">
        <v>0.95192728496821566</v>
      </c>
      <c r="O24" s="3">
        <v>0.9389207233446295</v>
      </c>
      <c r="P24" s="3">
        <v>1.460446045143204</v>
      </c>
      <c r="Q24" s="22">
        <f t="shared" si="20"/>
        <v>11.999999999999998</v>
      </c>
      <c r="R24" s="19">
        <f t="shared" si="13"/>
        <v>0</v>
      </c>
      <c r="S24" s="16">
        <v>120</v>
      </c>
      <c r="T24" s="3">
        <v>7.5413354996342497</v>
      </c>
      <c r="U24" s="3">
        <v>8.5570002330472317</v>
      </c>
      <c r="V24" s="3">
        <v>9.4572318692203687</v>
      </c>
      <c r="W24" s="3">
        <v>11.641107702648343</v>
      </c>
      <c r="X24" s="3">
        <v>12.339710519556512</v>
      </c>
      <c r="Y24" s="3">
        <v>12.033170919934992</v>
      </c>
      <c r="Z24" s="3">
        <v>12.247876391982279</v>
      </c>
      <c r="AA24" s="3">
        <v>11.94949360770288</v>
      </c>
      <c r="AB24" s="3">
        <v>11.466298482784007</v>
      </c>
      <c r="AC24" s="3">
        <v>9.9321529130239483</v>
      </c>
      <c r="AD24" s="3">
        <v>8.0205439025524594</v>
      </c>
      <c r="AE24" s="3">
        <v>4.8140779579127306</v>
      </c>
      <c r="AF24" s="22">
        <f t="shared" si="14"/>
        <v>119.99999999999999</v>
      </c>
      <c r="AG24" s="19">
        <f t="shared" si="15"/>
        <v>0</v>
      </c>
      <c r="AH24" s="16">
        <v>120</v>
      </c>
      <c r="AI24" s="3">
        <v>10.153399520120798</v>
      </c>
      <c r="AJ24" s="3">
        <v>9.3508824353519699</v>
      </c>
      <c r="AK24" s="3">
        <v>10.251114071525173</v>
      </c>
      <c r="AL24" s="3">
        <v>10.936910519549782</v>
      </c>
      <c r="AM24" s="3">
        <v>9.1003020688523009</v>
      </c>
      <c r="AN24" s="3">
        <v>11.328973736836442</v>
      </c>
      <c r="AO24" s="3">
        <v>9.9815793369246784</v>
      </c>
      <c r="AP24" s="3">
        <v>8.7100851569986553</v>
      </c>
      <c r="AQ24" s="3">
        <v>8.9439194815036487</v>
      </c>
      <c r="AR24" s="3">
        <v>9.2279557299253501</v>
      </c>
      <c r="AS24" s="3">
        <v>9.1345285376357328</v>
      </c>
      <c r="AT24" s="3">
        <v>12.880349404775478</v>
      </c>
      <c r="AU24" s="22">
        <f t="shared" si="21"/>
        <v>120.00000000000003</v>
      </c>
      <c r="AV24" s="19">
        <f t="shared" si="17"/>
        <v>0</v>
      </c>
      <c r="AW24" s="16">
        <v>120</v>
      </c>
      <c r="AX24" s="3">
        <v>4.6221561205681194</v>
      </c>
      <c r="AY24" s="3">
        <v>4.7319460523000902</v>
      </c>
      <c r="AZ24" s="3">
        <v>7.2461354851795994</v>
      </c>
      <c r="BA24" s="3">
        <v>8.2562028555485067</v>
      </c>
      <c r="BB24" s="3">
        <v>7.6084422595037973</v>
      </c>
      <c r="BC24" s="3">
        <v>9.5627030419850421</v>
      </c>
      <c r="BD24" s="3">
        <v>10.065288411517482</v>
      </c>
      <c r="BE24" s="3">
        <v>9.9418105650037933</v>
      </c>
      <c r="BF24" s="3">
        <v>10.775536814949419</v>
      </c>
      <c r="BG24" s="3">
        <v>10.348571861064224</v>
      </c>
      <c r="BH24" s="3">
        <v>18.845096790075317</v>
      </c>
      <c r="BI24" s="3">
        <v>17.996109742304601</v>
      </c>
      <c r="BJ24" s="22">
        <f t="shared" si="22"/>
        <v>120</v>
      </c>
      <c r="BK24" s="19">
        <f t="shared" si="19"/>
        <v>0</v>
      </c>
    </row>
    <row r="25" spans="1:78" x14ac:dyDescent="0.25">
      <c r="A25" s="20"/>
      <c r="B25" s="21">
        <v>385</v>
      </c>
      <c r="C25" s="21" t="s">
        <v>24</v>
      </c>
      <c r="D25" s="16">
        <v>86.9</v>
      </c>
      <c r="E25" s="3">
        <v>6.671801611354323</v>
      </c>
      <c r="F25" s="3">
        <v>5.8644980346836961</v>
      </c>
      <c r="G25" s="3">
        <v>6.770098966437101</v>
      </c>
      <c r="H25" s="3">
        <v>8.2888730486229729</v>
      </c>
      <c r="I25" s="3">
        <v>6.2360256882751157</v>
      </c>
      <c r="J25" s="3">
        <v>8.7270970698566543</v>
      </c>
      <c r="K25" s="3">
        <v>7.2210629251504583</v>
      </c>
      <c r="L25" s="3">
        <v>6.2951113348076913</v>
      </c>
      <c r="M25" s="3">
        <v>6.5564768837010892</v>
      </c>
      <c r="N25" s="3">
        <v>6.893540088644829</v>
      </c>
      <c r="O25" s="3">
        <v>6.7993509048873593</v>
      </c>
      <c r="P25" s="3">
        <v>10.576063443578702</v>
      </c>
      <c r="Q25" s="22">
        <f t="shared" si="20"/>
        <v>86.899999999999991</v>
      </c>
      <c r="R25" s="19">
        <f t="shared" si="13"/>
        <v>0</v>
      </c>
      <c r="S25" s="16">
        <v>50</v>
      </c>
      <c r="T25" s="3">
        <v>3.1422231248476038</v>
      </c>
      <c r="U25" s="3">
        <v>3.5654167637696799</v>
      </c>
      <c r="V25" s="3">
        <v>3.94051327884182</v>
      </c>
      <c r="W25" s="3">
        <v>4.8504615427701427</v>
      </c>
      <c r="X25" s="3">
        <v>5.1415460498152132</v>
      </c>
      <c r="Y25" s="3">
        <v>5.0138212166395801</v>
      </c>
      <c r="Z25" s="3">
        <v>5.1032818299926159</v>
      </c>
      <c r="AA25" s="3">
        <v>4.9789556698761999</v>
      </c>
      <c r="AB25" s="3">
        <v>4.7776243678266699</v>
      </c>
      <c r="AC25" s="3">
        <v>4.1383970470933118</v>
      </c>
      <c r="AD25" s="3">
        <v>3.3418932927301914</v>
      </c>
      <c r="AE25" s="3">
        <v>2.0058658157969709</v>
      </c>
      <c r="AF25" s="22">
        <f t="shared" si="14"/>
        <v>50</v>
      </c>
      <c r="AG25" s="19">
        <f t="shared" si="15"/>
        <v>0</v>
      </c>
      <c r="AH25" s="16">
        <v>50</v>
      </c>
      <c r="AI25" s="3">
        <v>4.2305831333836661</v>
      </c>
      <c r="AJ25" s="3">
        <v>3.896201014729987</v>
      </c>
      <c r="AK25" s="3">
        <v>4.2712975298021556</v>
      </c>
      <c r="AL25" s="3">
        <v>4.557046049812409</v>
      </c>
      <c r="AM25" s="3">
        <v>3.7917925286884593</v>
      </c>
      <c r="AN25" s="3">
        <v>4.7204057236818509</v>
      </c>
      <c r="AO25" s="3">
        <v>4.1589913903852826</v>
      </c>
      <c r="AP25" s="3">
        <v>3.6292021487494401</v>
      </c>
      <c r="AQ25" s="3">
        <v>3.7266331172931868</v>
      </c>
      <c r="AR25" s="3">
        <v>3.8449815541355625</v>
      </c>
      <c r="AS25" s="3">
        <v>3.8060535573482221</v>
      </c>
      <c r="AT25" s="3">
        <v>5.3668122519897823</v>
      </c>
      <c r="AU25" s="22">
        <f t="shared" si="21"/>
        <v>50.000000000000014</v>
      </c>
      <c r="AV25" s="19">
        <f t="shared" si="17"/>
        <v>0</v>
      </c>
      <c r="AW25" s="16">
        <v>50</v>
      </c>
      <c r="AX25" s="3">
        <v>1.9258983835700498</v>
      </c>
      <c r="AY25" s="3">
        <v>1.9716441884583709</v>
      </c>
      <c r="AZ25" s="3">
        <v>3.0192231188248329</v>
      </c>
      <c r="BA25" s="3">
        <v>3.4400845231452113</v>
      </c>
      <c r="BB25" s="3">
        <v>3.1701842747932489</v>
      </c>
      <c r="BC25" s="3">
        <v>3.9844596008271003</v>
      </c>
      <c r="BD25" s="3">
        <v>4.1938701714656172</v>
      </c>
      <c r="BE25" s="3">
        <v>4.1424210687515801</v>
      </c>
      <c r="BF25" s="3">
        <v>4.4898070062289248</v>
      </c>
      <c r="BG25" s="3">
        <v>4.3119049421100932</v>
      </c>
      <c r="BH25" s="3">
        <v>7.8521236625313824</v>
      </c>
      <c r="BI25" s="3">
        <v>7.4983790592935833</v>
      </c>
      <c r="BJ25" s="22">
        <f t="shared" si="22"/>
        <v>50</v>
      </c>
      <c r="BK25" s="19">
        <f t="shared" si="19"/>
        <v>0</v>
      </c>
    </row>
    <row r="26" spans="1:78" x14ac:dyDescent="0.25">
      <c r="A26" s="20"/>
      <c r="B26" s="21">
        <v>376</v>
      </c>
      <c r="C26" s="21" t="s">
        <v>35</v>
      </c>
      <c r="D26" s="16">
        <v>100</v>
      </c>
      <c r="E26" s="3">
        <v>7.6775622685320162</v>
      </c>
      <c r="F26" s="3">
        <v>6.7485593034334821</v>
      </c>
      <c r="G26" s="3">
        <v>7.790677751941427</v>
      </c>
      <c r="H26" s="3">
        <v>9.5384039684959419</v>
      </c>
      <c r="I26" s="3">
        <v>7.1760940026180844</v>
      </c>
      <c r="J26" s="3">
        <v>10.042689378431131</v>
      </c>
      <c r="K26" s="3">
        <v>8.3096236192755555</v>
      </c>
      <c r="L26" s="3">
        <v>7.2440866913782402</v>
      </c>
      <c r="M26" s="3">
        <v>7.5448525704270297</v>
      </c>
      <c r="N26" s="3">
        <v>7.9327273747351308</v>
      </c>
      <c r="O26" s="3">
        <v>7.8243393612052454</v>
      </c>
      <c r="P26" s="3">
        <v>12.1703837095267</v>
      </c>
      <c r="Q26" s="22">
        <f t="shared" si="20"/>
        <v>100</v>
      </c>
      <c r="R26" s="19">
        <f t="shared" si="13"/>
        <v>0</v>
      </c>
      <c r="S26" s="16">
        <v>200</v>
      </c>
      <c r="T26" s="3">
        <v>12.568892499390415</v>
      </c>
      <c r="U26" s="3">
        <v>14.261667055078719</v>
      </c>
      <c r="V26" s="3">
        <v>15.76205311536728</v>
      </c>
      <c r="W26" s="3">
        <v>19.401846171080571</v>
      </c>
      <c r="X26" s="3">
        <v>20.566184199260853</v>
      </c>
      <c r="Y26" s="3">
        <v>20.055284866558321</v>
      </c>
      <c r="Z26" s="3">
        <v>20.413127319970464</v>
      </c>
      <c r="AA26" s="3">
        <v>19.915822679504799</v>
      </c>
      <c r="AB26" s="3">
        <v>19.11049747130668</v>
      </c>
      <c r="AC26" s="3">
        <v>16.553588188373247</v>
      </c>
      <c r="AD26" s="3">
        <v>13.367573170920766</v>
      </c>
      <c r="AE26" s="3">
        <v>8.0234632631878835</v>
      </c>
      <c r="AF26" s="22">
        <f t="shared" si="14"/>
        <v>200</v>
      </c>
      <c r="AG26" s="19">
        <f t="shared" si="15"/>
        <v>0</v>
      </c>
      <c r="AH26" s="16">
        <v>200</v>
      </c>
      <c r="AI26" s="3">
        <v>16.922332533534664</v>
      </c>
      <c r="AJ26" s="3">
        <v>15.584804058919948</v>
      </c>
      <c r="AK26" s="3">
        <v>17.085190119208622</v>
      </c>
      <c r="AL26" s="3">
        <v>18.228184199249636</v>
      </c>
      <c r="AM26" s="3">
        <v>15.167170114753837</v>
      </c>
      <c r="AN26" s="3">
        <v>18.881622894727403</v>
      </c>
      <c r="AO26" s="3">
        <v>16.635965561541131</v>
      </c>
      <c r="AP26" s="3">
        <v>14.516808594997761</v>
      </c>
      <c r="AQ26" s="3">
        <v>14.906532469172747</v>
      </c>
      <c r="AR26" s="3">
        <v>15.37992621654225</v>
      </c>
      <c r="AS26" s="3">
        <v>15.224214229392889</v>
      </c>
      <c r="AT26" s="3">
        <v>21.467249007959129</v>
      </c>
      <c r="AU26" s="22">
        <f t="shared" si="21"/>
        <v>200.00000000000006</v>
      </c>
      <c r="AV26" s="19">
        <f t="shared" si="17"/>
        <v>0</v>
      </c>
      <c r="AW26" s="16">
        <v>200</v>
      </c>
      <c r="AX26" s="3">
        <v>7.7035935342801993</v>
      </c>
      <c r="AY26" s="3">
        <v>7.8865767538334834</v>
      </c>
      <c r="AZ26" s="3">
        <v>12.076892475299331</v>
      </c>
      <c r="BA26" s="3">
        <v>13.760338092580845</v>
      </c>
      <c r="BB26" s="3">
        <v>12.680737099172996</v>
      </c>
      <c r="BC26" s="3">
        <v>15.937838403308401</v>
      </c>
      <c r="BD26" s="3">
        <v>16.775480685862469</v>
      </c>
      <c r="BE26" s="3">
        <v>16.56968427500632</v>
      </c>
      <c r="BF26" s="3">
        <v>17.959228024915699</v>
      </c>
      <c r="BG26" s="3">
        <v>17.247619768440373</v>
      </c>
      <c r="BH26" s="3">
        <v>31.40849465012553</v>
      </c>
      <c r="BI26" s="3">
        <v>29.993516237174333</v>
      </c>
      <c r="BJ26" s="22">
        <f t="shared" si="22"/>
        <v>200</v>
      </c>
      <c r="BK26" s="19">
        <f t="shared" si="19"/>
        <v>0</v>
      </c>
    </row>
    <row r="27" spans="1:78" x14ac:dyDescent="0.25">
      <c r="A27" s="20"/>
      <c r="B27" s="21">
        <v>376</v>
      </c>
      <c r="C27" s="21" t="s">
        <v>36</v>
      </c>
      <c r="D27" s="16">
        <f>10200-SUM(D17:D26)</f>
        <v>4080.6880000000001</v>
      </c>
      <c r="E27" s="3">
        <v>313.29736218451376</v>
      </c>
      <c r="F27" s="3">
        <v>275.38764966809373</v>
      </c>
      <c r="G27" s="3">
        <v>317.91325214214362</v>
      </c>
      <c r="H27" s="3">
        <v>389.23250613393765</v>
      </c>
      <c r="I27" s="3">
        <v>292.83400683355586</v>
      </c>
      <c r="J27" s="3">
        <v>409.81082034291376</v>
      </c>
      <c r="K27" s="3">
        <v>339.08981387694325</v>
      </c>
      <c r="L27" s="3">
        <v>295.60857632466889</v>
      </c>
      <c r="M27" s="3">
        <v>307.88189345910735</v>
      </c>
      <c r="N27" s="3">
        <v>323.7098540535315</v>
      </c>
      <c r="O27" s="3">
        <v>319.28687739197915</v>
      </c>
      <c r="P27" s="3">
        <v>496.63538758861091</v>
      </c>
      <c r="Q27" s="22">
        <f t="shared" si="20"/>
        <v>4080.6879999999992</v>
      </c>
      <c r="R27" s="19">
        <f t="shared" si="13"/>
        <v>0</v>
      </c>
      <c r="S27" s="16">
        <f>4143-2543</f>
        <v>1600</v>
      </c>
      <c r="T27" s="3">
        <v>100.55113999512332</v>
      </c>
      <c r="U27" s="3">
        <v>114.09333644062976</v>
      </c>
      <c r="V27" s="3">
        <v>126.09642492293824</v>
      </c>
      <c r="W27" s="3">
        <v>155.21476936864457</v>
      </c>
      <c r="X27" s="3">
        <v>164.52947359408682</v>
      </c>
      <c r="Y27" s="3">
        <v>160.44227893246656</v>
      </c>
      <c r="Z27" s="3">
        <v>163.30501855976371</v>
      </c>
      <c r="AA27" s="3">
        <v>159.3265814360384</v>
      </c>
      <c r="AB27" s="3">
        <v>152.88397977045344</v>
      </c>
      <c r="AC27" s="3">
        <v>132.42870550698598</v>
      </c>
      <c r="AD27" s="3">
        <v>106.94058536736613</v>
      </c>
      <c r="AE27" s="3">
        <v>64.187706105503068</v>
      </c>
      <c r="AF27" s="22">
        <f t="shared" si="14"/>
        <v>1600</v>
      </c>
      <c r="AG27" s="19">
        <f t="shared" si="15"/>
        <v>0</v>
      </c>
      <c r="AH27" s="16">
        <f>4143-4143</f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22">
        <f t="shared" si="21"/>
        <v>0</v>
      </c>
      <c r="AV27" s="19">
        <f t="shared" si="17"/>
        <v>0</v>
      </c>
      <c r="AW27" s="16">
        <f>4143-4143</f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22">
        <f t="shared" si="22"/>
        <v>0</v>
      </c>
      <c r="BK27" s="19">
        <f t="shared" si="19"/>
        <v>0</v>
      </c>
    </row>
    <row r="28" spans="1:78" x14ac:dyDescent="0.25">
      <c r="A28" s="7" t="s">
        <v>37</v>
      </c>
      <c r="B28" s="8"/>
      <c r="C28" s="9"/>
      <c r="D28" s="35">
        <f t="shared" ref="D28:E28" si="23">SUM(D16:D27)</f>
        <v>10200</v>
      </c>
      <c r="E28" s="17">
        <f t="shared" si="23"/>
        <v>783.11135139026567</v>
      </c>
      <c r="F28" s="17">
        <f t="shared" ref="F28:Q28" si="24">SUM(F16:F27)</f>
        <v>688.35304895021522</v>
      </c>
      <c r="G28" s="17">
        <f t="shared" si="24"/>
        <v>794.64913069802571</v>
      </c>
      <c r="H28" s="17">
        <f t="shared" si="24"/>
        <v>972.9172047865859</v>
      </c>
      <c r="I28" s="17">
        <f t="shared" si="24"/>
        <v>731.96158826704459</v>
      </c>
      <c r="J28" s="17">
        <f t="shared" si="24"/>
        <v>1024.3543165999754</v>
      </c>
      <c r="K28" s="17">
        <f t="shared" si="24"/>
        <v>847.58160916610655</v>
      </c>
      <c r="L28" s="17">
        <f t="shared" si="24"/>
        <v>738.89684252058044</v>
      </c>
      <c r="M28" s="17">
        <f t="shared" si="24"/>
        <v>769.57496218355709</v>
      </c>
      <c r="N28" s="17">
        <f t="shared" si="24"/>
        <v>809.13819222298321</v>
      </c>
      <c r="O28" s="17">
        <f t="shared" si="24"/>
        <v>798.08261484293507</v>
      </c>
      <c r="P28" s="17">
        <f t="shared" si="24"/>
        <v>1241.3791383717235</v>
      </c>
      <c r="Q28" s="18">
        <f t="shared" si="24"/>
        <v>10199.999999999998</v>
      </c>
      <c r="R28" s="19"/>
      <c r="S28" s="35">
        <f t="shared" ref="S28:AF28" si="25">SUM(S16:S27)</f>
        <v>13200</v>
      </c>
      <c r="T28" s="17">
        <f t="shared" si="25"/>
        <v>829.54690495976752</v>
      </c>
      <c r="U28" s="17">
        <f t="shared" si="25"/>
        <v>941.27002563519545</v>
      </c>
      <c r="V28" s="17">
        <f t="shared" si="25"/>
        <v>1040.2955056142403</v>
      </c>
      <c r="W28" s="17">
        <f t="shared" si="25"/>
        <v>1280.5218472913175</v>
      </c>
      <c r="X28" s="17">
        <f t="shared" si="25"/>
        <v>1357.3681571512159</v>
      </c>
      <c r="Y28" s="17">
        <f t="shared" si="25"/>
        <v>1323.6488011928491</v>
      </c>
      <c r="Z28" s="17">
        <f t="shared" si="25"/>
        <v>1347.2664031180507</v>
      </c>
      <c r="AA28" s="17">
        <f t="shared" si="25"/>
        <v>1314.4442968473168</v>
      </c>
      <c r="AB28" s="17">
        <f t="shared" si="25"/>
        <v>1261.2928331062406</v>
      </c>
      <c r="AC28" s="17">
        <f t="shared" si="25"/>
        <v>1092.5368204326344</v>
      </c>
      <c r="AD28" s="17">
        <f t="shared" si="25"/>
        <v>882.25982928077053</v>
      </c>
      <c r="AE28" s="17">
        <f t="shared" si="25"/>
        <v>529.54857537040027</v>
      </c>
      <c r="AF28" s="18">
        <f t="shared" si="25"/>
        <v>13200</v>
      </c>
      <c r="AG28" s="19"/>
      <c r="AH28" s="35">
        <f t="shared" ref="AH28:AU28" si="26">SUM(AH16:AH27)</f>
        <v>13200</v>
      </c>
      <c r="AI28" s="17">
        <f t="shared" si="26"/>
        <v>1116.8739472132877</v>
      </c>
      <c r="AJ28" s="17">
        <f t="shared" si="26"/>
        <v>1028.5970678887165</v>
      </c>
      <c r="AK28" s="17">
        <f t="shared" si="26"/>
        <v>1127.6225478677691</v>
      </c>
      <c r="AL28" s="17">
        <f t="shared" si="26"/>
        <v>1203.0601571504762</v>
      </c>
      <c r="AM28" s="17">
        <f t="shared" si="26"/>
        <v>1001.0332275737533</v>
      </c>
      <c r="AN28" s="17">
        <f t="shared" si="26"/>
        <v>1246.1871110520085</v>
      </c>
      <c r="AO28" s="17">
        <f t="shared" si="26"/>
        <v>1097.9737270617145</v>
      </c>
      <c r="AP28" s="17">
        <f t="shared" si="26"/>
        <v>958.1093672698521</v>
      </c>
      <c r="AQ28" s="17">
        <f t="shared" si="26"/>
        <v>983.83114296540123</v>
      </c>
      <c r="AR28" s="17">
        <f t="shared" si="26"/>
        <v>1015.0751302917885</v>
      </c>
      <c r="AS28" s="17">
        <f t="shared" si="26"/>
        <v>1004.7981391399309</v>
      </c>
      <c r="AT28" s="17">
        <f t="shared" si="26"/>
        <v>1416.8384345253023</v>
      </c>
      <c r="AU28" s="18">
        <f t="shared" si="26"/>
        <v>13200</v>
      </c>
      <c r="AV28" s="19"/>
      <c r="AW28" s="35">
        <f t="shared" ref="AW28:BJ28" si="27">SUM(AW16:AW27)</f>
        <v>13200</v>
      </c>
      <c r="AX28" s="17">
        <f t="shared" si="27"/>
        <v>508.43717326249305</v>
      </c>
      <c r="AY28" s="17">
        <f t="shared" si="27"/>
        <v>520.51406575300996</v>
      </c>
      <c r="AZ28" s="17">
        <f t="shared" si="27"/>
        <v>797.07490336975593</v>
      </c>
      <c r="BA28" s="17">
        <f t="shared" si="27"/>
        <v>908.1823141103356</v>
      </c>
      <c r="BB28" s="17">
        <f t="shared" si="27"/>
        <v>836.92864854541767</v>
      </c>
      <c r="BC28" s="17">
        <f t="shared" si="27"/>
        <v>1051.8973346183545</v>
      </c>
      <c r="BD28" s="17">
        <f t="shared" si="27"/>
        <v>1107.181725266923</v>
      </c>
      <c r="BE28" s="17">
        <f t="shared" si="27"/>
        <v>1093.5991621504172</v>
      </c>
      <c r="BF28" s="17">
        <f t="shared" si="27"/>
        <v>1185.3090496444363</v>
      </c>
      <c r="BG28" s="17">
        <f t="shared" si="27"/>
        <v>1138.3429047170648</v>
      </c>
      <c r="BH28" s="17">
        <f t="shared" si="27"/>
        <v>2072.9606469082851</v>
      </c>
      <c r="BI28" s="17">
        <f t="shared" si="27"/>
        <v>1979.5720716535056</v>
      </c>
      <c r="BJ28" s="18">
        <f t="shared" si="27"/>
        <v>13200</v>
      </c>
      <c r="BK28" s="19"/>
    </row>
    <row r="29" spans="1:78" s="31" customFormat="1" x14ac:dyDescent="0.25">
      <c r="A29" s="24"/>
      <c r="B29" s="25"/>
      <c r="C29" s="25"/>
      <c r="D29" s="26"/>
      <c r="E29" s="36">
        <v>-1.862400350205462E-3</v>
      </c>
      <c r="F29" s="36">
        <v>-1.6370455583682997E-3</v>
      </c>
      <c r="G29" s="36">
        <v>-1.8898395697988235E-3</v>
      </c>
      <c r="H29" s="36">
        <v>-2.3137978266731807E-3</v>
      </c>
      <c r="I29" s="36">
        <v>-1.7407556612170083E-3</v>
      </c>
      <c r="J29" s="36">
        <v>-2.4361258901990368E-3</v>
      </c>
      <c r="K29" s="36">
        <v>-2.0157239233640212E-3</v>
      </c>
      <c r="L29" s="36">
        <v>-1.757249126512761E-3</v>
      </c>
      <c r="M29" s="36">
        <v>-1.8302080242165175E-3</v>
      </c>
      <c r="N29" s="36">
        <v>-1.9242975469069279E-3</v>
      </c>
      <c r="O29" s="36">
        <v>-1.8980051033850032E-3</v>
      </c>
      <c r="P29" s="36">
        <v>-2.9522556887968676E-3</v>
      </c>
      <c r="Q29" s="30"/>
      <c r="R29" s="19"/>
      <c r="S29" s="26"/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0"/>
      <c r="AG29" s="19"/>
      <c r="AH29" s="26"/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0"/>
      <c r="AV29" s="19"/>
      <c r="AW29" s="26"/>
      <c r="AX29" s="37">
        <v>0</v>
      </c>
      <c r="AY29" s="37">
        <v>0</v>
      </c>
      <c r="AZ29" s="37">
        <v>0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0</v>
      </c>
      <c r="BG29" s="37">
        <v>0</v>
      </c>
      <c r="BH29" s="37">
        <v>0</v>
      </c>
      <c r="BI29" s="37">
        <v>0</v>
      </c>
      <c r="BJ29" s="30"/>
      <c r="BK29" s="19"/>
    </row>
    <row r="30" spans="1:78" x14ac:dyDescent="0.25">
      <c r="A30" s="7" t="s">
        <v>38</v>
      </c>
      <c r="B30" s="7">
        <v>376</v>
      </c>
      <c r="C30" s="7" t="s">
        <v>39</v>
      </c>
      <c r="D30" s="33">
        <f>1085-450</f>
        <v>635</v>
      </c>
      <c r="E30" s="17">
        <v>5.7736870365050477</v>
      </c>
      <c r="F30" s="17">
        <v>1.4016186436569282</v>
      </c>
      <c r="G30" s="17">
        <v>-23.194575690691678</v>
      </c>
      <c r="H30" s="17">
        <v>11.771188775415956</v>
      </c>
      <c r="I30" s="17">
        <v>100.39896544861833</v>
      </c>
      <c r="J30" s="17">
        <v>29.061539428752496</v>
      </c>
      <c r="K30" s="17">
        <v>136.76567775185646</v>
      </c>
      <c r="L30" s="17">
        <v>75.254570137952655</v>
      </c>
      <c r="M30" s="17">
        <v>-9.2299041259562529</v>
      </c>
      <c r="N30" s="17">
        <v>85.629221795514638</v>
      </c>
      <c r="O30" s="17">
        <v>50.343864555661497</v>
      </c>
      <c r="P30" s="17">
        <v>171.0241462427139</v>
      </c>
      <c r="Q30" s="18">
        <f t="shared" ref="Q30:Q31" si="28">SUM(E30:P30)</f>
        <v>635</v>
      </c>
      <c r="R30" s="19">
        <f t="shared" ref="R30:R31" si="29">Q30-D30</f>
        <v>0</v>
      </c>
      <c r="S30" s="38">
        <v>550</v>
      </c>
      <c r="T30" s="17">
        <v>33.643231107309752</v>
      </c>
      <c r="U30" s="17">
        <v>40.357067929051674</v>
      </c>
      <c r="V30" s="17">
        <v>43.588646661497414</v>
      </c>
      <c r="W30" s="17">
        <v>39.489796943438321</v>
      </c>
      <c r="X30" s="17">
        <v>65.742616128948001</v>
      </c>
      <c r="Y30" s="17">
        <v>64.516302262342165</v>
      </c>
      <c r="Z30" s="17">
        <v>65.117219591887036</v>
      </c>
      <c r="AA30" s="17">
        <v>50.138032926330837</v>
      </c>
      <c r="AB30" s="17">
        <v>29.553917676785648</v>
      </c>
      <c r="AC30" s="17">
        <v>57.114735771870812</v>
      </c>
      <c r="AD30" s="17">
        <v>41.273337422115809</v>
      </c>
      <c r="AE30" s="17">
        <v>19.465095578422492</v>
      </c>
      <c r="AF30" s="18">
        <f t="shared" ref="AF30:AF31" si="30">SUM(T30:AE30)</f>
        <v>549.99999999999989</v>
      </c>
      <c r="AG30" s="19">
        <f t="shared" ref="AG30:AG31" si="31">AF30-S30</f>
        <v>0</v>
      </c>
      <c r="AH30" s="38">
        <v>550</v>
      </c>
      <c r="AI30" s="17">
        <v>85.709749219682962</v>
      </c>
      <c r="AJ30" s="17">
        <v>171.2658802365689</v>
      </c>
      <c r="AK30" s="17">
        <v>43.97651496469512</v>
      </c>
      <c r="AL30" s="17">
        <v>208.75519885289486</v>
      </c>
      <c r="AM30" s="17">
        <v>193.89552372441693</v>
      </c>
      <c r="AN30" s="17">
        <v>33.862615191560472</v>
      </c>
      <c r="AO30" s="17">
        <v>542.2066049789421</v>
      </c>
      <c r="AP30" s="17">
        <v>207.15781089762197</v>
      </c>
      <c r="AQ30" s="17">
        <v>136.50650546912024</v>
      </c>
      <c r="AR30" s="17">
        <v>265.17582051037368</v>
      </c>
      <c r="AS30" s="17">
        <v>153.46043126645404</v>
      </c>
      <c r="AT30" s="17">
        <v>808.02734468766869</v>
      </c>
      <c r="AU30" s="18">
        <f t="shared" ref="AU30:AU31" si="32">SUM(AI30:AT30)</f>
        <v>2850</v>
      </c>
      <c r="AV30" s="19">
        <f t="shared" ref="AV30:AV31" si="33">AU30-AH30</f>
        <v>2300</v>
      </c>
      <c r="AW30" s="38">
        <v>550</v>
      </c>
      <c r="AX30" s="17">
        <v>232.89534261127619</v>
      </c>
      <c r="AY30" s="17">
        <v>279.79791766189408</v>
      </c>
      <c r="AZ30" s="17">
        <v>384.85749724391064</v>
      </c>
      <c r="BA30" s="17">
        <v>356.18028262889777</v>
      </c>
      <c r="BB30" s="17">
        <v>363.23839204409779</v>
      </c>
      <c r="BC30" s="17">
        <v>242.09984417622655</v>
      </c>
      <c r="BD30" s="17">
        <v>315.06319824120476</v>
      </c>
      <c r="BE30" s="17">
        <v>98.804073662596807</v>
      </c>
      <c r="BF30" s="17">
        <v>-18.606002861910007</v>
      </c>
      <c r="BG30" s="17">
        <v>32.270150705891496</v>
      </c>
      <c r="BH30" s="17">
        <v>19.693182985001734</v>
      </c>
      <c r="BI30" s="17">
        <v>-56.293879099088294</v>
      </c>
      <c r="BJ30" s="18">
        <f t="shared" ref="BJ30:BJ31" si="34">SUM(AX30:BI30)</f>
        <v>2249.9999999999991</v>
      </c>
      <c r="BK30" s="19">
        <f t="shared" ref="BK30:BK31" si="35">BJ30-AW30</f>
        <v>1699.9999999999991</v>
      </c>
    </row>
    <row r="31" spans="1:78" x14ac:dyDescent="0.25">
      <c r="A31" s="20"/>
      <c r="B31" s="21">
        <v>376</v>
      </c>
      <c r="C31" s="21" t="s">
        <v>40</v>
      </c>
      <c r="D31" s="33">
        <f>750-635</f>
        <v>115</v>
      </c>
      <c r="E31" s="3">
        <v>1.0456283609418591</v>
      </c>
      <c r="F31" s="3">
        <v>0.2538364472764516</v>
      </c>
      <c r="G31" s="3">
        <v>-4.2005924479205401</v>
      </c>
      <c r="H31" s="3">
        <v>2.1317900931855669</v>
      </c>
      <c r="I31" s="3">
        <v>18.182489805655287</v>
      </c>
      <c r="J31" s="3">
        <v>5.2631134398528143</v>
      </c>
      <c r="K31" s="3">
        <v>24.768587309391329</v>
      </c>
      <c r="L31" s="3">
        <v>13.62878041868434</v>
      </c>
      <c r="M31" s="3">
        <v>-1.6715574401338096</v>
      </c>
      <c r="N31" s="3">
        <v>15.507654340919974</v>
      </c>
      <c r="O31" s="3">
        <v>9.1173927935449957</v>
      </c>
      <c r="P31" s="3">
        <v>30.972876878601731</v>
      </c>
      <c r="Q31" s="22">
        <f t="shared" si="28"/>
        <v>115</v>
      </c>
      <c r="R31" s="19">
        <f t="shared" si="29"/>
        <v>0</v>
      </c>
      <c r="S31" s="38">
        <v>1650</v>
      </c>
      <c r="T31" s="3">
        <v>100.92969332192925</v>
      </c>
      <c r="U31" s="3">
        <v>121.07120378715501</v>
      </c>
      <c r="V31" s="3">
        <v>130.76593998449223</v>
      </c>
      <c r="W31" s="3">
        <v>118.46939083031498</v>
      </c>
      <c r="X31" s="3">
        <v>197.22784838684399</v>
      </c>
      <c r="Y31" s="3">
        <v>193.54890678702648</v>
      </c>
      <c r="Z31" s="3">
        <v>195.35165877566109</v>
      </c>
      <c r="AA31" s="3">
        <v>150.4140987789925</v>
      </c>
      <c r="AB31" s="3">
        <v>88.661753030356948</v>
      </c>
      <c r="AC31" s="3">
        <v>171.34420731561244</v>
      </c>
      <c r="AD31" s="3">
        <v>123.82001226634742</v>
      </c>
      <c r="AE31" s="3">
        <v>58.395286735267476</v>
      </c>
      <c r="AF31" s="22">
        <f t="shared" si="30"/>
        <v>1649.9999999999998</v>
      </c>
      <c r="AG31" s="19">
        <f t="shared" si="31"/>
        <v>0</v>
      </c>
      <c r="AH31" s="38">
        <v>2300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22">
        <f t="shared" si="32"/>
        <v>0</v>
      </c>
      <c r="AV31" s="19">
        <f t="shared" si="33"/>
        <v>-2300</v>
      </c>
      <c r="AW31" s="38">
        <v>1700</v>
      </c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22">
        <f t="shared" si="34"/>
        <v>0</v>
      </c>
      <c r="BK31" s="19">
        <f t="shared" si="35"/>
        <v>-1700</v>
      </c>
    </row>
    <row r="32" spans="1:78" x14ac:dyDescent="0.25">
      <c r="A32" s="7" t="s">
        <v>41</v>
      </c>
      <c r="B32" s="8"/>
      <c r="C32" s="9"/>
      <c r="D32" s="35">
        <f t="shared" ref="D32:Q32" si="36">SUM(D30:D31)</f>
        <v>750</v>
      </c>
      <c r="E32" s="17">
        <f t="shared" si="36"/>
        <v>6.819315397446907</v>
      </c>
      <c r="F32" s="17">
        <f t="shared" ref="F32:P32" si="37">SUM(F30:F31)</f>
        <v>1.6554550909333798</v>
      </c>
      <c r="G32" s="17">
        <f t="shared" si="37"/>
        <v>-27.39516813861222</v>
      </c>
      <c r="H32" s="17">
        <f t="shared" si="37"/>
        <v>13.902978868601522</v>
      </c>
      <c r="I32" s="17">
        <f t="shared" si="37"/>
        <v>118.58145525427361</v>
      </c>
      <c r="J32" s="17">
        <f t="shared" si="37"/>
        <v>34.324652868605313</v>
      </c>
      <c r="K32" s="17">
        <f t="shared" si="37"/>
        <v>161.53426506124779</v>
      </c>
      <c r="L32" s="17">
        <f t="shared" si="37"/>
        <v>88.883350556636998</v>
      </c>
      <c r="M32" s="17">
        <f t="shared" si="37"/>
        <v>-10.901461566090063</v>
      </c>
      <c r="N32" s="17">
        <f t="shared" si="37"/>
        <v>101.13687613643461</v>
      </c>
      <c r="O32" s="17">
        <f t="shared" si="37"/>
        <v>59.461257349206491</v>
      </c>
      <c r="P32" s="17">
        <f t="shared" si="37"/>
        <v>201.99702312131564</v>
      </c>
      <c r="Q32" s="18">
        <f t="shared" si="36"/>
        <v>750</v>
      </c>
      <c r="R32" s="19"/>
      <c r="S32" s="35">
        <f t="shared" ref="S32:AF32" si="38">SUM(S30:S31)</f>
        <v>2200</v>
      </c>
      <c r="T32" s="17">
        <f t="shared" si="38"/>
        <v>134.57292442923901</v>
      </c>
      <c r="U32" s="17">
        <f t="shared" si="38"/>
        <v>161.42827171620669</v>
      </c>
      <c r="V32" s="17">
        <f t="shared" si="38"/>
        <v>174.35458664598966</v>
      </c>
      <c r="W32" s="17">
        <f t="shared" si="38"/>
        <v>157.95918777375329</v>
      </c>
      <c r="X32" s="17">
        <f t="shared" si="38"/>
        <v>262.970464515792</v>
      </c>
      <c r="Y32" s="17">
        <f t="shared" si="38"/>
        <v>258.06520904936866</v>
      </c>
      <c r="Z32" s="17">
        <f t="shared" si="38"/>
        <v>260.46887836754814</v>
      </c>
      <c r="AA32" s="17">
        <f t="shared" si="38"/>
        <v>200.55213170532335</v>
      </c>
      <c r="AB32" s="17">
        <f t="shared" si="38"/>
        <v>118.21567070714259</v>
      </c>
      <c r="AC32" s="17">
        <f t="shared" si="38"/>
        <v>228.45894308748325</v>
      </c>
      <c r="AD32" s="17">
        <f t="shared" si="38"/>
        <v>165.09334968846323</v>
      </c>
      <c r="AE32" s="17">
        <f t="shared" si="38"/>
        <v>77.860382313689968</v>
      </c>
      <c r="AF32" s="18">
        <f t="shared" si="38"/>
        <v>2199.9999999999995</v>
      </c>
      <c r="AG32" s="19"/>
      <c r="AH32" s="35">
        <f t="shared" ref="AH32:AU32" si="39">SUM(AH30:AH31)</f>
        <v>2850</v>
      </c>
      <c r="AI32" s="17">
        <f t="shared" si="39"/>
        <v>85.709749219682962</v>
      </c>
      <c r="AJ32" s="17">
        <f t="shared" si="39"/>
        <v>171.2658802365689</v>
      </c>
      <c r="AK32" s="17">
        <f t="shared" si="39"/>
        <v>43.97651496469512</v>
      </c>
      <c r="AL32" s="17">
        <f t="shared" si="39"/>
        <v>208.75519885289486</v>
      </c>
      <c r="AM32" s="17">
        <f t="shared" si="39"/>
        <v>193.89552372441693</v>
      </c>
      <c r="AN32" s="17">
        <f t="shared" si="39"/>
        <v>33.862615191560472</v>
      </c>
      <c r="AO32" s="17">
        <f t="shared" si="39"/>
        <v>542.2066049789421</v>
      </c>
      <c r="AP32" s="17">
        <f t="shared" si="39"/>
        <v>207.15781089762197</v>
      </c>
      <c r="AQ32" s="17">
        <f t="shared" si="39"/>
        <v>136.50650546912024</v>
      </c>
      <c r="AR32" s="17">
        <f t="shared" si="39"/>
        <v>265.17582051037368</v>
      </c>
      <c r="AS32" s="17">
        <f t="shared" si="39"/>
        <v>153.46043126645404</v>
      </c>
      <c r="AT32" s="17">
        <f t="shared" si="39"/>
        <v>808.02734468766869</v>
      </c>
      <c r="AU32" s="18">
        <f t="shared" si="39"/>
        <v>2850</v>
      </c>
      <c r="AV32" s="19"/>
      <c r="AW32" s="35">
        <f t="shared" ref="AW32:BJ32" si="40">SUM(AW30:AW31)</f>
        <v>2250</v>
      </c>
      <c r="AX32" s="17">
        <f t="shared" si="40"/>
        <v>232.89534261127619</v>
      </c>
      <c r="AY32" s="17">
        <f t="shared" si="40"/>
        <v>279.79791766189408</v>
      </c>
      <c r="AZ32" s="17">
        <f t="shared" si="40"/>
        <v>384.85749724391064</v>
      </c>
      <c r="BA32" s="17">
        <f t="shared" si="40"/>
        <v>356.18028262889777</v>
      </c>
      <c r="BB32" s="17">
        <f t="shared" si="40"/>
        <v>363.23839204409779</v>
      </c>
      <c r="BC32" s="17">
        <f t="shared" si="40"/>
        <v>242.09984417622655</v>
      </c>
      <c r="BD32" s="17">
        <f t="shared" si="40"/>
        <v>315.06319824120476</v>
      </c>
      <c r="BE32" s="17">
        <f t="shared" si="40"/>
        <v>98.804073662596807</v>
      </c>
      <c r="BF32" s="17">
        <f t="shared" si="40"/>
        <v>-18.606002861910007</v>
      </c>
      <c r="BG32" s="17">
        <f t="shared" si="40"/>
        <v>32.270150705891496</v>
      </c>
      <c r="BH32" s="17">
        <f t="shared" si="40"/>
        <v>19.693182985001734</v>
      </c>
      <c r="BI32" s="17">
        <f t="shared" si="40"/>
        <v>-56.293879099088294</v>
      </c>
      <c r="BJ32" s="18">
        <f t="shared" si="40"/>
        <v>2249.9999999999991</v>
      </c>
      <c r="BK32" s="19"/>
    </row>
    <row r="33" spans="1:63" s="31" customFormat="1" x14ac:dyDescent="0.25">
      <c r="A33" s="24"/>
      <c r="B33" s="25"/>
      <c r="C33" s="25"/>
      <c r="D33" s="26"/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0"/>
      <c r="R33" s="19"/>
      <c r="S33" s="26"/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0"/>
      <c r="AG33" s="19"/>
      <c r="AH33" s="26"/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0"/>
      <c r="AV33" s="19"/>
      <c r="AW33" s="26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0"/>
      <c r="BK33" s="19"/>
    </row>
    <row r="34" spans="1:63" x14ac:dyDescent="0.25">
      <c r="A34" s="7" t="s">
        <v>42</v>
      </c>
      <c r="B34" s="7">
        <v>376</v>
      </c>
      <c r="C34" s="7" t="s">
        <v>43</v>
      </c>
      <c r="D34" s="33">
        <v>1000</v>
      </c>
      <c r="E34" s="17">
        <v>114.35551356458363</v>
      </c>
      <c r="F34" s="17">
        <v>174.67944391955734</v>
      </c>
      <c r="G34" s="17">
        <v>92.897152112295885</v>
      </c>
      <c r="H34" s="17">
        <v>259.87987582669723</v>
      </c>
      <c r="I34" s="17">
        <v>53.421514374409504</v>
      </c>
      <c r="J34" s="17">
        <v>102.03806181670942</v>
      </c>
      <c r="K34" s="17">
        <v>21.176946956404375</v>
      </c>
      <c r="L34" s="17">
        <v>-66.108786610878667</v>
      </c>
      <c r="M34" s="17">
        <v>175.77270886759351</v>
      </c>
      <c r="N34" s="17">
        <v>-17.586044000539943</v>
      </c>
      <c r="O34" s="17">
        <v>144.52760156566336</v>
      </c>
      <c r="P34" s="17">
        <v>-55.053988392495654</v>
      </c>
      <c r="Q34" s="18">
        <f t="shared" ref="Q34:Q36" si="41">SUM(E34:P34)</f>
        <v>1000.0000000000001</v>
      </c>
      <c r="R34" s="19">
        <f t="shared" ref="R34:R36" si="42">Q34-D34</f>
        <v>0</v>
      </c>
      <c r="S34" s="33">
        <v>100</v>
      </c>
      <c r="T34" s="17">
        <v>12.706168173842622</v>
      </c>
      <c r="U34" s="17">
        <v>19.408827102173031</v>
      </c>
      <c r="V34" s="17">
        <v>10.321905790255096</v>
      </c>
      <c r="W34" s="17">
        <v>25.987987582669724</v>
      </c>
      <c r="X34" s="17">
        <v>5.3421514374409496</v>
      </c>
      <c r="Y34" s="17">
        <v>10.203806181670942</v>
      </c>
      <c r="Z34" s="17">
        <v>2.1176946956404366</v>
      </c>
      <c r="AA34" s="17">
        <v>-6.6108786610878658</v>
      </c>
      <c r="AB34" s="17">
        <v>17.577270886759344</v>
      </c>
      <c r="AC34" s="17">
        <v>-3.1731677689296802</v>
      </c>
      <c r="AD34" s="17">
        <v>13.038196787690643</v>
      </c>
      <c r="AE34" s="17">
        <v>-6.9199622081252503</v>
      </c>
      <c r="AF34" s="18">
        <f t="shared" ref="AF34:AF36" si="43">SUM(T34:AE34)</f>
        <v>99.999999999999972</v>
      </c>
      <c r="AG34" s="19">
        <f t="shared" ref="AG34:AG36" si="44">AF34-S34</f>
        <v>0</v>
      </c>
      <c r="AH34" s="33">
        <v>100</v>
      </c>
      <c r="AI34" s="17">
        <v>9.6451837854861235</v>
      </c>
      <c r="AJ34" s="17">
        <v>11.65598146398524</v>
      </c>
      <c r="AK34" s="17">
        <v>8.9299050704098644</v>
      </c>
      <c r="AL34" s="17">
        <v>13.629729608134253</v>
      </c>
      <c r="AM34" s="17">
        <v>7.4359787645656139</v>
      </c>
      <c r="AN34" s="17">
        <v>8.8944751878346135</v>
      </c>
      <c r="AO34" s="17">
        <v>6.4686417420254649</v>
      </c>
      <c r="AP34" s="17">
        <v>3.8500697350069717</v>
      </c>
      <c r="AQ34" s="17">
        <v>11.106514599361139</v>
      </c>
      <c r="AR34" s="17">
        <v>4.8813830026544274</v>
      </c>
      <c r="AS34" s="17">
        <v>9.7447923696405265</v>
      </c>
      <c r="AT34" s="17">
        <v>3.7573446708957579</v>
      </c>
      <c r="AU34" s="18">
        <f t="shared" ref="AU34:AU36" si="45">SUM(AI34:AT34)</f>
        <v>99.999999999999986</v>
      </c>
      <c r="AV34" s="19">
        <f t="shared" ref="AV34:AV36" si="46">AU34-AH34</f>
        <v>0</v>
      </c>
      <c r="AW34" s="33">
        <v>100</v>
      </c>
      <c r="AX34" s="17">
        <v>-4.1282652000825655</v>
      </c>
      <c r="AY34" s="17">
        <v>-10.320663000206414</v>
      </c>
      <c r="AZ34" s="17">
        <v>3.4402210000688043</v>
      </c>
      <c r="BA34" s="17">
        <v>3.4402210000688043</v>
      </c>
      <c r="BB34" s="17">
        <v>0</v>
      </c>
      <c r="BC34" s="17">
        <v>-3.0961988997285901</v>
      </c>
      <c r="BD34" s="17">
        <v>3.4402210000688042E-3</v>
      </c>
      <c r="BE34" s="17">
        <v>11.410912036894882</v>
      </c>
      <c r="BF34" s="17">
        <v>14.512196013623576</v>
      </c>
      <c r="BG34" s="17">
        <v>22.287095473779075</v>
      </c>
      <c r="BH34" s="17">
        <v>21.275971520425522</v>
      </c>
      <c r="BI34" s="17">
        <v>41.175069834156837</v>
      </c>
      <c r="BJ34" s="18">
        <f t="shared" ref="BJ34:BJ36" si="47">SUM(AX34:BI34)</f>
        <v>100</v>
      </c>
      <c r="BK34" s="19">
        <f t="shared" ref="BK34:BK36" si="48">BJ34-AW34</f>
        <v>0</v>
      </c>
    </row>
    <row r="35" spans="1:63" x14ac:dyDescent="0.25">
      <c r="A35" s="20" t="s">
        <v>44</v>
      </c>
      <c r="B35" s="21">
        <v>381.1</v>
      </c>
      <c r="C35" s="21" t="s">
        <v>45</v>
      </c>
      <c r="D35" s="33">
        <v>350</v>
      </c>
      <c r="E35" s="40">
        <v>0.23431346810186399</v>
      </c>
      <c r="F35" s="40">
        <v>0.23431346810186399</v>
      </c>
      <c r="G35" s="40">
        <v>0.23431346810186399</v>
      </c>
      <c r="H35" s="40">
        <v>0.26034829789095998</v>
      </c>
      <c r="I35" s="40">
        <v>57.940258452203842</v>
      </c>
      <c r="J35" s="40">
        <v>1.0362883229777429</v>
      </c>
      <c r="K35" s="40">
        <v>0.54111607012630902</v>
      </c>
      <c r="L35" s="40">
        <v>0.54111607012630902</v>
      </c>
      <c r="M35" s="40">
        <v>0.54111607012630902</v>
      </c>
      <c r="N35" s="40">
        <v>0.56715089991541556</v>
      </c>
      <c r="O35" s="40">
        <v>0.56715089991541556</v>
      </c>
      <c r="P35" s="40">
        <v>287.30251451241213</v>
      </c>
      <c r="Q35" s="41">
        <f t="shared" si="41"/>
        <v>350</v>
      </c>
      <c r="R35" s="19">
        <f t="shared" si="42"/>
        <v>0</v>
      </c>
      <c r="S35" s="33">
        <v>350</v>
      </c>
      <c r="T35" s="40">
        <v>0.26034829789096003</v>
      </c>
      <c r="U35" s="40">
        <v>0.26034829789096003</v>
      </c>
      <c r="V35" s="40">
        <v>0.26034829789096003</v>
      </c>
      <c r="W35" s="40">
        <v>0.26034829789096003</v>
      </c>
      <c r="X35" s="40">
        <v>57.940258452203842</v>
      </c>
      <c r="Y35" s="40">
        <v>1.0362883229777431</v>
      </c>
      <c r="Z35" s="40">
        <v>0.54111607012630913</v>
      </c>
      <c r="AA35" s="40">
        <v>0.54111607012630913</v>
      </c>
      <c r="AB35" s="40">
        <v>0.54111607012630913</v>
      </c>
      <c r="AC35" s="40">
        <v>0.54111607012630913</v>
      </c>
      <c r="AD35" s="40">
        <v>0.54111607012630913</v>
      </c>
      <c r="AE35" s="40">
        <v>287.27647968262306</v>
      </c>
      <c r="AF35" s="41">
        <f t="shared" si="43"/>
        <v>350</v>
      </c>
      <c r="AG35" s="19">
        <f t="shared" si="44"/>
        <v>0</v>
      </c>
      <c r="AH35" s="33">
        <v>7024</v>
      </c>
      <c r="AI35" s="40">
        <v>12.000000000000002</v>
      </c>
      <c r="AJ35" s="40">
        <v>12.000000000000002</v>
      </c>
      <c r="AK35" s="40">
        <v>3000.0000000000005</v>
      </c>
      <c r="AL35" s="40">
        <v>444.44444444444451</v>
      </c>
      <c r="AM35" s="40">
        <v>444.44444444444451</v>
      </c>
      <c r="AN35" s="40">
        <v>444.44444444444451</v>
      </c>
      <c r="AO35" s="40">
        <v>444.44444444444451</v>
      </c>
      <c r="AP35" s="40">
        <v>444.44444444444451</v>
      </c>
      <c r="AQ35" s="40">
        <v>444.44444444444451</v>
      </c>
      <c r="AR35" s="40">
        <v>444.44444444444451</v>
      </c>
      <c r="AS35" s="40">
        <v>444.44444444444451</v>
      </c>
      <c r="AT35" s="40">
        <v>444.44444444444451</v>
      </c>
      <c r="AU35" s="41">
        <f t="shared" si="45"/>
        <v>7024</v>
      </c>
      <c r="AV35" s="19">
        <f t="shared" si="46"/>
        <v>0</v>
      </c>
      <c r="AW35" s="33">
        <v>60</v>
      </c>
      <c r="AX35" s="40">
        <v>0.40174087713775336</v>
      </c>
      <c r="AY35" s="40">
        <v>1.262614184988448</v>
      </c>
      <c r="AZ35" s="40">
        <v>6.0261131566264172</v>
      </c>
      <c r="BA35" s="40">
        <v>1.6069635087269665</v>
      </c>
      <c r="BB35" s="40">
        <v>2.123487493454979</v>
      </c>
      <c r="BC35" s="40">
        <v>0.91826486212969494</v>
      </c>
      <c r="BD35" s="40">
        <v>9.1366779849353357</v>
      </c>
      <c r="BE35" s="40">
        <v>7.1241848301851531</v>
      </c>
      <c r="BF35" s="40">
        <v>0.62735221343281444</v>
      </c>
      <c r="BG35" s="40">
        <v>5.5317600507830607</v>
      </c>
      <c r="BH35" s="40">
        <v>9.7481439233248626</v>
      </c>
      <c r="BI35" s="40">
        <v>15.492696914274514</v>
      </c>
      <c r="BJ35" s="41">
        <f t="shared" si="47"/>
        <v>60</v>
      </c>
      <c r="BK35" s="19">
        <f t="shared" si="48"/>
        <v>0</v>
      </c>
    </row>
    <row r="36" spans="1:63" x14ac:dyDescent="0.25">
      <c r="A36" s="20" t="s">
        <v>42</v>
      </c>
      <c r="B36" s="42">
        <v>376</v>
      </c>
      <c r="C36" s="21" t="s">
        <v>40</v>
      </c>
      <c r="D36" s="3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2">
        <f t="shared" si="41"/>
        <v>0</v>
      </c>
      <c r="R36" s="19">
        <f t="shared" si="42"/>
        <v>0</v>
      </c>
      <c r="S36" s="33"/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22">
        <f t="shared" si="43"/>
        <v>0</v>
      </c>
      <c r="AG36" s="19">
        <f t="shared" si="44"/>
        <v>0</v>
      </c>
      <c r="AH36" s="3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22">
        <f t="shared" si="45"/>
        <v>0</v>
      </c>
      <c r="AV36" s="19">
        <f t="shared" si="46"/>
        <v>0</v>
      </c>
      <c r="AW36" s="3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22">
        <f t="shared" si="47"/>
        <v>0</v>
      </c>
      <c r="BK36" s="19">
        <f t="shared" si="48"/>
        <v>0</v>
      </c>
    </row>
    <row r="37" spans="1:63" x14ac:dyDescent="0.25">
      <c r="A37" s="7" t="s">
        <v>46</v>
      </c>
      <c r="B37" s="8"/>
      <c r="C37" s="9"/>
      <c r="D37" s="35">
        <f t="shared" ref="D37:P37" si="49">SUM(D34:D36)</f>
        <v>1350</v>
      </c>
      <c r="E37" s="17">
        <f t="shared" si="49"/>
        <v>114.58982703268549</v>
      </c>
      <c r="F37" s="17">
        <f t="shared" si="49"/>
        <v>174.91375738765922</v>
      </c>
      <c r="G37" s="17">
        <f t="shared" si="49"/>
        <v>93.131465580397744</v>
      </c>
      <c r="H37" s="17">
        <f t="shared" si="49"/>
        <v>260.1402241245882</v>
      </c>
      <c r="I37" s="17">
        <f t="shared" si="49"/>
        <v>111.36177282661335</v>
      </c>
      <c r="J37" s="17">
        <f t="shared" si="49"/>
        <v>103.07435013968716</v>
      </c>
      <c r="K37" s="17">
        <f t="shared" si="49"/>
        <v>21.718063026530686</v>
      </c>
      <c r="L37" s="17">
        <f t="shared" si="49"/>
        <v>-65.56767054075236</v>
      </c>
      <c r="M37" s="17">
        <f t="shared" si="49"/>
        <v>176.31382493771983</v>
      </c>
      <c r="N37" s="17">
        <f t="shared" si="49"/>
        <v>-17.018893100624528</v>
      </c>
      <c r="O37" s="17">
        <f t="shared" si="49"/>
        <v>145.09475246557878</v>
      </c>
      <c r="P37" s="17">
        <f t="shared" si="49"/>
        <v>232.24852611991648</v>
      </c>
      <c r="Q37" s="18">
        <f t="shared" ref="Q37" si="50">SUM(Q34:Q36)</f>
        <v>1350</v>
      </c>
      <c r="R37" s="19"/>
      <c r="S37" s="35">
        <f t="shared" ref="S37:AF37" si="51">SUM(S34:S36)</f>
        <v>450</v>
      </c>
      <c r="T37" s="17">
        <f t="shared" si="51"/>
        <v>12.966516471733582</v>
      </c>
      <c r="U37" s="17">
        <f t="shared" si="51"/>
        <v>19.669175400063992</v>
      </c>
      <c r="V37" s="17">
        <f t="shared" si="51"/>
        <v>10.582254088146057</v>
      </c>
      <c r="W37" s="17">
        <f t="shared" si="51"/>
        <v>26.248335880560685</v>
      </c>
      <c r="X37" s="17">
        <f t="shared" si="51"/>
        <v>63.282409889644789</v>
      </c>
      <c r="Y37" s="17">
        <f t="shared" si="51"/>
        <v>11.240094504648685</v>
      </c>
      <c r="Z37" s="17">
        <f t="shared" si="51"/>
        <v>2.6588107657667459</v>
      </c>
      <c r="AA37" s="17">
        <f t="shared" si="51"/>
        <v>-6.0697625909615569</v>
      </c>
      <c r="AB37" s="17">
        <f t="shared" si="51"/>
        <v>18.118386956885654</v>
      </c>
      <c r="AC37" s="17">
        <f t="shared" si="51"/>
        <v>-2.6320516988033713</v>
      </c>
      <c r="AD37" s="17">
        <f t="shared" si="51"/>
        <v>13.579312857816952</v>
      </c>
      <c r="AE37" s="17">
        <f t="shared" si="51"/>
        <v>280.35651747449782</v>
      </c>
      <c r="AF37" s="18">
        <f t="shared" si="51"/>
        <v>450</v>
      </c>
      <c r="AG37" s="19"/>
      <c r="AH37" s="35">
        <f t="shared" ref="AH37:AU37" si="52">SUM(AH34:AH36)</f>
        <v>7124</v>
      </c>
      <c r="AI37" s="17">
        <f t="shared" si="52"/>
        <v>21.645183785486125</v>
      </c>
      <c r="AJ37" s="17">
        <f t="shared" si="52"/>
        <v>23.655981463985242</v>
      </c>
      <c r="AK37" s="17">
        <f t="shared" si="52"/>
        <v>3008.9299050704103</v>
      </c>
      <c r="AL37" s="17">
        <f t="shared" si="52"/>
        <v>458.07417405257877</v>
      </c>
      <c r="AM37" s="17">
        <f t="shared" si="52"/>
        <v>451.88042320901013</v>
      </c>
      <c r="AN37" s="17">
        <f t="shared" si="52"/>
        <v>453.3389196322791</v>
      </c>
      <c r="AO37" s="17">
        <f t="shared" si="52"/>
        <v>450.91308618646997</v>
      </c>
      <c r="AP37" s="17">
        <f t="shared" si="52"/>
        <v>448.29451417945148</v>
      </c>
      <c r="AQ37" s="17">
        <f t="shared" si="52"/>
        <v>455.55095904380568</v>
      </c>
      <c r="AR37" s="17">
        <f t="shared" si="52"/>
        <v>449.32582744709896</v>
      </c>
      <c r="AS37" s="17">
        <f t="shared" si="52"/>
        <v>454.18923681408506</v>
      </c>
      <c r="AT37" s="17">
        <f t="shared" si="52"/>
        <v>448.20178911534026</v>
      </c>
      <c r="AU37" s="18">
        <f t="shared" si="52"/>
        <v>7124</v>
      </c>
      <c r="AV37" s="19"/>
      <c r="AW37" s="35">
        <f t="shared" ref="AW37:BJ37" si="53">SUM(AW34:AW36)</f>
        <v>160</v>
      </c>
      <c r="AX37" s="17">
        <f t="shared" si="53"/>
        <v>-3.7265243229448122</v>
      </c>
      <c r="AY37" s="17">
        <f t="shared" si="53"/>
        <v>-9.0580488152179655</v>
      </c>
      <c r="AZ37" s="17">
        <f t="shared" si="53"/>
        <v>9.4663341566952219</v>
      </c>
      <c r="BA37" s="17">
        <f t="shared" si="53"/>
        <v>5.0471845087957705</v>
      </c>
      <c r="BB37" s="17">
        <f t="shared" si="53"/>
        <v>2.123487493454979</v>
      </c>
      <c r="BC37" s="17">
        <f t="shared" si="53"/>
        <v>-2.1779340375988951</v>
      </c>
      <c r="BD37" s="17">
        <f t="shared" si="53"/>
        <v>9.1401182059354049</v>
      </c>
      <c r="BE37" s="17">
        <f t="shared" si="53"/>
        <v>18.535096867080036</v>
      </c>
      <c r="BF37" s="17">
        <f t="shared" si="53"/>
        <v>15.139548227056391</v>
      </c>
      <c r="BG37" s="17">
        <f t="shared" si="53"/>
        <v>27.818855524562135</v>
      </c>
      <c r="BH37" s="17">
        <f t="shared" si="53"/>
        <v>31.024115443750382</v>
      </c>
      <c r="BI37" s="17">
        <f t="shared" si="53"/>
        <v>56.667766748431347</v>
      </c>
      <c r="BJ37" s="18">
        <f t="shared" si="53"/>
        <v>160</v>
      </c>
      <c r="BK37" s="19"/>
    </row>
    <row r="38" spans="1:63" s="31" customFormat="1" x14ac:dyDescent="0.25">
      <c r="A38" s="24"/>
      <c r="B38" s="25"/>
      <c r="C38" s="25"/>
      <c r="D38" s="26"/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0"/>
      <c r="R38" s="19"/>
      <c r="S38" s="26"/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0"/>
      <c r="AG38" s="19"/>
      <c r="AH38" s="26"/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30"/>
      <c r="AV38" s="19"/>
      <c r="AW38" s="26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  <c r="BK38" s="19"/>
    </row>
    <row r="39" spans="1:63" x14ac:dyDescent="0.25">
      <c r="A39" s="7" t="s">
        <v>47</v>
      </c>
      <c r="B39" s="43">
        <v>391</v>
      </c>
      <c r="C39" s="7" t="s">
        <v>48</v>
      </c>
      <c r="D39" s="33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>
        <f t="shared" ref="Q39:Q43" si="54">SUM(E39:P39)</f>
        <v>0</v>
      </c>
      <c r="R39" s="19">
        <f t="shared" ref="R39:R43" si="55">Q39-D39</f>
        <v>0</v>
      </c>
      <c r="S39" s="33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8">
        <f t="shared" ref="AF39:AF43" si="56">SUM(T39:AE39)</f>
        <v>0</v>
      </c>
      <c r="AG39" s="19">
        <f t="shared" ref="AG39:AG43" si="57">AF39-S39</f>
        <v>0</v>
      </c>
      <c r="AH39" s="33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8">
        <f t="shared" ref="AU39:AU43" si="58">SUM(AI39:AT39)</f>
        <v>0</v>
      </c>
      <c r="AV39" s="19">
        <f t="shared" ref="AV39:AV43" si="59">AU39-AH39</f>
        <v>0</v>
      </c>
      <c r="AW39" s="33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>
        <f t="shared" ref="BJ39:BJ43" si="60">SUM(AX39:BI39)</f>
        <v>0</v>
      </c>
      <c r="BK39" s="19">
        <f t="shared" ref="BK39:BK43" si="61">BJ39-AW39</f>
        <v>0</v>
      </c>
    </row>
    <row r="40" spans="1:63" x14ac:dyDescent="0.25">
      <c r="A40" s="20"/>
      <c r="B40" s="42">
        <v>375</v>
      </c>
      <c r="C40" s="21" t="s">
        <v>49</v>
      </c>
      <c r="D40" s="3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22">
        <f t="shared" si="54"/>
        <v>0</v>
      </c>
      <c r="R40" s="19">
        <f t="shared" si="55"/>
        <v>0</v>
      </c>
      <c r="S40" s="38">
        <v>210</v>
      </c>
      <c r="T40" s="3">
        <v>9.2920353982300892</v>
      </c>
      <c r="U40" s="3">
        <v>9.2920353982300892</v>
      </c>
      <c r="V40" s="3">
        <v>9.2920353982300892</v>
      </c>
      <c r="W40" s="3">
        <v>9.2920353982300892</v>
      </c>
      <c r="X40" s="3">
        <v>9.2920353982300892</v>
      </c>
      <c r="Y40" s="3">
        <v>9.2920353982300892</v>
      </c>
      <c r="Z40" s="3">
        <v>9.2920353982300892</v>
      </c>
      <c r="AA40" s="3">
        <v>9.2920353982300892</v>
      </c>
      <c r="AB40" s="3">
        <v>9.2920353982300892</v>
      </c>
      <c r="AC40" s="3">
        <v>9.2920353982300892</v>
      </c>
      <c r="AD40" s="3">
        <v>9.2920353982300892</v>
      </c>
      <c r="AE40" s="3">
        <v>107.78761061946904</v>
      </c>
      <c r="AF40" s="22">
        <f t="shared" si="56"/>
        <v>210</v>
      </c>
      <c r="AG40" s="19">
        <f t="shared" si="57"/>
        <v>0</v>
      </c>
      <c r="AH40" s="38">
        <v>110</v>
      </c>
      <c r="AI40" s="3">
        <v>2.4066824847521411</v>
      </c>
      <c r="AJ40" s="3">
        <v>3.8434309166122747</v>
      </c>
      <c r="AK40" s="3">
        <v>9.13997005849067</v>
      </c>
      <c r="AL40" s="3">
        <v>8.6969109959750739</v>
      </c>
      <c r="AM40" s="3">
        <v>14.264843422985688</v>
      </c>
      <c r="AN40" s="3">
        <v>12.387276996199816</v>
      </c>
      <c r="AO40" s="3">
        <v>3.3461650463728625</v>
      </c>
      <c r="AP40" s="3">
        <v>8.3717320886861888</v>
      </c>
      <c r="AQ40" s="3">
        <v>11.892449272358423</v>
      </c>
      <c r="AR40" s="3">
        <v>8.1505387175668691</v>
      </c>
      <c r="AS40" s="3">
        <v>3.7019230769230766</v>
      </c>
      <c r="AT40" s="3">
        <v>23.798076923076923</v>
      </c>
      <c r="AU40" s="22">
        <f t="shared" si="58"/>
        <v>110</v>
      </c>
      <c r="AV40" s="19">
        <f t="shared" si="59"/>
        <v>0</v>
      </c>
      <c r="AW40" s="38">
        <v>110</v>
      </c>
      <c r="AX40" s="3">
        <v>0.73652494141921454</v>
      </c>
      <c r="AY40" s="3">
        <v>2.3147926724788213</v>
      </c>
      <c r="AZ40" s="3">
        <v>11.047874120481765</v>
      </c>
      <c r="BA40" s="3">
        <v>2.9460997659994383</v>
      </c>
      <c r="BB40" s="3">
        <v>3.8930604046674611</v>
      </c>
      <c r="BC40" s="3">
        <v>1.6834855805711075</v>
      </c>
      <c r="BD40" s="3">
        <v>16.750576305714784</v>
      </c>
      <c r="BE40" s="3">
        <v>13.061005522006115</v>
      </c>
      <c r="BF40" s="3">
        <v>1.1501457246268263</v>
      </c>
      <c r="BG40" s="3">
        <v>10.141560093102278</v>
      </c>
      <c r="BH40" s="3">
        <v>17.871597192762248</v>
      </c>
      <c r="BI40" s="3">
        <v>28.403277676169946</v>
      </c>
      <c r="BJ40" s="22">
        <f t="shared" si="60"/>
        <v>110</v>
      </c>
      <c r="BK40" s="19">
        <f t="shared" si="61"/>
        <v>0</v>
      </c>
    </row>
    <row r="41" spans="1:63" x14ac:dyDescent="0.25">
      <c r="A41" s="20"/>
      <c r="B41" s="42">
        <v>397</v>
      </c>
      <c r="C41" s="21" t="s">
        <v>50</v>
      </c>
      <c r="D41" s="3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22">
        <f t="shared" si="54"/>
        <v>0</v>
      </c>
      <c r="R41" s="19">
        <f t="shared" si="55"/>
        <v>0</v>
      </c>
      <c r="S41" s="38">
        <v>595</v>
      </c>
      <c r="T41" s="3">
        <v>26.327433628318584</v>
      </c>
      <c r="U41" s="3">
        <v>26.327433628318584</v>
      </c>
      <c r="V41" s="3">
        <v>26.327433628318584</v>
      </c>
      <c r="W41" s="3">
        <v>26.327433628318584</v>
      </c>
      <c r="X41" s="3">
        <v>26.327433628318584</v>
      </c>
      <c r="Y41" s="3">
        <v>26.327433628318584</v>
      </c>
      <c r="Z41" s="3">
        <v>26.327433628318584</v>
      </c>
      <c r="AA41" s="3">
        <v>26.327433628318584</v>
      </c>
      <c r="AB41" s="3">
        <v>26.327433628318584</v>
      </c>
      <c r="AC41" s="3">
        <v>26.327433628318584</v>
      </c>
      <c r="AD41" s="3">
        <v>26.327433628318584</v>
      </c>
      <c r="AE41" s="3">
        <v>305.39823008849561</v>
      </c>
      <c r="AF41" s="22">
        <f t="shared" si="56"/>
        <v>595</v>
      </c>
      <c r="AG41" s="19">
        <f t="shared" si="57"/>
        <v>0</v>
      </c>
      <c r="AH41" s="38">
        <v>595</v>
      </c>
      <c r="AI41" s="3">
        <v>13.017964349341128</v>
      </c>
      <c r="AJ41" s="3">
        <v>20.789467230766395</v>
      </c>
      <c r="AK41" s="3">
        <v>49.438928952744988</v>
      </c>
      <c r="AL41" s="3">
        <v>47.042382205501539</v>
      </c>
      <c r="AM41" s="3">
        <v>77.15983487887712</v>
      </c>
      <c r="AN41" s="3">
        <v>67.003907388535367</v>
      </c>
      <c r="AO41" s="3">
        <v>18.099710932653213</v>
      </c>
      <c r="AP41" s="3">
        <v>45.283459934257117</v>
      </c>
      <c r="AQ41" s="3">
        <v>64.327339245938745</v>
      </c>
      <c r="AR41" s="3">
        <v>44.087004881384431</v>
      </c>
      <c r="AS41" s="3">
        <v>20.02403846153846</v>
      </c>
      <c r="AT41" s="3">
        <v>128.72596153846155</v>
      </c>
      <c r="AU41" s="22">
        <f t="shared" si="58"/>
        <v>595</v>
      </c>
      <c r="AV41" s="19">
        <f t="shared" si="59"/>
        <v>0</v>
      </c>
      <c r="AW41" s="38">
        <v>595</v>
      </c>
      <c r="AX41" s="3">
        <v>3.9839303649493876</v>
      </c>
      <c r="AY41" s="3">
        <v>12.520924001135443</v>
      </c>
      <c r="AZ41" s="3">
        <v>59.758955469878636</v>
      </c>
      <c r="BA41" s="3">
        <v>15.935721461542418</v>
      </c>
      <c r="BB41" s="3">
        <v>21.057917643428539</v>
      </c>
      <c r="BC41" s="3">
        <v>9.1061265494528083</v>
      </c>
      <c r="BD41" s="3">
        <v>90.605390017275425</v>
      </c>
      <c r="BE41" s="3">
        <v>70.648166232669439</v>
      </c>
      <c r="BF41" s="3">
        <v>6.2212427832087425</v>
      </c>
      <c r="BG41" s="3">
        <v>54.856620503598684</v>
      </c>
      <c r="BH41" s="3">
        <v>96.66909390630488</v>
      </c>
      <c r="BI41" s="3">
        <v>153.63591106655562</v>
      </c>
      <c r="BJ41" s="22">
        <f t="shared" si="60"/>
        <v>595</v>
      </c>
      <c r="BK41" s="19">
        <f t="shared" si="61"/>
        <v>0</v>
      </c>
    </row>
    <row r="42" spans="1:63" x14ac:dyDescent="0.25">
      <c r="A42" s="20"/>
      <c r="B42" s="42">
        <v>394</v>
      </c>
      <c r="C42" s="21" t="s">
        <v>51</v>
      </c>
      <c r="D42" s="33">
        <v>200</v>
      </c>
      <c r="E42" s="3">
        <v>1.3721395947343225</v>
      </c>
      <c r="F42" s="3">
        <v>2.1912835505813972</v>
      </c>
      <c r="G42" s="3">
        <v>5.2110383864088456</v>
      </c>
      <c r="H42" s="3">
        <v>5.5093709586920818</v>
      </c>
      <c r="I42" s="3">
        <v>9.0365779437387168</v>
      </c>
      <c r="J42" s="3">
        <v>7.8471659847642465</v>
      </c>
      <c r="K42" s="3">
        <v>14.974835692602904</v>
      </c>
      <c r="L42" s="3">
        <v>5.3033746884041912</v>
      </c>
      <c r="M42" s="3">
        <v>7.5336995720863245</v>
      </c>
      <c r="N42" s="3">
        <v>5.1632517946935437</v>
      </c>
      <c r="O42" s="3">
        <v>14.659097784180936</v>
      </c>
      <c r="P42" s="3">
        <v>121.19816404911248</v>
      </c>
      <c r="Q42" s="22">
        <f t="shared" si="54"/>
        <v>200</v>
      </c>
      <c r="R42" s="19">
        <f t="shared" si="55"/>
        <v>0</v>
      </c>
      <c r="S42" s="38">
        <v>145</v>
      </c>
      <c r="T42" s="3">
        <v>6.4159292035398225</v>
      </c>
      <c r="U42" s="3">
        <v>6.4159292035398225</v>
      </c>
      <c r="V42" s="3">
        <v>6.4159292035398225</v>
      </c>
      <c r="W42" s="3">
        <v>6.4159292035398225</v>
      </c>
      <c r="X42" s="3">
        <v>6.4159292035398225</v>
      </c>
      <c r="Y42" s="3">
        <v>6.4159292035398225</v>
      </c>
      <c r="Z42" s="3">
        <v>6.4159292035398225</v>
      </c>
      <c r="AA42" s="3">
        <v>6.4159292035398225</v>
      </c>
      <c r="AB42" s="3">
        <v>6.4159292035398225</v>
      </c>
      <c r="AC42" s="3">
        <v>6.4159292035398225</v>
      </c>
      <c r="AD42" s="3">
        <v>6.4159292035398225</v>
      </c>
      <c r="AE42" s="3">
        <v>74.424778761061944</v>
      </c>
      <c r="AF42" s="22">
        <f t="shared" si="56"/>
        <v>145</v>
      </c>
      <c r="AG42" s="19">
        <f t="shared" si="57"/>
        <v>0</v>
      </c>
      <c r="AH42" s="38">
        <v>145</v>
      </c>
      <c r="AI42" s="3">
        <v>3.1724450935369131</v>
      </c>
      <c r="AJ42" s="3">
        <v>5.0663407537161795</v>
      </c>
      <c r="AK42" s="3">
        <v>12.048142349828611</v>
      </c>
      <c r="AL42" s="3">
        <v>11.464109949239871</v>
      </c>
      <c r="AM42" s="3">
        <v>18.803657239390223</v>
      </c>
      <c r="AN42" s="3">
        <v>16.328683313172483</v>
      </c>
      <c r="AO42" s="3">
        <v>4.4108539247642282</v>
      </c>
      <c r="AP42" s="3">
        <v>11.035465025995432</v>
      </c>
      <c r="AQ42" s="3">
        <v>15.676410404472467</v>
      </c>
      <c r="AR42" s="3">
        <v>10.7438919458836</v>
      </c>
      <c r="AS42" s="3">
        <v>4.8798076923076925</v>
      </c>
      <c r="AT42" s="3">
        <v>31.37019230769231</v>
      </c>
      <c r="AU42" s="22">
        <f t="shared" si="58"/>
        <v>145.00000000000003</v>
      </c>
      <c r="AV42" s="19">
        <f t="shared" si="59"/>
        <v>0</v>
      </c>
      <c r="AW42" s="38">
        <v>145</v>
      </c>
      <c r="AX42" s="3">
        <v>0.97087378641623734</v>
      </c>
      <c r="AY42" s="3">
        <v>3.051317613722083</v>
      </c>
      <c r="AZ42" s="3">
        <v>14.563106795180508</v>
      </c>
      <c r="BA42" s="3">
        <v>3.8834951460901688</v>
      </c>
      <c r="BB42" s="3">
        <v>5.1317614425161988</v>
      </c>
      <c r="BC42" s="3">
        <v>2.2191400834800961</v>
      </c>
      <c r="BD42" s="3">
        <v>22.080305130260395</v>
      </c>
      <c r="BE42" s="3">
        <v>17.216780006280789</v>
      </c>
      <c r="BF42" s="3">
        <v>1.5161011824626347</v>
      </c>
      <c r="BG42" s="3">
        <v>13.368420122725729</v>
      </c>
      <c r="BH42" s="3">
        <v>23.558014481368417</v>
      </c>
      <c r="BI42" s="3">
        <v>37.440684209496744</v>
      </c>
      <c r="BJ42" s="22">
        <f t="shared" si="60"/>
        <v>145</v>
      </c>
      <c r="BK42" s="19">
        <f t="shared" si="61"/>
        <v>0</v>
      </c>
    </row>
    <row r="43" spans="1:63" x14ac:dyDescent="0.25">
      <c r="A43" s="20"/>
      <c r="B43" s="42">
        <v>398</v>
      </c>
      <c r="C43" s="21" t="s">
        <v>52</v>
      </c>
      <c r="D43" s="3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2">
        <f t="shared" si="54"/>
        <v>0</v>
      </c>
      <c r="R43" s="19">
        <f t="shared" si="55"/>
        <v>0</v>
      </c>
      <c r="S43" s="38">
        <v>50</v>
      </c>
      <c r="T43" s="3">
        <v>2.2123893805309733</v>
      </c>
      <c r="U43" s="3">
        <v>2.2123893805309733</v>
      </c>
      <c r="V43" s="3">
        <v>2.2123893805309733</v>
      </c>
      <c r="W43" s="3">
        <v>2.2123893805309733</v>
      </c>
      <c r="X43" s="3">
        <v>2.2123893805309733</v>
      </c>
      <c r="Y43" s="3">
        <v>2.2123893805309733</v>
      </c>
      <c r="Z43" s="3">
        <v>2.2123893805309733</v>
      </c>
      <c r="AA43" s="3">
        <v>2.2123893805309733</v>
      </c>
      <c r="AB43" s="3">
        <v>2.2123893805309733</v>
      </c>
      <c r="AC43" s="3">
        <v>2.2123893805309733</v>
      </c>
      <c r="AD43" s="3">
        <v>2.2123893805309733</v>
      </c>
      <c r="AE43" s="3">
        <v>25.663716814159294</v>
      </c>
      <c r="AF43" s="22">
        <f t="shared" si="56"/>
        <v>50</v>
      </c>
      <c r="AG43" s="19">
        <f t="shared" si="57"/>
        <v>0</v>
      </c>
      <c r="AH43" s="38">
        <v>50</v>
      </c>
      <c r="AI43" s="3">
        <v>1.0939465839782458</v>
      </c>
      <c r="AJ43" s="3">
        <v>1.7470140530055793</v>
      </c>
      <c r="AK43" s="3">
        <v>4.1545318447684867</v>
      </c>
      <c r="AL43" s="3">
        <v>3.953141361806852</v>
      </c>
      <c r="AM43" s="3">
        <v>6.4840197377207671</v>
      </c>
      <c r="AN43" s="3">
        <v>5.6305804528180978</v>
      </c>
      <c r="AO43" s="3">
        <v>1.5209841119876648</v>
      </c>
      <c r="AP43" s="3">
        <v>3.8053327675846313</v>
      </c>
      <c r="AQ43" s="3">
        <v>5.4056587601629191</v>
      </c>
      <c r="AR43" s="3">
        <v>3.704790326166759</v>
      </c>
      <c r="AS43" s="3">
        <v>1.6826923076923077</v>
      </c>
      <c r="AT43" s="3">
        <v>10.817307692307693</v>
      </c>
      <c r="AU43" s="22">
        <f t="shared" si="58"/>
        <v>50</v>
      </c>
      <c r="AV43" s="19">
        <f t="shared" si="59"/>
        <v>0</v>
      </c>
      <c r="AW43" s="38">
        <v>50</v>
      </c>
      <c r="AX43" s="3">
        <v>0.33478406428146112</v>
      </c>
      <c r="AY43" s="3">
        <v>1.0521784874903735</v>
      </c>
      <c r="AZ43" s="3">
        <v>5.021760963855348</v>
      </c>
      <c r="BA43" s="3">
        <v>1.3391362572724721</v>
      </c>
      <c r="BB43" s="3">
        <v>1.7695729112124823</v>
      </c>
      <c r="BC43" s="3">
        <v>0.76522071844141248</v>
      </c>
      <c r="BD43" s="3">
        <v>7.6138983207794473</v>
      </c>
      <c r="BE43" s="3">
        <v>5.9368206918209614</v>
      </c>
      <c r="BF43" s="3">
        <v>0.52279351119401196</v>
      </c>
      <c r="BG43" s="3">
        <v>4.6098000423192165</v>
      </c>
      <c r="BH43" s="3">
        <v>8.123453269437384</v>
      </c>
      <c r="BI43" s="3">
        <v>12.91058076189543</v>
      </c>
      <c r="BJ43" s="22">
        <f t="shared" si="60"/>
        <v>50</v>
      </c>
      <c r="BK43" s="19">
        <f t="shared" si="61"/>
        <v>0</v>
      </c>
    </row>
    <row r="44" spans="1:63" x14ac:dyDescent="0.25">
      <c r="A44" s="7" t="s">
        <v>53</v>
      </c>
      <c r="B44" s="8"/>
      <c r="C44" s="9"/>
      <c r="D44" s="35">
        <f t="shared" ref="D44:P44" si="62">SUM(D39:D43)</f>
        <v>200</v>
      </c>
      <c r="E44" s="17">
        <f t="shared" si="62"/>
        <v>1.3721395947343225</v>
      </c>
      <c r="F44" s="17">
        <f t="shared" si="62"/>
        <v>2.1912835505813972</v>
      </c>
      <c r="G44" s="17">
        <f t="shared" si="62"/>
        <v>5.2110383864088456</v>
      </c>
      <c r="H44" s="17">
        <f t="shared" si="62"/>
        <v>5.5093709586920818</v>
      </c>
      <c r="I44" s="17">
        <f t="shared" si="62"/>
        <v>9.0365779437387168</v>
      </c>
      <c r="J44" s="17">
        <f t="shared" si="62"/>
        <v>7.8471659847642465</v>
      </c>
      <c r="K44" s="17">
        <f t="shared" si="62"/>
        <v>14.974835692602904</v>
      </c>
      <c r="L44" s="17">
        <f t="shared" si="62"/>
        <v>5.3033746884041912</v>
      </c>
      <c r="M44" s="17">
        <f t="shared" si="62"/>
        <v>7.5336995720863245</v>
      </c>
      <c r="N44" s="17">
        <f t="shared" si="62"/>
        <v>5.1632517946935437</v>
      </c>
      <c r="O44" s="17">
        <f t="shared" si="62"/>
        <v>14.659097784180936</v>
      </c>
      <c r="P44" s="17">
        <f t="shared" si="62"/>
        <v>121.19816404911248</v>
      </c>
      <c r="Q44" s="18">
        <f t="shared" ref="Q44" si="63">SUM(Q39:Q43)</f>
        <v>200</v>
      </c>
      <c r="R44" s="19"/>
      <c r="S44" s="35">
        <f t="shared" ref="S44:AF44" si="64">SUM(S39:S43)</f>
        <v>1000</v>
      </c>
      <c r="T44" s="17">
        <f t="shared" si="64"/>
        <v>44.247787610619469</v>
      </c>
      <c r="U44" s="17">
        <f t="shared" si="64"/>
        <v>44.247787610619469</v>
      </c>
      <c r="V44" s="17">
        <f t="shared" si="64"/>
        <v>44.247787610619469</v>
      </c>
      <c r="W44" s="17">
        <f t="shared" si="64"/>
        <v>44.247787610619469</v>
      </c>
      <c r="X44" s="17">
        <f t="shared" si="64"/>
        <v>44.247787610619469</v>
      </c>
      <c r="Y44" s="17">
        <f t="shared" si="64"/>
        <v>44.247787610619469</v>
      </c>
      <c r="Z44" s="17">
        <f t="shared" si="64"/>
        <v>44.247787610619469</v>
      </c>
      <c r="AA44" s="17">
        <f t="shared" si="64"/>
        <v>44.247787610619469</v>
      </c>
      <c r="AB44" s="17">
        <f t="shared" si="64"/>
        <v>44.247787610619469</v>
      </c>
      <c r="AC44" s="17">
        <f t="shared" si="64"/>
        <v>44.247787610619469</v>
      </c>
      <c r="AD44" s="17">
        <f t="shared" si="64"/>
        <v>44.247787610619469</v>
      </c>
      <c r="AE44" s="17">
        <f t="shared" si="64"/>
        <v>513.2743362831859</v>
      </c>
      <c r="AF44" s="18">
        <f t="shared" si="64"/>
        <v>1000</v>
      </c>
      <c r="AG44" s="19"/>
      <c r="AH44" s="35">
        <f t="shared" ref="AH44:AU44" si="65">SUM(AH39:AH43)</f>
        <v>900</v>
      </c>
      <c r="AI44" s="17">
        <f t="shared" si="65"/>
        <v>19.691038511608426</v>
      </c>
      <c r="AJ44" s="17">
        <f t="shared" si="65"/>
        <v>31.446252954100427</v>
      </c>
      <c r="AK44" s="17">
        <f t="shared" si="65"/>
        <v>74.781573205832757</v>
      </c>
      <c r="AL44" s="17">
        <f t="shared" si="65"/>
        <v>71.15654451252334</v>
      </c>
      <c r="AM44" s="17">
        <f t="shared" si="65"/>
        <v>116.7123552789738</v>
      </c>
      <c r="AN44" s="17">
        <f t="shared" si="65"/>
        <v>101.35044815072575</v>
      </c>
      <c r="AO44" s="17">
        <f t="shared" si="65"/>
        <v>27.377714015777972</v>
      </c>
      <c r="AP44" s="17">
        <f t="shared" si="65"/>
        <v>68.495989816523362</v>
      </c>
      <c r="AQ44" s="17">
        <f t="shared" si="65"/>
        <v>97.30185768293255</v>
      </c>
      <c r="AR44" s="17">
        <f t="shared" si="65"/>
        <v>66.686225871001653</v>
      </c>
      <c r="AS44" s="17">
        <f t="shared" si="65"/>
        <v>30.288461538461537</v>
      </c>
      <c r="AT44" s="17">
        <f t="shared" si="65"/>
        <v>194.71153846153851</v>
      </c>
      <c r="AU44" s="18">
        <f t="shared" si="65"/>
        <v>900</v>
      </c>
      <c r="AV44" s="19"/>
      <c r="AW44" s="35">
        <f t="shared" ref="AW44:BJ44" si="66">SUM(AW39:AW43)</f>
        <v>900</v>
      </c>
      <c r="AX44" s="17">
        <f t="shared" si="66"/>
        <v>6.0261131570663</v>
      </c>
      <c r="AY44" s="17">
        <f t="shared" si="66"/>
        <v>18.939212774826721</v>
      </c>
      <c r="AZ44" s="17">
        <f t="shared" si="66"/>
        <v>90.391697349396239</v>
      </c>
      <c r="BA44" s="17">
        <f t="shared" si="66"/>
        <v>24.104452630904497</v>
      </c>
      <c r="BB44" s="17">
        <f t="shared" si="66"/>
        <v>31.85231240182468</v>
      </c>
      <c r="BC44" s="17">
        <f t="shared" si="66"/>
        <v>13.773972931945423</v>
      </c>
      <c r="BD44" s="17">
        <f t="shared" si="66"/>
        <v>137.05016977403005</v>
      </c>
      <c r="BE44" s="17">
        <f t="shared" si="66"/>
        <v>106.86277245277729</v>
      </c>
      <c r="BF44" s="17">
        <f t="shared" si="66"/>
        <v>9.4102832014922146</v>
      </c>
      <c r="BG44" s="17">
        <f t="shared" si="66"/>
        <v>82.976400761745907</v>
      </c>
      <c r="BH44" s="17">
        <f t="shared" si="66"/>
        <v>146.22215884987293</v>
      </c>
      <c r="BI44" s="17">
        <f t="shared" si="66"/>
        <v>232.39045371411774</v>
      </c>
      <c r="BJ44" s="18">
        <f t="shared" si="66"/>
        <v>900</v>
      </c>
      <c r="BK44" s="19"/>
    </row>
    <row r="45" spans="1:63" s="31" customFormat="1" x14ac:dyDescent="0.25">
      <c r="A45" s="24"/>
      <c r="B45" s="25"/>
      <c r="C45" s="25"/>
      <c r="D45" s="26"/>
      <c r="E45" s="44">
        <v>-3.3728598793691944E-5</v>
      </c>
      <c r="F45" s="44">
        <v>-5.3863997514724815E-5</v>
      </c>
      <c r="G45" s="44">
        <v>-1.2809266907520822E-4</v>
      </c>
      <c r="H45" s="44">
        <v>-1.3542598973437237E-4</v>
      </c>
      <c r="I45" s="44">
        <v>-2.2212835567181344E-4</v>
      </c>
      <c r="J45" s="44">
        <v>-1.9289138960942864E-4</v>
      </c>
      <c r="K45" s="44">
        <v>-3.6809682266714105E-4</v>
      </c>
      <c r="L45" s="44">
        <v>-1.3036239009878159E-4</v>
      </c>
      <c r="M45" s="44">
        <v>-1.8518606362949441E-4</v>
      </c>
      <c r="N45" s="44">
        <v>-1.2691802563136179E-4</v>
      </c>
      <c r="O45" s="44">
        <v>-3.6033566099114012E-4</v>
      </c>
      <c r="P45" s="44">
        <v>-2.9791751986749659E-3</v>
      </c>
      <c r="Q45" s="30"/>
      <c r="R45" s="19"/>
      <c r="S45" s="26"/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30"/>
      <c r="AG45" s="19"/>
      <c r="AH45" s="26"/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0"/>
      <c r="AV45" s="19"/>
      <c r="AW45" s="26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0"/>
      <c r="BK45" s="19"/>
    </row>
    <row r="46" spans="1:63" x14ac:dyDescent="0.25">
      <c r="A46" s="7" t="s">
        <v>54</v>
      </c>
      <c r="B46" s="7">
        <v>303</v>
      </c>
      <c r="C46" s="7" t="s">
        <v>55</v>
      </c>
      <c r="D46" s="33">
        <f>292+358</f>
        <v>650</v>
      </c>
      <c r="E46" s="45">
        <v>45.345519128376957</v>
      </c>
      <c r="F46" s="45">
        <v>42.406290300000002</v>
      </c>
      <c r="G46" s="45">
        <v>35.204219999999999</v>
      </c>
      <c r="H46" s="45">
        <v>34.918603877745426</v>
      </c>
      <c r="I46" s="45">
        <v>42.016699490459246</v>
      </c>
      <c r="J46" s="45">
        <v>41.234840716326971</v>
      </c>
      <c r="K46" s="45">
        <v>44.319942689839145</v>
      </c>
      <c r="L46" s="45">
        <v>29.173276715980577</v>
      </c>
      <c r="M46" s="45">
        <v>58.811991003593135</v>
      </c>
      <c r="N46" s="45">
        <v>28.24622231993515</v>
      </c>
      <c r="O46" s="45">
        <v>42.606816674839123</v>
      </c>
      <c r="P46" s="45">
        <v>205.610146146966</v>
      </c>
      <c r="Q46" s="18">
        <f t="shared" ref="Q46:Q49" si="67">SUM(E46:P46)</f>
        <v>649.89456906406178</v>
      </c>
      <c r="R46" s="19">
        <f t="shared" ref="R46:R49" si="68">Q46-D46</f>
        <v>-0.10543093593821595</v>
      </c>
      <c r="S46" s="33">
        <v>685</v>
      </c>
      <c r="T46" s="45">
        <v>68.300747619047613</v>
      </c>
      <c r="U46" s="45">
        <v>68.300747619047613</v>
      </c>
      <c r="V46" s="45">
        <v>68.300747619047613</v>
      </c>
      <c r="W46" s="45">
        <v>68.300747619047613</v>
      </c>
      <c r="X46" s="45">
        <v>68.300747619047613</v>
      </c>
      <c r="Y46" s="45">
        <v>68.300747619047613</v>
      </c>
      <c r="Z46" s="45">
        <v>66.635747619047606</v>
      </c>
      <c r="AA46" s="45">
        <v>47.867033333333325</v>
      </c>
      <c r="AB46" s="45">
        <v>47.867033333333325</v>
      </c>
      <c r="AC46" s="45">
        <v>47.867033333333325</v>
      </c>
      <c r="AD46" s="45">
        <v>32.583333333333329</v>
      </c>
      <c r="AE46" s="45">
        <v>32.583333333333329</v>
      </c>
      <c r="AF46" s="18">
        <f t="shared" ref="AF46:AF49" si="69">SUM(T46:AE46)</f>
        <v>685.20800000000008</v>
      </c>
      <c r="AG46" s="19">
        <f t="shared" ref="AG46:AG49" si="70">AF46-S46</f>
        <v>0.20800000000008367</v>
      </c>
      <c r="AH46" s="33">
        <f>363+225</f>
        <v>588</v>
      </c>
      <c r="AI46" s="45">
        <v>61.64</v>
      </c>
      <c r="AJ46" s="45">
        <v>61.64</v>
      </c>
      <c r="AK46" s="45">
        <v>61.64</v>
      </c>
      <c r="AL46" s="45">
        <v>61.64</v>
      </c>
      <c r="AM46" s="45">
        <v>61.64</v>
      </c>
      <c r="AN46" s="45">
        <v>61.64</v>
      </c>
      <c r="AO46" s="45">
        <v>61.64</v>
      </c>
      <c r="AP46" s="45">
        <v>31.39</v>
      </c>
      <c r="AQ46" s="45">
        <v>31.39</v>
      </c>
      <c r="AR46" s="45">
        <v>31.39</v>
      </c>
      <c r="AS46" s="45">
        <v>31.39</v>
      </c>
      <c r="AT46" s="45">
        <v>31.39</v>
      </c>
      <c r="AU46" s="18">
        <f t="shared" ref="AU46:AU49" si="71">SUM(AI46:AT46)</f>
        <v>588.42999999999995</v>
      </c>
      <c r="AV46" s="19">
        <f t="shared" ref="AV46:AV49" si="72">AU46-AH46</f>
        <v>0.42999999999994998</v>
      </c>
      <c r="AW46" s="33">
        <f>399+0</f>
        <v>399</v>
      </c>
      <c r="AX46" s="45">
        <v>2.6715768329660601</v>
      </c>
      <c r="AY46" s="45">
        <v>8.3963843301731789</v>
      </c>
      <c r="AZ46" s="45">
        <v>40.073652491565674</v>
      </c>
      <c r="BA46" s="45">
        <v>10.686307333034327</v>
      </c>
      <c r="BB46" s="45">
        <v>14.12119183147561</v>
      </c>
      <c r="BC46" s="45">
        <v>6.1064613331624713</v>
      </c>
      <c r="BD46" s="45">
        <v>60.758908599819989</v>
      </c>
      <c r="BE46" s="45">
        <v>47.375829120731268</v>
      </c>
      <c r="BF46" s="45">
        <v>4.1718922193282157</v>
      </c>
      <c r="BG46" s="45">
        <v>36.786204337707353</v>
      </c>
      <c r="BH46" s="45">
        <v>64.825157090110338</v>
      </c>
      <c r="BI46" s="45">
        <v>103.02643447992553</v>
      </c>
      <c r="BJ46" s="18">
        <f t="shared" ref="BJ46:BJ49" si="73">SUM(AX46:BI46)</f>
        <v>399</v>
      </c>
      <c r="BK46" s="19">
        <f t="shared" ref="BK46:BK49" si="74">BJ46-AW46</f>
        <v>0</v>
      </c>
    </row>
    <row r="47" spans="1:63" x14ac:dyDescent="0.25">
      <c r="A47" s="20"/>
      <c r="B47" s="21">
        <v>303</v>
      </c>
      <c r="C47" s="21" t="s">
        <v>56</v>
      </c>
      <c r="D47" s="3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46"/>
      <c r="Q47" s="22">
        <f t="shared" si="67"/>
        <v>0</v>
      </c>
      <c r="R47" s="19">
        <f t="shared" si="68"/>
        <v>0</v>
      </c>
      <c r="S47" s="3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46"/>
      <c r="AF47" s="22">
        <f t="shared" si="69"/>
        <v>0</v>
      </c>
      <c r="AG47" s="19">
        <f t="shared" si="70"/>
        <v>0</v>
      </c>
      <c r="AH47" s="3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46"/>
      <c r="AU47" s="22">
        <f t="shared" si="71"/>
        <v>0</v>
      </c>
      <c r="AV47" s="19">
        <f t="shared" si="72"/>
        <v>0</v>
      </c>
      <c r="AW47" s="3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46"/>
      <c r="BJ47" s="22">
        <f t="shared" si="73"/>
        <v>0</v>
      </c>
      <c r="BK47" s="19">
        <f t="shared" si="74"/>
        <v>0</v>
      </c>
    </row>
    <row r="48" spans="1:63" x14ac:dyDescent="0.25">
      <c r="A48" s="20"/>
      <c r="B48" s="21">
        <v>391</v>
      </c>
      <c r="C48" s="21" t="s">
        <v>57</v>
      </c>
      <c r="D48" s="3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6"/>
      <c r="Q48" s="22">
        <f t="shared" si="67"/>
        <v>0</v>
      </c>
      <c r="R48" s="19">
        <f t="shared" si="68"/>
        <v>0</v>
      </c>
      <c r="S48" s="3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46"/>
      <c r="AF48" s="22">
        <f t="shared" si="69"/>
        <v>0</v>
      </c>
      <c r="AG48" s="19">
        <f t="shared" si="70"/>
        <v>0</v>
      </c>
      <c r="AH48" s="3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46"/>
      <c r="AU48" s="22">
        <f t="shared" si="71"/>
        <v>0</v>
      </c>
      <c r="AV48" s="19">
        <f t="shared" si="72"/>
        <v>0</v>
      </c>
      <c r="AW48" s="3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46"/>
      <c r="BJ48" s="22">
        <f t="shared" si="73"/>
        <v>0</v>
      </c>
      <c r="BK48" s="19">
        <f t="shared" si="74"/>
        <v>0</v>
      </c>
    </row>
    <row r="49" spans="1:63" x14ac:dyDescent="0.25">
      <c r="A49" s="20"/>
      <c r="B49" s="21">
        <v>303</v>
      </c>
      <c r="C49" s="21" t="s">
        <v>58</v>
      </c>
      <c r="D49" s="33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22">
        <f t="shared" si="67"/>
        <v>0</v>
      </c>
      <c r="R49" s="19">
        <f t="shared" si="68"/>
        <v>0</v>
      </c>
      <c r="S49" s="33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8"/>
      <c r="AF49" s="22">
        <f t="shared" si="69"/>
        <v>0</v>
      </c>
      <c r="AG49" s="19">
        <f t="shared" si="70"/>
        <v>0</v>
      </c>
      <c r="AH49" s="33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8"/>
      <c r="AU49" s="22">
        <f t="shared" si="71"/>
        <v>0</v>
      </c>
      <c r="AV49" s="19">
        <f t="shared" si="72"/>
        <v>0</v>
      </c>
      <c r="AW49" s="33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8"/>
      <c r="BJ49" s="22">
        <f t="shared" si="73"/>
        <v>0</v>
      </c>
      <c r="BK49" s="19">
        <f t="shared" si="74"/>
        <v>0</v>
      </c>
    </row>
    <row r="50" spans="1:63" x14ac:dyDescent="0.25">
      <c r="A50" s="7" t="s">
        <v>59</v>
      </c>
      <c r="B50" s="8"/>
      <c r="C50" s="9"/>
      <c r="D50" s="38">
        <f t="shared" ref="D50:Q50" si="75">SUM(D46:D49)</f>
        <v>650</v>
      </c>
      <c r="E50" s="3">
        <f t="shared" si="75"/>
        <v>45.345519128376957</v>
      </c>
      <c r="F50" s="3">
        <f t="shared" si="75"/>
        <v>42.406290300000002</v>
      </c>
      <c r="G50" s="3">
        <f t="shared" si="75"/>
        <v>35.204219999999999</v>
      </c>
      <c r="H50" s="3">
        <f t="shared" si="75"/>
        <v>34.918603877745426</v>
      </c>
      <c r="I50" s="3">
        <f t="shared" si="75"/>
        <v>42.016699490459246</v>
      </c>
      <c r="J50" s="3">
        <f t="shared" si="75"/>
        <v>41.234840716326971</v>
      </c>
      <c r="K50" s="3">
        <f t="shared" si="75"/>
        <v>44.319942689839145</v>
      </c>
      <c r="L50" s="3">
        <f t="shared" si="75"/>
        <v>29.173276715980577</v>
      </c>
      <c r="M50" s="3">
        <f t="shared" si="75"/>
        <v>58.811991003593135</v>
      </c>
      <c r="N50" s="3">
        <f t="shared" si="75"/>
        <v>28.24622231993515</v>
      </c>
      <c r="O50" s="3">
        <f t="shared" si="75"/>
        <v>42.606816674839123</v>
      </c>
      <c r="P50" s="3">
        <f t="shared" si="75"/>
        <v>205.610146146966</v>
      </c>
      <c r="Q50" s="18">
        <f t="shared" si="75"/>
        <v>649.89456906406178</v>
      </c>
      <c r="R50" s="19"/>
      <c r="S50" s="38">
        <f t="shared" ref="S50:AF50" si="76">SUM(S46:S49)</f>
        <v>685</v>
      </c>
      <c r="T50" s="3">
        <f t="shared" si="76"/>
        <v>68.300747619047613</v>
      </c>
      <c r="U50" s="3">
        <f t="shared" si="76"/>
        <v>68.300747619047613</v>
      </c>
      <c r="V50" s="3">
        <f t="shared" si="76"/>
        <v>68.300747619047613</v>
      </c>
      <c r="W50" s="3">
        <f t="shared" si="76"/>
        <v>68.300747619047613</v>
      </c>
      <c r="X50" s="3">
        <f t="shared" si="76"/>
        <v>68.300747619047613</v>
      </c>
      <c r="Y50" s="3">
        <f t="shared" si="76"/>
        <v>68.300747619047613</v>
      </c>
      <c r="Z50" s="3">
        <f t="shared" si="76"/>
        <v>66.635747619047606</v>
      </c>
      <c r="AA50" s="3">
        <f t="shared" si="76"/>
        <v>47.867033333333325</v>
      </c>
      <c r="AB50" s="3">
        <f t="shared" si="76"/>
        <v>47.867033333333325</v>
      </c>
      <c r="AC50" s="3">
        <f t="shared" si="76"/>
        <v>47.867033333333325</v>
      </c>
      <c r="AD50" s="3">
        <f t="shared" si="76"/>
        <v>32.583333333333329</v>
      </c>
      <c r="AE50" s="3">
        <f t="shared" si="76"/>
        <v>32.583333333333329</v>
      </c>
      <c r="AF50" s="18">
        <f t="shared" si="76"/>
        <v>685.20800000000008</v>
      </c>
      <c r="AG50" s="19"/>
      <c r="AH50" s="38">
        <f t="shared" ref="AH50:AU50" si="77">SUM(AH46:AH49)</f>
        <v>588</v>
      </c>
      <c r="AI50" s="3">
        <f t="shared" si="77"/>
        <v>61.64</v>
      </c>
      <c r="AJ50" s="3">
        <f t="shared" si="77"/>
        <v>61.64</v>
      </c>
      <c r="AK50" s="3">
        <f t="shared" si="77"/>
        <v>61.64</v>
      </c>
      <c r="AL50" s="3">
        <f t="shared" si="77"/>
        <v>61.64</v>
      </c>
      <c r="AM50" s="3">
        <f t="shared" si="77"/>
        <v>61.64</v>
      </c>
      <c r="AN50" s="3">
        <f t="shared" si="77"/>
        <v>61.64</v>
      </c>
      <c r="AO50" s="3">
        <f t="shared" si="77"/>
        <v>61.64</v>
      </c>
      <c r="AP50" s="3">
        <f t="shared" si="77"/>
        <v>31.39</v>
      </c>
      <c r="AQ50" s="3">
        <f t="shared" si="77"/>
        <v>31.39</v>
      </c>
      <c r="AR50" s="3">
        <f t="shared" si="77"/>
        <v>31.39</v>
      </c>
      <c r="AS50" s="3">
        <f t="shared" si="77"/>
        <v>31.39</v>
      </c>
      <c r="AT50" s="3">
        <f t="shared" si="77"/>
        <v>31.39</v>
      </c>
      <c r="AU50" s="18">
        <f t="shared" si="77"/>
        <v>588.42999999999995</v>
      </c>
      <c r="AW50" s="38">
        <f t="shared" ref="AW50:BJ50" si="78">SUM(AW46:AW49)</f>
        <v>399</v>
      </c>
      <c r="AX50" s="3">
        <f t="shared" si="78"/>
        <v>2.6715768329660601</v>
      </c>
      <c r="AY50" s="3">
        <f t="shared" si="78"/>
        <v>8.3963843301731789</v>
      </c>
      <c r="AZ50" s="3">
        <f t="shared" si="78"/>
        <v>40.073652491565674</v>
      </c>
      <c r="BA50" s="3">
        <f t="shared" si="78"/>
        <v>10.686307333034327</v>
      </c>
      <c r="BB50" s="3">
        <f t="shared" si="78"/>
        <v>14.12119183147561</v>
      </c>
      <c r="BC50" s="3">
        <f t="shared" si="78"/>
        <v>6.1064613331624713</v>
      </c>
      <c r="BD50" s="3">
        <f t="shared" si="78"/>
        <v>60.758908599819989</v>
      </c>
      <c r="BE50" s="3">
        <f t="shared" si="78"/>
        <v>47.375829120731268</v>
      </c>
      <c r="BF50" s="3">
        <f t="shared" si="78"/>
        <v>4.1718922193282157</v>
      </c>
      <c r="BG50" s="3">
        <f t="shared" si="78"/>
        <v>36.786204337707353</v>
      </c>
      <c r="BH50" s="3">
        <f t="shared" si="78"/>
        <v>64.825157090110338</v>
      </c>
      <c r="BI50" s="3">
        <f t="shared" si="78"/>
        <v>103.02643447992553</v>
      </c>
      <c r="BJ50" s="18">
        <f t="shared" si="78"/>
        <v>399</v>
      </c>
    </row>
    <row r="51" spans="1:63" s="31" customFormat="1" x14ac:dyDescent="0.25">
      <c r="A51" s="24"/>
      <c r="B51" s="25"/>
      <c r="C51" s="49"/>
      <c r="D51" s="26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30"/>
      <c r="R51" s="19"/>
      <c r="S51" s="26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30"/>
      <c r="AG51" s="19"/>
      <c r="AH51" s="26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30"/>
      <c r="AW51" s="26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30"/>
    </row>
    <row r="52" spans="1:63" s="4" customFormat="1" ht="11.25" x14ac:dyDescent="0.2">
      <c r="A52" s="50" t="s">
        <v>60</v>
      </c>
      <c r="B52" s="51"/>
      <c r="C52" s="52"/>
      <c r="D52" s="53">
        <f t="shared" ref="D52:Q52" si="79">D50+D44+D37+D32+D28+D14</f>
        <v>14650</v>
      </c>
      <c r="E52" s="53">
        <f t="shared" si="79"/>
        <v>1106.485007749141</v>
      </c>
      <c r="F52" s="53">
        <f t="shared" si="79"/>
        <v>978.46629889503231</v>
      </c>
      <c r="G52" s="53">
        <f t="shared" si="79"/>
        <v>944.94923024804393</v>
      </c>
      <c r="H52" s="53">
        <f t="shared" si="79"/>
        <v>1374.6559720848222</v>
      </c>
      <c r="I52" s="53">
        <f t="shared" si="79"/>
        <v>1172.4111401094056</v>
      </c>
      <c r="J52" s="53">
        <f t="shared" si="79"/>
        <v>1284.7388817455872</v>
      </c>
      <c r="K52" s="53">
        <f t="shared" si="79"/>
        <v>1190.4933117852158</v>
      </c>
      <c r="L52" s="53">
        <f t="shared" si="79"/>
        <v>889.08973078944405</v>
      </c>
      <c r="M52" s="53">
        <f t="shared" si="79"/>
        <v>1069.9298760539527</v>
      </c>
      <c r="N52" s="53">
        <f t="shared" si="79"/>
        <v>1103.0688239044334</v>
      </c>
      <c r="O52" s="53">
        <f t="shared" si="79"/>
        <v>1281.9114806483244</v>
      </c>
      <c r="P52" s="53">
        <f t="shared" si="79"/>
        <v>2253.6948150506578</v>
      </c>
      <c r="Q52" s="54">
        <f t="shared" si="79"/>
        <v>14649.894569064059</v>
      </c>
      <c r="R52" s="19"/>
      <c r="S52" s="53">
        <f t="shared" ref="S52:AF52" si="80">S50+S44+S37+S32+S28+S14</f>
        <v>21335</v>
      </c>
      <c r="T52" s="53">
        <f t="shared" si="80"/>
        <v>1464.6724902152143</v>
      </c>
      <c r="U52" s="53">
        <f t="shared" si="80"/>
        <v>1542.58140763803</v>
      </c>
      <c r="V52" s="53">
        <f t="shared" si="80"/>
        <v>1618.7388161650081</v>
      </c>
      <c r="W52" s="53">
        <f t="shared" si="80"/>
        <v>1919.0337012355676</v>
      </c>
      <c r="X52" s="53">
        <f t="shared" si="80"/>
        <v>2135.0652766086578</v>
      </c>
      <c r="Y52" s="53">
        <f t="shared" si="80"/>
        <v>2003.1552620129255</v>
      </c>
      <c r="Z52" s="53">
        <f t="shared" si="80"/>
        <v>2057.6482954358116</v>
      </c>
      <c r="AA52" s="53">
        <f t="shared" si="80"/>
        <v>1840.2242210927327</v>
      </c>
      <c r="AB52" s="53">
        <f t="shared" si="80"/>
        <v>1720.2925371745173</v>
      </c>
      <c r="AC52" s="53">
        <f t="shared" si="80"/>
        <v>1689.7306975306362</v>
      </c>
      <c r="AD52" s="53">
        <f t="shared" si="80"/>
        <v>1499.2670600770311</v>
      </c>
      <c r="AE52" s="53">
        <f t="shared" si="80"/>
        <v>1844.7982348138657</v>
      </c>
      <c r="AF52" s="54">
        <f t="shared" si="80"/>
        <v>21335.207999999999</v>
      </c>
      <c r="AG52" s="19"/>
      <c r="AH52" s="53">
        <f t="shared" ref="AH52:AU52" si="81">AH50+AH44+AH37+AH32+AH28+AH14</f>
        <v>27062</v>
      </c>
      <c r="AI52" s="53">
        <f t="shared" si="81"/>
        <v>1471.4337706247982</v>
      </c>
      <c r="AJ52" s="53">
        <f t="shared" si="81"/>
        <v>1485.9313522351001</v>
      </c>
      <c r="AK52" s="53">
        <f t="shared" si="81"/>
        <v>4458.6764787374968</v>
      </c>
      <c r="AL52" s="53">
        <f t="shared" si="81"/>
        <v>2181.3709859486567</v>
      </c>
      <c r="AM52" s="53">
        <f t="shared" si="81"/>
        <v>2075.5714651785192</v>
      </c>
      <c r="AN52" s="53">
        <f t="shared" si="81"/>
        <v>2063.4077013183482</v>
      </c>
      <c r="AO52" s="53">
        <f t="shared" si="81"/>
        <v>2372.9198355136878</v>
      </c>
      <c r="AP52" s="53">
        <f t="shared" si="81"/>
        <v>1898.6195995302742</v>
      </c>
      <c r="AQ52" s="53">
        <f t="shared" si="81"/>
        <v>1865.1058084804272</v>
      </c>
      <c r="AR52" s="53">
        <f t="shared" si="81"/>
        <v>2084.1479109050879</v>
      </c>
      <c r="AS52" s="53">
        <f t="shared" si="81"/>
        <v>1974.188969458769</v>
      </c>
      <c r="AT52" s="53">
        <f t="shared" si="81"/>
        <v>3131.0561220688369</v>
      </c>
      <c r="AU52" s="54">
        <f t="shared" si="81"/>
        <v>27062.43</v>
      </c>
      <c r="AW52" s="53">
        <f t="shared" ref="AW52:BJ52" si="82">AW50+AW44+AW37+AW32+AW28+AW14</f>
        <v>19809</v>
      </c>
      <c r="AX52" s="53">
        <f t="shared" si="82"/>
        <v>876.94043627243161</v>
      </c>
      <c r="AY52" s="53">
        <f t="shared" si="82"/>
        <v>1214.9347280090487</v>
      </c>
      <c r="AZ52" s="53">
        <f t="shared" si="82"/>
        <v>1657.3254639213744</v>
      </c>
      <c r="BA52" s="53">
        <f t="shared" si="82"/>
        <v>1502.22885358284</v>
      </c>
      <c r="BB52" s="53">
        <f t="shared" si="82"/>
        <v>1463.4381955478655</v>
      </c>
      <c r="BC52" s="53">
        <f t="shared" si="82"/>
        <v>1565.3226888110376</v>
      </c>
      <c r="BD52" s="53">
        <f t="shared" si="82"/>
        <v>1837.2904870397549</v>
      </c>
      <c r="BE52" s="53">
        <f t="shared" si="82"/>
        <v>1564.5202014966114</v>
      </c>
      <c r="BF52" s="53">
        <f t="shared" si="82"/>
        <v>1402.6978506772373</v>
      </c>
      <c r="BG52" s="53">
        <f t="shared" si="82"/>
        <v>1581.9553112811202</v>
      </c>
      <c r="BH52" s="53">
        <f t="shared" si="82"/>
        <v>2575.2431063701297</v>
      </c>
      <c r="BI52" s="53">
        <f t="shared" si="82"/>
        <v>2567.102676990547</v>
      </c>
      <c r="BJ52" s="54">
        <f t="shared" si="82"/>
        <v>19809</v>
      </c>
    </row>
    <row r="53" spans="1:63" s="31" customFormat="1" ht="15.75" thickBot="1" x14ac:dyDescent="0.3">
      <c r="C53" s="5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>
        <f>14650-Q52</f>
        <v>0.10543093594060338</v>
      </c>
      <c r="S53" s="55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7">
        <f>21335-AF52</f>
        <v>-0.20799999999871943</v>
      </c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7">
        <f>27062-AU52</f>
        <v>-0.43000000000029104</v>
      </c>
      <c r="AX53" s="56">
        <v>0</v>
      </c>
      <c r="AY53" s="56">
        <v>0</v>
      </c>
      <c r="AZ53" s="56">
        <v>0</v>
      </c>
      <c r="BA53" s="56">
        <v>0</v>
      </c>
      <c r="BB53" s="56">
        <v>0</v>
      </c>
      <c r="BC53" s="56">
        <v>0</v>
      </c>
      <c r="BD53" s="56">
        <v>0</v>
      </c>
      <c r="BE53" s="56">
        <v>0</v>
      </c>
      <c r="BF53" s="56">
        <v>0</v>
      </c>
      <c r="BG53" s="56">
        <v>0</v>
      </c>
      <c r="BH53" s="56">
        <v>0</v>
      </c>
      <c r="BI53" s="56">
        <v>0</v>
      </c>
      <c r="BJ53" s="57">
        <f>19809-BJ52</f>
        <v>0</v>
      </c>
    </row>
    <row r="54" spans="1:63" x14ac:dyDescent="0.25">
      <c r="C54" s="55"/>
      <c r="D54" s="55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2"/>
      <c r="R54" s="31"/>
      <c r="S54" s="55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2"/>
      <c r="AG54" s="31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2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2"/>
    </row>
    <row r="55" spans="1:63" hidden="1" outlineLevel="1" x14ac:dyDescent="0.25">
      <c r="A55" s="1" t="s">
        <v>0</v>
      </c>
      <c r="C55" s="55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2"/>
      <c r="R55" s="31"/>
      <c r="S55" s="55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2"/>
      <c r="AG55" s="31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2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2"/>
    </row>
    <row r="56" spans="1:63" hidden="1" outlineLevel="1" x14ac:dyDescent="0.25">
      <c r="C56" s="55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2"/>
      <c r="R56" s="31"/>
      <c r="S56" s="55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2"/>
      <c r="AG56" s="31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2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2"/>
    </row>
    <row r="57" spans="1:63" hidden="1" outlineLevel="1" x14ac:dyDescent="0.25">
      <c r="E57" s="113" t="s">
        <v>61</v>
      </c>
      <c r="F57" s="113"/>
      <c r="G57" s="113"/>
      <c r="H57" s="113"/>
      <c r="I57" s="113"/>
      <c r="J57" s="114" t="s">
        <v>62</v>
      </c>
      <c r="K57" s="114"/>
      <c r="L57" s="114"/>
      <c r="M57" s="114"/>
      <c r="N57" s="114"/>
      <c r="O57" s="114"/>
      <c r="P57" s="114"/>
      <c r="T57" s="113" t="s">
        <v>61</v>
      </c>
      <c r="U57" s="113"/>
      <c r="V57" s="113"/>
      <c r="W57" s="113"/>
      <c r="X57" s="113"/>
      <c r="Y57" s="114" t="s">
        <v>62</v>
      </c>
      <c r="Z57" s="114"/>
      <c r="AA57" s="114"/>
      <c r="AB57" s="114"/>
      <c r="AC57" s="114"/>
      <c r="AD57" s="114"/>
      <c r="AE57" s="114"/>
      <c r="AI57" s="113" t="s">
        <v>61</v>
      </c>
      <c r="AJ57" s="113"/>
      <c r="AK57" s="113"/>
      <c r="AL57" s="113"/>
      <c r="AM57" s="113"/>
      <c r="AN57" s="114" t="s">
        <v>62</v>
      </c>
      <c r="AO57" s="114"/>
      <c r="AP57" s="114"/>
      <c r="AQ57" s="114"/>
      <c r="AR57" s="114"/>
      <c r="AS57" s="114"/>
      <c r="AT57" s="114"/>
      <c r="AX57" s="113" t="s">
        <v>61</v>
      </c>
      <c r="AY57" s="113"/>
      <c r="AZ57" s="113"/>
      <c r="BA57" s="113"/>
      <c r="BB57" s="113"/>
      <c r="BC57" s="114" t="s">
        <v>62</v>
      </c>
      <c r="BD57" s="114"/>
      <c r="BE57" s="114"/>
      <c r="BF57" s="114"/>
      <c r="BG57" s="114"/>
      <c r="BH57" s="114"/>
      <c r="BI57" s="114"/>
    </row>
    <row r="58" spans="1:63" ht="21" hidden="1" outlineLevel="1" x14ac:dyDescent="0.35">
      <c r="A58" s="58" t="s">
        <v>63</v>
      </c>
      <c r="B58" s="8"/>
      <c r="C58" s="9"/>
      <c r="E58" s="11" t="s">
        <v>3</v>
      </c>
      <c r="F58" s="11" t="s">
        <v>3</v>
      </c>
      <c r="G58" s="11" t="s">
        <v>3</v>
      </c>
      <c r="H58" s="11" t="s">
        <v>3</v>
      </c>
      <c r="I58" s="11" t="s">
        <v>3</v>
      </c>
      <c r="J58" s="11" t="s">
        <v>3</v>
      </c>
      <c r="K58" s="11" t="s">
        <v>3</v>
      </c>
      <c r="L58" s="11" t="s">
        <v>3</v>
      </c>
      <c r="M58" s="11" t="s">
        <v>3</v>
      </c>
      <c r="N58" s="11" t="s">
        <v>3</v>
      </c>
      <c r="O58" s="11" t="s">
        <v>3</v>
      </c>
      <c r="P58" s="11" t="s">
        <v>3</v>
      </c>
      <c r="Q58" s="12" t="s">
        <v>5</v>
      </c>
      <c r="R58" s="13"/>
      <c r="T58" s="11" t="s">
        <v>3</v>
      </c>
      <c r="U58" s="11" t="s">
        <v>3</v>
      </c>
      <c r="V58" s="11" t="s">
        <v>3</v>
      </c>
      <c r="W58" s="11" t="s">
        <v>3</v>
      </c>
      <c r="X58" s="11" t="s">
        <v>3</v>
      </c>
      <c r="Y58" s="11" t="s">
        <v>3</v>
      </c>
      <c r="Z58" s="11" t="s">
        <v>3</v>
      </c>
      <c r="AA58" s="11" t="s">
        <v>3</v>
      </c>
      <c r="AB58" s="11" t="s">
        <v>3</v>
      </c>
      <c r="AC58" s="11" t="s">
        <v>3</v>
      </c>
      <c r="AD58" s="11" t="s">
        <v>3</v>
      </c>
      <c r="AE58" s="11" t="s">
        <v>3</v>
      </c>
      <c r="AF58" s="12" t="s">
        <v>5</v>
      </c>
      <c r="AG58" s="13"/>
      <c r="AI58" s="11" t="s">
        <v>3</v>
      </c>
      <c r="AJ58" s="11" t="s">
        <v>3</v>
      </c>
      <c r="AK58" s="11" t="s">
        <v>3</v>
      </c>
      <c r="AL58" s="11" t="s">
        <v>3</v>
      </c>
      <c r="AM58" s="11" t="s">
        <v>3</v>
      </c>
      <c r="AN58" s="11" t="s">
        <v>3</v>
      </c>
      <c r="AO58" s="11" t="s">
        <v>3</v>
      </c>
      <c r="AP58" s="11" t="s">
        <v>3</v>
      </c>
      <c r="AQ58" s="11" t="s">
        <v>3</v>
      </c>
      <c r="AR58" s="11" t="s">
        <v>3</v>
      </c>
      <c r="AS58" s="11" t="s">
        <v>3</v>
      </c>
      <c r="AT58" s="11" t="s">
        <v>3</v>
      </c>
      <c r="AU58" s="12" t="s">
        <v>5</v>
      </c>
      <c r="AX58" s="11" t="s">
        <v>3</v>
      </c>
      <c r="AY58" s="11" t="s">
        <v>3</v>
      </c>
      <c r="AZ58" s="11" t="s">
        <v>3</v>
      </c>
      <c r="BA58" s="11" t="s">
        <v>3</v>
      </c>
      <c r="BB58" s="11" t="s">
        <v>3</v>
      </c>
      <c r="BC58" s="11" t="s">
        <v>3</v>
      </c>
      <c r="BD58" s="11" t="s">
        <v>3</v>
      </c>
      <c r="BE58" s="11" t="s">
        <v>3</v>
      </c>
      <c r="BF58" s="11" t="s">
        <v>3</v>
      </c>
      <c r="BG58" s="11" t="s">
        <v>3</v>
      </c>
      <c r="BH58" s="11" t="s">
        <v>3</v>
      </c>
      <c r="BI58" s="11" t="s">
        <v>3</v>
      </c>
      <c r="BJ58" s="12" t="s">
        <v>5</v>
      </c>
    </row>
    <row r="59" spans="1:63" hidden="1" outlineLevel="1" x14ac:dyDescent="0.25">
      <c r="A59" s="7" t="s">
        <v>64</v>
      </c>
      <c r="B59" s="7" t="s">
        <v>9</v>
      </c>
      <c r="C59" s="7" t="s">
        <v>10</v>
      </c>
      <c r="E59" s="14">
        <v>201301</v>
      </c>
      <c r="F59" s="14">
        <v>201302</v>
      </c>
      <c r="G59" s="14">
        <v>201303</v>
      </c>
      <c r="H59" s="14">
        <v>201304</v>
      </c>
      <c r="I59" s="14">
        <v>201305</v>
      </c>
      <c r="J59" s="14">
        <v>201306</v>
      </c>
      <c r="K59" s="14">
        <v>201307</v>
      </c>
      <c r="L59" s="14">
        <v>201308</v>
      </c>
      <c r="M59" s="14">
        <v>201309</v>
      </c>
      <c r="N59" s="14">
        <v>201310</v>
      </c>
      <c r="O59" s="14">
        <v>201311</v>
      </c>
      <c r="P59" s="14">
        <v>201312</v>
      </c>
      <c r="Q59" s="15" t="s">
        <v>65</v>
      </c>
      <c r="R59" s="13"/>
      <c r="T59" s="14">
        <v>201301</v>
      </c>
      <c r="U59" s="14">
        <v>201302</v>
      </c>
      <c r="V59" s="14">
        <v>201303</v>
      </c>
      <c r="W59" s="14">
        <v>201304</v>
      </c>
      <c r="X59" s="14">
        <v>201305</v>
      </c>
      <c r="Y59" s="14">
        <v>201306</v>
      </c>
      <c r="Z59" s="14">
        <v>201307</v>
      </c>
      <c r="AA59" s="14">
        <v>201308</v>
      </c>
      <c r="AB59" s="14">
        <v>201309</v>
      </c>
      <c r="AC59" s="14">
        <v>201310</v>
      </c>
      <c r="AD59" s="14">
        <v>201311</v>
      </c>
      <c r="AE59" s="14">
        <v>201312</v>
      </c>
      <c r="AF59" s="15" t="s">
        <v>65</v>
      </c>
      <c r="AG59" s="13"/>
      <c r="AI59" s="14">
        <v>201301</v>
      </c>
      <c r="AJ59" s="14">
        <v>201302</v>
      </c>
      <c r="AK59" s="14">
        <v>201303</v>
      </c>
      <c r="AL59" s="14">
        <v>201304</v>
      </c>
      <c r="AM59" s="14">
        <v>201305</v>
      </c>
      <c r="AN59" s="14">
        <v>201306</v>
      </c>
      <c r="AO59" s="14">
        <v>201307</v>
      </c>
      <c r="AP59" s="14">
        <v>201308</v>
      </c>
      <c r="AQ59" s="14">
        <v>201309</v>
      </c>
      <c r="AR59" s="14">
        <v>201310</v>
      </c>
      <c r="AS59" s="14">
        <v>201311</v>
      </c>
      <c r="AT59" s="14">
        <v>201312</v>
      </c>
      <c r="AU59" s="15" t="s">
        <v>65</v>
      </c>
      <c r="AX59" s="14">
        <v>201301</v>
      </c>
      <c r="AY59" s="14">
        <v>201302</v>
      </c>
      <c r="AZ59" s="14">
        <v>201303</v>
      </c>
      <c r="BA59" s="14">
        <v>201304</v>
      </c>
      <c r="BB59" s="14">
        <v>201305</v>
      </c>
      <c r="BC59" s="14">
        <v>201306</v>
      </c>
      <c r="BD59" s="14">
        <v>201307</v>
      </c>
      <c r="BE59" s="14">
        <v>201308</v>
      </c>
      <c r="BF59" s="14">
        <v>201309</v>
      </c>
      <c r="BG59" s="14">
        <v>201310</v>
      </c>
      <c r="BH59" s="14">
        <v>201311</v>
      </c>
      <c r="BI59" s="14">
        <v>201312</v>
      </c>
      <c r="BJ59" s="15" t="s">
        <v>65</v>
      </c>
    </row>
    <row r="60" spans="1:63" hidden="1" outlineLevel="1" x14ac:dyDescent="0.25">
      <c r="A60" s="7" t="s">
        <v>66</v>
      </c>
      <c r="B60" s="7">
        <v>303</v>
      </c>
      <c r="C60" s="7" t="s">
        <v>67</v>
      </c>
      <c r="E60" s="59">
        <f t="shared" ref="E60:P60" si="83">E46+E47+E49</f>
        <v>45.345519128376957</v>
      </c>
      <c r="F60" s="59">
        <f t="shared" si="83"/>
        <v>42.406290300000002</v>
      </c>
      <c r="G60" s="59">
        <f t="shared" si="83"/>
        <v>35.204219999999999</v>
      </c>
      <c r="H60" s="59">
        <f t="shared" si="83"/>
        <v>34.918603877745426</v>
      </c>
      <c r="I60" s="59">
        <f t="shared" si="83"/>
        <v>42.016699490459246</v>
      </c>
      <c r="J60" s="59">
        <f t="shared" si="83"/>
        <v>41.234840716326971</v>
      </c>
      <c r="K60" s="59">
        <f t="shared" si="83"/>
        <v>44.319942689839145</v>
      </c>
      <c r="L60" s="59">
        <f t="shared" si="83"/>
        <v>29.173276715980577</v>
      </c>
      <c r="M60" s="59">
        <f t="shared" si="83"/>
        <v>58.811991003593135</v>
      </c>
      <c r="N60" s="59">
        <f t="shared" si="83"/>
        <v>28.24622231993515</v>
      </c>
      <c r="O60" s="59">
        <f t="shared" si="83"/>
        <v>42.606816674839123</v>
      </c>
      <c r="P60" s="59">
        <f t="shared" si="83"/>
        <v>205.610146146966</v>
      </c>
      <c r="Q60" s="18">
        <f>SUM(E60:P60)</f>
        <v>649.89456906406178</v>
      </c>
      <c r="R60" s="19"/>
      <c r="T60" s="59">
        <f t="shared" ref="T60:AE60" si="84">T46+T47+T49</f>
        <v>68.300747619047613</v>
      </c>
      <c r="U60" s="59">
        <f t="shared" si="84"/>
        <v>68.300747619047613</v>
      </c>
      <c r="V60" s="59">
        <f t="shared" si="84"/>
        <v>68.300747619047613</v>
      </c>
      <c r="W60" s="59">
        <f t="shared" si="84"/>
        <v>68.300747619047613</v>
      </c>
      <c r="X60" s="59">
        <f t="shared" si="84"/>
        <v>68.300747619047613</v>
      </c>
      <c r="Y60" s="59">
        <f t="shared" si="84"/>
        <v>68.300747619047613</v>
      </c>
      <c r="Z60" s="59">
        <f t="shared" si="84"/>
        <v>66.635747619047606</v>
      </c>
      <c r="AA60" s="59">
        <f t="shared" si="84"/>
        <v>47.867033333333325</v>
      </c>
      <c r="AB60" s="59">
        <f t="shared" si="84"/>
        <v>47.867033333333325</v>
      </c>
      <c r="AC60" s="59">
        <f t="shared" si="84"/>
        <v>47.867033333333325</v>
      </c>
      <c r="AD60" s="59">
        <f t="shared" si="84"/>
        <v>32.583333333333329</v>
      </c>
      <c r="AE60" s="59">
        <f t="shared" si="84"/>
        <v>32.583333333333329</v>
      </c>
      <c r="AF60" s="18">
        <f>SUM(T60:AE60)</f>
        <v>685.20800000000008</v>
      </c>
      <c r="AG60" s="19"/>
      <c r="AI60" s="59">
        <f t="shared" ref="AI60:AT60" si="85">AI46+AI47+AI49</f>
        <v>61.64</v>
      </c>
      <c r="AJ60" s="59">
        <f t="shared" si="85"/>
        <v>61.64</v>
      </c>
      <c r="AK60" s="59">
        <f t="shared" si="85"/>
        <v>61.64</v>
      </c>
      <c r="AL60" s="59">
        <f t="shared" si="85"/>
        <v>61.64</v>
      </c>
      <c r="AM60" s="59">
        <f t="shared" si="85"/>
        <v>61.64</v>
      </c>
      <c r="AN60" s="59">
        <f t="shared" si="85"/>
        <v>61.64</v>
      </c>
      <c r="AO60" s="59">
        <f t="shared" si="85"/>
        <v>61.64</v>
      </c>
      <c r="AP60" s="59">
        <f t="shared" si="85"/>
        <v>31.39</v>
      </c>
      <c r="AQ60" s="59">
        <f t="shared" si="85"/>
        <v>31.39</v>
      </c>
      <c r="AR60" s="59">
        <f t="shared" si="85"/>
        <v>31.39</v>
      </c>
      <c r="AS60" s="59">
        <f t="shared" si="85"/>
        <v>31.39</v>
      </c>
      <c r="AT60" s="59">
        <f t="shared" si="85"/>
        <v>31.39</v>
      </c>
      <c r="AU60" s="18">
        <f>SUM(AI60:AT60)</f>
        <v>588.42999999999995</v>
      </c>
      <c r="AX60" s="59">
        <f t="shared" ref="AX60:BI60" si="86">AX46+AX47+AX49</f>
        <v>2.6715768329660601</v>
      </c>
      <c r="AY60" s="59">
        <f t="shared" si="86"/>
        <v>8.3963843301731789</v>
      </c>
      <c r="AZ60" s="59">
        <f t="shared" si="86"/>
        <v>40.073652491565674</v>
      </c>
      <c r="BA60" s="59">
        <f t="shared" si="86"/>
        <v>10.686307333034327</v>
      </c>
      <c r="BB60" s="59">
        <f t="shared" si="86"/>
        <v>14.12119183147561</v>
      </c>
      <c r="BC60" s="59">
        <f t="shared" si="86"/>
        <v>6.1064613331624713</v>
      </c>
      <c r="BD60" s="59">
        <f t="shared" si="86"/>
        <v>60.758908599819989</v>
      </c>
      <c r="BE60" s="59">
        <f t="shared" si="86"/>
        <v>47.375829120731268</v>
      </c>
      <c r="BF60" s="59">
        <f t="shared" si="86"/>
        <v>4.1718922193282157</v>
      </c>
      <c r="BG60" s="59">
        <f t="shared" si="86"/>
        <v>36.786204337707353</v>
      </c>
      <c r="BH60" s="59">
        <f t="shared" si="86"/>
        <v>64.825157090110338</v>
      </c>
      <c r="BI60" s="59">
        <f t="shared" si="86"/>
        <v>103.02643447992553</v>
      </c>
      <c r="BJ60" s="18">
        <f>SUM(AX60:BI60)</f>
        <v>399</v>
      </c>
    </row>
    <row r="61" spans="1:63" hidden="1" outlineLevel="1" x14ac:dyDescent="0.25">
      <c r="A61" s="21"/>
      <c r="B61" s="21">
        <v>354</v>
      </c>
      <c r="C61" s="21" t="s">
        <v>68</v>
      </c>
      <c r="E61" s="60">
        <f t="shared" ref="E61:P61" si="87">E16</f>
        <v>0</v>
      </c>
      <c r="F61" s="60">
        <f t="shared" si="87"/>
        <v>0</v>
      </c>
      <c r="G61" s="60">
        <f t="shared" si="87"/>
        <v>0</v>
      </c>
      <c r="H61" s="60">
        <f t="shared" si="87"/>
        <v>0</v>
      </c>
      <c r="I61" s="60">
        <f t="shared" si="87"/>
        <v>0</v>
      </c>
      <c r="J61" s="60">
        <f t="shared" si="87"/>
        <v>0</v>
      </c>
      <c r="K61" s="60">
        <f t="shared" si="87"/>
        <v>0</v>
      </c>
      <c r="L61" s="60">
        <f t="shared" si="87"/>
        <v>0</v>
      </c>
      <c r="M61" s="60">
        <f t="shared" si="87"/>
        <v>0</v>
      </c>
      <c r="N61" s="60">
        <f t="shared" si="87"/>
        <v>0</v>
      </c>
      <c r="O61" s="60">
        <f t="shared" si="87"/>
        <v>0</v>
      </c>
      <c r="P61" s="60">
        <f t="shared" si="87"/>
        <v>0</v>
      </c>
      <c r="Q61" s="22">
        <f t="shared" ref="Q61:Q76" si="88">SUM(E61:P61)</f>
        <v>0</v>
      </c>
      <c r="R61" s="19"/>
      <c r="T61" s="60">
        <f t="shared" ref="T61:AE61" si="89">T16</f>
        <v>0</v>
      </c>
      <c r="U61" s="60">
        <f t="shared" si="89"/>
        <v>0</v>
      </c>
      <c r="V61" s="60">
        <f t="shared" si="89"/>
        <v>0</v>
      </c>
      <c r="W61" s="60">
        <f t="shared" si="89"/>
        <v>0</v>
      </c>
      <c r="X61" s="60">
        <f t="shared" si="89"/>
        <v>0</v>
      </c>
      <c r="Y61" s="60">
        <f t="shared" si="89"/>
        <v>0</v>
      </c>
      <c r="Z61" s="60">
        <f t="shared" si="89"/>
        <v>0</v>
      </c>
      <c r="AA61" s="60">
        <f t="shared" si="89"/>
        <v>0</v>
      </c>
      <c r="AB61" s="60">
        <f t="shared" si="89"/>
        <v>0</v>
      </c>
      <c r="AC61" s="60">
        <f t="shared" si="89"/>
        <v>0</v>
      </c>
      <c r="AD61" s="60">
        <f t="shared" si="89"/>
        <v>0</v>
      </c>
      <c r="AE61" s="60">
        <f t="shared" si="89"/>
        <v>0</v>
      </c>
      <c r="AF61" s="22">
        <f t="shared" ref="AF61:AF76" si="90">SUM(T61:AE61)</f>
        <v>0</v>
      </c>
      <c r="AG61" s="19"/>
      <c r="AI61" s="60">
        <f t="shared" ref="AI61:AT61" si="91">AI16</f>
        <v>0</v>
      </c>
      <c r="AJ61" s="60">
        <f t="shared" si="91"/>
        <v>0</v>
      </c>
      <c r="AK61" s="60">
        <f t="shared" si="91"/>
        <v>0</v>
      </c>
      <c r="AL61" s="60">
        <f t="shared" si="91"/>
        <v>0</v>
      </c>
      <c r="AM61" s="60">
        <f t="shared" si="91"/>
        <v>0</v>
      </c>
      <c r="AN61" s="60">
        <f t="shared" si="91"/>
        <v>0</v>
      </c>
      <c r="AO61" s="60">
        <f t="shared" si="91"/>
        <v>0</v>
      </c>
      <c r="AP61" s="60">
        <f t="shared" si="91"/>
        <v>0</v>
      </c>
      <c r="AQ61" s="60">
        <f t="shared" si="91"/>
        <v>0</v>
      </c>
      <c r="AR61" s="60">
        <f t="shared" si="91"/>
        <v>0</v>
      </c>
      <c r="AS61" s="60">
        <f t="shared" si="91"/>
        <v>0</v>
      </c>
      <c r="AT61" s="60">
        <f t="shared" si="91"/>
        <v>0</v>
      </c>
      <c r="AU61" s="22">
        <f t="shared" ref="AU61:AU76" si="92">SUM(AI61:AT61)</f>
        <v>0</v>
      </c>
      <c r="AX61" s="60">
        <f t="shared" ref="AX61:BI61" si="93">AX16</f>
        <v>0</v>
      </c>
      <c r="AY61" s="60">
        <f t="shared" si="93"/>
        <v>0</v>
      </c>
      <c r="AZ61" s="60">
        <f t="shared" si="93"/>
        <v>0</v>
      </c>
      <c r="BA61" s="60">
        <f t="shared" si="93"/>
        <v>0</v>
      </c>
      <c r="BB61" s="60">
        <f t="shared" si="93"/>
        <v>0</v>
      </c>
      <c r="BC61" s="60">
        <f t="shared" si="93"/>
        <v>0</v>
      </c>
      <c r="BD61" s="60">
        <f t="shared" si="93"/>
        <v>0</v>
      </c>
      <c r="BE61" s="60">
        <f t="shared" si="93"/>
        <v>0</v>
      </c>
      <c r="BF61" s="60">
        <f t="shared" si="93"/>
        <v>0</v>
      </c>
      <c r="BG61" s="60">
        <f t="shared" si="93"/>
        <v>0</v>
      </c>
      <c r="BH61" s="60">
        <f t="shared" si="93"/>
        <v>0</v>
      </c>
      <c r="BI61" s="60">
        <f t="shared" si="93"/>
        <v>0</v>
      </c>
      <c r="BJ61" s="22">
        <f t="shared" ref="BJ61:BJ76" si="94">SUM(AX61:BI61)</f>
        <v>0</v>
      </c>
    </row>
    <row r="62" spans="1:63" hidden="1" outlineLevel="1" x14ac:dyDescent="0.25">
      <c r="A62" s="20"/>
      <c r="B62" s="21">
        <v>374</v>
      </c>
      <c r="C62" s="21" t="s">
        <v>69</v>
      </c>
      <c r="E62" s="60">
        <f t="shared" ref="E62:P62" si="95">E11</f>
        <v>2.0699580694084214</v>
      </c>
      <c r="F62" s="60">
        <f t="shared" si="95"/>
        <v>0.91928618154190855</v>
      </c>
      <c r="G62" s="60">
        <f t="shared" si="95"/>
        <v>0.58864724962431914</v>
      </c>
      <c r="H62" s="60">
        <f t="shared" si="95"/>
        <v>1.1635678595814523</v>
      </c>
      <c r="I62" s="60">
        <f t="shared" si="95"/>
        <v>2.1260406176970132</v>
      </c>
      <c r="J62" s="60">
        <f t="shared" si="95"/>
        <v>0.98538073914970814</v>
      </c>
      <c r="K62" s="60">
        <f t="shared" si="95"/>
        <v>1.3381946153185154</v>
      </c>
      <c r="L62" s="60">
        <f t="shared" si="95"/>
        <v>1.232007424647922</v>
      </c>
      <c r="M62" s="60">
        <f t="shared" si="95"/>
        <v>0.91462479897448701</v>
      </c>
      <c r="N62" s="60">
        <f t="shared" si="95"/>
        <v>2.3520423270801523</v>
      </c>
      <c r="O62" s="60">
        <f t="shared" si="95"/>
        <v>2.9600925537544542</v>
      </c>
      <c r="P62" s="60">
        <f t="shared" si="95"/>
        <v>3.3501575632216483</v>
      </c>
      <c r="Q62" s="22">
        <f t="shared" si="88"/>
        <v>20</v>
      </c>
      <c r="R62" s="19"/>
      <c r="T62" s="60">
        <f t="shared" ref="T62:AE62" si="96">T11</f>
        <v>2.4673526916105732</v>
      </c>
      <c r="U62" s="60">
        <f t="shared" si="96"/>
        <v>2.0241144714269539</v>
      </c>
      <c r="V62" s="60">
        <f t="shared" si="96"/>
        <v>1.8484074643879276</v>
      </c>
      <c r="W62" s="60">
        <f t="shared" si="96"/>
        <v>2.2483933885544021</v>
      </c>
      <c r="X62" s="60">
        <f t="shared" si="96"/>
        <v>2.2295770383048548</v>
      </c>
      <c r="Y62" s="60">
        <f t="shared" si="96"/>
        <v>1.9582409344499476</v>
      </c>
      <c r="Z62" s="60">
        <f t="shared" si="96"/>
        <v>2.2129649207551259</v>
      </c>
      <c r="AA62" s="60">
        <f t="shared" si="96"/>
        <v>1.5735706196519836</v>
      </c>
      <c r="AB62" s="60">
        <f t="shared" si="96"/>
        <v>1.5167817464493136</v>
      </c>
      <c r="AC62" s="60">
        <f t="shared" si="96"/>
        <v>1.8371852945090079</v>
      </c>
      <c r="AD62" s="60">
        <f t="shared" si="96"/>
        <v>2.37831215332913</v>
      </c>
      <c r="AE62" s="60">
        <f t="shared" si="96"/>
        <v>2.7050992765707775</v>
      </c>
      <c r="AF62" s="22">
        <f t="shared" si="90"/>
        <v>25.000000000000004</v>
      </c>
      <c r="AG62" s="19"/>
      <c r="AI62" s="60">
        <f t="shared" ref="AI62:AT62" si="97">AI11</f>
        <v>1.7278526239034686</v>
      </c>
      <c r="AJ62" s="60">
        <f t="shared" si="97"/>
        <v>1.7638142676221786</v>
      </c>
      <c r="AK62" s="60">
        <f t="shared" si="97"/>
        <v>1.476311850299888</v>
      </c>
      <c r="AL62" s="60">
        <f t="shared" si="97"/>
        <v>1.8613011602102432</v>
      </c>
      <c r="AM62" s="60">
        <f t="shared" si="97"/>
        <v>2.6084368270038039</v>
      </c>
      <c r="AN62" s="60">
        <f t="shared" si="97"/>
        <v>1.7398813259559838</v>
      </c>
      <c r="AO62" s="60">
        <f t="shared" si="97"/>
        <v>2.0084239924039964</v>
      </c>
      <c r="AP62" s="60">
        <f t="shared" si="97"/>
        <v>1.9288741392377622</v>
      </c>
      <c r="AQ62" s="60">
        <f t="shared" si="97"/>
        <v>1.6721389929079951</v>
      </c>
      <c r="AR62" s="60">
        <f t="shared" si="97"/>
        <v>2.6718219456752617</v>
      </c>
      <c r="AS62" s="60">
        <f t="shared" si="97"/>
        <v>3.1256531322899725</v>
      </c>
      <c r="AT62" s="60">
        <f t="shared" si="97"/>
        <v>2.4154897424894459</v>
      </c>
      <c r="AU62" s="22">
        <f t="shared" si="92"/>
        <v>25</v>
      </c>
      <c r="AX62" s="60">
        <f t="shared" ref="AX62:BI62" si="98">AX11</f>
        <v>1.3735051170643713</v>
      </c>
      <c r="AY62" s="60">
        <f t="shared" si="98"/>
        <v>3.1019609941084596</v>
      </c>
      <c r="AZ62" s="60">
        <f t="shared" si="98"/>
        <v>2.623549099850083</v>
      </c>
      <c r="BA62" s="60">
        <f t="shared" si="98"/>
        <v>1.6049947441940005</v>
      </c>
      <c r="BB62" s="60">
        <f t="shared" si="98"/>
        <v>1.6975905941887095</v>
      </c>
      <c r="BC62" s="60">
        <f t="shared" si="98"/>
        <v>2.006243429885358</v>
      </c>
      <c r="BD62" s="60">
        <f t="shared" si="98"/>
        <v>1.6376965113349888</v>
      </c>
      <c r="BE62" s="60">
        <f t="shared" si="98"/>
        <v>1.7502118813285596</v>
      </c>
      <c r="BF62" s="60">
        <f t="shared" si="98"/>
        <v>2.1187617755932133</v>
      </c>
      <c r="BG62" s="60">
        <f t="shared" si="98"/>
        <v>2.2848518841551515</v>
      </c>
      <c r="BH62" s="60">
        <f t="shared" si="98"/>
        <v>2.1459581084488026</v>
      </c>
      <c r="BI62" s="60">
        <f t="shared" si="98"/>
        <v>2.6546758598483047</v>
      </c>
      <c r="BJ62" s="22">
        <f t="shared" si="94"/>
        <v>25</v>
      </c>
    </row>
    <row r="63" spans="1:63" hidden="1" outlineLevel="1" x14ac:dyDescent="0.25">
      <c r="A63" s="20"/>
      <c r="B63" s="21">
        <v>375.2</v>
      </c>
      <c r="C63" s="21" t="s">
        <v>70</v>
      </c>
      <c r="E63" s="60">
        <f t="shared" ref="E63:P63" si="99">E12+E24</f>
        <v>1.5422948930463682</v>
      </c>
      <c r="F63" s="60">
        <f t="shared" si="99"/>
        <v>1.0856129708745905</v>
      </c>
      <c r="G63" s="60">
        <f t="shared" si="99"/>
        <v>1.1114755051202669</v>
      </c>
      <c r="H63" s="60">
        <f t="shared" si="99"/>
        <v>1.4936788340939486</v>
      </c>
      <c r="I63" s="60">
        <f t="shared" si="99"/>
        <v>1.4989434656232741</v>
      </c>
      <c r="J63" s="60">
        <f t="shared" si="99"/>
        <v>1.5007369471566483</v>
      </c>
      <c r="K63" s="60">
        <f t="shared" si="99"/>
        <v>1.3986132189086211</v>
      </c>
      <c r="L63" s="60">
        <f t="shared" si="99"/>
        <v>1.2388926303597654</v>
      </c>
      <c r="M63" s="60">
        <f t="shared" si="99"/>
        <v>1.1797697481435896</v>
      </c>
      <c r="N63" s="60">
        <f t="shared" si="99"/>
        <v>1.6575399830922612</v>
      </c>
      <c r="O63" s="60">
        <f t="shared" si="99"/>
        <v>1.8269484894709658</v>
      </c>
      <c r="P63" s="60">
        <f t="shared" si="99"/>
        <v>2.4654933141096986</v>
      </c>
      <c r="Q63" s="22">
        <f t="shared" si="88"/>
        <v>18</v>
      </c>
      <c r="R63" s="19"/>
      <c r="T63" s="60">
        <f t="shared" ref="T63:AE63" si="100">T12+T24</f>
        <v>11.489099806211167</v>
      </c>
      <c r="U63" s="60">
        <f t="shared" si="100"/>
        <v>11.795583387330357</v>
      </c>
      <c r="V63" s="60">
        <f t="shared" si="100"/>
        <v>12.414683812241053</v>
      </c>
      <c r="W63" s="60">
        <f t="shared" si="100"/>
        <v>15.238537124335387</v>
      </c>
      <c r="X63" s="60">
        <f t="shared" si="100"/>
        <v>15.90703378084428</v>
      </c>
      <c r="Y63" s="60">
        <f t="shared" si="100"/>
        <v>15.166356415054908</v>
      </c>
      <c r="Z63" s="60">
        <f t="shared" si="100"/>
        <v>15.788620265190481</v>
      </c>
      <c r="AA63" s="60">
        <f t="shared" si="100"/>
        <v>14.467206599146055</v>
      </c>
      <c r="AB63" s="60">
        <f t="shared" si="100"/>
        <v>13.893149277102909</v>
      </c>
      <c r="AC63" s="60">
        <f t="shared" si="100"/>
        <v>12.871649384238362</v>
      </c>
      <c r="AD63" s="60">
        <f t="shared" si="100"/>
        <v>11.825843347879069</v>
      </c>
      <c r="AE63" s="60">
        <f t="shared" si="100"/>
        <v>9.1422368004259749</v>
      </c>
      <c r="AF63" s="22">
        <f t="shared" si="90"/>
        <v>159.99999999999997</v>
      </c>
      <c r="AG63" s="19"/>
      <c r="AI63" s="60">
        <f t="shared" ref="AI63:AT63" si="101">AI12+AI24</f>
        <v>12.917963718366348</v>
      </c>
      <c r="AJ63" s="60">
        <f t="shared" si="101"/>
        <v>12.172985263547456</v>
      </c>
      <c r="AK63" s="60">
        <f t="shared" si="101"/>
        <v>12.613213032004992</v>
      </c>
      <c r="AL63" s="60">
        <f t="shared" si="101"/>
        <v>13.914992375886172</v>
      </c>
      <c r="AM63" s="60">
        <f t="shared" si="101"/>
        <v>13.273800992058387</v>
      </c>
      <c r="AN63" s="60">
        <f t="shared" si="101"/>
        <v>14.112783858366015</v>
      </c>
      <c r="AO63" s="60">
        <f t="shared" si="101"/>
        <v>13.195057724771072</v>
      </c>
      <c r="AP63" s="60">
        <f t="shared" si="101"/>
        <v>11.796283779779074</v>
      </c>
      <c r="AQ63" s="60">
        <f t="shared" si="101"/>
        <v>11.619341870156441</v>
      </c>
      <c r="AR63" s="60">
        <f t="shared" si="101"/>
        <v>13.50287084300577</v>
      </c>
      <c r="AS63" s="60">
        <f t="shared" si="101"/>
        <v>14.135573549299689</v>
      </c>
      <c r="AT63" s="60">
        <f t="shared" si="101"/>
        <v>16.745132992758592</v>
      </c>
      <c r="AU63" s="22">
        <f t="shared" si="92"/>
        <v>160.00000000000003</v>
      </c>
      <c r="AX63" s="60">
        <f t="shared" ref="AX63:BI63" si="102">AX12+AX24</f>
        <v>6.8197643078711137</v>
      </c>
      <c r="AY63" s="60">
        <f t="shared" si="102"/>
        <v>9.6950836428736267</v>
      </c>
      <c r="AZ63" s="60">
        <f t="shared" si="102"/>
        <v>11.443814044939732</v>
      </c>
      <c r="BA63" s="60">
        <f t="shared" si="102"/>
        <v>10.824194446258907</v>
      </c>
      <c r="BB63" s="60">
        <f t="shared" si="102"/>
        <v>10.324587210205733</v>
      </c>
      <c r="BC63" s="60">
        <f t="shared" si="102"/>
        <v>12.772692529801613</v>
      </c>
      <c r="BD63" s="60">
        <f t="shared" si="102"/>
        <v>12.685602829653465</v>
      </c>
      <c r="BE63" s="60">
        <f t="shared" si="102"/>
        <v>12.742149575129488</v>
      </c>
      <c r="BF63" s="60">
        <f t="shared" si="102"/>
        <v>14.165555655898562</v>
      </c>
      <c r="BG63" s="60">
        <f t="shared" si="102"/>
        <v>14.004334875712466</v>
      </c>
      <c r="BH63" s="60">
        <f t="shared" si="102"/>
        <v>22.278629763593401</v>
      </c>
      <c r="BI63" s="60">
        <f t="shared" si="102"/>
        <v>22.243591118061886</v>
      </c>
      <c r="BJ63" s="22">
        <f t="shared" si="94"/>
        <v>160</v>
      </c>
    </row>
    <row r="64" spans="1:63" hidden="1" outlineLevel="1" x14ac:dyDescent="0.25">
      <c r="A64" s="20"/>
      <c r="B64" s="21">
        <v>375.7</v>
      </c>
      <c r="C64" s="21" t="s">
        <v>71</v>
      </c>
      <c r="E64" s="60">
        <f t="shared" ref="E64:P64" si="103">E40</f>
        <v>0</v>
      </c>
      <c r="F64" s="60">
        <f t="shared" si="103"/>
        <v>0</v>
      </c>
      <c r="G64" s="60">
        <f t="shared" si="103"/>
        <v>0</v>
      </c>
      <c r="H64" s="60">
        <f t="shared" si="103"/>
        <v>0</v>
      </c>
      <c r="I64" s="60">
        <f t="shared" si="103"/>
        <v>0</v>
      </c>
      <c r="J64" s="60">
        <f t="shared" si="103"/>
        <v>0</v>
      </c>
      <c r="K64" s="60">
        <f t="shared" si="103"/>
        <v>0</v>
      </c>
      <c r="L64" s="60">
        <f t="shared" si="103"/>
        <v>0</v>
      </c>
      <c r="M64" s="60">
        <f t="shared" si="103"/>
        <v>0</v>
      </c>
      <c r="N64" s="60">
        <f t="shared" si="103"/>
        <v>0</v>
      </c>
      <c r="O64" s="60">
        <f t="shared" si="103"/>
        <v>0</v>
      </c>
      <c r="P64" s="60">
        <f t="shared" si="103"/>
        <v>0</v>
      </c>
      <c r="Q64" s="22">
        <f t="shared" si="88"/>
        <v>0</v>
      </c>
      <c r="R64" s="19"/>
      <c r="T64" s="60">
        <f t="shared" ref="T64:AE64" si="104">T40</f>
        <v>9.2920353982300892</v>
      </c>
      <c r="U64" s="60">
        <f t="shared" si="104"/>
        <v>9.2920353982300892</v>
      </c>
      <c r="V64" s="60">
        <f t="shared" si="104"/>
        <v>9.2920353982300892</v>
      </c>
      <c r="W64" s="60">
        <f t="shared" si="104"/>
        <v>9.2920353982300892</v>
      </c>
      <c r="X64" s="60">
        <f t="shared" si="104"/>
        <v>9.2920353982300892</v>
      </c>
      <c r="Y64" s="60">
        <f t="shared" si="104"/>
        <v>9.2920353982300892</v>
      </c>
      <c r="Z64" s="60">
        <f t="shared" si="104"/>
        <v>9.2920353982300892</v>
      </c>
      <c r="AA64" s="60">
        <f t="shared" si="104"/>
        <v>9.2920353982300892</v>
      </c>
      <c r="AB64" s="60">
        <f t="shared" si="104"/>
        <v>9.2920353982300892</v>
      </c>
      <c r="AC64" s="60">
        <f t="shared" si="104"/>
        <v>9.2920353982300892</v>
      </c>
      <c r="AD64" s="60">
        <f t="shared" si="104"/>
        <v>9.2920353982300892</v>
      </c>
      <c r="AE64" s="60">
        <f t="shared" si="104"/>
        <v>107.78761061946904</v>
      </c>
      <c r="AF64" s="22">
        <f t="shared" si="90"/>
        <v>210</v>
      </c>
      <c r="AG64" s="19"/>
      <c r="AI64" s="60">
        <f t="shared" ref="AI64:AT64" si="105">AI40</f>
        <v>2.4066824847521411</v>
      </c>
      <c r="AJ64" s="60">
        <f t="shared" si="105"/>
        <v>3.8434309166122747</v>
      </c>
      <c r="AK64" s="60">
        <f t="shared" si="105"/>
        <v>9.13997005849067</v>
      </c>
      <c r="AL64" s="60">
        <f t="shared" si="105"/>
        <v>8.6969109959750739</v>
      </c>
      <c r="AM64" s="60">
        <f t="shared" si="105"/>
        <v>14.264843422985688</v>
      </c>
      <c r="AN64" s="60">
        <f t="shared" si="105"/>
        <v>12.387276996199816</v>
      </c>
      <c r="AO64" s="60">
        <f t="shared" si="105"/>
        <v>3.3461650463728625</v>
      </c>
      <c r="AP64" s="60">
        <f t="shared" si="105"/>
        <v>8.3717320886861888</v>
      </c>
      <c r="AQ64" s="60">
        <f t="shared" si="105"/>
        <v>11.892449272358423</v>
      </c>
      <c r="AR64" s="60">
        <f t="shared" si="105"/>
        <v>8.1505387175668691</v>
      </c>
      <c r="AS64" s="60">
        <f t="shared" si="105"/>
        <v>3.7019230769230766</v>
      </c>
      <c r="AT64" s="60">
        <f t="shared" si="105"/>
        <v>23.798076923076923</v>
      </c>
      <c r="AU64" s="22">
        <f t="shared" si="92"/>
        <v>110</v>
      </c>
      <c r="AX64" s="60">
        <f t="shared" ref="AX64:BI64" si="106">AX40</f>
        <v>0.73652494141921454</v>
      </c>
      <c r="AY64" s="60">
        <f t="shared" si="106"/>
        <v>2.3147926724788213</v>
      </c>
      <c r="AZ64" s="60">
        <f t="shared" si="106"/>
        <v>11.047874120481765</v>
      </c>
      <c r="BA64" s="60">
        <f t="shared" si="106"/>
        <v>2.9460997659994383</v>
      </c>
      <c r="BB64" s="60">
        <f t="shared" si="106"/>
        <v>3.8930604046674611</v>
      </c>
      <c r="BC64" s="60">
        <f t="shared" si="106"/>
        <v>1.6834855805711075</v>
      </c>
      <c r="BD64" s="60">
        <f t="shared" si="106"/>
        <v>16.750576305714784</v>
      </c>
      <c r="BE64" s="60">
        <f t="shared" si="106"/>
        <v>13.061005522006115</v>
      </c>
      <c r="BF64" s="60">
        <f t="shared" si="106"/>
        <v>1.1501457246268263</v>
      </c>
      <c r="BG64" s="60">
        <f t="shared" si="106"/>
        <v>10.141560093102278</v>
      </c>
      <c r="BH64" s="60">
        <f t="shared" si="106"/>
        <v>17.871597192762248</v>
      </c>
      <c r="BI64" s="60">
        <f t="shared" si="106"/>
        <v>28.403277676169946</v>
      </c>
      <c r="BJ64" s="22">
        <f t="shared" si="94"/>
        <v>110</v>
      </c>
    </row>
    <row r="65" spans="1:62" hidden="1" outlineLevel="1" x14ac:dyDescent="0.25">
      <c r="A65" s="20"/>
      <c r="B65" s="21">
        <v>376</v>
      </c>
      <c r="C65" s="21" t="s">
        <v>72</v>
      </c>
      <c r="E65" s="60">
        <f t="shared" ref="E65:P65" si="107">E5+E17+E26+E27+E30+E31+E34+E36</f>
        <v>612.00766018726461</v>
      </c>
      <c r="F65" s="60">
        <f t="shared" si="107"/>
        <v>589.7717687957072</v>
      </c>
      <c r="G65" s="60">
        <f t="shared" si="107"/>
        <v>533.33021970919094</v>
      </c>
      <c r="H65" s="60">
        <f t="shared" si="107"/>
        <v>855.41893105308463</v>
      </c>
      <c r="I65" s="60">
        <f t="shared" si="107"/>
        <v>634.60220660334244</v>
      </c>
      <c r="J65" s="60">
        <f t="shared" si="107"/>
        <v>743.95520548964373</v>
      </c>
      <c r="K65" s="60">
        <f t="shared" si="107"/>
        <v>695.90875442711035</v>
      </c>
      <c r="L65" s="60">
        <f t="shared" si="107"/>
        <v>471.47333318976411</v>
      </c>
      <c r="M65" s="60">
        <f t="shared" si="107"/>
        <v>624.82877451166723</v>
      </c>
      <c r="N65" s="60">
        <f t="shared" si="107"/>
        <v>594.96235404889399</v>
      </c>
      <c r="O65" s="60">
        <f t="shared" si="107"/>
        <v>721.21650387641489</v>
      </c>
      <c r="P65" s="60">
        <f t="shared" si="107"/>
        <v>926.38328810791552</v>
      </c>
      <c r="Q65" s="22">
        <f t="shared" si="88"/>
        <v>8003.8589999999986</v>
      </c>
      <c r="R65" s="19"/>
      <c r="T65" s="60">
        <f t="shared" ref="T65:AE65" si="108">T5+T17+T26+T27+T30+T31+T34+T36</f>
        <v>786.39537451416197</v>
      </c>
      <c r="U65" s="60">
        <f t="shared" si="108"/>
        <v>850.19044668833567</v>
      </c>
      <c r="V65" s="60">
        <f t="shared" si="108"/>
        <v>896.46561000288511</v>
      </c>
      <c r="W65" s="60">
        <f t="shared" si="108"/>
        <v>1058.1702815035635</v>
      </c>
      <c r="X65" s="60">
        <f t="shared" si="108"/>
        <v>1183.9296155870445</v>
      </c>
      <c r="Y65" s="60">
        <f t="shared" si="108"/>
        <v>1145.5921463871243</v>
      </c>
      <c r="Z65" s="60">
        <f t="shared" si="108"/>
        <v>1171.3880169102733</v>
      </c>
      <c r="AA65" s="60">
        <f t="shared" si="108"/>
        <v>1038.4477673371971</v>
      </c>
      <c r="AB65" s="60">
        <f t="shared" si="108"/>
        <v>946.64314199727733</v>
      </c>
      <c r="AC65" s="60">
        <f t="shared" si="108"/>
        <v>965.32810685932577</v>
      </c>
      <c r="AD65" s="60">
        <f t="shared" si="108"/>
        <v>840.16047048620703</v>
      </c>
      <c r="AE65" s="60">
        <f t="shared" si="108"/>
        <v>560.28902172660378</v>
      </c>
      <c r="AF65" s="22">
        <f t="shared" si="90"/>
        <v>11443</v>
      </c>
      <c r="AG65" s="19"/>
      <c r="AI65" s="60">
        <f t="shared" ref="AI65:AT65" si="109">AI5+AI17+AI26+AI27+AI30+AI31+AI34+AI36</f>
        <v>762.41190945485812</v>
      </c>
      <c r="AJ65" s="60">
        <f t="shared" si="109"/>
        <v>801.82374453043531</v>
      </c>
      <c r="AK65" s="60">
        <f t="shared" si="109"/>
        <v>719.28191305779046</v>
      </c>
      <c r="AL65" s="60">
        <f t="shared" si="109"/>
        <v>940.91996605884674</v>
      </c>
      <c r="AM65" s="60">
        <f t="shared" si="109"/>
        <v>827.26556043123037</v>
      </c>
      <c r="AN65" s="60">
        <f t="shared" si="109"/>
        <v>782.06793247062626</v>
      </c>
      <c r="AO65" s="60">
        <f t="shared" si="109"/>
        <v>1212.6477896318081</v>
      </c>
      <c r="AP65" s="60">
        <f t="shared" si="109"/>
        <v>795.06909540498759</v>
      </c>
      <c r="AQ65" s="60">
        <f t="shared" si="109"/>
        <v>739.18460020636257</v>
      </c>
      <c r="AR65" s="60">
        <f t="shared" si="109"/>
        <v>905.4810396748577</v>
      </c>
      <c r="AS65" s="60">
        <f t="shared" si="109"/>
        <v>804.92954401129305</v>
      </c>
      <c r="AT65" s="60">
        <f t="shared" si="109"/>
        <v>1663.9169050669043</v>
      </c>
      <c r="AU65" s="22">
        <f t="shared" si="92"/>
        <v>10955.000000000002</v>
      </c>
      <c r="AX65" s="60">
        <f t="shared" ref="AX65:BI65" si="110">AX5+AX17+AX26+AX27+AX30+AX31+AX34+AX36</f>
        <v>528.46010485625334</v>
      </c>
      <c r="AY65" s="60">
        <f t="shared" si="110"/>
        <v>698.41166773110194</v>
      </c>
      <c r="AZ65" s="60">
        <f t="shared" si="110"/>
        <v>949.82739735306416</v>
      </c>
      <c r="BA65" s="60">
        <f t="shared" si="110"/>
        <v>929.90186445991333</v>
      </c>
      <c r="BB65" s="60">
        <f t="shared" si="110"/>
        <v>903.35741304923636</v>
      </c>
      <c r="BC65" s="60">
        <f t="shared" si="110"/>
        <v>911.5871863112103</v>
      </c>
      <c r="BD65" s="60">
        <f t="shared" si="110"/>
        <v>1003.4079997964967</v>
      </c>
      <c r="BE65" s="60">
        <f t="shared" si="110"/>
        <v>772.92665885009978</v>
      </c>
      <c r="BF65" s="60">
        <f t="shared" si="110"/>
        <v>687.03410484318556</v>
      </c>
      <c r="BG65" s="60">
        <f t="shared" si="110"/>
        <v>762.28727112869467</v>
      </c>
      <c r="BH65" s="60">
        <f t="shared" si="110"/>
        <v>1256.8787109739969</v>
      </c>
      <c r="BI65" s="60">
        <f t="shared" si="110"/>
        <v>1117.9196206467459</v>
      </c>
      <c r="BJ65" s="22">
        <f t="shared" si="94"/>
        <v>10521.999999999998</v>
      </c>
    </row>
    <row r="66" spans="1:62" hidden="1" outlineLevel="1" x14ac:dyDescent="0.25">
      <c r="A66" s="20"/>
      <c r="B66" s="21">
        <v>378</v>
      </c>
      <c r="C66" s="21" t="s">
        <v>73</v>
      </c>
      <c r="E66" s="60">
        <f t="shared" ref="E66:P66" si="111">E10+E23</f>
        <v>10.933066874920065</v>
      </c>
      <c r="F66" s="60">
        <f t="shared" si="111"/>
        <v>7.3596349314298832</v>
      </c>
      <c r="G66" s="60">
        <f t="shared" si="111"/>
        <v>7.3146264380168677</v>
      </c>
      <c r="H66" s="60">
        <f t="shared" si="111"/>
        <v>10.062722625325586</v>
      </c>
      <c r="I66" s="60">
        <f t="shared" si="111"/>
        <v>10.697172046206097</v>
      </c>
      <c r="J66" s="60">
        <f t="shared" si="111"/>
        <v>9.9954688816976187</v>
      </c>
      <c r="K66" s="60">
        <f t="shared" si="111"/>
        <v>9.5777042527529552</v>
      </c>
      <c r="L66" s="60">
        <f t="shared" si="111"/>
        <v>8.5130835801534843</v>
      </c>
      <c r="M66" s="60">
        <f t="shared" si="111"/>
        <v>7.9452014252564904</v>
      </c>
      <c r="N66" s="60">
        <f t="shared" si="111"/>
        <v>11.829651348751728</v>
      </c>
      <c r="O66" s="60">
        <f t="shared" si="111"/>
        <v>13.268485905290071</v>
      </c>
      <c r="P66" s="60">
        <f t="shared" si="111"/>
        <v>17.503181690199145</v>
      </c>
      <c r="Q66" s="22">
        <f t="shared" si="88"/>
        <v>124.99999999999997</v>
      </c>
      <c r="R66" s="19"/>
      <c r="T66" s="60">
        <f t="shared" ref="T66:AE66" si="112">T10+T23</f>
        <v>33.214713506849584</v>
      </c>
      <c r="U66" s="60">
        <f t="shared" si="112"/>
        <v>36.136979816781029</v>
      </c>
      <c r="V66" s="60">
        <f t="shared" si="112"/>
        <v>39.161434438352238</v>
      </c>
      <c r="W66" s="60">
        <f t="shared" si="112"/>
        <v>48.150940662040092</v>
      </c>
      <c r="X66" s="60">
        <f t="shared" si="112"/>
        <v>50.733068524946624</v>
      </c>
      <c r="Y66" s="60">
        <f t="shared" si="112"/>
        <v>49.040872818656112</v>
      </c>
      <c r="Z66" s="60">
        <f t="shared" si="112"/>
        <v>50.355466311443799</v>
      </c>
      <c r="AA66" s="60">
        <f t="shared" si="112"/>
        <v>47.957742268189769</v>
      </c>
      <c r="AB66" s="60">
        <f t="shared" si="112"/>
        <v>46.032182803338657</v>
      </c>
      <c r="AC66" s="60">
        <f t="shared" si="112"/>
        <v>40.919944012857826</v>
      </c>
      <c r="AD66" s="60">
        <f t="shared" si="112"/>
        <v>34.833663941229986</v>
      </c>
      <c r="AE66" s="60">
        <f t="shared" si="112"/>
        <v>23.462990895314295</v>
      </c>
      <c r="AF66" s="22">
        <f t="shared" si="90"/>
        <v>500.00000000000006</v>
      </c>
      <c r="AG66" s="19"/>
      <c r="AI66" s="60">
        <f t="shared" ref="AI66:AT66" si="113">AI10+AI23</f>
        <v>41.530953448259936</v>
      </c>
      <c r="AJ66" s="60">
        <f t="shared" si="113"/>
        <v>38.593437667814243</v>
      </c>
      <c r="AK66" s="60">
        <f t="shared" si="113"/>
        <v>41.394301468819172</v>
      </c>
      <c r="AL66" s="60">
        <f t="shared" si="113"/>
        <v>44.736016768732163</v>
      </c>
      <c r="AM66" s="60">
        <f t="shared" si="113"/>
        <v>39.343006412203735</v>
      </c>
      <c r="AN66" s="60">
        <f t="shared" si="113"/>
        <v>45.963414165048626</v>
      </c>
      <c r="AO66" s="60">
        <f t="shared" si="113"/>
        <v>41.447770498275538</v>
      </c>
      <c r="AP66" s="60">
        <f t="shared" si="113"/>
        <v>36.520567617220486</v>
      </c>
      <c r="AQ66" s="60">
        <f t="shared" si="113"/>
        <v>36.883976041454673</v>
      </c>
      <c r="AR66" s="60">
        <f t="shared" si="113"/>
        <v>39.948477878570586</v>
      </c>
      <c r="AS66" s="60">
        <f t="shared" si="113"/>
        <v>40.505788280713944</v>
      </c>
      <c r="AT66" s="60">
        <f t="shared" si="113"/>
        <v>53.132289752886933</v>
      </c>
      <c r="AU66" s="22">
        <f t="shared" si="92"/>
        <v>500.00000000000006</v>
      </c>
      <c r="AX66" s="60">
        <f t="shared" ref="AX66:BI66" si="114">AX10+AX23</f>
        <v>20.080095686259192</v>
      </c>
      <c r="AY66" s="60">
        <f t="shared" si="114"/>
        <v>23.948719684342258</v>
      </c>
      <c r="AZ66" s="60">
        <f t="shared" si="114"/>
        <v>32.420106269123664</v>
      </c>
      <c r="BA66" s="60">
        <f t="shared" si="114"/>
        <v>34.170750196694904</v>
      </c>
      <c r="BB66" s="60">
        <f t="shared" si="114"/>
        <v>31.926839661516656</v>
      </c>
      <c r="BC66" s="60">
        <f t="shared" si="114"/>
        <v>39.872623267214621</v>
      </c>
      <c r="BD66" s="60">
        <f t="shared" si="114"/>
        <v>41.020224565860538</v>
      </c>
      <c r="BE66" s="60">
        <f t="shared" si="114"/>
        <v>40.782213381421343</v>
      </c>
      <c r="BF66" s="60">
        <f t="shared" si="114"/>
        <v>44.645786607246748</v>
      </c>
      <c r="BG66" s="60">
        <f t="shared" si="114"/>
        <v>43.37684824730114</v>
      </c>
      <c r="BH66" s="60">
        <f t="shared" si="114"/>
        <v>74.96102917968004</v>
      </c>
      <c r="BI66" s="60">
        <f t="shared" si="114"/>
        <v>72.794763253338857</v>
      </c>
      <c r="BJ66" s="22">
        <f t="shared" si="94"/>
        <v>500</v>
      </c>
    </row>
    <row r="67" spans="1:62" hidden="1" outlineLevel="1" x14ac:dyDescent="0.25">
      <c r="A67" s="20"/>
      <c r="B67" s="21">
        <v>380</v>
      </c>
      <c r="C67" s="21" t="s">
        <v>74</v>
      </c>
      <c r="E67" s="60">
        <f t="shared" ref="E67:P67" si="115">E6+E18+E19</f>
        <v>365.52265396690598</v>
      </c>
      <c r="F67" s="60">
        <f t="shared" si="115"/>
        <v>285.87060547071297</v>
      </c>
      <c r="G67" s="60">
        <f t="shared" si="115"/>
        <v>311.41834609454975</v>
      </c>
      <c r="H67" s="60">
        <f t="shared" si="115"/>
        <v>398.70734210887997</v>
      </c>
      <c r="I67" s="60">
        <f t="shared" si="115"/>
        <v>349.17517640324661</v>
      </c>
      <c r="J67" s="60">
        <f t="shared" si="115"/>
        <v>410.35423908749289</v>
      </c>
      <c r="K67" s="60">
        <f t="shared" si="115"/>
        <v>360.11403202597916</v>
      </c>
      <c r="L67" s="60">
        <f t="shared" si="115"/>
        <v>316.51069974089057</v>
      </c>
      <c r="M67" s="60">
        <f t="shared" si="115"/>
        <v>315.15003094544613</v>
      </c>
      <c r="N67" s="60">
        <f t="shared" si="115"/>
        <v>386.06377843580378</v>
      </c>
      <c r="O67" s="60">
        <f t="shared" si="115"/>
        <v>405.98019835483188</v>
      </c>
      <c r="P67" s="60">
        <f t="shared" si="115"/>
        <v>582.13289736525974</v>
      </c>
      <c r="Q67" s="22">
        <f t="shared" si="88"/>
        <v>4486.9999999999991</v>
      </c>
      <c r="R67" s="19"/>
      <c r="T67" s="60">
        <f t="shared" ref="T67:AE67" si="116">T6+T18+T19</f>
        <v>458.43365259113256</v>
      </c>
      <c r="U67" s="60">
        <f t="shared" si="116"/>
        <v>470.97506473031683</v>
      </c>
      <c r="V67" s="60">
        <f t="shared" si="116"/>
        <v>495.8674853718922</v>
      </c>
      <c r="W67" s="60">
        <f t="shared" si="116"/>
        <v>608.67042159924654</v>
      </c>
      <c r="X67" s="60">
        <f t="shared" si="116"/>
        <v>635.4441117763057</v>
      </c>
      <c r="Y67" s="60">
        <f t="shared" si="116"/>
        <v>605.95874737623558</v>
      </c>
      <c r="Z67" s="60">
        <f t="shared" si="116"/>
        <v>630.71381279839579</v>
      </c>
      <c r="AA67" s="60">
        <f t="shared" si="116"/>
        <v>578.2053808724271</v>
      </c>
      <c r="AB67" s="60">
        <f t="shared" si="116"/>
        <v>555.25878325553094</v>
      </c>
      <c r="AC67" s="60">
        <f t="shared" si="116"/>
        <v>514.16822336837686</v>
      </c>
      <c r="AD67" s="60">
        <f t="shared" si="116"/>
        <v>471.96923057271681</v>
      </c>
      <c r="AE67" s="60">
        <f t="shared" si="116"/>
        <v>364.33508568742309</v>
      </c>
      <c r="AF67" s="22">
        <f t="shared" si="90"/>
        <v>6390</v>
      </c>
      <c r="AG67" s="19"/>
      <c r="AI67" s="60">
        <f t="shared" ref="AI67:AT67" si="117">AI6+AI18+AI19</f>
        <v>497.98150241743031</v>
      </c>
      <c r="AJ67" s="60">
        <f t="shared" si="117"/>
        <v>467.75859710852774</v>
      </c>
      <c r="AK67" s="60">
        <f t="shared" si="117"/>
        <v>488.57174225527319</v>
      </c>
      <c r="AL67" s="60">
        <f t="shared" si="117"/>
        <v>536.41549391071078</v>
      </c>
      <c r="AM67" s="60">
        <f t="shared" si="117"/>
        <v>502.45824051450859</v>
      </c>
      <c r="AN67" s="60">
        <f t="shared" si="117"/>
        <v>545.68069695398117</v>
      </c>
      <c r="AO67" s="60">
        <f t="shared" si="117"/>
        <v>505.96202742593357</v>
      </c>
      <c r="AP67" s="60">
        <f t="shared" si="117"/>
        <v>450.84691686587809</v>
      </c>
      <c r="AQ67" s="60">
        <f t="shared" si="117"/>
        <v>446.61139097393681</v>
      </c>
      <c r="AR67" s="60">
        <f t="shared" si="117"/>
        <v>510.92551796430666</v>
      </c>
      <c r="AS67" s="60">
        <f t="shared" si="117"/>
        <v>531.22021567609409</v>
      </c>
      <c r="AT67" s="60">
        <f t="shared" si="117"/>
        <v>643.56765793341935</v>
      </c>
      <c r="AU67" s="22">
        <f t="shared" si="92"/>
        <v>6128.0000000000009</v>
      </c>
      <c r="AX67" s="60">
        <f t="shared" ref="AX67:BI67" si="118">AX6+AX18+AX19</f>
        <v>276.07623585243692</v>
      </c>
      <c r="AY67" s="60">
        <f t="shared" si="118"/>
        <v>395.03354831658896</v>
      </c>
      <c r="AZ67" s="60">
        <f t="shared" si="118"/>
        <v>463.97579159475345</v>
      </c>
      <c r="BA67" s="60">
        <f t="shared" si="118"/>
        <v>436.90237262897028</v>
      </c>
      <c r="BB67" s="60">
        <f t="shared" si="118"/>
        <v>417.10760970496301</v>
      </c>
      <c r="BC67" s="60">
        <f t="shared" si="118"/>
        <v>515.80069298026933</v>
      </c>
      <c r="BD67" s="60">
        <f t="shared" si="118"/>
        <v>511.49357084569965</v>
      </c>
      <c r="BE67" s="60">
        <f t="shared" si="118"/>
        <v>514.00785978010879</v>
      </c>
      <c r="BF67" s="60">
        <f t="shared" si="118"/>
        <v>571.81218764479331</v>
      </c>
      <c r="BG67" s="60">
        <f t="shared" si="118"/>
        <v>565.72780971974123</v>
      </c>
      <c r="BH67" s="60">
        <f t="shared" si="118"/>
        <v>896.66614492400186</v>
      </c>
      <c r="BI67" s="60">
        <f t="shared" si="118"/>
        <v>896.39617600767315</v>
      </c>
      <c r="BJ67" s="22">
        <f t="shared" si="94"/>
        <v>6461</v>
      </c>
    </row>
    <row r="68" spans="1:62" hidden="1" outlineLevel="1" x14ac:dyDescent="0.25">
      <c r="A68" s="20"/>
      <c r="B68" s="21">
        <v>381</v>
      </c>
      <c r="C68" s="21" t="s">
        <v>75</v>
      </c>
      <c r="E68" s="60">
        <f t="shared" ref="E68:P68" si="119">E7+E20</f>
        <v>24.951047932925839</v>
      </c>
      <c r="F68" s="60">
        <f t="shared" si="119"/>
        <v>20.671629882934038</v>
      </c>
      <c r="G68" s="60">
        <f t="shared" si="119"/>
        <v>23.202126830928123</v>
      </c>
      <c r="H68" s="60">
        <f t="shared" si="119"/>
        <v>29.027201946561458</v>
      </c>
      <c r="I68" s="60">
        <f t="shared" si="119"/>
        <v>23.589141038836029</v>
      </c>
      <c r="J68" s="60">
        <f t="shared" si="119"/>
        <v>30.226254432308956</v>
      </c>
      <c r="K68" s="60">
        <f t="shared" si="119"/>
        <v>25.742118441689218</v>
      </c>
      <c r="L68" s="60">
        <f t="shared" si="119"/>
        <v>22.532797447688861</v>
      </c>
      <c r="M68" s="60">
        <f t="shared" si="119"/>
        <v>22.952384690384584</v>
      </c>
      <c r="N68" s="60">
        <f t="shared" si="119"/>
        <v>26.078904696375147</v>
      </c>
      <c r="O68" s="60">
        <f t="shared" si="119"/>
        <v>26.618840199775796</v>
      </c>
      <c r="P68" s="60">
        <f t="shared" si="119"/>
        <v>39.64855245959189</v>
      </c>
      <c r="Q68" s="22">
        <f t="shared" si="88"/>
        <v>315.24099999999993</v>
      </c>
      <c r="R68" s="19"/>
      <c r="T68" s="60">
        <f t="shared" ref="T68:AE68" si="120">T7+T20</f>
        <v>20.027952545589685</v>
      </c>
      <c r="U68" s="60">
        <f t="shared" si="120"/>
        <v>21.980792104955476</v>
      </c>
      <c r="V68" s="60">
        <f t="shared" si="120"/>
        <v>23.92015579290344</v>
      </c>
      <c r="W68" s="60">
        <f t="shared" si="120"/>
        <v>29.418051523380427</v>
      </c>
      <c r="X68" s="60">
        <f t="shared" si="120"/>
        <v>31.035882756734161</v>
      </c>
      <c r="Y68" s="60">
        <f t="shared" si="120"/>
        <v>30.057586534586388</v>
      </c>
      <c r="Z68" s="60">
        <f t="shared" si="120"/>
        <v>30.804890208483425</v>
      </c>
      <c r="AA68" s="60">
        <f t="shared" si="120"/>
        <v>29.492358659570147</v>
      </c>
      <c r="AB68" s="60">
        <f t="shared" si="120"/>
        <v>28.306359423777224</v>
      </c>
      <c r="AC68" s="60">
        <f t="shared" si="120"/>
        <v>25.021489287393059</v>
      </c>
      <c r="AD68" s="60">
        <f t="shared" si="120"/>
        <v>21.064619972339642</v>
      </c>
      <c r="AE68" s="60">
        <f t="shared" si="120"/>
        <v>13.869861190286922</v>
      </c>
      <c r="AF68" s="22">
        <f t="shared" si="90"/>
        <v>305</v>
      </c>
      <c r="AG68" s="19"/>
      <c r="AI68" s="60">
        <f t="shared" ref="AI68:AT68" si="121">AI7+AI20</f>
        <v>25.434615728563536</v>
      </c>
      <c r="AJ68" s="60">
        <f t="shared" si="121"/>
        <v>23.589911399699822</v>
      </c>
      <c r="AK68" s="60">
        <f t="shared" si="121"/>
        <v>25.421951493776003</v>
      </c>
      <c r="AL68" s="60">
        <f t="shared" si="121"/>
        <v>27.39744791374757</v>
      </c>
      <c r="AM68" s="60">
        <f t="shared" si="121"/>
        <v>23.813973365152794</v>
      </c>
      <c r="AN68" s="60">
        <f t="shared" si="121"/>
        <v>28.198966240009746</v>
      </c>
      <c r="AO68" s="60">
        <f t="shared" si="121"/>
        <v>25.301618646673123</v>
      </c>
      <c r="AP68" s="60">
        <f t="shared" si="121"/>
        <v>22.247835249640104</v>
      </c>
      <c r="AQ68" s="60">
        <f t="shared" si="121"/>
        <v>22.548931552379386</v>
      </c>
      <c r="AR68" s="60">
        <f t="shared" si="121"/>
        <v>24.173745402090113</v>
      </c>
      <c r="AS68" s="60">
        <f t="shared" si="121"/>
        <v>24.390647999295382</v>
      </c>
      <c r="AT68" s="60">
        <f t="shared" si="121"/>
        <v>32.480355008972445</v>
      </c>
      <c r="AU68" s="22">
        <f t="shared" si="92"/>
        <v>305</v>
      </c>
      <c r="AX68" s="60">
        <f t="shared" ref="AX68:BI68" si="122">AX7+AX20</f>
        <v>12.142113828045478</v>
      </c>
      <c r="AY68" s="60">
        <f t="shared" si="122"/>
        <v>14.058522893480166</v>
      </c>
      <c r="AZ68" s="60">
        <f t="shared" si="122"/>
        <v>19.486641063651643</v>
      </c>
      <c r="BA68" s="60">
        <f t="shared" si="122"/>
        <v>20.874069974502326</v>
      </c>
      <c r="BB68" s="60">
        <f t="shared" si="122"/>
        <v>19.44612259475922</v>
      </c>
      <c r="BC68" s="60">
        <f t="shared" si="122"/>
        <v>24.318656649338248</v>
      </c>
      <c r="BD68" s="60">
        <f t="shared" si="122"/>
        <v>25.141739014518361</v>
      </c>
      <c r="BE68" s="60">
        <f t="shared" si="122"/>
        <v>24.9606098124593</v>
      </c>
      <c r="BF68" s="60">
        <f t="shared" si="122"/>
        <v>27.266726679576042</v>
      </c>
      <c r="BG68" s="60">
        <f t="shared" si="122"/>
        <v>26.426363583447667</v>
      </c>
      <c r="BH68" s="60">
        <f t="shared" si="122"/>
        <v>46.189054767537222</v>
      </c>
      <c r="BI68" s="60">
        <f t="shared" si="122"/>
        <v>44.689379138684309</v>
      </c>
      <c r="BJ68" s="22">
        <f t="shared" si="94"/>
        <v>305</v>
      </c>
    </row>
    <row r="69" spans="1:62" hidden="1" outlineLevel="1" x14ac:dyDescent="0.25">
      <c r="A69" s="20"/>
      <c r="B69" s="21">
        <v>381.1</v>
      </c>
      <c r="C69" s="21" t="s">
        <v>76</v>
      </c>
      <c r="E69" s="60">
        <f t="shared" ref="E69:P69" si="123">E35</f>
        <v>0.23431346810186399</v>
      </c>
      <c r="F69" s="60">
        <f t="shared" si="123"/>
        <v>0.23431346810186399</v>
      </c>
      <c r="G69" s="60">
        <f t="shared" si="123"/>
        <v>0.23431346810186399</v>
      </c>
      <c r="H69" s="60">
        <f t="shared" si="123"/>
        <v>0.26034829789095998</v>
      </c>
      <c r="I69" s="60">
        <f t="shared" si="123"/>
        <v>57.940258452203842</v>
      </c>
      <c r="J69" s="60">
        <f t="shared" si="123"/>
        <v>1.0362883229777429</v>
      </c>
      <c r="K69" s="60">
        <f t="shared" si="123"/>
        <v>0.54111607012630902</v>
      </c>
      <c r="L69" s="60">
        <f t="shared" si="123"/>
        <v>0.54111607012630902</v>
      </c>
      <c r="M69" s="60">
        <f t="shared" si="123"/>
        <v>0.54111607012630902</v>
      </c>
      <c r="N69" s="60">
        <f t="shared" si="123"/>
        <v>0.56715089991541556</v>
      </c>
      <c r="O69" s="60">
        <f t="shared" si="123"/>
        <v>0.56715089991541556</v>
      </c>
      <c r="P69" s="60">
        <f t="shared" si="123"/>
        <v>287.30251451241213</v>
      </c>
      <c r="Q69" s="22">
        <f t="shared" si="88"/>
        <v>350</v>
      </c>
      <c r="R69" s="19"/>
      <c r="T69" s="60">
        <f t="shared" ref="T69:AE69" si="124">T35</f>
        <v>0.26034829789096003</v>
      </c>
      <c r="U69" s="60">
        <f t="shared" si="124"/>
        <v>0.26034829789096003</v>
      </c>
      <c r="V69" s="60">
        <f t="shared" si="124"/>
        <v>0.26034829789096003</v>
      </c>
      <c r="W69" s="60">
        <f t="shared" si="124"/>
        <v>0.26034829789096003</v>
      </c>
      <c r="X69" s="60">
        <f t="shared" si="124"/>
        <v>57.940258452203842</v>
      </c>
      <c r="Y69" s="60">
        <f t="shared" si="124"/>
        <v>1.0362883229777431</v>
      </c>
      <c r="Z69" s="60">
        <f t="shared" si="124"/>
        <v>0.54111607012630913</v>
      </c>
      <c r="AA69" s="60">
        <f t="shared" si="124"/>
        <v>0.54111607012630913</v>
      </c>
      <c r="AB69" s="60">
        <f t="shared" si="124"/>
        <v>0.54111607012630913</v>
      </c>
      <c r="AC69" s="60">
        <f t="shared" si="124"/>
        <v>0.54111607012630913</v>
      </c>
      <c r="AD69" s="60">
        <f t="shared" si="124"/>
        <v>0.54111607012630913</v>
      </c>
      <c r="AE69" s="60">
        <f t="shared" si="124"/>
        <v>287.27647968262306</v>
      </c>
      <c r="AF69" s="22">
        <f t="shared" si="90"/>
        <v>350</v>
      </c>
      <c r="AG69" s="19"/>
      <c r="AI69" s="60">
        <f t="shared" ref="AI69:AT69" si="125">AI35</f>
        <v>12.000000000000002</v>
      </c>
      <c r="AJ69" s="60">
        <f t="shared" si="125"/>
        <v>12.000000000000002</v>
      </c>
      <c r="AK69" s="60">
        <f t="shared" si="125"/>
        <v>3000.0000000000005</v>
      </c>
      <c r="AL69" s="60">
        <f t="shared" si="125"/>
        <v>444.44444444444451</v>
      </c>
      <c r="AM69" s="60">
        <f t="shared" si="125"/>
        <v>444.44444444444451</v>
      </c>
      <c r="AN69" s="60">
        <f t="shared" si="125"/>
        <v>444.44444444444451</v>
      </c>
      <c r="AO69" s="60">
        <f t="shared" si="125"/>
        <v>444.44444444444451</v>
      </c>
      <c r="AP69" s="60">
        <f t="shared" si="125"/>
        <v>444.44444444444451</v>
      </c>
      <c r="AQ69" s="60">
        <f t="shared" si="125"/>
        <v>444.44444444444451</v>
      </c>
      <c r="AR69" s="60">
        <f t="shared" si="125"/>
        <v>444.44444444444451</v>
      </c>
      <c r="AS69" s="60">
        <f t="shared" si="125"/>
        <v>444.44444444444451</v>
      </c>
      <c r="AT69" s="60">
        <f t="shared" si="125"/>
        <v>444.44444444444451</v>
      </c>
      <c r="AU69" s="22">
        <f t="shared" si="92"/>
        <v>7024</v>
      </c>
      <c r="AX69" s="60">
        <f t="shared" ref="AX69:BI69" si="126">AX35</f>
        <v>0.40174087713775336</v>
      </c>
      <c r="AY69" s="60">
        <f t="shared" si="126"/>
        <v>1.262614184988448</v>
      </c>
      <c r="AZ69" s="60">
        <f t="shared" si="126"/>
        <v>6.0261131566264172</v>
      </c>
      <c r="BA69" s="60">
        <f t="shared" si="126"/>
        <v>1.6069635087269665</v>
      </c>
      <c r="BB69" s="60">
        <f t="shared" si="126"/>
        <v>2.123487493454979</v>
      </c>
      <c r="BC69" s="60">
        <f t="shared" si="126"/>
        <v>0.91826486212969494</v>
      </c>
      <c r="BD69" s="60">
        <f t="shared" si="126"/>
        <v>9.1366779849353357</v>
      </c>
      <c r="BE69" s="60">
        <f t="shared" si="126"/>
        <v>7.1241848301851531</v>
      </c>
      <c r="BF69" s="60">
        <f t="shared" si="126"/>
        <v>0.62735221343281444</v>
      </c>
      <c r="BG69" s="60">
        <f t="shared" si="126"/>
        <v>5.5317600507830607</v>
      </c>
      <c r="BH69" s="60">
        <f t="shared" si="126"/>
        <v>9.7481439233248626</v>
      </c>
      <c r="BI69" s="60">
        <f t="shared" si="126"/>
        <v>15.492696914274514</v>
      </c>
      <c r="BJ69" s="22">
        <f t="shared" si="94"/>
        <v>60</v>
      </c>
    </row>
    <row r="70" spans="1:62" hidden="1" outlineLevel="1" x14ac:dyDescent="0.25">
      <c r="A70" s="20"/>
      <c r="B70" s="21">
        <v>382</v>
      </c>
      <c r="C70" s="21" t="s">
        <v>77</v>
      </c>
      <c r="E70" s="60">
        <f t="shared" ref="E70:P71" si="127">E8+E21</f>
        <v>12.368880121400789</v>
      </c>
      <c r="F70" s="60">
        <f t="shared" si="127"/>
        <v>7.4964587628422468</v>
      </c>
      <c r="G70" s="60">
        <f t="shared" si="127"/>
        <v>6.8818338372560532</v>
      </c>
      <c r="H70" s="60">
        <f t="shared" si="127"/>
        <v>10.086421854528011</v>
      </c>
      <c r="I70" s="60">
        <f t="shared" si="127"/>
        <v>12.27830871793465</v>
      </c>
      <c r="J70" s="60">
        <f t="shared" si="127"/>
        <v>9.7207913988700838</v>
      </c>
      <c r="K70" s="60">
        <f t="shared" si="127"/>
        <v>10.004003979009767</v>
      </c>
      <c r="L70" s="60">
        <f t="shared" si="127"/>
        <v>8.9664798572566511</v>
      </c>
      <c r="M70" s="60">
        <f t="shared" si="127"/>
        <v>7.9567545384105438</v>
      </c>
      <c r="N70" s="60">
        <f t="shared" si="127"/>
        <v>13.579795151391648</v>
      </c>
      <c r="O70" s="60">
        <f t="shared" si="127"/>
        <v>15.794950693302351</v>
      </c>
      <c r="P70" s="60">
        <f t="shared" si="127"/>
        <v>19.865321087797202</v>
      </c>
      <c r="Q70" s="22">
        <f t="shared" si="88"/>
        <v>135.00000000000003</v>
      </c>
      <c r="R70" s="19"/>
      <c r="T70" s="60">
        <f t="shared" ref="T70:AE71" si="128">T8+T21</f>
        <v>11.92685937461227</v>
      </c>
      <c r="U70" s="60">
        <f t="shared" si="128"/>
        <v>11.206543554109199</v>
      </c>
      <c r="V70" s="60">
        <f t="shared" si="128"/>
        <v>11.219561514696004</v>
      </c>
      <c r="W70" s="60">
        <f t="shared" si="128"/>
        <v>13.729844787252212</v>
      </c>
      <c r="X70" s="60">
        <f t="shared" si="128"/>
        <v>14.092557426648472</v>
      </c>
      <c r="Y70" s="60">
        <f t="shared" si="128"/>
        <v>13.094625355310839</v>
      </c>
      <c r="Z70" s="60">
        <f t="shared" si="128"/>
        <v>13.987620597454745</v>
      </c>
      <c r="AA70" s="60">
        <f t="shared" si="128"/>
        <v>11.890408023577679</v>
      </c>
      <c r="AB70" s="60">
        <f t="shared" si="128"/>
        <v>11.430124329018344</v>
      </c>
      <c r="AC70" s="60">
        <f t="shared" si="128"/>
        <v>11.470847631341393</v>
      </c>
      <c r="AD70" s="60">
        <f t="shared" si="128"/>
        <v>11.947262801518866</v>
      </c>
      <c r="AE70" s="60">
        <f t="shared" si="128"/>
        <v>11.003744604459971</v>
      </c>
      <c r="AF70" s="22">
        <f t="shared" si="90"/>
        <v>147</v>
      </c>
      <c r="AG70" s="19"/>
      <c r="AI70" s="60">
        <f t="shared" ref="AI70:AT71" si="129">AI8+AI21</f>
        <v>11.275597583782885</v>
      </c>
      <c r="AJ70" s="60">
        <f t="shared" si="129"/>
        <v>10.901972264077717</v>
      </c>
      <c r="AK70" s="60">
        <f t="shared" si="129"/>
        <v>10.579603993814768</v>
      </c>
      <c r="AL70" s="60">
        <f t="shared" si="129"/>
        <v>12.1460497923606</v>
      </c>
      <c r="AM70" s="60">
        <f t="shared" si="129"/>
        <v>13.285491722322792</v>
      </c>
      <c r="AN70" s="60">
        <f t="shared" si="129"/>
        <v>12.017028219969816</v>
      </c>
      <c r="AO70" s="60">
        <f t="shared" si="129"/>
        <v>12.014219579366795</v>
      </c>
      <c r="AP70" s="60">
        <f t="shared" si="129"/>
        <v>11.01267351191248</v>
      </c>
      <c r="AQ70" s="60">
        <f t="shared" si="129"/>
        <v>10.382768667626175</v>
      </c>
      <c r="AR70" s="60">
        <f t="shared" si="129"/>
        <v>13.552239274980995</v>
      </c>
      <c r="AS70" s="60">
        <f t="shared" si="129"/>
        <v>14.857676519451356</v>
      </c>
      <c r="AT70" s="60">
        <f t="shared" si="129"/>
        <v>14.974678870333625</v>
      </c>
      <c r="AU70" s="22">
        <f t="shared" si="92"/>
        <v>147</v>
      </c>
      <c r="AX70" s="60">
        <f t="shared" ref="AX70:BI71" si="130">AX8+AX21</f>
        <v>6.8938090235339855</v>
      </c>
      <c r="AY70" s="60">
        <f t="shared" si="130"/>
        <v>12.145050613705433</v>
      </c>
      <c r="AZ70" s="60">
        <f t="shared" si="130"/>
        <v>12.218328590658009</v>
      </c>
      <c r="BA70" s="60">
        <f t="shared" si="130"/>
        <v>9.7687059459111047</v>
      </c>
      <c r="BB70" s="60">
        <f t="shared" si="130"/>
        <v>9.6578371382684054</v>
      </c>
      <c r="BC70" s="60">
        <f t="shared" si="130"/>
        <v>11.756352114847097</v>
      </c>
      <c r="BD70" s="60">
        <f t="shared" si="130"/>
        <v>10.952262580915455</v>
      </c>
      <c r="BE70" s="60">
        <f t="shared" si="130"/>
        <v>11.215721982987954</v>
      </c>
      <c r="BF70" s="60">
        <f t="shared" si="130"/>
        <v>12.821607415749291</v>
      </c>
      <c r="BG70" s="60">
        <f t="shared" si="130"/>
        <v>13.06369876910399</v>
      </c>
      <c r="BH70" s="60">
        <f t="shared" si="130"/>
        <v>17.744932399391597</v>
      </c>
      <c r="BI70" s="60">
        <f t="shared" si="130"/>
        <v>18.761693424927671</v>
      </c>
      <c r="BJ70" s="22">
        <f t="shared" si="94"/>
        <v>147</v>
      </c>
    </row>
    <row r="71" spans="1:62" hidden="1" outlineLevel="1" x14ac:dyDescent="0.25">
      <c r="A71" s="20"/>
      <c r="B71" s="21">
        <v>383</v>
      </c>
      <c r="C71" s="21" t="s">
        <v>78</v>
      </c>
      <c r="E71" s="60">
        <f t="shared" si="127"/>
        <v>22.120199155585968</v>
      </c>
      <c r="F71" s="60">
        <f t="shared" si="127"/>
        <v>13.9973805276204</v>
      </c>
      <c r="G71" s="60">
        <f t="shared" si="127"/>
        <v>13.299663050153915</v>
      </c>
      <c r="H71" s="60">
        <f t="shared" si="127"/>
        <v>18.962590511087711</v>
      </c>
      <c r="I71" s="60">
        <f t="shared" si="127"/>
        <v>21.832663240339535</v>
      </c>
      <c r="J71" s="60">
        <f t="shared" si="127"/>
        <v>18.514915194894648</v>
      </c>
      <c r="K71" s="60">
        <f t="shared" si="127"/>
        <v>18.483106946771464</v>
      </c>
      <c r="L71" s="60">
        <f t="shared" si="127"/>
        <v>16.508753283342728</v>
      </c>
      <c r="M71" s="60">
        <f t="shared" si="127"/>
        <v>14.964545746829433</v>
      </c>
      <c r="N71" s="60">
        <f t="shared" si="127"/>
        <v>24.145765297253835</v>
      </c>
      <c r="O71" s="60">
        <f t="shared" si="127"/>
        <v>27.688984151721009</v>
      </c>
      <c r="P71" s="60">
        <f t="shared" si="127"/>
        <v>35.481432894399347</v>
      </c>
      <c r="Q71" s="22">
        <f t="shared" si="88"/>
        <v>246.00000000000003</v>
      </c>
      <c r="R71" s="19"/>
      <c r="T71" s="60">
        <f t="shared" si="128"/>
        <v>19.831673149419608</v>
      </c>
      <c r="U71" s="60">
        <f t="shared" si="128"/>
        <v>17.849353650593208</v>
      </c>
      <c r="V71" s="60">
        <f t="shared" si="128"/>
        <v>17.395266032474478</v>
      </c>
      <c r="W71" s="60">
        <f t="shared" si="128"/>
        <v>21.25109879975864</v>
      </c>
      <c r="X71" s="60">
        <f t="shared" si="128"/>
        <v>21.603935909533469</v>
      </c>
      <c r="Y71" s="60">
        <f t="shared" si="128"/>
        <v>19.771559553323016</v>
      </c>
      <c r="Z71" s="60">
        <f t="shared" si="128"/>
        <v>21.443040452518943</v>
      </c>
      <c r="AA71" s="60">
        <f t="shared" si="128"/>
        <v>17.407752789713822</v>
      </c>
      <c r="AB71" s="60">
        <f t="shared" si="128"/>
        <v>16.744889467218552</v>
      </c>
      <c r="AC71" s="60">
        <f t="shared" si="128"/>
        <v>17.644547042403346</v>
      </c>
      <c r="AD71" s="60">
        <f t="shared" si="128"/>
        <v>19.616902188343087</v>
      </c>
      <c r="AE71" s="60">
        <f t="shared" si="128"/>
        <v>19.439980964699821</v>
      </c>
      <c r="AF71" s="22">
        <f t="shared" si="90"/>
        <v>230</v>
      </c>
      <c r="AG71" s="19"/>
      <c r="AI71" s="60">
        <f t="shared" si="129"/>
        <v>17.136048756834676</v>
      </c>
      <c r="AJ71" s="60">
        <f t="shared" si="129"/>
        <v>16.816807229301052</v>
      </c>
      <c r="AK71" s="60">
        <f t="shared" si="129"/>
        <v>15.691947149482775</v>
      </c>
      <c r="AL71" s="60">
        <f t="shared" si="129"/>
        <v>18.459080640961314</v>
      </c>
      <c r="AM71" s="60">
        <f t="shared" si="129"/>
        <v>21.717489007924357</v>
      </c>
      <c r="AN71" s="60">
        <f t="shared" si="129"/>
        <v>17.991937113626864</v>
      </c>
      <c r="AO71" s="60">
        <f t="shared" si="129"/>
        <v>18.704930179040431</v>
      </c>
      <c r="AP71" s="60">
        <f t="shared" si="129"/>
        <v>17.379968273425675</v>
      </c>
      <c r="AQ71" s="60">
        <f t="shared" si="129"/>
        <v>15.99544694511707</v>
      </c>
      <c r="AR71" s="60">
        <f t="shared" si="129"/>
        <v>22.182902160668469</v>
      </c>
      <c r="AS71" s="60">
        <f t="shared" si="129"/>
        <v>24.843604485496989</v>
      </c>
      <c r="AT71" s="60">
        <f t="shared" si="129"/>
        <v>23.079838058120327</v>
      </c>
      <c r="AU71" s="22">
        <f t="shared" si="92"/>
        <v>230</v>
      </c>
      <c r="AX71" s="60">
        <f t="shared" si="130"/>
        <v>11.322468116098307</v>
      </c>
      <c r="AY71" s="60">
        <f t="shared" si="130"/>
        <v>21.76639666618415</v>
      </c>
      <c r="AZ71" s="60">
        <f t="shared" si="130"/>
        <v>20.57205158922023</v>
      </c>
      <c r="BA71" s="60">
        <f t="shared" si="130"/>
        <v>15.134103702196342</v>
      </c>
      <c r="BB71" s="60">
        <f t="shared" si="130"/>
        <v>15.257838404801454</v>
      </c>
      <c r="BC71" s="60">
        <f t="shared" si="130"/>
        <v>18.412595940635505</v>
      </c>
      <c r="BD71" s="60">
        <f t="shared" si="130"/>
        <v>16.536371342354922</v>
      </c>
      <c r="BE71" s="60">
        <f t="shared" si="130"/>
        <v>17.129144997973889</v>
      </c>
      <c r="BF71" s="60">
        <f t="shared" si="130"/>
        <v>19.896261863525559</v>
      </c>
      <c r="BG71" s="60">
        <f t="shared" si="130"/>
        <v>20.608159212307058</v>
      </c>
      <c r="BH71" s="60">
        <f t="shared" si="130"/>
        <v>25.439146510743029</v>
      </c>
      <c r="BI71" s="60">
        <f t="shared" si="130"/>
        <v>27.925461653959559</v>
      </c>
      <c r="BJ71" s="22">
        <f t="shared" si="94"/>
        <v>230</v>
      </c>
    </row>
    <row r="72" spans="1:62" hidden="1" outlineLevel="1" x14ac:dyDescent="0.25">
      <c r="A72" s="20"/>
      <c r="B72" s="21">
        <v>385</v>
      </c>
      <c r="C72" s="21" t="s">
        <v>79</v>
      </c>
      <c r="E72" s="60">
        <f t="shared" ref="E72:P72" si="131">E13+E25</f>
        <v>8.0172743564697964</v>
      </c>
      <c r="F72" s="60">
        <f t="shared" si="131"/>
        <v>6.4620340526859366</v>
      </c>
      <c r="G72" s="60">
        <f t="shared" si="131"/>
        <v>7.1527196786929084</v>
      </c>
      <c r="H72" s="60">
        <f t="shared" si="131"/>
        <v>9.0451921573509164</v>
      </c>
      <c r="I72" s="60">
        <f t="shared" si="131"/>
        <v>7.6179520897781741</v>
      </c>
      <c r="J72" s="60">
        <f t="shared" si="131"/>
        <v>9.3675945503039646</v>
      </c>
      <c r="K72" s="60">
        <f t="shared" si="131"/>
        <v>8.090889425107493</v>
      </c>
      <c r="L72" s="60">
        <f t="shared" si="131"/>
        <v>7.0959161608288408</v>
      </c>
      <c r="M72" s="60">
        <f t="shared" si="131"/>
        <v>7.1509830030345061</v>
      </c>
      <c r="N72" s="60">
        <f t="shared" si="131"/>
        <v>8.4223676012469273</v>
      </c>
      <c r="O72" s="60">
        <f t="shared" si="131"/>
        <v>8.7234110648277543</v>
      </c>
      <c r="P72" s="60">
        <f t="shared" si="131"/>
        <v>12.753665859672774</v>
      </c>
      <c r="Q72" s="22">
        <f t="shared" si="88"/>
        <v>99.9</v>
      </c>
      <c r="R72" s="19"/>
      <c r="T72" s="60">
        <f t="shared" ref="T72:AE72" si="132">T13+T25</f>
        <v>8.0769285080687503</v>
      </c>
      <c r="U72" s="60">
        <f t="shared" si="132"/>
        <v>7.6136457066235881</v>
      </c>
      <c r="V72" s="60">
        <f t="shared" si="132"/>
        <v>7.6373282076176752</v>
      </c>
      <c r="W72" s="60">
        <f t="shared" si="132"/>
        <v>9.3472483198789469</v>
      </c>
      <c r="X72" s="60">
        <f t="shared" si="132"/>
        <v>9.6007001264249219</v>
      </c>
      <c r="Y72" s="60">
        <f t="shared" si="132"/>
        <v>8.9303030855394745</v>
      </c>
      <c r="Z72" s="60">
        <f t="shared" si="132"/>
        <v>9.5292116715028676</v>
      </c>
      <c r="AA72" s="60">
        <f t="shared" si="132"/>
        <v>8.1260969091801663</v>
      </c>
      <c r="AB72" s="60">
        <f t="shared" si="132"/>
        <v>7.8111878607252976</v>
      </c>
      <c r="AC72" s="60">
        <f t="shared" si="132"/>
        <v>7.8127676361113281</v>
      </c>
      <c r="AD72" s="60">
        <f t="shared" si="132"/>
        <v>8.0985175993884511</v>
      </c>
      <c r="AE72" s="60">
        <f t="shared" si="132"/>
        <v>7.4160643689385264</v>
      </c>
      <c r="AF72" s="22">
        <f t="shared" si="90"/>
        <v>100</v>
      </c>
      <c r="AG72" s="19"/>
      <c r="AI72" s="60">
        <f t="shared" ref="AI72:AT72" si="133">AI13+AI25</f>
        <v>7.6862883811906038</v>
      </c>
      <c r="AJ72" s="60">
        <f t="shared" si="133"/>
        <v>7.4238295499743447</v>
      </c>
      <c r="AK72" s="60">
        <f t="shared" si="133"/>
        <v>7.2239212304019311</v>
      </c>
      <c r="AL72" s="60">
        <f t="shared" si="133"/>
        <v>8.2796483702328949</v>
      </c>
      <c r="AM72" s="60">
        <f t="shared" si="133"/>
        <v>9.0086661826960679</v>
      </c>
      <c r="AN72" s="60">
        <f t="shared" si="133"/>
        <v>8.2001683755938188</v>
      </c>
      <c r="AO72" s="60">
        <f t="shared" si="133"/>
        <v>8.1758393751932754</v>
      </c>
      <c r="AP72" s="60">
        <f t="shared" si="133"/>
        <v>7.486950427224965</v>
      </c>
      <c r="AQ72" s="60">
        <f t="shared" si="133"/>
        <v>7.0709111031091769</v>
      </c>
      <c r="AR72" s="60">
        <f t="shared" si="133"/>
        <v>9.1886254454860854</v>
      </c>
      <c r="AS72" s="60">
        <f t="shared" si="133"/>
        <v>10.057359821928166</v>
      </c>
      <c r="AT72" s="60">
        <f t="shared" si="133"/>
        <v>10.197791736968675</v>
      </c>
      <c r="AU72" s="22">
        <f t="shared" si="92"/>
        <v>100</v>
      </c>
      <c r="AX72" s="60">
        <f t="shared" ref="AX72:BI72" si="134">AX13+AX25</f>
        <v>4.6729086176987922</v>
      </c>
      <c r="AY72" s="60">
        <f t="shared" si="134"/>
        <v>8.1755661766752894</v>
      </c>
      <c r="AZ72" s="60">
        <f t="shared" si="134"/>
        <v>8.266321318524998</v>
      </c>
      <c r="BA72" s="60">
        <f t="shared" si="134"/>
        <v>6.6500740115332118</v>
      </c>
      <c r="BB72" s="60">
        <f t="shared" si="134"/>
        <v>6.5653654631706679</v>
      </c>
      <c r="BC72" s="60">
        <f t="shared" si="134"/>
        <v>7.9969464605978162</v>
      </c>
      <c r="BD72" s="60">
        <f t="shared" si="134"/>
        <v>7.4692631941355945</v>
      </c>
      <c r="BE72" s="60">
        <f t="shared" si="134"/>
        <v>7.6428448314086994</v>
      </c>
      <c r="BF72" s="60">
        <f t="shared" si="134"/>
        <v>8.7273305574153515</v>
      </c>
      <c r="BG72" s="60">
        <f t="shared" si="134"/>
        <v>8.8816087104203962</v>
      </c>
      <c r="BH72" s="60">
        <f t="shared" si="134"/>
        <v>12.144039879428988</v>
      </c>
      <c r="BI72" s="60">
        <f t="shared" si="134"/>
        <v>12.807730778990193</v>
      </c>
      <c r="BJ72" s="22">
        <f t="shared" si="94"/>
        <v>100</v>
      </c>
    </row>
    <row r="73" spans="1:62" hidden="1" outlineLevel="1" x14ac:dyDescent="0.25">
      <c r="A73" s="20"/>
      <c r="B73" s="21">
        <v>391</v>
      </c>
      <c r="C73" s="21" t="s">
        <v>80</v>
      </c>
      <c r="E73" s="60">
        <f t="shared" ref="E73:P73" si="135">E39+E48</f>
        <v>0</v>
      </c>
      <c r="F73" s="60">
        <f t="shared" si="135"/>
        <v>0</v>
      </c>
      <c r="G73" s="60">
        <f t="shared" si="135"/>
        <v>0</v>
      </c>
      <c r="H73" s="60">
        <f t="shared" si="135"/>
        <v>0</v>
      </c>
      <c r="I73" s="60">
        <f t="shared" si="135"/>
        <v>0</v>
      </c>
      <c r="J73" s="60">
        <f t="shared" si="135"/>
        <v>0</v>
      </c>
      <c r="K73" s="60">
        <f t="shared" si="135"/>
        <v>0</v>
      </c>
      <c r="L73" s="60">
        <f t="shared" si="135"/>
        <v>0</v>
      </c>
      <c r="M73" s="60">
        <f t="shared" si="135"/>
        <v>0</v>
      </c>
      <c r="N73" s="60">
        <f t="shared" si="135"/>
        <v>0</v>
      </c>
      <c r="O73" s="60">
        <f t="shared" si="135"/>
        <v>0</v>
      </c>
      <c r="P73" s="60">
        <f t="shared" si="135"/>
        <v>0</v>
      </c>
      <c r="Q73" s="22">
        <f t="shared" si="88"/>
        <v>0</v>
      </c>
      <c r="R73" s="19"/>
      <c r="T73" s="60">
        <f t="shared" ref="T73:AE73" si="136">T39+T48</f>
        <v>0</v>
      </c>
      <c r="U73" s="60">
        <f t="shared" si="136"/>
        <v>0</v>
      </c>
      <c r="V73" s="60">
        <f t="shared" si="136"/>
        <v>0</v>
      </c>
      <c r="W73" s="60">
        <f t="shared" si="136"/>
        <v>0</v>
      </c>
      <c r="X73" s="60">
        <f t="shared" si="136"/>
        <v>0</v>
      </c>
      <c r="Y73" s="60">
        <f t="shared" si="136"/>
        <v>0</v>
      </c>
      <c r="Z73" s="60">
        <f t="shared" si="136"/>
        <v>0</v>
      </c>
      <c r="AA73" s="60">
        <f t="shared" si="136"/>
        <v>0</v>
      </c>
      <c r="AB73" s="60">
        <f t="shared" si="136"/>
        <v>0</v>
      </c>
      <c r="AC73" s="60">
        <f t="shared" si="136"/>
        <v>0</v>
      </c>
      <c r="AD73" s="60">
        <f t="shared" si="136"/>
        <v>0</v>
      </c>
      <c r="AE73" s="60">
        <f t="shared" si="136"/>
        <v>0</v>
      </c>
      <c r="AF73" s="22">
        <f t="shared" si="90"/>
        <v>0</v>
      </c>
      <c r="AG73" s="19"/>
      <c r="AI73" s="60">
        <f t="shared" ref="AI73:AT73" si="137">AI39+AI48</f>
        <v>0</v>
      </c>
      <c r="AJ73" s="60">
        <f t="shared" si="137"/>
        <v>0</v>
      </c>
      <c r="AK73" s="60">
        <f t="shared" si="137"/>
        <v>0</v>
      </c>
      <c r="AL73" s="60">
        <f t="shared" si="137"/>
        <v>0</v>
      </c>
      <c r="AM73" s="60">
        <f t="shared" si="137"/>
        <v>0</v>
      </c>
      <c r="AN73" s="60">
        <f t="shared" si="137"/>
        <v>0</v>
      </c>
      <c r="AO73" s="60">
        <f t="shared" si="137"/>
        <v>0</v>
      </c>
      <c r="AP73" s="60">
        <f t="shared" si="137"/>
        <v>0</v>
      </c>
      <c r="AQ73" s="60">
        <f t="shared" si="137"/>
        <v>0</v>
      </c>
      <c r="AR73" s="60">
        <f t="shared" si="137"/>
        <v>0</v>
      </c>
      <c r="AS73" s="60">
        <f t="shared" si="137"/>
        <v>0</v>
      </c>
      <c r="AT73" s="60">
        <f t="shared" si="137"/>
        <v>0</v>
      </c>
      <c r="AU73" s="22">
        <f t="shared" si="92"/>
        <v>0</v>
      </c>
      <c r="AX73" s="60">
        <f t="shared" ref="AX73:BI73" si="138">AX39+AX48</f>
        <v>0</v>
      </c>
      <c r="AY73" s="60">
        <f t="shared" si="138"/>
        <v>0</v>
      </c>
      <c r="AZ73" s="60">
        <f t="shared" si="138"/>
        <v>0</v>
      </c>
      <c r="BA73" s="60">
        <f t="shared" si="138"/>
        <v>0</v>
      </c>
      <c r="BB73" s="60">
        <f t="shared" si="138"/>
        <v>0</v>
      </c>
      <c r="BC73" s="60">
        <f t="shared" si="138"/>
        <v>0</v>
      </c>
      <c r="BD73" s="60">
        <f t="shared" si="138"/>
        <v>0</v>
      </c>
      <c r="BE73" s="60">
        <f t="shared" si="138"/>
        <v>0</v>
      </c>
      <c r="BF73" s="60">
        <f t="shared" si="138"/>
        <v>0</v>
      </c>
      <c r="BG73" s="60">
        <f t="shared" si="138"/>
        <v>0</v>
      </c>
      <c r="BH73" s="60">
        <f t="shared" si="138"/>
        <v>0</v>
      </c>
      <c r="BI73" s="60">
        <f t="shared" si="138"/>
        <v>0</v>
      </c>
      <c r="BJ73" s="22">
        <f t="shared" si="94"/>
        <v>0</v>
      </c>
    </row>
    <row r="74" spans="1:62" hidden="1" outlineLevel="1" x14ac:dyDescent="0.25">
      <c r="A74" s="20"/>
      <c r="B74" s="21">
        <v>394</v>
      </c>
      <c r="C74" s="21" t="s">
        <v>81</v>
      </c>
      <c r="E74" s="60">
        <f t="shared" ref="E74:P74" si="139">E42</f>
        <v>1.3721395947343225</v>
      </c>
      <c r="F74" s="60">
        <f t="shared" si="139"/>
        <v>2.1912835505813972</v>
      </c>
      <c r="G74" s="60">
        <f t="shared" si="139"/>
        <v>5.2110383864088456</v>
      </c>
      <c r="H74" s="60">
        <f t="shared" si="139"/>
        <v>5.5093709586920818</v>
      </c>
      <c r="I74" s="60">
        <f t="shared" si="139"/>
        <v>9.0365779437387168</v>
      </c>
      <c r="J74" s="60">
        <f t="shared" si="139"/>
        <v>7.8471659847642465</v>
      </c>
      <c r="K74" s="60">
        <f t="shared" si="139"/>
        <v>14.974835692602904</v>
      </c>
      <c r="L74" s="60">
        <f t="shared" si="139"/>
        <v>5.3033746884041912</v>
      </c>
      <c r="M74" s="60">
        <f t="shared" si="139"/>
        <v>7.5336995720863245</v>
      </c>
      <c r="N74" s="60">
        <f t="shared" si="139"/>
        <v>5.1632517946935437</v>
      </c>
      <c r="O74" s="60">
        <f t="shared" si="139"/>
        <v>14.659097784180936</v>
      </c>
      <c r="P74" s="60">
        <f t="shared" si="139"/>
        <v>121.19816404911248</v>
      </c>
      <c r="Q74" s="22">
        <f t="shared" si="88"/>
        <v>200</v>
      </c>
      <c r="R74" s="19"/>
      <c r="T74" s="60">
        <f t="shared" ref="T74:AE74" si="140">T42</f>
        <v>6.4159292035398225</v>
      </c>
      <c r="U74" s="60">
        <f t="shared" si="140"/>
        <v>6.4159292035398225</v>
      </c>
      <c r="V74" s="60">
        <f t="shared" si="140"/>
        <v>6.4159292035398225</v>
      </c>
      <c r="W74" s="60">
        <f t="shared" si="140"/>
        <v>6.4159292035398225</v>
      </c>
      <c r="X74" s="60">
        <f t="shared" si="140"/>
        <v>6.4159292035398225</v>
      </c>
      <c r="Y74" s="60">
        <f t="shared" si="140"/>
        <v>6.4159292035398225</v>
      </c>
      <c r="Z74" s="60">
        <f t="shared" si="140"/>
        <v>6.4159292035398225</v>
      </c>
      <c r="AA74" s="60">
        <f t="shared" si="140"/>
        <v>6.4159292035398225</v>
      </c>
      <c r="AB74" s="60">
        <f t="shared" si="140"/>
        <v>6.4159292035398225</v>
      </c>
      <c r="AC74" s="60">
        <f t="shared" si="140"/>
        <v>6.4159292035398225</v>
      </c>
      <c r="AD74" s="60">
        <f t="shared" si="140"/>
        <v>6.4159292035398225</v>
      </c>
      <c r="AE74" s="60">
        <f t="shared" si="140"/>
        <v>74.424778761061944</v>
      </c>
      <c r="AF74" s="22">
        <f t="shared" si="90"/>
        <v>145</v>
      </c>
      <c r="AG74" s="19"/>
      <c r="AI74" s="60">
        <f t="shared" ref="AI74:AT74" si="141">AI42</f>
        <v>3.1724450935369131</v>
      </c>
      <c r="AJ74" s="60">
        <f t="shared" si="141"/>
        <v>5.0663407537161795</v>
      </c>
      <c r="AK74" s="60">
        <f t="shared" si="141"/>
        <v>12.048142349828611</v>
      </c>
      <c r="AL74" s="60">
        <f t="shared" si="141"/>
        <v>11.464109949239871</v>
      </c>
      <c r="AM74" s="60">
        <f t="shared" si="141"/>
        <v>18.803657239390223</v>
      </c>
      <c r="AN74" s="60">
        <f t="shared" si="141"/>
        <v>16.328683313172483</v>
      </c>
      <c r="AO74" s="60">
        <f t="shared" si="141"/>
        <v>4.4108539247642282</v>
      </c>
      <c r="AP74" s="60">
        <f t="shared" si="141"/>
        <v>11.035465025995432</v>
      </c>
      <c r="AQ74" s="60">
        <f t="shared" si="141"/>
        <v>15.676410404472467</v>
      </c>
      <c r="AR74" s="60">
        <f t="shared" si="141"/>
        <v>10.7438919458836</v>
      </c>
      <c r="AS74" s="60">
        <f t="shared" si="141"/>
        <v>4.8798076923076925</v>
      </c>
      <c r="AT74" s="60">
        <f t="shared" si="141"/>
        <v>31.37019230769231</v>
      </c>
      <c r="AU74" s="22">
        <f t="shared" si="92"/>
        <v>145.00000000000003</v>
      </c>
      <c r="AX74" s="60">
        <f t="shared" ref="AX74:BI74" si="142">AX42</f>
        <v>0.97087378641623734</v>
      </c>
      <c r="AY74" s="60">
        <f t="shared" si="142"/>
        <v>3.051317613722083</v>
      </c>
      <c r="AZ74" s="60">
        <f t="shared" si="142"/>
        <v>14.563106795180508</v>
      </c>
      <c r="BA74" s="60">
        <f t="shared" si="142"/>
        <v>3.8834951460901688</v>
      </c>
      <c r="BB74" s="60">
        <f t="shared" si="142"/>
        <v>5.1317614425161988</v>
      </c>
      <c r="BC74" s="60">
        <f t="shared" si="142"/>
        <v>2.2191400834800961</v>
      </c>
      <c r="BD74" s="60">
        <f t="shared" si="142"/>
        <v>22.080305130260395</v>
      </c>
      <c r="BE74" s="60">
        <f t="shared" si="142"/>
        <v>17.216780006280789</v>
      </c>
      <c r="BF74" s="60">
        <f t="shared" si="142"/>
        <v>1.5161011824626347</v>
      </c>
      <c r="BG74" s="60">
        <f t="shared" si="142"/>
        <v>13.368420122725729</v>
      </c>
      <c r="BH74" s="60">
        <f t="shared" si="142"/>
        <v>23.558014481368417</v>
      </c>
      <c r="BI74" s="60">
        <f t="shared" si="142"/>
        <v>37.440684209496744</v>
      </c>
      <c r="BJ74" s="22">
        <f t="shared" si="94"/>
        <v>145</v>
      </c>
    </row>
    <row r="75" spans="1:62" hidden="1" outlineLevel="1" x14ac:dyDescent="0.25">
      <c r="A75" s="20"/>
      <c r="B75" s="21">
        <v>397</v>
      </c>
      <c r="C75" s="21" t="s">
        <v>82</v>
      </c>
      <c r="E75" s="60">
        <f t="shared" ref="E75:P75" si="143">E41</f>
        <v>0</v>
      </c>
      <c r="F75" s="60">
        <f t="shared" si="143"/>
        <v>0</v>
      </c>
      <c r="G75" s="60">
        <f t="shared" si="143"/>
        <v>0</v>
      </c>
      <c r="H75" s="60">
        <f t="shared" si="143"/>
        <v>0</v>
      </c>
      <c r="I75" s="60">
        <f t="shared" si="143"/>
        <v>0</v>
      </c>
      <c r="J75" s="60">
        <f t="shared" si="143"/>
        <v>0</v>
      </c>
      <c r="K75" s="60">
        <f t="shared" si="143"/>
        <v>0</v>
      </c>
      <c r="L75" s="60">
        <f t="shared" si="143"/>
        <v>0</v>
      </c>
      <c r="M75" s="60">
        <f t="shared" si="143"/>
        <v>0</v>
      </c>
      <c r="N75" s="60">
        <f t="shared" si="143"/>
        <v>0</v>
      </c>
      <c r="O75" s="60">
        <f t="shared" si="143"/>
        <v>0</v>
      </c>
      <c r="P75" s="60">
        <f t="shared" si="143"/>
        <v>0</v>
      </c>
      <c r="Q75" s="22">
        <f t="shared" si="88"/>
        <v>0</v>
      </c>
      <c r="R75" s="19"/>
      <c r="T75" s="60">
        <f t="shared" ref="T75:AE75" si="144">T41</f>
        <v>26.327433628318584</v>
      </c>
      <c r="U75" s="60">
        <f t="shared" si="144"/>
        <v>26.327433628318584</v>
      </c>
      <c r="V75" s="60">
        <f t="shared" si="144"/>
        <v>26.327433628318584</v>
      </c>
      <c r="W75" s="60">
        <f t="shared" si="144"/>
        <v>26.327433628318584</v>
      </c>
      <c r="X75" s="60">
        <f t="shared" si="144"/>
        <v>26.327433628318584</v>
      </c>
      <c r="Y75" s="60">
        <f t="shared" si="144"/>
        <v>26.327433628318584</v>
      </c>
      <c r="Z75" s="60">
        <f t="shared" si="144"/>
        <v>26.327433628318584</v>
      </c>
      <c r="AA75" s="60">
        <f t="shared" si="144"/>
        <v>26.327433628318584</v>
      </c>
      <c r="AB75" s="60">
        <f t="shared" si="144"/>
        <v>26.327433628318584</v>
      </c>
      <c r="AC75" s="60">
        <f t="shared" si="144"/>
        <v>26.327433628318584</v>
      </c>
      <c r="AD75" s="60">
        <f t="shared" si="144"/>
        <v>26.327433628318584</v>
      </c>
      <c r="AE75" s="60">
        <f t="shared" si="144"/>
        <v>305.39823008849561</v>
      </c>
      <c r="AF75" s="22">
        <f t="shared" si="90"/>
        <v>595</v>
      </c>
      <c r="AG75" s="19"/>
      <c r="AI75" s="60">
        <f t="shared" ref="AI75:AT75" si="145">AI41</f>
        <v>13.017964349341128</v>
      </c>
      <c r="AJ75" s="60">
        <f t="shared" si="145"/>
        <v>20.789467230766395</v>
      </c>
      <c r="AK75" s="60">
        <f t="shared" si="145"/>
        <v>49.438928952744988</v>
      </c>
      <c r="AL75" s="60">
        <f t="shared" si="145"/>
        <v>47.042382205501539</v>
      </c>
      <c r="AM75" s="60">
        <f t="shared" si="145"/>
        <v>77.15983487887712</v>
      </c>
      <c r="AN75" s="60">
        <f t="shared" si="145"/>
        <v>67.003907388535367</v>
      </c>
      <c r="AO75" s="60">
        <f t="shared" si="145"/>
        <v>18.099710932653213</v>
      </c>
      <c r="AP75" s="60">
        <f t="shared" si="145"/>
        <v>45.283459934257117</v>
      </c>
      <c r="AQ75" s="60">
        <f t="shared" si="145"/>
        <v>64.327339245938745</v>
      </c>
      <c r="AR75" s="60">
        <f t="shared" si="145"/>
        <v>44.087004881384431</v>
      </c>
      <c r="AS75" s="60">
        <f t="shared" si="145"/>
        <v>20.02403846153846</v>
      </c>
      <c r="AT75" s="60">
        <f t="shared" si="145"/>
        <v>128.72596153846155</v>
      </c>
      <c r="AU75" s="22">
        <f t="shared" si="92"/>
        <v>595</v>
      </c>
      <c r="AX75" s="60">
        <f t="shared" ref="AX75:BI75" si="146">AX41</f>
        <v>3.9839303649493876</v>
      </c>
      <c r="AY75" s="60">
        <f t="shared" si="146"/>
        <v>12.520924001135443</v>
      </c>
      <c r="AZ75" s="60">
        <f t="shared" si="146"/>
        <v>59.758955469878636</v>
      </c>
      <c r="BA75" s="60">
        <f t="shared" si="146"/>
        <v>15.935721461542418</v>
      </c>
      <c r="BB75" s="60">
        <f t="shared" si="146"/>
        <v>21.057917643428539</v>
      </c>
      <c r="BC75" s="60">
        <f t="shared" si="146"/>
        <v>9.1061265494528083</v>
      </c>
      <c r="BD75" s="60">
        <f t="shared" si="146"/>
        <v>90.605390017275425</v>
      </c>
      <c r="BE75" s="60">
        <f t="shared" si="146"/>
        <v>70.648166232669439</v>
      </c>
      <c r="BF75" s="60">
        <f t="shared" si="146"/>
        <v>6.2212427832087425</v>
      </c>
      <c r="BG75" s="60">
        <f t="shared" si="146"/>
        <v>54.856620503598684</v>
      </c>
      <c r="BH75" s="60">
        <f t="shared" si="146"/>
        <v>96.66909390630488</v>
      </c>
      <c r="BI75" s="60">
        <f t="shared" si="146"/>
        <v>153.63591106655562</v>
      </c>
      <c r="BJ75" s="22">
        <f t="shared" si="94"/>
        <v>595</v>
      </c>
    </row>
    <row r="76" spans="1:62" hidden="1" outlineLevel="1" x14ac:dyDescent="0.25">
      <c r="A76" s="20"/>
      <c r="B76" s="21">
        <v>398</v>
      </c>
      <c r="C76" s="21" t="s">
        <v>83</v>
      </c>
      <c r="E76" s="60">
        <f t="shared" ref="E76:P76" si="147">E43</f>
        <v>0</v>
      </c>
      <c r="F76" s="60">
        <f t="shared" si="147"/>
        <v>0</v>
      </c>
      <c r="G76" s="60">
        <f t="shared" si="147"/>
        <v>0</v>
      </c>
      <c r="H76" s="60">
        <f t="shared" si="147"/>
        <v>0</v>
      </c>
      <c r="I76" s="60">
        <f t="shared" si="147"/>
        <v>0</v>
      </c>
      <c r="J76" s="60">
        <f t="shared" si="147"/>
        <v>0</v>
      </c>
      <c r="K76" s="60">
        <f t="shared" si="147"/>
        <v>0</v>
      </c>
      <c r="L76" s="60">
        <f t="shared" si="147"/>
        <v>0</v>
      </c>
      <c r="M76" s="60">
        <f t="shared" si="147"/>
        <v>0</v>
      </c>
      <c r="N76" s="60">
        <f t="shared" si="147"/>
        <v>0</v>
      </c>
      <c r="O76" s="60">
        <f t="shared" si="147"/>
        <v>0</v>
      </c>
      <c r="P76" s="60">
        <f t="shared" si="147"/>
        <v>0</v>
      </c>
      <c r="Q76" s="22">
        <f t="shared" si="88"/>
        <v>0</v>
      </c>
      <c r="R76" s="19"/>
      <c r="T76" s="60">
        <f t="shared" ref="T76:AE76" si="148">T43</f>
        <v>2.2123893805309733</v>
      </c>
      <c r="U76" s="60">
        <f t="shared" si="148"/>
        <v>2.2123893805309733</v>
      </c>
      <c r="V76" s="60">
        <f t="shared" si="148"/>
        <v>2.2123893805309733</v>
      </c>
      <c r="W76" s="60">
        <f t="shared" si="148"/>
        <v>2.2123893805309733</v>
      </c>
      <c r="X76" s="60">
        <f t="shared" si="148"/>
        <v>2.2123893805309733</v>
      </c>
      <c r="Y76" s="60">
        <f t="shared" si="148"/>
        <v>2.2123893805309733</v>
      </c>
      <c r="Z76" s="60">
        <f t="shared" si="148"/>
        <v>2.2123893805309733</v>
      </c>
      <c r="AA76" s="60">
        <f t="shared" si="148"/>
        <v>2.2123893805309733</v>
      </c>
      <c r="AB76" s="60">
        <f t="shared" si="148"/>
        <v>2.2123893805309733</v>
      </c>
      <c r="AC76" s="60">
        <f t="shared" si="148"/>
        <v>2.2123893805309733</v>
      </c>
      <c r="AD76" s="60">
        <f t="shared" si="148"/>
        <v>2.2123893805309733</v>
      </c>
      <c r="AE76" s="60">
        <f t="shared" si="148"/>
        <v>25.663716814159294</v>
      </c>
      <c r="AF76" s="22">
        <f t="shared" si="90"/>
        <v>50</v>
      </c>
      <c r="AG76" s="19"/>
      <c r="AI76" s="60">
        <f t="shared" ref="AI76:AT76" si="149">AI43</f>
        <v>1.0939465839782458</v>
      </c>
      <c r="AJ76" s="60">
        <f t="shared" si="149"/>
        <v>1.7470140530055793</v>
      </c>
      <c r="AK76" s="60">
        <f t="shared" si="149"/>
        <v>4.1545318447684867</v>
      </c>
      <c r="AL76" s="60">
        <f t="shared" si="149"/>
        <v>3.953141361806852</v>
      </c>
      <c r="AM76" s="60">
        <f t="shared" si="149"/>
        <v>6.4840197377207671</v>
      </c>
      <c r="AN76" s="60">
        <f t="shared" si="149"/>
        <v>5.6305804528180978</v>
      </c>
      <c r="AO76" s="60">
        <f t="shared" si="149"/>
        <v>1.5209841119876648</v>
      </c>
      <c r="AP76" s="60">
        <f t="shared" si="149"/>
        <v>3.8053327675846313</v>
      </c>
      <c r="AQ76" s="60">
        <f t="shared" si="149"/>
        <v>5.4056587601629191</v>
      </c>
      <c r="AR76" s="60">
        <f t="shared" si="149"/>
        <v>3.704790326166759</v>
      </c>
      <c r="AS76" s="60">
        <f t="shared" si="149"/>
        <v>1.6826923076923077</v>
      </c>
      <c r="AT76" s="60">
        <f t="shared" si="149"/>
        <v>10.817307692307693</v>
      </c>
      <c r="AU76" s="22">
        <f t="shared" si="92"/>
        <v>50</v>
      </c>
      <c r="AX76" s="60">
        <f t="shared" ref="AX76:BI76" si="150">AX43</f>
        <v>0.33478406428146112</v>
      </c>
      <c r="AY76" s="60">
        <f t="shared" si="150"/>
        <v>1.0521784874903735</v>
      </c>
      <c r="AZ76" s="60">
        <f t="shared" si="150"/>
        <v>5.021760963855348</v>
      </c>
      <c r="BA76" s="60">
        <f t="shared" si="150"/>
        <v>1.3391362572724721</v>
      </c>
      <c r="BB76" s="60">
        <f t="shared" si="150"/>
        <v>1.7695729112124823</v>
      </c>
      <c r="BC76" s="60">
        <f t="shared" si="150"/>
        <v>0.76522071844141248</v>
      </c>
      <c r="BD76" s="60">
        <f t="shared" si="150"/>
        <v>7.6138983207794473</v>
      </c>
      <c r="BE76" s="60">
        <f t="shared" si="150"/>
        <v>5.9368206918209614</v>
      </c>
      <c r="BF76" s="60">
        <f t="shared" si="150"/>
        <v>0.52279351119401196</v>
      </c>
      <c r="BG76" s="60">
        <f t="shared" si="150"/>
        <v>4.6098000423192165</v>
      </c>
      <c r="BH76" s="60">
        <f t="shared" si="150"/>
        <v>8.123453269437384</v>
      </c>
      <c r="BI76" s="60">
        <f t="shared" si="150"/>
        <v>12.91058076189543</v>
      </c>
      <c r="BJ76" s="22">
        <f t="shared" si="94"/>
        <v>50</v>
      </c>
    </row>
    <row r="77" spans="1:62" ht="15.75" hidden="1" outlineLevel="1" thickBot="1" x14ac:dyDescent="0.3">
      <c r="A77" s="61" t="s">
        <v>60</v>
      </c>
      <c r="B77" s="62"/>
      <c r="C77" s="63"/>
      <c r="E77" s="64">
        <f t="shared" ref="E77:P77" si="151">SUM(E60:E76)</f>
        <v>1106.4850077491412</v>
      </c>
      <c r="F77" s="64">
        <f t="shared" si="151"/>
        <v>978.46629889503242</v>
      </c>
      <c r="G77" s="64">
        <f t="shared" si="151"/>
        <v>944.94923024804382</v>
      </c>
      <c r="H77" s="64">
        <f t="shared" si="151"/>
        <v>1374.655972084822</v>
      </c>
      <c r="I77" s="64">
        <f t="shared" si="151"/>
        <v>1172.4111401094053</v>
      </c>
      <c r="J77" s="64">
        <f t="shared" si="151"/>
        <v>1284.7388817455869</v>
      </c>
      <c r="K77" s="64">
        <f t="shared" si="151"/>
        <v>1190.4933117852156</v>
      </c>
      <c r="L77" s="64">
        <f t="shared" si="151"/>
        <v>889.08973078944405</v>
      </c>
      <c r="M77" s="64">
        <f t="shared" si="151"/>
        <v>1069.9298760539525</v>
      </c>
      <c r="N77" s="64">
        <f t="shared" si="151"/>
        <v>1103.0688239044332</v>
      </c>
      <c r="O77" s="64">
        <f t="shared" si="151"/>
        <v>1281.9114806483246</v>
      </c>
      <c r="P77" s="64">
        <f t="shared" si="151"/>
        <v>2253.6948150506578</v>
      </c>
      <c r="Q77" s="65">
        <f>SUM(Q60:Q76)</f>
        <v>14649.894569064058</v>
      </c>
      <c r="R77" s="19"/>
      <c r="T77" s="64">
        <f t="shared" ref="T77:AE77" si="152">SUM(T60:T76)</f>
        <v>1464.6724902152143</v>
      </c>
      <c r="U77" s="64">
        <f t="shared" si="152"/>
        <v>1542.5814076380307</v>
      </c>
      <c r="V77" s="64">
        <f t="shared" si="152"/>
        <v>1618.7388161650081</v>
      </c>
      <c r="W77" s="64">
        <f t="shared" si="152"/>
        <v>1919.0337012355683</v>
      </c>
      <c r="X77" s="64">
        <f t="shared" si="152"/>
        <v>2135.0652766086573</v>
      </c>
      <c r="Y77" s="64">
        <f t="shared" si="152"/>
        <v>2003.1552620129257</v>
      </c>
      <c r="Z77" s="64">
        <f t="shared" si="152"/>
        <v>2057.6482954358116</v>
      </c>
      <c r="AA77" s="64">
        <f t="shared" si="152"/>
        <v>1840.2242210927332</v>
      </c>
      <c r="AB77" s="64">
        <f t="shared" si="152"/>
        <v>1720.292537174518</v>
      </c>
      <c r="AC77" s="64">
        <f t="shared" si="152"/>
        <v>1689.7306975306362</v>
      </c>
      <c r="AD77" s="64">
        <f t="shared" si="152"/>
        <v>1499.2670600770316</v>
      </c>
      <c r="AE77" s="64">
        <f t="shared" si="152"/>
        <v>1844.7982348138655</v>
      </c>
      <c r="AF77" s="65">
        <f>SUM(AF60:AF76)</f>
        <v>21335.207999999999</v>
      </c>
      <c r="AG77" s="19"/>
      <c r="AI77" s="64">
        <f t="shared" ref="AI77:AT77" si="153">SUM(AI60:AI76)</f>
        <v>1471.4337706247984</v>
      </c>
      <c r="AJ77" s="64">
        <f t="shared" si="153"/>
        <v>1485.9313522351001</v>
      </c>
      <c r="AK77" s="64">
        <f t="shared" si="153"/>
        <v>4458.6764787374977</v>
      </c>
      <c r="AL77" s="64">
        <f t="shared" si="153"/>
        <v>2181.3709859486562</v>
      </c>
      <c r="AM77" s="64">
        <f t="shared" si="153"/>
        <v>2075.5714651785192</v>
      </c>
      <c r="AN77" s="64">
        <f t="shared" si="153"/>
        <v>2063.4077013183487</v>
      </c>
      <c r="AO77" s="64">
        <f t="shared" si="153"/>
        <v>2372.9198355136882</v>
      </c>
      <c r="AP77" s="64">
        <f t="shared" si="153"/>
        <v>1898.6195995302737</v>
      </c>
      <c r="AQ77" s="64">
        <f t="shared" si="153"/>
        <v>1865.1058084804272</v>
      </c>
      <c r="AR77" s="64">
        <f t="shared" si="153"/>
        <v>2084.1479109050879</v>
      </c>
      <c r="AS77" s="64">
        <f t="shared" si="153"/>
        <v>1974.188969458769</v>
      </c>
      <c r="AT77" s="64">
        <f t="shared" si="153"/>
        <v>3131.0561220688364</v>
      </c>
      <c r="AU77" s="65">
        <f>SUM(AU60:AU76)</f>
        <v>27062.430000000004</v>
      </c>
      <c r="AX77" s="64">
        <f t="shared" ref="AX77:BI77" si="154">SUM(AX60:AX76)</f>
        <v>876.94043627243173</v>
      </c>
      <c r="AY77" s="64">
        <f t="shared" si="154"/>
        <v>1214.934728009049</v>
      </c>
      <c r="AZ77" s="64">
        <f t="shared" si="154"/>
        <v>1657.3254639213744</v>
      </c>
      <c r="BA77" s="64">
        <f t="shared" si="154"/>
        <v>1502.2288535828404</v>
      </c>
      <c r="BB77" s="64">
        <f t="shared" si="154"/>
        <v>1463.4381955478652</v>
      </c>
      <c r="BC77" s="64">
        <f t="shared" si="154"/>
        <v>1565.3226888110376</v>
      </c>
      <c r="BD77" s="64">
        <f t="shared" si="154"/>
        <v>1837.2904870397551</v>
      </c>
      <c r="BE77" s="64">
        <f t="shared" si="154"/>
        <v>1564.5202014966117</v>
      </c>
      <c r="BF77" s="64">
        <f t="shared" si="154"/>
        <v>1402.6978506772368</v>
      </c>
      <c r="BG77" s="64">
        <f t="shared" si="154"/>
        <v>1581.9553112811197</v>
      </c>
      <c r="BH77" s="64">
        <f t="shared" si="154"/>
        <v>2575.2431063701297</v>
      </c>
      <c r="BI77" s="64">
        <f t="shared" si="154"/>
        <v>2567.1026769905479</v>
      </c>
      <c r="BJ77" s="65">
        <f>SUM(BJ60:BJ76)</f>
        <v>19809</v>
      </c>
    </row>
    <row r="78" spans="1:62" hidden="1" outlineLevel="1" x14ac:dyDescent="0.25"/>
    <row r="79" spans="1:62" ht="18.75" hidden="1" outlineLevel="1" x14ac:dyDescent="0.3">
      <c r="H79" s="66" t="s">
        <v>84</v>
      </c>
      <c r="I79" s="67">
        <f>+SUM(E77:I77)</f>
        <v>5576.9676490864449</v>
      </c>
      <c r="W79" s="66" t="s">
        <v>84</v>
      </c>
      <c r="X79" s="67">
        <f>+SUM(T77:X77)</f>
        <v>8680.0916918624789</v>
      </c>
      <c r="AL79" s="66" t="s">
        <v>84</v>
      </c>
      <c r="AM79" s="67">
        <f>+SUM(AI77:AM77)</f>
        <v>11672.984052724572</v>
      </c>
      <c r="BA79" s="66" t="s">
        <v>84</v>
      </c>
      <c r="BB79" s="67">
        <f>+SUM(AX77:BB77)</f>
        <v>6714.867677333561</v>
      </c>
    </row>
    <row r="80" spans="1:62" hidden="1" outlineLevel="1" x14ac:dyDescent="0.25">
      <c r="A80" s="68"/>
      <c r="B80" s="68"/>
      <c r="C80" s="33"/>
      <c r="D80" s="33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70"/>
      <c r="S80" s="33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70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</row>
    <row r="81" spans="1:62" hidden="1" outlineLevel="1" x14ac:dyDescent="0.25">
      <c r="A81" s="68"/>
      <c r="B81" s="68"/>
      <c r="C81" s="33"/>
      <c r="D81" s="33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70"/>
      <c r="S81" s="33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70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</row>
    <row r="82" spans="1:62" hidden="1" outlineLevel="1" x14ac:dyDescent="0.25">
      <c r="A82" s="68"/>
      <c r="B82" s="68"/>
      <c r="C82" s="33"/>
      <c r="D82" s="33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70"/>
      <c r="S82" s="33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70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</row>
    <row r="83" spans="1:62" ht="18.75" hidden="1" outlineLevel="1" x14ac:dyDescent="0.3">
      <c r="H83" s="66"/>
      <c r="I83" s="67"/>
      <c r="W83" s="66"/>
      <c r="X83" s="67"/>
      <c r="AL83" s="66"/>
      <c r="AM83" s="67"/>
      <c r="BA83" s="66"/>
      <c r="BB83" s="67"/>
    </row>
    <row r="84" spans="1:62" hidden="1" outlineLevel="1" x14ac:dyDescent="0.25"/>
    <row r="85" spans="1:62" hidden="1" outlineLevel="1" x14ac:dyDescent="0.25"/>
    <row r="86" spans="1:62" hidden="1" outlineLevel="1" x14ac:dyDescent="0.25">
      <c r="A86" s="33" t="s">
        <v>85</v>
      </c>
      <c r="E86" s="71" t="e">
        <f t="shared" ref="E86:P86" si="155">E77/$AF77*$AF86</f>
        <v>#REF!</v>
      </c>
      <c r="F86" s="71" t="e">
        <f t="shared" si="155"/>
        <v>#REF!</v>
      </c>
      <c r="G86" s="71" t="e">
        <f t="shared" si="155"/>
        <v>#REF!</v>
      </c>
      <c r="H86" s="71" t="e">
        <f t="shared" si="155"/>
        <v>#REF!</v>
      </c>
      <c r="I86" s="71" t="e">
        <f t="shared" si="155"/>
        <v>#REF!</v>
      </c>
      <c r="J86" s="71" t="e">
        <f t="shared" si="155"/>
        <v>#REF!</v>
      </c>
      <c r="K86" s="71" t="e">
        <f t="shared" si="155"/>
        <v>#REF!</v>
      </c>
      <c r="L86" s="71" t="e">
        <f t="shared" si="155"/>
        <v>#REF!</v>
      </c>
      <c r="M86" s="71" t="e">
        <f t="shared" si="155"/>
        <v>#REF!</v>
      </c>
      <c r="N86" s="71" t="e">
        <f t="shared" si="155"/>
        <v>#REF!</v>
      </c>
      <c r="O86" s="71" t="e">
        <f t="shared" si="155"/>
        <v>#REF!</v>
      </c>
      <c r="P86" s="71" t="e">
        <f t="shared" si="155"/>
        <v>#REF!</v>
      </c>
      <c r="Q86" s="72" t="e">
        <f>1056*(Q77/#REF!)</f>
        <v>#REF!</v>
      </c>
      <c r="R86" s="19"/>
      <c r="T86" s="71" t="e">
        <f t="shared" ref="T86:AE86" si="156">T77/$AF77*$AF86</f>
        <v>#REF!</v>
      </c>
      <c r="U86" s="71" t="e">
        <f t="shared" si="156"/>
        <v>#REF!</v>
      </c>
      <c r="V86" s="71" t="e">
        <f t="shared" si="156"/>
        <v>#REF!</v>
      </c>
      <c r="W86" s="71" t="e">
        <f t="shared" si="156"/>
        <v>#REF!</v>
      </c>
      <c r="X86" s="71" t="e">
        <f t="shared" si="156"/>
        <v>#REF!</v>
      </c>
      <c r="Y86" s="71" t="e">
        <f t="shared" si="156"/>
        <v>#REF!</v>
      </c>
      <c r="Z86" s="71" t="e">
        <f t="shared" si="156"/>
        <v>#REF!</v>
      </c>
      <c r="AA86" s="71" t="e">
        <f t="shared" si="156"/>
        <v>#REF!</v>
      </c>
      <c r="AB86" s="71" t="e">
        <f t="shared" si="156"/>
        <v>#REF!</v>
      </c>
      <c r="AC86" s="71" t="e">
        <f t="shared" si="156"/>
        <v>#REF!</v>
      </c>
      <c r="AD86" s="71" t="e">
        <f t="shared" si="156"/>
        <v>#REF!</v>
      </c>
      <c r="AE86" s="71" t="e">
        <f t="shared" si="156"/>
        <v>#REF!</v>
      </c>
      <c r="AF86" s="72" t="e">
        <f>1056*(AF77/#REF!)</f>
        <v>#REF!</v>
      </c>
      <c r="AG86" s="19"/>
      <c r="AI86" s="71" t="e">
        <f t="shared" ref="AI86:AT86" si="157">AI77/$AF77*$AF86</f>
        <v>#REF!</v>
      </c>
      <c r="AJ86" s="71" t="e">
        <f t="shared" si="157"/>
        <v>#REF!</v>
      </c>
      <c r="AK86" s="71" t="e">
        <f t="shared" si="157"/>
        <v>#REF!</v>
      </c>
      <c r="AL86" s="71" t="e">
        <f t="shared" si="157"/>
        <v>#REF!</v>
      </c>
      <c r="AM86" s="71" t="e">
        <f t="shared" si="157"/>
        <v>#REF!</v>
      </c>
      <c r="AN86" s="71" t="e">
        <f t="shared" si="157"/>
        <v>#REF!</v>
      </c>
      <c r="AO86" s="71" t="e">
        <f t="shared" si="157"/>
        <v>#REF!</v>
      </c>
      <c r="AP86" s="71" t="e">
        <f t="shared" si="157"/>
        <v>#REF!</v>
      </c>
      <c r="AQ86" s="71" t="e">
        <f t="shared" si="157"/>
        <v>#REF!</v>
      </c>
      <c r="AR86" s="71" t="e">
        <f t="shared" si="157"/>
        <v>#REF!</v>
      </c>
      <c r="AS86" s="71" t="e">
        <f t="shared" si="157"/>
        <v>#REF!</v>
      </c>
      <c r="AT86" s="71" t="e">
        <f t="shared" si="157"/>
        <v>#REF!</v>
      </c>
      <c r="AU86" s="72">
        <f>1056*(AU77/AF77)</f>
        <v>1339.4725788471342</v>
      </c>
      <c r="AX86" s="71" t="e">
        <f t="shared" ref="AX86:BI86" si="158">AX77/$AF77*$AF86</f>
        <v>#REF!</v>
      </c>
      <c r="AY86" s="71" t="e">
        <f t="shared" si="158"/>
        <v>#REF!</v>
      </c>
      <c r="AZ86" s="71" t="e">
        <f t="shared" si="158"/>
        <v>#REF!</v>
      </c>
      <c r="BA86" s="71" t="e">
        <f t="shared" si="158"/>
        <v>#REF!</v>
      </c>
      <c r="BB86" s="71" t="e">
        <f t="shared" si="158"/>
        <v>#REF!</v>
      </c>
      <c r="BC86" s="71" t="e">
        <f t="shared" si="158"/>
        <v>#REF!</v>
      </c>
      <c r="BD86" s="71" t="e">
        <f t="shared" si="158"/>
        <v>#REF!</v>
      </c>
      <c r="BE86" s="71" t="e">
        <f t="shared" si="158"/>
        <v>#REF!</v>
      </c>
      <c r="BF86" s="71" t="e">
        <f t="shared" si="158"/>
        <v>#REF!</v>
      </c>
      <c r="BG86" s="71" t="e">
        <f t="shared" si="158"/>
        <v>#REF!</v>
      </c>
      <c r="BH86" s="71" t="e">
        <f t="shared" si="158"/>
        <v>#REF!</v>
      </c>
      <c r="BI86" s="71" t="e">
        <f t="shared" si="158"/>
        <v>#REF!</v>
      </c>
      <c r="BJ86" s="72">
        <f>1056*(BJ77/AU77)</f>
        <v>772.964733765593</v>
      </c>
    </row>
    <row r="87" spans="1:62" hidden="1" outlineLevel="1" x14ac:dyDescent="0.25"/>
    <row r="88" spans="1:62" hidden="1" outlineLevel="1" x14ac:dyDescent="0.25">
      <c r="E88" s="113" t="s">
        <v>61</v>
      </c>
      <c r="F88" s="113"/>
      <c r="G88" s="113"/>
      <c r="H88" s="113"/>
      <c r="I88" s="113"/>
      <c r="J88" s="114" t="s">
        <v>86</v>
      </c>
      <c r="K88" s="114"/>
      <c r="L88" s="114"/>
      <c r="M88" s="114"/>
      <c r="N88" s="114"/>
      <c r="O88" s="114"/>
      <c r="P88" s="114"/>
      <c r="T88" s="113" t="s">
        <v>61</v>
      </c>
      <c r="U88" s="113"/>
      <c r="V88" s="113"/>
      <c r="W88" s="113"/>
      <c r="X88" s="113"/>
      <c r="Y88" s="114" t="s">
        <v>86</v>
      </c>
      <c r="Z88" s="114"/>
      <c r="AA88" s="114"/>
      <c r="AB88" s="114"/>
      <c r="AC88" s="114"/>
      <c r="AD88" s="114"/>
      <c r="AE88" s="114"/>
      <c r="AI88" s="113" t="s">
        <v>61</v>
      </c>
      <c r="AJ88" s="113"/>
      <c r="AK88" s="113"/>
      <c r="AL88" s="113"/>
      <c r="AM88" s="113"/>
      <c r="AN88" s="114" t="s">
        <v>86</v>
      </c>
      <c r="AO88" s="114"/>
      <c r="AP88" s="114"/>
      <c r="AQ88" s="114"/>
      <c r="AR88" s="114"/>
      <c r="AS88" s="114"/>
      <c r="AT88" s="114"/>
      <c r="AX88" s="113" t="s">
        <v>61</v>
      </c>
      <c r="AY88" s="113"/>
      <c r="AZ88" s="113"/>
      <c r="BA88" s="113"/>
      <c r="BB88" s="113"/>
      <c r="BC88" s="114" t="s">
        <v>86</v>
      </c>
      <c r="BD88" s="114"/>
      <c r="BE88" s="114"/>
      <c r="BF88" s="114"/>
      <c r="BG88" s="114"/>
      <c r="BH88" s="114"/>
      <c r="BI88" s="114"/>
    </row>
    <row r="89" spans="1:62" ht="21" hidden="1" outlineLevel="1" x14ac:dyDescent="0.35">
      <c r="A89" s="58" t="s">
        <v>87</v>
      </c>
      <c r="B89" s="8"/>
      <c r="C89" s="9"/>
      <c r="E89" s="11" t="s">
        <v>3</v>
      </c>
      <c r="F89" s="11" t="s">
        <v>3</v>
      </c>
      <c r="G89" s="11" t="s">
        <v>3</v>
      </c>
      <c r="H89" s="11" t="s">
        <v>3</v>
      </c>
      <c r="I89" s="11" t="s">
        <v>3</v>
      </c>
      <c r="J89" s="11" t="s">
        <v>3</v>
      </c>
      <c r="K89" s="11" t="s">
        <v>3</v>
      </c>
      <c r="L89" s="11" t="s">
        <v>3</v>
      </c>
      <c r="M89" s="11" t="s">
        <v>3</v>
      </c>
      <c r="N89" s="11" t="s">
        <v>3</v>
      </c>
      <c r="O89" s="11" t="s">
        <v>3</v>
      </c>
      <c r="P89" s="11" t="s">
        <v>3</v>
      </c>
      <c r="Q89" s="12" t="s">
        <v>5</v>
      </c>
      <c r="R89" s="13"/>
      <c r="T89" s="11" t="s">
        <v>3</v>
      </c>
      <c r="U89" s="11" t="s">
        <v>3</v>
      </c>
      <c r="V89" s="11" t="s">
        <v>3</v>
      </c>
      <c r="W89" s="11" t="s">
        <v>3</v>
      </c>
      <c r="X89" s="11" t="s">
        <v>3</v>
      </c>
      <c r="Y89" s="11" t="s">
        <v>3</v>
      </c>
      <c r="Z89" s="11" t="s">
        <v>3</v>
      </c>
      <c r="AA89" s="11" t="s">
        <v>3</v>
      </c>
      <c r="AB89" s="11" t="s">
        <v>3</v>
      </c>
      <c r="AC89" s="11" t="s">
        <v>3</v>
      </c>
      <c r="AD89" s="11" t="s">
        <v>3</v>
      </c>
      <c r="AE89" s="11" t="s">
        <v>3</v>
      </c>
      <c r="AF89" s="12" t="s">
        <v>5</v>
      </c>
      <c r="AG89" s="13"/>
      <c r="AI89" s="11" t="s">
        <v>3</v>
      </c>
      <c r="AJ89" s="11" t="s">
        <v>3</v>
      </c>
      <c r="AK89" s="11" t="s">
        <v>3</v>
      </c>
      <c r="AL89" s="11" t="s">
        <v>3</v>
      </c>
      <c r="AM89" s="11" t="s">
        <v>3</v>
      </c>
      <c r="AN89" s="11" t="s">
        <v>3</v>
      </c>
      <c r="AO89" s="11" t="s">
        <v>3</v>
      </c>
      <c r="AP89" s="11" t="s">
        <v>3</v>
      </c>
      <c r="AQ89" s="11" t="s">
        <v>3</v>
      </c>
      <c r="AR89" s="11" t="s">
        <v>3</v>
      </c>
      <c r="AS89" s="11" t="s">
        <v>3</v>
      </c>
      <c r="AT89" s="11" t="s">
        <v>3</v>
      </c>
      <c r="AU89" s="12" t="s">
        <v>5</v>
      </c>
      <c r="AX89" s="11" t="s">
        <v>3</v>
      </c>
      <c r="AY89" s="11" t="s">
        <v>3</v>
      </c>
      <c r="AZ89" s="11" t="s">
        <v>3</v>
      </c>
      <c r="BA89" s="11" t="s">
        <v>3</v>
      </c>
      <c r="BB89" s="11" t="s">
        <v>3</v>
      </c>
      <c r="BC89" s="11" t="s">
        <v>3</v>
      </c>
      <c r="BD89" s="11" t="s">
        <v>3</v>
      </c>
      <c r="BE89" s="11" t="s">
        <v>3</v>
      </c>
      <c r="BF89" s="11" t="s">
        <v>3</v>
      </c>
      <c r="BG89" s="11" t="s">
        <v>3</v>
      </c>
      <c r="BH89" s="11" t="s">
        <v>3</v>
      </c>
      <c r="BI89" s="11" t="s">
        <v>3</v>
      </c>
      <c r="BJ89" s="12" t="s">
        <v>5</v>
      </c>
    </row>
    <row r="90" spans="1:62" hidden="1" outlineLevel="1" x14ac:dyDescent="0.25">
      <c r="A90" s="7" t="s">
        <v>64</v>
      </c>
      <c r="B90" s="7" t="s">
        <v>9</v>
      </c>
      <c r="C90" s="7" t="s">
        <v>10</v>
      </c>
      <c r="E90" s="14">
        <v>201301</v>
      </c>
      <c r="F90" s="14">
        <v>201302</v>
      </c>
      <c r="G90" s="14">
        <v>201303</v>
      </c>
      <c r="H90" s="14">
        <v>201304</v>
      </c>
      <c r="I90" s="14">
        <v>201305</v>
      </c>
      <c r="J90" s="14">
        <v>201306</v>
      </c>
      <c r="K90" s="14">
        <v>201307</v>
      </c>
      <c r="L90" s="14">
        <v>201308</v>
      </c>
      <c r="M90" s="14">
        <v>201309</v>
      </c>
      <c r="N90" s="14">
        <v>201310</v>
      </c>
      <c r="O90" s="14">
        <v>201311</v>
      </c>
      <c r="P90" s="14">
        <v>201312</v>
      </c>
      <c r="Q90" s="15" t="s">
        <v>65</v>
      </c>
      <c r="R90" s="13"/>
      <c r="T90" s="14">
        <v>201301</v>
      </c>
      <c r="U90" s="14">
        <v>201302</v>
      </c>
      <c r="V90" s="14">
        <v>201303</v>
      </c>
      <c r="W90" s="14">
        <v>201304</v>
      </c>
      <c r="X90" s="14">
        <v>201305</v>
      </c>
      <c r="Y90" s="14">
        <v>201306</v>
      </c>
      <c r="Z90" s="14">
        <v>201307</v>
      </c>
      <c r="AA90" s="14">
        <v>201308</v>
      </c>
      <c r="AB90" s="14">
        <v>201309</v>
      </c>
      <c r="AC90" s="14">
        <v>201310</v>
      </c>
      <c r="AD90" s="14">
        <v>201311</v>
      </c>
      <c r="AE90" s="14">
        <v>201312</v>
      </c>
      <c r="AF90" s="15" t="s">
        <v>65</v>
      </c>
      <c r="AG90" s="13"/>
      <c r="AI90" s="14">
        <v>201301</v>
      </c>
      <c r="AJ90" s="14">
        <v>201302</v>
      </c>
      <c r="AK90" s="14">
        <v>201303</v>
      </c>
      <c r="AL90" s="14">
        <v>201304</v>
      </c>
      <c r="AM90" s="14">
        <v>201305</v>
      </c>
      <c r="AN90" s="14">
        <v>201306</v>
      </c>
      <c r="AO90" s="14">
        <v>201307</v>
      </c>
      <c r="AP90" s="14">
        <v>201308</v>
      </c>
      <c r="AQ90" s="14">
        <v>201309</v>
      </c>
      <c r="AR90" s="14">
        <v>201310</v>
      </c>
      <c r="AS90" s="14">
        <v>201311</v>
      </c>
      <c r="AT90" s="14">
        <v>201312</v>
      </c>
      <c r="AU90" s="15" t="s">
        <v>65</v>
      </c>
      <c r="AX90" s="14">
        <v>201301</v>
      </c>
      <c r="AY90" s="14">
        <v>201302</v>
      </c>
      <c r="AZ90" s="14">
        <v>201303</v>
      </c>
      <c r="BA90" s="14">
        <v>201304</v>
      </c>
      <c r="BB90" s="14">
        <v>201305</v>
      </c>
      <c r="BC90" s="14">
        <v>201306</v>
      </c>
      <c r="BD90" s="14">
        <v>201307</v>
      </c>
      <c r="BE90" s="14">
        <v>201308</v>
      </c>
      <c r="BF90" s="14">
        <v>201309</v>
      </c>
      <c r="BG90" s="14">
        <v>201310</v>
      </c>
      <c r="BH90" s="14">
        <v>201311</v>
      </c>
      <c r="BI90" s="14">
        <v>201312</v>
      </c>
      <c r="BJ90" s="15" t="s">
        <v>65</v>
      </c>
    </row>
    <row r="91" spans="1:62" hidden="1" outlineLevel="1" x14ac:dyDescent="0.25">
      <c r="A91" s="7" t="s">
        <v>66</v>
      </c>
      <c r="B91" s="7">
        <v>303</v>
      </c>
      <c r="C91" s="7" t="s">
        <v>67</v>
      </c>
      <c r="E91" s="59" t="e">
        <f t="shared" ref="E91:P94" si="159">E60/E$77*E$86</f>
        <v>#REF!</v>
      </c>
      <c r="F91" s="59" t="e">
        <f t="shared" si="159"/>
        <v>#REF!</v>
      </c>
      <c r="G91" s="59" t="e">
        <f t="shared" si="159"/>
        <v>#REF!</v>
      </c>
      <c r="H91" s="59" t="e">
        <f t="shared" si="159"/>
        <v>#REF!</v>
      </c>
      <c r="I91" s="59" t="e">
        <f t="shared" si="159"/>
        <v>#REF!</v>
      </c>
      <c r="J91" s="59" t="e">
        <f t="shared" si="159"/>
        <v>#REF!</v>
      </c>
      <c r="K91" s="59" t="e">
        <f t="shared" si="159"/>
        <v>#REF!</v>
      </c>
      <c r="L91" s="59" t="e">
        <f t="shared" si="159"/>
        <v>#REF!</v>
      </c>
      <c r="M91" s="59" t="e">
        <f t="shared" si="159"/>
        <v>#REF!</v>
      </c>
      <c r="N91" s="59" t="e">
        <f t="shared" si="159"/>
        <v>#REF!</v>
      </c>
      <c r="O91" s="59" t="e">
        <f t="shared" si="159"/>
        <v>#REF!</v>
      </c>
      <c r="P91" s="59" t="e">
        <f t="shared" si="159"/>
        <v>#REF!</v>
      </c>
      <c r="Q91" s="18" t="e">
        <f>SUM(E91:P91)</f>
        <v>#REF!</v>
      </c>
      <c r="R91" s="19"/>
      <c r="T91" s="59" t="e">
        <f t="shared" ref="T91:AE106" si="160">T60/T$77*T$86</f>
        <v>#REF!</v>
      </c>
      <c r="U91" s="59" t="e">
        <f t="shared" si="160"/>
        <v>#REF!</v>
      </c>
      <c r="V91" s="59" t="e">
        <f t="shared" si="160"/>
        <v>#REF!</v>
      </c>
      <c r="W91" s="59" t="e">
        <f t="shared" si="160"/>
        <v>#REF!</v>
      </c>
      <c r="X91" s="59" t="e">
        <f t="shared" si="160"/>
        <v>#REF!</v>
      </c>
      <c r="Y91" s="59" t="e">
        <f t="shared" si="160"/>
        <v>#REF!</v>
      </c>
      <c r="Z91" s="59" t="e">
        <f t="shared" si="160"/>
        <v>#REF!</v>
      </c>
      <c r="AA91" s="59" t="e">
        <f t="shared" si="160"/>
        <v>#REF!</v>
      </c>
      <c r="AB91" s="59" t="e">
        <f t="shared" si="160"/>
        <v>#REF!</v>
      </c>
      <c r="AC91" s="59" t="e">
        <f t="shared" si="160"/>
        <v>#REF!</v>
      </c>
      <c r="AD91" s="59" t="e">
        <f t="shared" si="160"/>
        <v>#REF!</v>
      </c>
      <c r="AE91" s="59" t="e">
        <f t="shared" si="160"/>
        <v>#REF!</v>
      </c>
      <c r="AF91" s="18" t="e">
        <f>SUM(T91:AE91)</f>
        <v>#REF!</v>
      </c>
      <c r="AG91" s="19"/>
      <c r="AI91" s="59" t="e">
        <f t="shared" ref="AI91:AT106" si="161">AI60/AI$77*AI$86</f>
        <v>#REF!</v>
      </c>
      <c r="AJ91" s="59" t="e">
        <f t="shared" si="161"/>
        <v>#REF!</v>
      </c>
      <c r="AK91" s="59" t="e">
        <f t="shared" si="161"/>
        <v>#REF!</v>
      </c>
      <c r="AL91" s="59" t="e">
        <f t="shared" si="161"/>
        <v>#REF!</v>
      </c>
      <c r="AM91" s="59" t="e">
        <f t="shared" si="161"/>
        <v>#REF!</v>
      </c>
      <c r="AN91" s="59" t="e">
        <f t="shared" si="161"/>
        <v>#REF!</v>
      </c>
      <c r="AO91" s="59" t="e">
        <f t="shared" si="161"/>
        <v>#REF!</v>
      </c>
      <c r="AP91" s="59" t="e">
        <f t="shared" si="161"/>
        <v>#REF!</v>
      </c>
      <c r="AQ91" s="59" t="e">
        <f t="shared" si="161"/>
        <v>#REF!</v>
      </c>
      <c r="AR91" s="59" t="e">
        <f t="shared" si="161"/>
        <v>#REF!</v>
      </c>
      <c r="AS91" s="59" t="e">
        <f t="shared" si="161"/>
        <v>#REF!</v>
      </c>
      <c r="AT91" s="59" t="e">
        <f t="shared" si="161"/>
        <v>#REF!</v>
      </c>
      <c r="AU91" s="18" t="e">
        <f>SUM(AI91:AT91)</f>
        <v>#REF!</v>
      </c>
      <c r="AX91" s="59" t="e">
        <f t="shared" ref="AX91:BI106" si="162">AX60/AX$77*AX$86</f>
        <v>#REF!</v>
      </c>
      <c r="AY91" s="59" t="e">
        <f t="shared" si="162"/>
        <v>#REF!</v>
      </c>
      <c r="AZ91" s="59" t="e">
        <f t="shared" si="162"/>
        <v>#REF!</v>
      </c>
      <c r="BA91" s="59" t="e">
        <f t="shared" si="162"/>
        <v>#REF!</v>
      </c>
      <c r="BB91" s="59" t="e">
        <f t="shared" si="162"/>
        <v>#REF!</v>
      </c>
      <c r="BC91" s="59" t="e">
        <f t="shared" si="162"/>
        <v>#REF!</v>
      </c>
      <c r="BD91" s="59" t="e">
        <f t="shared" si="162"/>
        <v>#REF!</v>
      </c>
      <c r="BE91" s="59" t="e">
        <f t="shared" si="162"/>
        <v>#REF!</v>
      </c>
      <c r="BF91" s="59" t="e">
        <f t="shared" si="162"/>
        <v>#REF!</v>
      </c>
      <c r="BG91" s="59" t="e">
        <f t="shared" si="162"/>
        <v>#REF!</v>
      </c>
      <c r="BH91" s="59" t="e">
        <f t="shared" si="162"/>
        <v>#REF!</v>
      </c>
      <c r="BI91" s="59" t="e">
        <f t="shared" si="162"/>
        <v>#REF!</v>
      </c>
      <c r="BJ91" s="18" t="e">
        <f>SUM(AX91:BI91)</f>
        <v>#REF!</v>
      </c>
    </row>
    <row r="92" spans="1:62" hidden="1" outlineLevel="1" x14ac:dyDescent="0.25">
      <c r="A92" s="21"/>
      <c r="B92" s="21">
        <v>354</v>
      </c>
      <c r="C92" s="21" t="s">
        <v>68</v>
      </c>
      <c r="E92" s="60" t="e">
        <f t="shared" si="159"/>
        <v>#REF!</v>
      </c>
      <c r="F92" s="60" t="e">
        <f t="shared" si="159"/>
        <v>#REF!</v>
      </c>
      <c r="G92" s="60" t="e">
        <f t="shared" si="159"/>
        <v>#REF!</v>
      </c>
      <c r="H92" s="60" t="e">
        <f t="shared" si="159"/>
        <v>#REF!</v>
      </c>
      <c r="I92" s="60" t="e">
        <f t="shared" si="159"/>
        <v>#REF!</v>
      </c>
      <c r="J92" s="60" t="e">
        <f t="shared" si="159"/>
        <v>#REF!</v>
      </c>
      <c r="K92" s="60" t="e">
        <f t="shared" si="159"/>
        <v>#REF!</v>
      </c>
      <c r="L92" s="60" t="e">
        <f t="shared" si="159"/>
        <v>#REF!</v>
      </c>
      <c r="M92" s="60" t="e">
        <f t="shared" si="159"/>
        <v>#REF!</v>
      </c>
      <c r="N92" s="60" t="e">
        <f t="shared" si="159"/>
        <v>#REF!</v>
      </c>
      <c r="O92" s="60" t="e">
        <f t="shared" si="159"/>
        <v>#REF!</v>
      </c>
      <c r="P92" s="60" t="e">
        <f t="shared" si="159"/>
        <v>#REF!</v>
      </c>
      <c r="Q92" s="22" t="e">
        <f t="shared" ref="Q92:Q107" si="163">SUM(E92:P92)</f>
        <v>#REF!</v>
      </c>
      <c r="R92" s="19"/>
      <c r="T92" s="60" t="e">
        <f t="shared" si="160"/>
        <v>#REF!</v>
      </c>
      <c r="U92" s="60" t="e">
        <f t="shared" si="160"/>
        <v>#REF!</v>
      </c>
      <c r="V92" s="60" t="e">
        <f t="shared" si="160"/>
        <v>#REF!</v>
      </c>
      <c r="W92" s="60" t="e">
        <f t="shared" si="160"/>
        <v>#REF!</v>
      </c>
      <c r="X92" s="60" t="e">
        <f t="shared" si="160"/>
        <v>#REF!</v>
      </c>
      <c r="Y92" s="60" t="e">
        <f t="shared" si="160"/>
        <v>#REF!</v>
      </c>
      <c r="Z92" s="60" t="e">
        <f t="shared" si="160"/>
        <v>#REF!</v>
      </c>
      <c r="AA92" s="60" t="e">
        <f t="shared" si="160"/>
        <v>#REF!</v>
      </c>
      <c r="AB92" s="60" t="e">
        <f t="shared" si="160"/>
        <v>#REF!</v>
      </c>
      <c r="AC92" s="60" t="e">
        <f t="shared" si="160"/>
        <v>#REF!</v>
      </c>
      <c r="AD92" s="60" t="e">
        <f t="shared" si="160"/>
        <v>#REF!</v>
      </c>
      <c r="AE92" s="60" t="e">
        <f t="shared" si="160"/>
        <v>#REF!</v>
      </c>
      <c r="AF92" s="22" t="e">
        <f t="shared" ref="AF92:AF107" si="164">SUM(T92:AE92)</f>
        <v>#REF!</v>
      </c>
      <c r="AG92" s="19"/>
      <c r="AI92" s="60" t="e">
        <f t="shared" si="161"/>
        <v>#REF!</v>
      </c>
      <c r="AJ92" s="60" t="e">
        <f t="shared" si="161"/>
        <v>#REF!</v>
      </c>
      <c r="AK92" s="60" t="e">
        <f t="shared" si="161"/>
        <v>#REF!</v>
      </c>
      <c r="AL92" s="60" t="e">
        <f t="shared" si="161"/>
        <v>#REF!</v>
      </c>
      <c r="AM92" s="60" t="e">
        <f t="shared" si="161"/>
        <v>#REF!</v>
      </c>
      <c r="AN92" s="60" t="e">
        <f t="shared" si="161"/>
        <v>#REF!</v>
      </c>
      <c r="AO92" s="60" t="e">
        <f t="shared" si="161"/>
        <v>#REF!</v>
      </c>
      <c r="AP92" s="60" t="e">
        <f t="shared" si="161"/>
        <v>#REF!</v>
      </c>
      <c r="AQ92" s="60" t="e">
        <f t="shared" si="161"/>
        <v>#REF!</v>
      </c>
      <c r="AR92" s="60" t="e">
        <f t="shared" si="161"/>
        <v>#REF!</v>
      </c>
      <c r="AS92" s="60" t="e">
        <f t="shared" si="161"/>
        <v>#REF!</v>
      </c>
      <c r="AT92" s="60" t="e">
        <f t="shared" si="161"/>
        <v>#REF!</v>
      </c>
      <c r="AU92" s="22" t="e">
        <f t="shared" ref="AU92:AU107" si="165">SUM(AI92:AT92)</f>
        <v>#REF!</v>
      </c>
      <c r="AX92" s="60" t="e">
        <f t="shared" si="162"/>
        <v>#REF!</v>
      </c>
      <c r="AY92" s="60" t="e">
        <f t="shared" si="162"/>
        <v>#REF!</v>
      </c>
      <c r="AZ92" s="60" t="e">
        <f t="shared" si="162"/>
        <v>#REF!</v>
      </c>
      <c r="BA92" s="60" t="e">
        <f t="shared" si="162"/>
        <v>#REF!</v>
      </c>
      <c r="BB92" s="60" t="e">
        <f t="shared" si="162"/>
        <v>#REF!</v>
      </c>
      <c r="BC92" s="60" t="e">
        <f t="shared" si="162"/>
        <v>#REF!</v>
      </c>
      <c r="BD92" s="60" t="e">
        <f t="shared" si="162"/>
        <v>#REF!</v>
      </c>
      <c r="BE92" s="60" t="e">
        <f t="shared" si="162"/>
        <v>#REF!</v>
      </c>
      <c r="BF92" s="60" t="e">
        <f t="shared" si="162"/>
        <v>#REF!</v>
      </c>
      <c r="BG92" s="60" t="e">
        <f t="shared" si="162"/>
        <v>#REF!</v>
      </c>
      <c r="BH92" s="60" t="e">
        <f t="shared" si="162"/>
        <v>#REF!</v>
      </c>
      <c r="BI92" s="60" t="e">
        <f t="shared" si="162"/>
        <v>#REF!</v>
      </c>
      <c r="BJ92" s="22" t="e">
        <f t="shared" ref="BJ92:BJ107" si="166">SUM(AX92:BI92)</f>
        <v>#REF!</v>
      </c>
    </row>
    <row r="93" spans="1:62" hidden="1" outlineLevel="1" x14ac:dyDescent="0.25">
      <c r="A93" s="20"/>
      <c r="B93" s="21">
        <v>374</v>
      </c>
      <c r="C93" s="21" t="s">
        <v>69</v>
      </c>
      <c r="E93" s="60" t="e">
        <f t="shared" si="159"/>
        <v>#REF!</v>
      </c>
      <c r="F93" s="60" t="e">
        <f t="shared" si="159"/>
        <v>#REF!</v>
      </c>
      <c r="G93" s="60" t="e">
        <f t="shared" si="159"/>
        <v>#REF!</v>
      </c>
      <c r="H93" s="60" t="e">
        <f t="shared" si="159"/>
        <v>#REF!</v>
      </c>
      <c r="I93" s="60" t="e">
        <f t="shared" si="159"/>
        <v>#REF!</v>
      </c>
      <c r="J93" s="60" t="e">
        <f t="shared" si="159"/>
        <v>#REF!</v>
      </c>
      <c r="K93" s="60" t="e">
        <f t="shared" si="159"/>
        <v>#REF!</v>
      </c>
      <c r="L93" s="60" t="e">
        <f t="shared" si="159"/>
        <v>#REF!</v>
      </c>
      <c r="M93" s="60" t="e">
        <f t="shared" si="159"/>
        <v>#REF!</v>
      </c>
      <c r="N93" s="60" t="e">
        <f t="shared" si="159"/>
        <v>#REF!</v>
      </c>
      <c r="O93" s="60" t="e">
        <f t="shared" si="159"/>
        <v>#REF!</v>
      </c>
      <c r="P93" s="60" t="e">
        <f t="shared" si="159"/>
        <v>#REF!</v>
      </c>
      <c r="Q93" s="22" t="e">
        <f t="shared" si="163"/>
        <v>#REF!</v>
      </c>
      <c r="R93" s="19"/>
      <c r="T93" s="60" t="e">
        <f t="shared" si="160"/>
        <v>#REF!</v>
      </c>
      <c r="U93" s="60" t="e">
        <f t="shared" si="160"/>
        <v>#REF!</v>
      </c>
      <c r="V93" s="60" t="e">
        <f t="shared" si="160"/>
        <v>#REF!</v>
      </c>
      <c r="W93" s="60" t="e">
        <f t="shared" si="160"/>
        <v>#REF!</v>
      </c>
      <c r="X93" s="60" t="e">
        <f t="shared" si="160"/>
        <v>#REF!</v>
      </c>
      <c r="Y93" s="60" t="e">
        <f t="shared" si="160"/>
        <v>#REF!</v>
      </c>
      <c r="Z93" s="60" t="e">
        <f t="shared" si="160"/>
        <v>#REF!</v>
      </c>
      <c r="AA93" s="60" t="e">
        <f t="shared" si="160"/>
        <v>#REF!</v>
      </c>
      <c r="AB93" s="60" t="e">
        <f t="shared" si="160"/>
        <v>#REF!</v>
      </c>
      <c r="AC93" s="60" t="e">
        <f t="shared" si="160"/>
        <v>#REF!</v>
      </c>
      <c r="AD93" s="60" t="e">
        <f t="shared" si="160"/>
        <v>#REF!</v>
      </c>
      <c r="AE93" s="60" t="e">
        <f t="shared" si="160"/>
        <v>#REF!</v>
      </c>
      <c r="AF93" s="22" t="e">
        <f t="shared" si="164"/>
        <v>#REF!</v>
      </c>
      <c r="AG93" s="19"/>
      <c r="AI93" s="60" t="e">
        <f t="shared" si="161"/>
        <v>#REF!</v>
      </c>
      <c r="AJ93" s="60" t="e">
        <f t="shared" si="161"/>
        <v>#REF!</v>
      </c>
      <c r="AK93" s="60" t="e">
        <f t="shared" si="161"/>
        <v>#REF!</v>
      </c>
      <c r="AL93" s="60" t="e">
        <f t="shared" si="161"/>
        <v>#REF!</v>
      </c>
      <c r="AM93" s="60" t="e">
        <f t="shared" si="161"/>
        <v>#REF!</v>
      </c>
      <c r="AN93" s="60" t="e">
        <f t="shared" si="161"/>
        <v>#REF!</v>
      </c>
      <c r="AO93" s="60" t="e">
        <f t="shared" si="161"/>
        <v>#REF!</v>
      </c>
      <c r="AP93" s="60" t="e">
        <f t="shared" si="161"/>
        <v>#REF!</v>
      </c>
      <c r="AQ93" s="60" t="e">
        <f t="shared" si="161"/>
        <v>#REF!</v>
      </c>
      <c r="AR93" s="60" t="e">
        <f t="shared" si="161"/>
        <v>#REF!</v>
      </c>
      <c r="AS93" s="60" t="e">
        <f t="shared" si="161"/>
        <v>#REF!</v>
      </c>
      <c r="AT93" s="60" t="e">
        <f t="shared" si="161"/>
        <v>#REF!</v>
      </c>
      <c r="AU93" s="22" t="e">
        <f t="shared" si="165"/>
        <v>#REF!</v>
      </c>
      <c r="AX93" s="60" t="e">
        <f t="shared" si="162"/>
        <v>#REF!</v>
      </c>
      <c r="AY93" s="60" t="e">
        <f t="shared" si="162"/>
        <v>#REF!</v>
      </c>
      <c r="AZ93" s="60" t="e">
        <f t="shared" si="162"/>
        <v>#REF!</v>
      </c>
      <c r="BA93" s="60" t="e">
        <f t="shared" si="162"/>
        <v>#REF!</v>
      </c>
      <c r="BB93" s="60" t="e">
        <f t="shared" si="162"/>
        <v>#REF!</v>
      </c>
      <c r="BC93" s="60" t="e">
        <f t="shared" si="162"/>
        <v>#REF!</v>
      </c>
      <c r="BD93" s="60" t="e">
        <f t="shared" si="162"/>
        <v>#REF!</v>
      </c>
      <c r="BE93" s="60" t="e">
        <f t="shared" si="162"/>
        <v>#REF!</v>
      </c>
      <c r="BF93" s="60" t="e">
        <f t="shared" si="162"/>
        <v>#REF!</v>
      </c>
      <c r="BG93" s="60" t="e">
        <f t="shared" si="162"/>
        <v>#REF!</v>
      </c>
      <c r="BH93" s="60" t="e">
        <f t="shared" si="162"/>
        <v>#REF!</v>
      </c>
      <c r="BI93" s="60" t="e">
        <f t="shared" si="162"/>
        <v>#REF!</v>
      </c>
      <c r="BJ93" s="22" t="e">
        <f t="shared" si="166"/>
        <v>#REF!</v>
      </c>
    </row>
    <row r="94" spans="1:62" hidden="1" outlineLevel="1" x14ac:dyDescent="0.25">
      <c r="A94" s="20"/>
      <c r="B94" s="21">
        <v>375.2</v>
      </c>
      <c r="C94" s="21" t="s">
        <v>70</v>
      </c>
      <c r="E94" s="60" t="e">
        <f>E63/E$77*E$86</f>
        <v>#REF!</v>
      </c>
      <c r="F94" s="60" t="e">
        <f t="shared" si="159"/>
        <v>#REF!</v>
      </c>
      <c r="G94" s="60" t="e">
        <f t="shared" si="159"/>
        <v>#REF!</v>
      </c>
      <c r="H94" s="60" t="e">
        <f t="shared" si="159"/>
        <v>#REF!</v>
      </c>
      <c r="I94" s="60" t="e">
        <f t="shared" si="159"/>
        <v>#REF!</v>
      </c>
      <c r="J94" s="60" t="e">
        <f t="shared" si="159"/>
        <v>#REF!</v>
      </c>
      <c r="K94" s="60" t="e">
        <f t="shared" si="159"/>
        <v>#REF!</v>
      </c>
      <c r="L94" s="60" t="e">
        <f t="shared" si="159"/>
        <v>#REF!</v>
      </c>
      <c r="M94" s="60" t="e">
        <f t="shared" si="159"/>
        <v>#REF!</v>
      </c>
      <c r="N94" s="60" t="e">
        <f t="shared" si="159"/>
        <v>#REF!</v>
      </c>
      <c r="O94" s="60" t="e">
        <f t="shared" si="159"/>
        <v>#REF!</v>
      </c>
      <c r="P94" s="60" t="e">
        <f t="shared" si="159"/>
        <v>#REF!</v>
      </c>
      <c r="Q94" s="22" t="e">
        <f t="shared" si="163"/>
        <v>#REF!</v>
      </c>
      <c r="R94" s="19"/>
      <c r="T94" s="60" t="e">
        <f>T63/T$77*T$86</f>
        <v>#REF!</v>
      </c>
      <c r="U94" s="60" t="e">
        <f t="shared" si="160"/>
        <v>#REF!</v>
      </c>
      <c r="V94" s="60" t="e">
        <f t="shared" si="160"/>
        <v>#REF!</v>
      </c>
      <c r="W94" s="60" t="e">
        <f t="shared" si="160"/>
        <v>#REF!</v>
      </c>
      <c r="X94" s="60" t="e">
        <f t="shared" si="160"/>
        <v>#REF!</v>
      </c>
      <c r="Y94" s="60" t="e">
        <f t="shared" si="160"/>
        <v>#REF!</v>
      </c>
      <c r="Z94" s="60" t="e">
        <f t="shared" si="160"/>
        <v>#REF!</v>
      </c>
      <c r="AA94" s="60" t="e">
        <f t="shared" si="160"/>
        <v>#REF!</v>
      </c>
      <c r="AB94" s="60" t="e">
        <f t="shared" si="160"/>
        <v>#REF!</v>
      </c>
      <c r="AC94" s="60" t="e">
        <f t="shared" si="160"/>
        <v>#REF!</v>
      </c>
      <c r="AD94" s="60" t="e">
        <f t="shared" si="160"/>
        <v>#REF!</v>
      </c>
      <c r="AE94" s="60" t="e">
        <f t="shared" si="160"/>
        <v>#REF!</v>
      </c>
      <c r="AF94" s="22" t="e">
        <f t="shared" si="164"/>
        <v>#REF!</v>
      </c>
      <c r="AG94" s="19"/>
      <c r="AI94" s="60" t="e">
        <f t="shared" si="161"/>
        <v>#REF!</v>
      </c>
      <c r="AJ94" s="60" t="e">
        <f t="shared" si="161"/>
        <v>#REF!</v>
      </c>
      <c r="AK94" s="60" t="e">
        <f t="shared" si="161"/>
        <v>#REF!</v>
      </c>
      <c r="AL94" s="60" t="e">
        <f t="shared" si="161"/>
        <v>#REF!</v>
      </c>
      <c r="AM94" s="60" t="e">
        <f t="shared" si="161"/>
        <v>#REF!</v>
      </c>
      <c r="AN94" s="60" t="e">
        <f t="shared" si="161"/>
        <v>#REF!</v>
      </c>
      <c r="AO94" s="60" t="e">
        <f t="shared" si="161"/>
        <v>#REF!</v>
      </c>
      <c r="AP94" s="60" t="e">
        <f t="shared" si="161"/>
        <v>#REF!</v>
      </c>
      <c r="AQ94" s="60" t="e">
        <f t="shared" si="161"/>
        <v>#REF!</v>
      </c>
      <c r="AR94" s="60" t="e">
        <f t="shared" si="161"/>
        <v>#REF!</v>
      </c>
      <c r="AS94" s="60" t="e">
        <f t="shared" si="161"/>
        <v>#REF!</v>
      </c>
      <c r="AT94" s="60" t="e">
        <f t="shared" si="161"/>
        <v>#REF!</v>
      </c>
      <c r="AU94" s="22" t="e">
        <f t="shared" si="165"/>
        <v>#REF!</v>
      </c>
      <c r="AX94" s="60" t="e">
        <f t="shared" si="162"/>
        <v>#REF!</v>
      </c>
      <c r="AY94" s="60" t="e">
        <f t="shared" si="162"/>
        <v>#REF!</v>
      </c>
      <c r="AZ94" s="60" t="e">
        <f t="shared" si="162"/>
        <v>#REF!</v>
      </c>
      <c r="BA94" s="60" t="e">
        <f t="shared" si="162"/>
        <v>#REF!</v>
      </c>
      <c r="BB94" s="60" t="e">
        <f t="shared" si="162"/>
        <v>#REF!</v>
      </c>
      <c r="BC94" s="60" t="e">
        <f t="shared" si="162"/>
        <v>#REF!</v>
      </c>
      <c r="BD94" s="60" t="e">
        <f t="shared" si="162"/>
        <v>#REF!</v>
      </c>
      <c r="BE94" s="60" t="e">
        <f t="shared" si="162"/>
        <v>#REF!</v>
      </c>
      <c r="BF94" s="60" t="e">
        <f t="shared" si="162"/>
        <v>#REF!</v>
      </c>
      <c r="BG94" s="60" t="e">
        <f t="shared" si="162"/>
        <v>#REF!</v>
      </c>
      <c r="BH94" s="60" t="e">
        <f t="shared" si="162"/>
        <v>#REF!</v>
      </c>
      <c r="BI94" s="60" t="e">
        <f t="shared" si="162"/>
        <v>#REF!</v>
      </c>
      <c r="BJ94" s="22" t="e">
        <f t="shared" si="166"/>
        <v>#REF!</v>
      </c>
    </row>
    <row r="95" spans="1:62" hidden="1" outlineLevel="1" x14ac:dyDescent="0.25">
      <c r="A95" s="20"/>
      <c r="B95" s="21">
        <v>375.7</v>
      </c>
      <c r="C95" s="21" t="s">
        <v>71</v>
      </c>
      <c r="E95" s="60" t="e">
        <f t="shared" ref="E95:P107" si="167">E64/E$77*E$86</f>
        <v>#REF!</v>
      </c>
      <c r="F95" s="60" t="e">
        <f t="shared" si="167"/>
        <v>#REF!</v>
      </c>
      <c r="G95" s="60" t="e">
        <f t="shared" si="167"/>
        <v>#REF!</v>
      </c>
      <c r="H95" s="60" t="e">
        <f t="shared" si="167"/>
        <v>#REF!</v>
      </c>
      <c r="I95" s="60" t="e">
        <f t="shared" si="167"/>
        <v>#REF!</v>
      </c>
      <c r="J95" s="60" t="e">
        <f t="shared" si="167"/>
        <v>#REF!</v>
      </c>
      <c r="K95" s="60" t="e">
        <f t="shared" si="167"/>
        <v>#REF!</v>
      </c>
      <c r="L95" s="60" t="e">
        <f t="shared" si="167"/>
        <v>#REF!</v>
      </c>
      <c r="M95" s="60" t="e">
        <f t="shared" si="167"/>
        <v>#REF!</v>
      </c>
      <c r="N95" s="60" t="e">
        <f t="shared" si="167"/>
        <v>#REF!</v>
      </c>
      <c r="O95" s="60" t="e">
        <f t="shared" si="167"/>
        <v>#REF!</v>
      </c>
      <c r="P95" s="60" t="e">
        <f t="shared" si="167"/>
        <v>#REF!</v>
      </c>
      <c r="Q95" s="22" t="e">
        <f t="shared" si="163"/>
        <v>#REF!</v>
      </c>
      <c r="R95" s="19"/>
      <c r="T95" s="60" t="e">
        <f t="shared" si="160"/>
        <v>#REF!</v>
      </c>
      <c r="U95" s="60" t="e">
        <f t="shared" si="160"/>
        <v>#REF!</v>
      </c>
      <c r="V95" s="60" t="e">
        <f t="shared" si="160"/>
        <v>#REF!</v>
      </c>
      <c r="W95" s="60" t="e">
        <f t="shared" si="160"/>
        <v>#REF!</v>
      </c>
      <c r="X95" s="60" t="e">
        <f t="shared" si="160"/>
        <v>#REF!</v>
      </c>
      <c r="Y95" s="60" t="e">
        <f t="shared" si="160"/>
        <v>#REF!</v>
      </c>
      <c r="Z95" s="60" t="e">
        <f t="shared" si="160"/>
        <v>#REF!</v>
      </c>
      <c r="AA95" s="60" t="e">
        <f t="shared" si="160"/>
        <v>#REF!</v>
      </c>
      <c r="AB95" s="60" t="e">
        <f t="shared" si="160"/>
        <v>#REF!</v>
      </c>
      <c r="AC95" s="60" t="e">
        <f t="shared" si="160"/>
        <v>#REF!</v>
      </c>
      <c r="AD95" s="60" t="e">
        <f t="shared" si="160"/>
        <v>#REF!</v>
      </c>
      <c r="AE95" s="60" t="e">
        <f t="shared" si="160"/>
        <v>#REF!</v>
      </c>
      <c r="AF95" s="22" t="e">
        <f t="shared" si="164"/>
        <v>#REF!</v>
      </c>
      <c r="AG95" s="19"/>
      <c r="AI95" s="60" t="e">
        <f t="shared" si="161"/>
        <v>#REF!</v>
      </c>
      <c r="AJ95" s="60" t="e">
        <f t="shared" si="161"/>
        <v>#REF!</v>
      </c>
      <c r="AK95" s="60" t="e">
        <f t="shared" si="161"/>
        <v>#REF!</v>
      </c>
      <c r="AL95" s="60" t="e">
        <f t="shared" si="161"/>
        <v>#REF!</v>
      </c>
      <c r="AM95" s="60" t="e">
        <f t="shared" si="161"/>
        <v>#REF!</v>
      </c>
      <c r="AN95" s="60" t="e">
        <f t="shared" si="161"/>
        <v>#REF!</v>
      </c>
      <c r="AO95" s="60" t="e">
        <f t="shared" si="161"/>
        <v>#REF!</v>
      </c>
      <c r="AP95" s="60" t="e">
        <f t="shared" si="161"/>
        <v>#REF!</v>
      </c>
      <c r="AQ95" s="60" t="e">
        <f t="shared" si="161"/>
        <v>#REF!</v>
      </c>
      <c r="AR95" s="60" t="e">
        <f t="shared" si="161"/>
        <v>#REF!</v>
      </c>
      <c r="AS95" s="60" t="e">
        <f t="shared" si="161"/>
        <v>#REF!</v>
      </c>
      <c r="AT95" s="60" t="e">
        <f t="shared" si="161"/>
        <v>#REF!</v>
      </c>
      <c r="AU95" s="22" t="e">
        <f t="shared" si="165"/>
        <v>#REF!</v>
      </c>
      <c r="AX95" s="60" t="e">
        <f t="shared" si="162"/>
        <v>#REF!</v>
      </c>
      <c r="AY95" s="60" t="e">
        <f t="shared" si="162"/>
        <v>#REF!</v>
      </c>
      <c r="AZ95" s="60" t="e">
        <f t="shared" si="162"/>
        <v>#REF!</v>
      </c>
      <c r="BA95" s="60" t="e">
        <f t="shared" si="162"/>
        <v>#REF!</v>
      </c>
      <c r="BB95" s="60" t="e">
        <f t="shared" si="162"/>
        <v>#REF!</v>
      </c>
      <c r="BC95" s="60" t="e">
        <f t="shared" si="162"/>
        <v>#REF!</v>
      </c>
      <c r="BD95" s="60" t="e">
        <f t="shared" si="162"/>
        <v>#REF!</v>
      </c>
      <c r="BE95" s="60" t="e">
        <f t="shared" si="162"/>
        <v>#REF!</v>
      </c>
      <c r="BF95" s="60" t="e">
        <f t="shared" si="162"/>
        <v>#REF!</v>
      </c>
      <c r="BG95" s="60" t="e">
        <f t="shared" si="162"/>
        <v>#REF!</v>
      </c>
      <c r="BH95" s="60" t="e">
        <f t="shared" si="162"/>
        <v>#REF!</v>
      </c>
      <c r="BI95" s="60" t="e">
        <f t="shared" si="162"/>
        <v>#REF!</v>
      </c>
      <c r="BJ95" s="22" t="e">
        <f t="shared" si="166"/>
        <v>#REF!</v>
      </c>
    </row>
    <row r="96" spans="1:62" hidden="1" outlineLevel="1" x14ac:dyDescent="0.25">
      <c r="A96" s="20"/>
      <c r="B96" s="21">
        <v>376</v>
      </c>
      <c r="C96" s="21" t="s">
        <v>72</v>
      </c>
      <c r="E96" s="60" t="e">
        <f t="shared" si="167"/>
        <v>#REF!</v>
      </c>
      <c r="F96" s="60" t="e">
        <f t="shared" si="167"/>
        <v>#REF!</v>
      </c>
      <c r="G96" s="60" t="e">
        <f t="shared" si="167"/>
        <v>#REF!</v>
      </c>
      <c r="H96" s="60" t="e">
        <f t="shared" si="167"/>
        <v>#REF!</v>
      </c>
      <c r="I96" s="60" t="e">
        <f t="shared" si="167"/>
        <v>#REF!</v>
      </c>
      <c r="J96" s="60" t="e">
        <f t="shared" si="167"/>
        <v>#REF!</v>
      </c>
      <c r="K96" s="60" t="e">
        <f t="shared" si="167"/>
        <v>#REF!</v>
      </c>
      <c r="L96" s="60" t="e">
        <f t="shared" si="167"/>
        <v>#REF!</v>
      </c>
      <c r="M96" s="60" t="e">
        <f t="shared" si="167"/>
        <v>#REF!</v>
      </c>
      <c r="N96" s="60" t="e">
        <f t="shared" si="167"/>
        <v>#REF!</v>
      </c>
      <c r="O96" s="60" t="e">
        <f t="shared" si="167"/>
        <v>#REF!</v>
      </c>
      <c r="P96" s="60" t="e">
        <f t="shared" si="167"/>
        <v>#REF!</v>
      </c>
      <c r="Q96" s="22" t="e">
        <f t="shared" si="163"/>
        <v>#REF!</v>
      </c>
      <c r="R96" s="19"/>
      <c r="T96" s="60" t="e">
        <f t="shared" si="160"/>
        <v>#REF!</v>
      </c>
      <c r="U96" s="60" t="e">
        <f t="shared" si="160"/>
        <v>#REF!</v>
      </c>
      <c r="V96" s="60" t="e">
        <f t="shared" si="160"/>
        <v>#REF!</v>
      </c>
      <c r="W96" s="60" t="e">
        <f t="shared" si="160"/>
        <v>#REF!</v>
      </c>
      <c r="X96" s="60" t="e">
        <f t="shared" si="160"/>
        <v>#REF!</v>
      </c>
      <c r="Y96" s="60" t="e">
        <f t="shared" si="160"/>
        <v>#REF!</v>
      </c>
      <c r="Z96" s="60" t="e">
        <f t="shared" si="160"/>
        <v>#REF!</v>
      </c>
      <c r="AA96" s="60" t="e">
        <f t="shared" si="160"/>
        <v>#REF!</v>
      </c>
      <c r="AB96" s="60" t="e">
        <f t="shared" si="160"/>
        <v>#REF!</v>
      </c>
      <c r="AC96" s="60" t="e">
        <f t="shared" si="160"/>
        <v>#REF!</v>
      </c>
      <c r="AD96" s="60" t="e">
        <f t="shared" si="160"/>
        <v>#REF!</v>
      </c>
      <c r="AE96" s="60" t="e">
        <f t="shared" si="160"/>
        <v>#REF!</v>
      </c>
      <c r="AF96" s="22" t="e">
        <f t="shared" si="164"/>
        <v>#REF!</v>
      </c>
      <c r="AG96" s="19"/>
      <c r="AI96" s="60" t="e">
        <f t="shared" si="161"/>
        <v>#REF!</v>
      </c>
      <c r="AJ96" s="60" t="e">
        <f t="shared" si="161"/>
        <v>#REF!</v>
      </c>
      <c r="AK96" s="60" t="e">
        <f t="shared" si="161"/>
        <v>#REF!</v>
      </c>
      <c r="AL96" s="60" t="e">
        <f t="shared" si="161"/>
        <v>#REF!</v>
      </c>
      <c r="AM96" s="60" t="e">
        <f t="shared" si="161"/>
        <v>#REF!</v>
      </c>
      <c r="AN96" s="60" t="e">
        <f t="shared" si="161"/>
        <v>#REF!</v>
      </c>
      <c r="AO96" s="60" t="e">
        <f t="shared" si="161"/>
        <v>#REF!</v>
      </c>
      <c r="AP96" s="60" t="e">
        <f t="shared" si="161"/>
        <v>#REF!</v>
      </c>
      <c r="AQ96" s="60" t="e">
        <f t="shared" si="161"/>
        <v>#REF!</v>
      </c>
      <c r="AR96" s="60" t="e">
        <f t="shared" si="161"/>
        <v>#REF!</v>
      </c>
      <c r="AS96" s="60" t="e">
        <f t="shared" si="161"/>
        <v>#REF!</v>
      </c>
      <c r="AT96" s="60" t="e">
        <f t="shared" si="161"/>
        <v>#REF!</v>
      </c>
      <c r="AU96" s="22" t="e">
        <f t="shared" si="165"/>
        <v>#REF!</v>
      </c>
      <c r="AX96" s="60" t="e">
        <f t="shared" si="162"/>
        <v>#REF!</v>
      </c>
      <c r="AY96" s="60" t="e">
        <f t="shared" si="162"/>
        <v>#REF!</v>
      </c>
      <c r="AZ96" s="60" t="e">
        <f t="shared" si="162"/>
        <v>#REF!</v>
      </c>
      <c r="BA96" s="60" t="e">
        <f t="shared" si="162"/>
        <v>#REF!</v>
      </c>
      <c r="BB96" s="60" t="e">
        <f t="shared" si="162"/>
        <v>#REF!</v>
      </c>
      <c r="BC96" s="60" t="e">
        <f t="shared" si="162"/>
        <v>#REF!</v>
      </c>
      <c r="BD96" s="60" t="e">
        <f t="shared" si="162"/>
        <v>#REF!</v>
      </c>
      <c r="BE96" s="60" t="e">
        <f t="shared" si="162"/>
        <v>#REF!</v>
      </c>
      <c r="BF96" s="60" t="e">
        <f t="shared" si="162"/>
        <v>#REF!</v>
      </c>
      <c r="BG96" s="60" t="e">
        <f t="shared" si="162"/>
        <v>#REF!</v>
      </c>
      <c r="BH96" s="60" t="e">
        <f t="shared" si="162"/>
        <v>#REF!</v>
      </c>
      <c r="BI96" s="60" t="e">
        <f t="shared" si="162"/>
        <v>#REF!</v>
      </c>
      <c r="BJ96" s="22" t="e">
        <f t="shared" si="166"/>
        <v>#REF!</v>
      </c>
    </row>
    <row r="97" spans="1:62" hidden="1" outlineLevel="1" x14ac:dyDescent="0.25">
      <c r="A97" s="20"/>
      <c r="B97" s="21">
        <v>378</v>
      </c>
      <c r="C97" s="21" t="s">
        <v>73</v>
      </c>
      <c r="E97" s="60" t="e">
        <f t="shared" si="167"/>
        <v>#REF!</v>
      </c>
      <c r="F97" s="60" t="e">
        <f t="shared" si="167"/>
        <v>#REF!</v>
      </c>
      <c r="G97" s="60" t="e">
        <f t="shared" si="167"/>
        <v>#REF!</v>
      </c>
      <c r="H97" s="60" t="e">
        <f t="shared" si="167"/>
        <v>#REF!</v>
      </c>
      <c r="I97" s="60" t="e">
        <f t="shared" si="167"/>
        <v>#REF!</v>
      </c>
      <c r="J97" s="60" t="e">
        <f t="shared" si="167"/>
        <v>#REF!</v>
      </c>
      <c r="K97" s="60" t="e">
        <f t="shared" si="167"/>
        <v>#REF!</v>
      </c>
      <c r="L97" s="60" t="e">
        <f t="shared" si="167"/>
        <v>#REF!</v>
      </c>
      <c r="M97" s="60" t="e">
        <f t="shared" si="167"/>
        <v>#REF!</v>
      </c>
      <c r="N97" s="60" t="e">
        <f t="shared" si="167"/>
        <v>#REF!</v>
      </c>
      <c r="O97" s="60" t="e">
        <f t="shared" si="167"/>
        <v>#REF!</v>
      </c>
      <c r="P97" s="60" t="e">
        <f t="shared" si="167"/>
        <v>#REF!</v>
      </c>
      <c r="Q97" s="22" t="e">
        <f t="shared" si="163"/>
        <v>#REF!</v>
      </c>
      <c r="R97" s="19"/>
      <c r="T97" s="60" t="e">
        <f t="shared" si="160"/>
        <v>#REF!</v>
      </c>
      <c r="U97" s="60" t="e">
        <f t="shared" si="160"/>
        <v>#REF!</v>
      </c>
      <c r="V97" s="60" t="e">
        <f t="shared" si="160"/>
        <v>#REF!</v>
      </c>
      <c r="W97" s="60" t="e">
        <f t="shared" si="160"/>
        <v>#REF!</v>
      </c>
      <c r="X97" s="60" t="e">
        <f t="shared" si="160"/>
        <v>#REF!</v>
      </c>
      <c r="Y97" s="60" t="e">
        <f t="shared" si="160"/>
        <v>#REF!</v>
      </c>
      <c r="Z97" s="60" t="e">
        <f t="shared" si="160"/>
        <v>#REF!</v>
      </c>
      <c r="AA97" s="60" t="e">
        <f t="shared" si="160"/>
        <v>#REF!</v>
      </c>
      <c r="AB97" s="60" t="e">
        <f t="shared" si="160"/>
        <v>#REF!</v>
      </c>
      <c r="AC97" s="60" t="e">
        <f t="shared" si="160"/>
        <v>#REF!</v>
      </c>
      <c r="AD97" s="60" t="e">
        <f t="shared" si="160"/>
        <v>#REF!</v>
      </c>
      <c r="AE97" s="60" t="e">
        <f t="shared" si="160"/>
        <v>#REF!</v>
      </c>
      <c r="AF97" s="22" t="e">
        <f t="shared" si="164"/>
        <v>#REF!</v>
      </c>
      <c r="AG97" s="19"/>
      <c r="AI97" s="60" t="e">
        <f t="shared" si="161"/>
        <v>#REF!</v>
      </c>
      <c r="AJ97" s="60" t="e">
        <f t="shared" si="161"/>
        <v>#REF!</v>
      </c>
      <c r="AK97" s="60" t="e">
        <f t="shared" si="161"/>
        <v>#REF!</v>
      </c>
      <c r="AL97" s="60" t="e">
        <f t="shared" si="161"/>
        <v>#REF!</v>
      </c>
      <c r="AM97" s="60" t="e">
        <f t="shared" si="161"/>
        <v>#REF!</v>
      </c>
      <c r="AN97" s="60" t="e">
        <f t="shared" si="161"/>
        <v>#REF!</v>
      </c>
      <c r="AO97" s="60" t="e">
        <f t="shared" si="161"/>
        <v>#REF!</v>
      </c>
      <c r="AP97" s="60" t="e">
        <f t="shared" si="161"/>
        <v>#REF!</v>
      </c>
      <c r="AQ97" s="60" t="e">
        <f t="shared" si="161"/>
        <v>#REF!</v>
      </c>
      <c r="AR97" s="60" t="e">
        <f t="shared" si="161"/>
        <v>#REF!</v>
      </c>
      <c r="AS97" s="60" t="e">
        <f t="shared" si="161"/>
        <v>#REF!</v>
      </c>
      <c r="AT97" s="60" t="e">
        <f t="shared" si="161"/>
        <v>#REF!</v>
      </c>
      <c r="AU97" s="22" t="e">
        <f t="shared" si="165"/>
        <v>#REF!</v>
      </c>
      <c r="AX97" s="60" t="e">
        <f t="shared" si="162"/>
        <v>#REF!</v>
      </c>
      <c r="AY97" s="60" t="e">
        <f t="shared" si="162"/>
        <v>#REF!</v>
      </c>
      <c r="AZ97" s="60" t="e">
        <f t="shared" si="162"/>
        <v>#REF!</v>
      </c>
      <c r="BA97" s="60" t="e">
        <f t="shared" si="162"/>
        <v>#REF!</v>
      </c>
      <c r="BB97" s="60" t="e">
        <f t="shared" si="162"/>
        <v>#REF!</v>
      </c>
      <c r="BC97" s="60" t="e">
        <f t="shared" si="162"/>
        <v>#REF!</v>
      </c>
      <c r="BD97" s="60" t="e">
        <f t="shared" si="162"/>
        <v>#REF!</v>
      </c>
      <c r="BE97" s="60" t="e">
        <f t="shared" si="162"/>
        <v>#REF!</v>
      </c>
      <c r="BF97" s="60" t="e">
        <f t="shared" si="162"/>
        <v>#REF!</v>
      </c>
      <c r="BG97" s="60" t="e">
        <f t="shared" si="162"/>
        <v>#REF!</v>
      </c>
      <c r="BH97" s="60" t="e">
        <f t="shared" si="162"/>
        <v>#REF!</v>
      </c>
      <c r="BI97" s="60" t="e">
        <f t="shared" si="162"/>
        <v>#REF!</v>
      </c>
      <c r="BJ97" s="22" t="e">
        <f t="shared" si="166"/>
        <v>#REF!</v>
      </c>
    </row>
    <row r="98" spans="1:62" hidden="1" outlineLevel="1" x14ac:dyDescent="0.25">
      <c r="A98" s="20"/>
      <c r="B98" s="21">
        <v>380</v>
      </c>
      <c r="C98" s="21" t="s">
        <v>74</v>
      </c>
      <c r="E98" s="60" t="e">
        <f t="shared" si="167"/>
        <v>#REF!</v>
      </c>
      <c r="F98" s="60" t="e">
        <f t="shared" si="167"/>
        <v>#REF!</v>
      </c>
      <c r="G98" s="60" t="e">
        <f t="shared" si="167"/>
        <v>#REF!</v>
      </c>
      <c r="H98" s="60" t="e">
        <f t="shared" si="167"/>
        <v>#REF!</v>
      </c>
      <c r="I98" s="60" t="e">
        <f t="shared" si="167"/>
        <v>#REF!</v>
      </c>
      <c r="J98" s="60" t="e">
        <f t="shared" si="167"/>
        <v>#REF!</v>
      </c>
      <c r="K98" s="60" t="e">
        <f t="shared" si="167"/>
        <v>#REF!</v>
      </c>
      <c r="L98" s="60" t="e">
        <f t="shared" si="167"/>
        <v>#REF!</v>
      </c>
      <c r="M98" s="60" t="e">
        <f t="shared" si="167"/>
        <v>#REF!</v>
      </c>
      <c r="N98" s="60" t="e">
        <f t="shared" si="167"/>
        <v>#REF!</v>
      </c>
      <c r="O98" s="60" t="e">
        <f t="shared" si="167"/>
        <v>#REF!</v>
      </c>
      <c r="P98" s="60" t="e">
        <f t="shared" si="167"/>
        <v>#REF!</v>
      </c>
      <c r="Q98" s="22" t="e">
        <f t="shared" si="163"/>
        <v>#REF!</v>
      </c>
      <c r="R98" s="19"/>
      <c r="T98" s="60" t="e">
        <f t="shared" si="160"/>
        <v>#REF!</v>
      </c>
      <c r="U98" s="60" t="e">
        <f t="shared" si="160"/>
        <v>#REF!</v>
      </c>
      <c r="V98" s="60" t="e">
        <f t="shared" si="160"/>
        <v>#REF!</v>
      </c>
      <c r="W98" s="60" t="e">
        <f t="shared" si="160"/>
        <v>#REF!</v>
      </c>
      <c r="X98" s="60" t="e">
        <f t="shared" si="160"/>
        <v>#REF!</v>
      </c>
      <c r="Y98" s="60" t="e">
        <f t="shared" si="160"/>
        <v>#REF!</v>
      </c>
      <c r="Z98" s="60" t="e">
        <f t="shared" si="160"/>
        <v>#REF!</v>
      </c>
      <c r="AA98" s="60" t="e">
        <f t="shared" si="160"/>
        <v>#REF!</v>
      </c>
      <c r="AB98" s="60" t="e">
        <f t="shared" si="160"/>
        <v>#REF!</v>
      </c>
      <c r="AC98" s="60" t="e">
        <f t="shared" si="160"/>
        <v>#REF!</v>
      </c>
      <c r="AD98" s="60" t="e">
        <f t="shared" si="160"/>
        <v>#REF!</v>
      </c>
      <c r="AE98" s="60" t="e">
        <f t="shared" si="160"/>
        <v>#REF!</v>
      </c>
      <c r="AF98" s="22" t="e">
        <f t="shared" si="164"/>
        <v>#REF!</v>
      </c>
      <c r="AG98" s="19"/>
      <c r="AI98" s="60" t="e">
        <f t="shared" si="161"/>
        <v>#REF!</v>
      </c>
      <c r="AJ98" s="60" t="e">
        <f t="shared" si="161"/>
        <v>#REF!</v>
      </c>
      <c r="AK98" s="60" t="e">
        <f t="shared" si="161"/>
        <v>#REF!</v>
      </c>
      <c r="AL98" s="60" t="e">
        <f t="shared" si="161"/>
        <v>#REF!</v>
      </c>
      <c r="AM98" s="60" t="e">
        <f t="shared" si="161"/>
        <v>#REF!</v>
      </c>
      <c r="AN98" s="60" t="e">
        <f t="shared" si="161"/>
        <v>#REF!</v>
      </c>
      <c r="AO98" s="60" t="e">
        <f t="shared" si="161"/>
        <v>#REF!</v>
      </c>
      <c r="AP98" s="60" t="e">
        <f t="shared" si="161"/>
        <v>#REF!</v>
      </c>
      <c r="AQ98" s="60" t="e">
        <f t="shared" si="161"/>
        <v>#REF!</v>
      </c>
      <c r="AR98" s="60" t="e">
        <f t="shared" si="161"/>
        <v>#REF!</v>
      </c>
      <c r="AS98" s="60" t="e">
        <f t="shared" si="161"/>
        <v>#REF!</v>
      </c>
      <c r="AT98" s="60" t="e">
        <f t="shared" si="161"/>
        <v>#REF!</v>
      </c>
      <c r="AU98" s="22" t="e">
        <f t="shared" si="165"/>
        <v>#REF!</v>
      </c>
      <c r="AX98" s="60" t="e">
        <f t="shared" si="162"/>
        <v>#REF!</v>
      </c>
      <c r="AY98" s="60" t="e">
        <f t="shared" si="162"/>
        <v>#REF!</v>
      </c>
      <c r="AZ98" s="60" t="e">
        <f t="shared" si="162"/>
        <v>#REF!</v>
      </c>
      <c r="BA98" s="60" t="e">
        <f t="shared" si="162"/>
        <v>#REF!</v>
      </c>
      <c r="BB98" s="60" t="e">
        <f t="shared" si="162"/>
        <v>#REF!</v>
      </c>
      <c r="BC98" s="60" t="e">
        <f t="shared" si="162"/>
        <v>#REF!</v>
      </c>
      <c r="BD98" s="60" t="e">
        <f t="shared" si="162"/>
        <v>#REF!</v>
      </c>
      <c r="BE98" s="60" t="e">
        <f t="shared" si="162"/>
        <v>#REF!</v>
      </c>
      <c r="BF98" s="60" t="e">
        <f t="shared" si="162"/>
        <v>#REF!</v>
      </c>
      <c r="BG98" s="60" t="e">
        <f t="shared" si="162"/>
        <v>#REF!</v>
      </c>
      <c r="BH98" s="60" t="e">
        <f t="shared" si="162"/>
        <v>#REF!</v>
      </c>
      <c r="BI98" s="60" t="e">
        <f t="shared" si="162"/>
        <v>#REF!</v>
      </c>
      <c r="BJ98" s="22" t="e">
        <f t="shared" si="166"/>
        <v>#REF!</v>
      </c>
    </row>
    <row r="99" spans="1:62" hidden="1" outlineLevel="1" x14ac:dyDescent="0.25">
      <c r="A99" s="20"/>
      <c r="B99" s="21">
        <v>381</v>
      </c>
      <c r="C99" s="21" t="s">
        <v>75</v>
      </c>
      <c r="E99" s="60" t="e">
        <f t="shared" si="167"/>
        <v>#REF!</v>
      </c>
      <c r="F99" s="60" t="e">
        <f t="shared" si="167"/>
        <v>#REF!</v>
      </c>
      <c r="G99" s="60" t="e">
        <f t="shared" si="167"/>
        <v>#REF!</v>
      </c>
      <c r="H99" s="60" t="e">
        <f t="shared" si="167"/>
        <v>#REF!</v>
      </c>
      <c r="I99" s="60" t="e">
        <f t="shared" si="167"/>
        <v>#REF!</v>
      </c>
      <c r="J99" s="60" t="e">
        <f t="shared" si="167"/>
        <v>#REF!</v>
      </c>
      <c r="K99" s="60" t="e">
        <f t="shared" si="167"/>
        <v>#REF!</v>
      </c>
      <c r="L99" s="60" t="e">
        <f t="shared" si="167"/>
        <v>#REF!</v>
      </c>
      <c r="M99" s="60" t="e">
        <f t="shared" si="167"/>
        <v>#REF!</v>
      </c>
      <c r="N99" s="60" t="e">
        <f t="shared" si="167"/>
        <v>#REF!</v>
      </c>
      <c r="O99" s="60" t="e">
        <f t="shared" si="167"/>
        <v>#REF!</v>
      </c>
      <c r="P99" s="60" t="e">
        <f t="shared" si="167"/>
        <v>#REF!</v>
      </c>
      <c r="Q99" s="22" t="e">
        <f t="shared" si="163"/>
        <v>#REF!</v>
      </c>
      <c r="R99" s="19"/>
      <c r="T99" s="60" t="e">
        <f t="shared" si="160"/>
        <v>#REF!</v>
      </c>
      <c r="U99" s="60" t="e">
        <f t="shared" si="160"/>
        <v>#REF!</v>
      </c>
      <c r="V99" s="60" t="e">
        <f t="shared" si="160"/>
        <v>#REF!</v>
      </c>
      <c r="W99" s="60" t="e">
        <f t="shared" si="160"/>
        <v>#REF!</v>
      </c>
      <c r="X99" s="60" t="e">
        <f t="shared" si="160"/>
        <v>#REF!</v>
      </c>
      <c r="Y99" s="60" t="e">
        <f t="shared" si="160"/>
        <v>#REF!</v>
      </c>
      <c r="Z99" s="60" t="e">
        <f t="shared" si="160"/>
        <v>#REF!</v>
      </c>
      <c r="AA99" s="60" t="e">
        <f t="shared" si="160"/>
        <v>#REF!</v>
      </c>
      <c r="AB99" s="60" t="e">
        <f t="shared" si="160"/>
        <v>#REF!</v>
      </c>
      <c r="AC99" s="60" t="e">
        <f t="shared" si="160"/>
        <v>#REF!</v>
      </c>
      <c r="AD99" s="60" t="e">
        <f t="shared" si="160"/>
        <v>#REF!</v>
      </c>
      <c r="AE99" s="60" t="e">
        <f t="shared" si="160"/>
        <v>#REF!</v>
      </c>
      <c r="AF99" s="22" t="e">
        <f t="shared" si="164"/>
        <v>#REF!</v>
      </c>
      <c r="AG99" s="19"/>
      <c r="AI99" s="60" t="e">
        <f t="shared" si="161"/>
        <v>#REF!</v>
      </c>
      <c r="AJ99" s="60" t="e">
        <f t="shared" si="161"/>
        <v>#REF!</v>
      </c>
      <c r="AK99" s="60" t="e">
        <f t="shared" si="161"/>
        <v>#REF!</v>
      </c>
      <c r="AL99" s="60" t="e">
        <f t="shared" si="161"/>
        <v>#REF!</v>
      </c>
      <c r="AM99" s="60" t="e">
        <f t="shared" si="161"/>
        <v>#REF!</v>
      </c>
      <c r="AN99" s="60" t="e">
        <f t="shared" si="161"/>
        <v>#REF!</v>
      </c>
      <c r="AO99" s="60" t="e">
        <f t="shared" si="161"/>
        <v>#REF!</v>
      </c>
      <c r="AP99" s="60" t="e">
        <f t="shared" si="161"/>
        <v>#REF!</v>
      </c>
      <c r="AQ99" s="60" t="e">
        <f t="shared" si="161"/>
        <v>#REF!</v>
      </c>
      <c r="AR99" s="60" t="e">
        <f t="shared" si="161"/>
        <v>#REF!</v>
      </c>
      <c r="AS99" s="60" t="e">
        <f t="shared" si="161"/>
        <v>#REF!</v>
      </c>
      <c r="AT99" s="60" t="e">
        <f t="shared" si="161"/>
        <v>#REF!</v>
      </c>
      <c r="AU99" s="22" t="e">
        <f t="shared" si="165"/>
        <v>#REF!</v>
      </c>
      <c r="AX99" s="60" t="e">
        <f t="shared" si="162"/>
        <v>#REF!</v>
      </c>
      <c r="AY99" s="60" t="e">
        <f t="shared" si="162"/>
        <v>#REF!</v>
      </c>
      <c r="AZ99" s="60" t="e">
        <f t="shared" si="162"/>
        <v>#REF!</v>
      </c>
      <c r="BA99" s="60" t="e">
        <f t="shared" si="162"/>
        <v>#REF!</v>
      </c>
      <c r="BB99" s="60" t="e">
        <f t="shared" si="162"/>
        <v>#REF!</v>
      </c>
      <c r="BC99" s="60" t="e">
        <f t="shared" si="162"/>
        <v>#REF!</v>
      </c>
      <c r="BD99" s="60" t="e">
        <f t="shared" si="162"/>
        <v>#REF!</v>
      </c>
      <c r="BE99" s="60" t="e">
        <f t="shared" si="162"/>
        <v>#REF!</v>
      </c>
      <c r="BF99" s="60" t="e">
        <f t="shared" si="162"/>
        <v>#REF!</v>
      </c>
      <c r="BG99" s="60" t="e">
        <f t="shared" si="162"/>
        <v>#REF!</v>
      </c>
      <c r="BH99" s="60" t="e">
        <f t="shared" si="162"/>
        <v>#REF!</v>
      </c>
      <c r="BI99" s="60" t="e">
        <f t="shared" si="162"/>
        <v>#REF!</v>
      </c>
      <c r="BJ99" s="22" t="e">
        <f t="shared" si="166"/>
        <v>#REF!</v>
      </c>
    </row>
    <row r="100" spans="1:62" hidden="1" outlineLevel="1" x14ac:dyDescent="0.25">
      <c r="A100" s="20"/>
      <c r="B100" s="21">
        <v>381.1</v>
      </c>
      <c r="C100" s="21" t="s">
        <v>76</v>
      </c>
      <c r="E100" s="60" t="e">
        <f t="shared" si="167"/>
        <v>#REF!</v>
      </c>
      <c r="F100" s="60" t="e">
        <f t="shared" si="167"/>
        <v>#REF!</v>
      </c>
      <c r="G100" s="60" t="e">
        <f t="shared" si="167"/>
        <v>#REF!</v>
      </c>
      <c r="H100" s="60" t="e">
        <f t="shared" si="167"/>
        <v>#REF!</v>
      </c>
      <c r="I100" s="60" t="e">
        <f t="shared" si="167"/>
        <v>#REF!</v>
      </c>
      <c r="J100" s="60" t="e">
        <f t="shared" si="167"/>
        <v>#REF!</v>
      </c>
      <c r="K100" s="60" t="e">
        <f t="shared" si="167"/>
        <v>#REF!</v>
      </c>
      <c r="L100" s="60" t="e">
        <f t="shared" si="167"/>
        <v>#REF!</v>
      </c>
      <c r="M100" s="60" t="e">
        <f t="shared" si="167"/>
        <v>#REF!</v>
      </c>
      <c r="N100" s="60" t="e">
        <f t="shared" si="167"/>
        <v>#REF!</v>
      </c>
      <c r="O100" s="60" t="e">
        <f t="shared" si="167"/>
        <v>#REF!</v>
      </c>
      <c r="P100" s="60" t="e">
        <f t="shared" si="167"/>
        <v>#REF!</v>
      </c>
      <c r="Q100" s="22" t="e">
        <f t="shared" si="163"/>
        <v>#REF!</v>
      </c>
      <c r="R100" s="19"/>
      <c r="T100" s="60" t="e">
        <f t="shared" si="160"/>
        <v>#REF!</v>
      </c>
      <c r="U100" s="60" t="e">
        <f t="shared" si="160"/>
        <v>#REF!</v>
      </c>
      <c r="V100" s="60" t="e">
        <f t="shared" si="160"/>
        <v>#REF!</v>
      </c>
      <c r="W100" s="60" t="e">
        <f t="shared" si="160"/>
        <v>#REF!</v>
      </c>
      <c r="X100" s="60" t="e">
        <f t="shared" si="160"/>
        <v>#REF!</v>
      </c>
      <c r="Y100" s="60" t="e">
        <f t="shared" si="160"/>
        <v>#REF!</v>
      </c>
      <c r="Z100" s="60" t="e">
        <f t="shared" si="160"/>
        <v>#REF!</v>
      </c>
      <c r="AA100" s="60" t="e">
        <f t="shared" si="160"/>
        <v>#REF!</v>
      </c>
      <c r="AB100" s="60" t="e">
        <f t="shared" si="160"/>
        <v>#REF!</v>
      </c>
      <c r="AC100" s="60" t="e">
        <f t="shared" si="160"/>
        <v>#REF!</v>
      </c>
      <c r="AD100" s="60" t="e">
        <f t="shared" si="160"/>
        <v>#REF!</v>
      </c>
      <c r="AE100" s="60" t="e">
        <f t="shared" si="160"/>
        <v>#REF!</v>
      </c>
      <c r="AF100" s="22" t="e">
        <f t="shared" si="164"/>
        <v>#REF!</v>
      </c>
      <c r="AG100" s="19"/>
      <c r="AI100" s="60" t="e">
        <f t="shared" si="161"/>
        <v>#REF!</v>
      </c>
      <c r="AJ100" s="60" t="e">
        <f t="shared" si="161"/>
        <v>#REF!</v>
      </c>
      <c r="AK100" s="60" t="e">
        <f t="shared" si="161"/>
        <v>#REF!</v>
      </c>
      <c r="AL100" s="60" t="e">
        <f t="shared" si="161"/>
        <v>#REF!</v>
      </c>
      <c r="AM100" s="60" t="e">
        <f t="shared" si="161"/>
        <v>#REF!</v>
      </c>
      <c r="AN100" s="60" t="e">
        <f t="shared" si="161"/>
        <v>#REF!</v>
      </c>
      <c r="AO100" s="60" t="e">
        <f t="shared" si="161"/>
        <v>#REF!</v>
      </c>
      <c r="AP100" s="60" t="e">
        <f t="shared" si="161"/>
        <v>#REF!</v>
      </c>
      <c r="AQ100" s="60" t="e">
        <f t="shared" si="161"/>
        <v>#REF!</v>
      </c>
      <c r="AR100" s="60" t="e">
        <f t="shared" si="161"/>
        <v>#REF!</v>
      </c>
      <c r="AS100" s="60" t="e">
        <f t="shared" si="161"/>
        <v>#REF!</v>
      </c>
      <c r="AT100" s="60" t="e">
        <f t="shared" si="161"/>
        <v>#REF!</v>
      </c>
      <c r="AU100" s="22" t="e">
        <f t="shared" si="165"/>
        <v>#REF!</v>
      </c>
      <c r="AX100" s="60" t="e">
        <f t="shared" si="162"/>
        <v>#REF!</v>
      </c>
      <c r="AY100" s="60" t="e">
        <f t="shared" si="162"/>
        <v>#REF!</v>
      </c>
      <c r="AZ100" s="60" t="e">
        <f t="shared" si="162"/>
        <v>#REF!</v>
      </c>
      <c r="BA100" s="60" t="e">
        <f t="shared" si="162"/>
        <v>#REF!</v>
      </c>
      <c r="BB100" s="60" t="e">
        <f t="shared" si="162"/>
        <v>#REF!</v>
      </c>
      <c r="BC100" s="60" t="e">
        <f t="shared" si="162"/>
        <v>#REF!</v>
      </c>
      <c r="BD100" s="60" t="e">
        <f t="shared" si="162"/>
        <v>#REF!</v>
      </c>
      <c r="BE100" s="60" t="e">
        <f t="shared" si="162"/>
        <v>#REF!</v>
      </c>
      <c r="BF100" s="60" t="e">
        <f t="shared" si="162"/>
        <v>#REF!</v>
      </c>
      <c r="BG100" s="60" t="e">
        <f t="shared" si="162"/>
        <v>#REF!</v>
      </c>
      <c r="BH100" s="60" t="e">
        <f t="shared" si="162"/>
        <v>#REF!</v>
      </c>
      <c r="BI100" s="60" t="e">
        <f t="shared" si="162"/>
        <v>#REF!</v>
      </c>
      <c r="BJ100" s="22" t="e">
        <f t="shared" si="166"/>
        <v>#REF!</v>
      </c>
    </row>
    <row r="101" spans="1:62" hidden="1" outlineLevel="1" x14ac:dyDescent="0.25">
      <c r="A101" s="20"/>
      <c r="B101" s="21">
        <v>382</v>
      </c>
      <c r="C101" s="21" t="s">
        <v>77</v>
      </c>
      <c r="E101" s="60" t="e">
        <f t="shared" si="167"/>
        <v>#REF!</v>
      </c>
      <c r="F101" s="60" t="e">
        <f t="shared" si="167"/>
        <v>#REF!</v>
      </c>
      <c r="G101" s="60" t="e">
        <f t="shared" si="167"/>
        <v>#REF!</v>
      </c>
      <c r="H101" s="60" t="e">
        <f t="shared" si="167"/>
        <v>#REF!</v>
      </c>
      <c r="I101" s="60" t="e">
        <f t="shared" si="167"/>
        <v>#REF!</v>
      </c>
      <c r="J101" s="60" t="e">
        <f t="shared" si="167"/>
        <v>#REF!</v>
      </c>
      <c r="K101" s="60" t="e">
        <f t="shared" si="167"/>
        <v>#REF!</v>
      </c>
      <c r="L101" s="60" t="e">
        <f t="shared" si="167"/>
        <v>#REF!</v>
      </c>
      <c r="M101" s="60" t="e">
        <f t="shared" si="167"/>
        <v>#REF!</v>
      </c>
      <c r="N101" s="60" t="e">
        <f t="shared" si="167"/>
        <v>#REF!</v>
      </c>
      <c r="O101" s="60" t="e">
        <f t="shared" si="167"/>
        <v>#REF!</v>
      </c>
      <c r="P101" s="60" t="e">
        <f t="shared" si="167"/>
        <v>#REF!</v>
      </c>
      <c r="Q101" s="22" t="e">
        <f t="shared" si="163"/>
        <v>#REF!</v>
      </c>
      <c r="R101" s="19"/>
      <c r="T101" s="60" t="e">
        <f t="shared" si="160"/>
        <v>#REF!</v>
      </c>
      <c r="U101" s="60" t="e">
        <f t="shared" si="160"/>
        <v>#REF!</v>
      </c>
      <c r="V101" s="60" t="e">
        <f t="shared" si="160"/>
        <v>#REF!</v>
      </c>
      <c r="W101" s="60" t="e">
        <f t="shared" si="160"/>
        <v>#REF!</v>
      </c>
      <c r="X101" s="60" t="e">
        <f t="shared" si="160"/>
        <v>#REF!</v>
      </c>
      <c r="Y101" s="60" t="e">
        <f t="shared" si="160"/>
        <v>#REF!</v>
      </c>
      <c r="Z101" s="60" t="e">
        <f t="shared" si="160"/>
        <v>#REF!</v>
      </c>
      <c r="AA101" s="60" t="e">
        <f t="shared" si="160"/>
        <v>#REF!</v>
      </c>
      <c r="AB101" s="60" t="e">
        <f t="shared" si="160"/>
        <v>#REF!</v>
      </c>
      <c r="AC101" s="60" t="e">
        <f t="shared" si="160"/>
        <v>#REF!</v>
      </c>
      <c r="AD101" s="60" t="e">
        <f t="shared" si="160"/>
        <v>#REF!</v>
      </c>
      <c r="AE101" s="60" t="e">
        <f t="shared" si="160"/>
        <v>#REF!</v>
      </c>
      <c r="AF101" s="22" t="e">
        <f t="shared" si="164"/>
        <v>#REF!</v>
      </c>
      <c r="AG101" s="19"/>
      <c r="AI101" s="60" t="e">
        <f t="shared" si="161"/>
        <v>#REF!</v>
      </c>
      <c r="AJ101" s="60" t="e">
        <f t="shared" si="161"/>
        <v>#REF!</v>
      </c>
      <c r="AK101" s="60" t="e">
        <f t="shared" si="161"/>
        <v>#REF!</v>
      </c>
      <c r="AL101" s="60" t="e">
        <f t="shared" si="161"/>
        <v>#REF!</v>
      </c>
      <c r="AM101" s="60" t="e">
        <f t="shared" si="161"/>
        <v>#REF!</v>
      </c>
      <c r="AN101" s="60" t="e">
        <f t="shared" si="161"/>
        <v>#REF!</v>
      </c>
      <c r="AO101" s="60" t="e">
        <f t="shared" si="161"/>
        <v>#REF!</v>
      </c>
      <c r="AP101" s="60" t="e">
        <f t="shared" si="161"/>
        <v>#REF!</v>
      </c>
      <c r="AQ101" s="60" t="e">
        <f t="shared" si="161"/>
        <v>#REF!</v>
      </c>
      <c r="AR101" s="60" t="e">
        <f t="shared" si="161"/>
        <v>#REF!</v>
      </c>
      <c r="AS101" s="60" t="e">
        <f t="shared" si="161"/>
        <v>#REF!</v>
      </c>
      <c r="AT101" s="60" t="e">
        <f t="shared" si="161"/>
        <v>#REF!</v>
      </c>
      <c r="AU101" s="22" t="e">
        <f t="shared" si="165"/>
        <v>#REF!</v>
      </c>
      <c r="AX101" s="60" t="e">
        <f t="shared" si="162"/>
        <v>#REF!</v>
      </c>
      <c r="AY101" s="60" t="e">
        <f t="shared" si="162"/>
        <v>#REF!</v>
      </c>
      <c r="AZ101" s="60" t="e">
        <f t="shared" si="162"/>
        <v>#REF!</v>
      </c>
      <c r="BA101" s="60" t="e">
        <f t="shared" si="162"/>
        <v>#REF!</v>
      </c>
      <c r="BB101" s="60" t="e">
        <f t="shared" si="162"/>
        <v>#REF!</v>
      </c>
      <c r="BC101" s="60" t="e">
        <f t="shared" si="162"/>
        <v>#REF!</v>
      </c>
      <c r="BD101" s="60" t="e">
        <f t="shared" si="162"/>
        <v>#REF!</v>
      </c>
      <c r="BE101" s="60" t="e">
        <f t="shared" si="162"/>
        <v>#REF!</v>
      </c>
      <c r="BF101" s="60" t="e">
        <f t="shared" si="162"/>
        <v>#REF!</v>
      </c>
      <c r="BG101" s="60" t="e">
        <f t="shared" si="162"/>
        <v>#REF!</v>
      </c>
      <c r="BH101" s="60" t="e">
        <f t="shared" si="162"/>
        <v>#REF!</v>
      </c>
      <c r="BI101" s="60" t="e">
        <f t="shared" si="162"/>
        <v>#REF!</v>
      </c>
      <c r="BJ101" s="22" t="e">
        <f t="shared" si="166"/>
        <v>#REF!</v>
      </c>
    </row>
    <row r="102" spans="1:62" hidden="1" outlineLevel="1" x14ac:dyDescent="0.25">
      <c r="A102" s="20"/>
      <c r="B102" s="21">
        <v>383</v>
      </c>
      <c r="C102" s="21" t="s">
        <v>78</v>
      </c>
      <c r="E102" s="60" t="e">
        <f t="shared" si="167"/>
        <v>#REF!</v>
      </c>
      <c r="F102" s="60" t="e">
        <f t="shared" si="167"/>
        <v>#REF!</v>
      </c>
      <c r="G102" s="60" t="e">
        <f t="shared" si="167"/>
        <v>#REF!</v>
      </c>
      <c r="H102" s="60" t="e">
        <f t="shared" si="167"/>
        <v>#REF!</v>
      </c>
      <c r="I102" s="60" t="e">
        <f t="shared" si="167"/>
        <v>#REF!</v>
      </c>
      <c r="J102" s="60" t="e">
        <f t="shared" si="167"/>
        <v>#REF!</v>
      </c>
      <c r="K102" s="60" t="e">
        <f t="shared" si="167"/>
        <v>#REF!</v>
      </c>
      <c r="L102" s="60" t="e">
        <f t="shared" si="167"/>
        <v>#REF!</v>
      </c>
      <c r="M102" s="60" t="e">
        <f t="shared" si="167"/>
        <v>#REF!</v>
      </c>
      <c r="N102" s="60" t="e">
        <f t="shared" si="167"/>
        <v>#REF!</v>
      </c>
      <c r="O102" s="60" t="e">
        <f t="shared" si="167"/>
        <v>#REF!</v>
      </c>
      <c r="P102" s="60" t="e">
        <f t="shared" si="167"/>
        <v>#REF!</v>
      </c>
      <c r="Q102" s="22" t="e">
        <f t="shared" si="163"/>
        <v>#REF!</v>
      </c>
      <c r="R102" s="19"/>
      <c r="T102" s="60" t="e">
        <f t="shared" si="160"/>
        <v>#REF!</v>
      </c>
      <c r="U102" s="60" t="e">
        <f t="shared" si="160"/>
        <v>#REF!</v>
      </c>
      <c r="V102" s="60" t="e">
        <f t="shared" si="160"/>
        <v>#REF!</v>
      </c>
      <c r="W102" s="60" t="e">
        <f t="shared" si="160"/>
        <v>#REF!</v>
      </c>
      <c r="X102" s="60" t="e">
        <f t="shared" si="160"/>
        <v>#REF!</v>
      </c>
      <c r="Y102" s="60" t="e">
        <f t="shared" si="160"/>
        <v>#REF!</v>
      </c>
      <c r="Z102" s="60" t="e">
        <f t="shared" si="160"/>
        <v>#REF!</v>
      </c>
      <c r="AA102" s="60" t="e">
        <f t="shared" si="160"/>
        <v>#REF!</v>
      </c>
      <c r="AB102" s="60" t="e">
        <f t="shared" si="160"/>
        <v>#REF!</v>
      </c>
      <c r="AC102" s="60" t="e">
        <f t="shared" si="160"/>
        <v>#REF!</v>
      </c>
      <c r="AD102" s="60" t="e">
        <f t="shared" si="160"/>
        <v>#REF!</v>
      </c>
      <c r="AE102" s="60" t="e">
        <f t="shared" si="160"/>
        <v>#REF!</v>
      </c>
      <c r="AF102" s="22" t="e">
        <f t="shared" si="164"/>
        <v>#REF!</v>
      </c>
      <c r="AG102" s="19"/>
      <c r="AI102" s="60" t="e">
        <f t="shared" si="161"/>
        <v>#REF!</v>
      </c>
      <c r="AJ102" s="60" t="e">
        <f t="shared" si="161"/>
        <v>#REF!</v>
      </c>
      <c r="AK102" s="60" t="e">
        <f t="shared" si="161"/>
        <v>#REF!</v>
      </c>
      <c r="AL102" s="60" t="e">
        <f t="shared" si="161"/>
        <v>#REF!</v>
      </c>
      <c r="AM102" s="60" t="e">
        <f t="shared" si="161"/>
        <v>#REF!</v>
      </c>
      <c r="AN102" s="60" t="e">
        <f t="shared" si="161"/>
        <v>#REF!</v>
      </c>
      <c r="AO102" s="60" t="e">
        <f t="shared" si="161"/>
        <v>#REF!</v>
      </c>
      <c r="AP102" s="60" t="e">
        <f t="shared" si="161"/>
        <v>#REF!</v>
      </c>
      <c r="AQ102" s="60" t="e">
        <f t="shared" si="161"/>
        <v>#REF!</v>
      </c>
      <c r="AR102" s="60" t="e">
        <f t="shared" si="161"/>
        <v>#REF!</v>
      </c>
      <c r="AS102" s="60" t="e">
        <f t="shared" si="161"/>
        <v>#REF!</v>
      </c>
      <c r="AT102" s="60" t="e">
        <f t="shared" si="161"/>
        <v>#REF!</v>
      </c>
      <c r="AU102" s="22" t="e">
        <f t="shared" si="165"/>
        <v>#REF!</v>
      </c>
      <c r="AX102" s="60" t="e">
        <f t="shared" si="162"/>
        <v>#REF!</v>
      </c>
      <c r="AY102" s="60" t="e">
        <f t="shared" si="162"/>
        <v>#REF!</v>
      </c>
      <c r="AZ102" s="60" t="e">
        <f t="shared" si="162"/>
        <v>#REF!</v>
      </c>
      <c r="BA102" s="60" t="e">
        <f t="shared" si="162"/>
        <v>#REF!</v>
      </c>
      <c r="BB102" s="60" t="e">
        <f t="shared" si="162"/>
        <v>#REF!</v>
      </c>
      <c r="BC102" s="60" t="e">
        <f t="shared" si="162"/>
        <v>#REF!</v>
      </c>
      <c r="BD102" s="60" t="e">
        <f t="shared" si="162"/>
        <v>#REF!</v>
      </c>
      <c r="BE102" s="60" t="e">
        <f t="shared" si="162"/>
        <v>#REF!</v>
      </c>
      <c r="BF102" s="60" t="e">
        <f t="shared" si="162"/>
        <v>#REF!</v>
      </c>
      <c r="BG102" s="60" t="e">
        <f t="shared" si="162"/>
        <v>#REF!</v>
      </c>
      <c r="BH102" s="60" t="e">
        <f t="shared" si="162"/>
        <v>#REF!</v>
      </c>
      <c r="BI102" s="60" t="e">
        <f t="shared" si="162"/>
        <v>#REF!</v>
      </c>
      <c r="BJ102" s="22" t="e">
        <f t="shared" si="166"/>
        <v>#REF!</v>
      </c>
    </row>
    <row r="103" spans="1:62" hidden="1" outlineLevel="1" x14ac:dyDescent="0.25">
      <c r="A103" s="20"/>
      <c r="B103" s="21">
        <v>385</v>
      </c>
      <c r="C103" s="21" t="s">
        <v>79</v>
      </c>
      <c r="E103" s="60" t="e">
        <f t="shared" si="167"/>
        <v>#REF!</v>
      </c>
      <c r="F103" s="60" t="e">
        <f t="shared" si="167"/>
        <v>#REF!</v>
      </c>
      <c r="G103" s="60" t="e">
        <f t="shared" si="167"/>
        <v>#REF!</v>
      </c>
      <c r="H103" s="60" t="e">
        <f t="shared" si="167"/>
        <v>#REF!</v>
      </c>
      <c r="I103" s="60" t="e">
        <f t="shared" si="167"/>
        <v>#REF!</v>
      </c>
      <c r="J103" s="60" t="e">
        <f t="shared" si="167"/>
        <v>#REF!</v>
      </c>
      <c r="K103" s="60" t="e">
        <f t="shared" si="167"/>
        <v>#REF!</v>
      </c>
      <c r="L103" s="60" t="e">
        <f t="shared" si="167"/>
        <v>#REF!</v>
      </c>
      <c r="M103" s="60" t="e">
        <f t="shared" si="167"/>
        <v>#REF!</v>
      </c>
      <c r="N103" s="60" t="e">
        <f t="shared" si="167"/>
        <v>#REF!</v>
      </c>
      <c r="O103" s="60" t="e">
        <f t="shared" si="167"/>
        <v>#REF!</v>
      </c>
      <c r="P103" s="60" t="e">
        <f t="shared" si="167"/>
        <v>#REF!</v>
      </c>
      <c r="Q103" s="22" t="e">
        <f t="shared" si="163"/>
        <v>#REF!</v>
      </c>
      <c r="R103" s="19"/>
      <c r="T103" s="60" t="e">
        <f t="shared" si="160"/>
        <v>#REF!</v>
      </c>
      <c r="U103" s="60" t="e">
        <f t="shared" si="160"/>
        <v>#REF!</v>
      </c>
      <c r="V103" s="60" t="e">
        <f t="shared" si="160"/>
        <v>#REF!</v>
      </c>
      <c r="W103" s="60" t="e">
        <f t="shared" si="160"/>
        <v>#REF!</v>
      </c>
      <c r="X103" s="60" t="e">
        <f t="shared" si="160"/>
        <v>#REF!</v>
      </c>
      <c r="Y103" s="60" t="e">
        <f t="shared" si="160"/>
        <v>#REF!</v>
      </c>
      <c r="Z103" s="60" t="e">
        <f t="shared" si="160"/>
        <v>#REF!</v>
      </c>
      <c r="AA103" s="60" t="e">
        <f t="shared" si="160"/>
        <v>#REF!</v>
      </c>
      <c r="AB103" s="60" t="e">
        <f t="shared" si="160"/>
        <v>#REF!</v>
      </c>
      <c r="AC103" s="60" t="e">
        <f t="shared" si="160"/>
        <v>#REF!</v>
      </c>
      <c r="AD103" s="60" t="e">
        <f t="shared" si="160"/>
        <v>#REF!</v>
      </c>
      <c r="AE103" s="60" t="e">
        <f t="shared" si="160"/>
        <v>#REF!</v>
      </c>
      <c r="AF103" s="22" t="e">
        <f t="shared" si="164"/>
        <v>#REF!</v>
      </c>
      <c r="AG103" s="19"/>
      <c r="AI103" s="60" t="e">
        <f t="shared" si="161"/>
        <v>#REF!</v>
      </c>
      <c r="AJ103" s="60" t="e">
        <f t="shared" si="161"/>
        <v>#REF!</v>
      </c>
      <c r="AK103" s="60" t="e">
        <f t="shared" si="161"/>
        <v>#REF!</v>
      </c>
      <c r="AL103" s="60" t="e">
        <f t="shared" si="161"/>
        <v>#REF!</v>
      </c>
      <c r="AM103" s="60" t="e">
        <f t="shared" si="161"/>
        <v>#REF!</v>
      </c>
      <c r="AN103" s="60" t="e">
        <f t="shared" si="161"/>
        <v>#REF!</v>
      </c>
      <c r="AO103" s="60" t="e">
        <f t="shared" si="161"/>
        <v>#REF!</v>
      </c>
      <c r="AP103" s="60" t="e">
        <f t="shared" si="161"/>
        <v>#REF!</v>
      </c>
      <c r="AQ103" s="60" t="e">
        <f t="shared" si="161"/>
        <v>#REF!</v>
      </c>
      <c r="AR103" s="60" t="e">
        <f t="shared" si="161"/>
        <v>#REF!</v>
      </c>
      <c r="AS103" s="60" t="e">
        <f t="shared" si="161"/>
        <v>#REF!</v>
      </c>
      <c r="AT103" s="60" t="e">
        <f t="shared" si="161"/>
        <v>#REF!</v>
      </c>
      <c r="AU103" s="22" t="e">
        <f t="shared" si="165"/>
        <v>#REF!</v>
      </c>
      <c r="AX103" s="60" t="e">
        <f t="shared" si="162"/>
        <v>#REF!</v>
      </c>
      <c r="AY103" s="60" t="e">
        <f t="shared" si="162"/>
        <v>#REF!</v>
      </c>
      <c r="AZ103" s="60" t="e">
        <f t="shared" si="162"/>
        <v>#REF!</v>
      </c>
      <c r="BA103" s="60" t="e">
        <f t="shared" si="162"/>
        <v>#REF!</v>
      </c>
      <c r="BB103" s="60" t="e">
        <f t="shared" si="162"/>
        <v>#REF!</v>
      </c>
      <c r="BC103" s="60" t="e">
        <f t="shared" si="162"/>
        <v>#REF!</v>
      </c>
      <c r="BD103" s="60" t="e">
        <f t="shared" si="162"/>
        <v>#REF!</v>
      </c>
      <c r="BE103" s="60" t="e">
        <f t="shared" si="162"/>
        <v>#REF!</v>
      </c>
      <c r="BF103" s="60" t="e">
        <f t="shared" si="162"/>
        <v>#REF!</v>
      </c>
      <c r="BG103" s="60" t="e">
        <f t="shared" si="162"/>
        <v>#REF!</v>
      </c>
      <c r="BH103" s="60" t="e">
        <f t="shared" si="162"/>
        <v>#REF!</v>
      </c>
      <c r="BI103" s="60" t="e">
        <f t="shared" si="162"/>
        <v>#REF!</v>
      </c>
      <c r="BJ103" s="22" t="e">
        <f t="shared" si="166"/>
        <v>#REF!</v>
      </c>
    </row>
    <row r="104" spans="1:62" hidden="1" outlineLevel="1" x14ac:dyDescent="0.25">
      <c r="A104" s="20"/>
      <c r="B104" s="21">
        <v>391</v>
      </c>
      <c r="C104" s="21" t="s">
        <v>80</v>
      </c>
      <c r="E104" s="60" t="e">
        <f t="shared" si="167"/>
        <v>#REF!</v>
      </c>
      <c r="F104" s="60" t="e">
        <f t="shared" si="167"/>
        <v>#REF!</v>
      </c>
      <c r="G104" s="60" t="e">
        <f t="shared" si="167"/>
        <v>#REF!</v>
      </c>
      <c r="H104" s="60" t="e">
        <f t="shared" si="167"/>
        <v>#REF!</v>
      </c>
      <c r="I104" s="60" t="e">
        <f t="shared" si="167"/>
        <v>#REF!</v>
      </c>
      <c r="J104" s="60" t="e">
        <f t="shared" si="167"/>
        <v>#REF!</v>
      </c>
      <c r="K104" s="60" t="e">
        <f t="shared" si="167"/>
        <v>#REF!</v>
      </c>
      <c r="L104" s="60" t="e">
        <f t="shared" si="167"/>
        <v>#REF!</v>
      </c>
      <c r="M104" s="60" t="e">
        <f t="shared" si="167"/>
        <v>#REF!</v>
      </c>
      <c r="N104" s="60" t="e">
        <f t="shared" si="167"/>
        <v>#REF!</v>
      </c>
      <c r="O104" s="60" t="e">
        <f t="shared" si="167"/>
        <v>#REF!</v>
      </c>
      <c r="P104" s="60" t="e">
        <f t="shared" si="167"/>
        <v>#REF!</v>
      </c>
      <c r="Q104" s="22" t="e">
        <f t="shared" si="163"/>
        <v>#REF!</v>
      </c>
      <c r="R104" s="19"/>
      <c r="T104" s="60" t="e">
        <f t="shared" si="160"/>
        <v>#REF!</v>
      </c>
      <c r="U104" s="60" t="e">
        <f t="shared" si="160"/>
        <v>#REF!</v>
      </c>
      <c r="V104" s="60" t="e">
        <f t="shared" si="160"/>
        <v>#REF!</v>
      </c>
      <c r="W104" s="60" t="e">
        <f t="shared" si="160"/>
        <v>#REF!</v>
      </c>
      <c r="X104" s="60" t="e">
        <f t="shared" si="160"/>
        <v>#REF!</v>
      </c>
      <c r="Y104" s="60" t="e">
        <f t="shared" si="160"/>
        <v>#REF!</v>
      </c>
      <c r="Z104" s="60" t="e">
        <f t="shared" si="160"/>
        <v>#REF!</v>
      </c>
      <c r="AA104" s="60" t="e">
        <f t="shared" si="160"/>
        <v>#REF!</v>
      </c>
      <c r="AB104" s="60" t="e">
        <f t="shared" si="160"/>
        <v>#REF!</v>
      </c>
      <c r="AC104" s="60" t="e">
        <f t="shared" si="160"/>
        <v>#REF!</v>
      </c>
      <c r="AD104" s="60" t="e">
        <f t="shared" si="160"/>
        <v>#REF!</v>
      </c>
      <c r="AE104" s="60" t="e">
        <f t="shared" si="160"/>
        <v>#REF!</v>
      </c>
      <c r="AF104" s="22" t="e">
        <f t="shared" si="164"/>
        <v>#REF!</v>
      </c>
      <c r="AG104" s="19"/>
      <c r="AI104" s="60" t="e">
        <f t="shared" si="161"/>
        <v>#REF!</v>
      </c>
      <c r="AJ104" s="60" t="e">
        <f t="shared" si="161"/>
        <v>#REF!</v>
      </c>
      <c r="AK104" s="60" t="e">
        <f t="shared" si="161"/>
        <v>#REF!</v>
      </c>
      <c r="AL104" s="60" t="e">
        <f t="shared" si="161"/>
        <v>#REF!</v>
      </c>
      <c r="AM104" s="60" t="e">
        <f t="shared" si="161"/>
        <v>#REF!</v>
      </c>
      <c r="AN104" s="60" t="e">
        <f t="shared" si="161"/>
        <v>#REF!</v>
      </c>
      <c r="AO104" s="60" t="e">
        <f t="shared" si="161"/>
        <v>#REF!</v>
      </c>
      <c r="AP104" s="60" t="e">
        <f t="shared" si="161"/>
        <v>#REF!</v>
      </c>
      <c r="AQ104" s="60" t="e">
        <f t="shared" si="161"/>
        <v>#REF!</v>
      </c>
      <c r="AR104" s="60" t="e">
        <f t="shared" si="161"/>
        <v>#REF!</v>
      </c>
      <c r="AS104" s="60" t="e">
        <f t="shared" si="161"/>
        <v>#REF!</v>
      </c>
      <c r="AT104" s="60" t="e">
        <f t="shared" si="161"/>
        <v>#REF!</v>
      </c>
      <c r="AU104" s="22" t="e">
        <f t="shared" si="165"/>
        <v>#REF!</v>
      </c>
      <c r="AX104" s="60" t="e">
        <f t="shared" si="162"/>
        <v>#REF!</v>
      </c>
      <c r="AY104" s="60" t="e">
        <f t="shared" si="162"/>
        <v>#REF!</v>
      </c>
      <c r="AZ104" s="60" t="e">
        <f t="shared" si="162"/>
        <v>#REF!</v>
      </c>
      <c r="BA104" s="60" t="e">
        <f t="shared" si="162"/>
        <v>#REF!</v>
      </c>
      <c r="BB104" s="60" t="e">
        <f t="shared" si="162"/>
        <v>#REF!</v>
      </c>
      <c r="BC104" s="60" t="e">
        <f t="shared" si="162"/>
        <v>#REF!</v>
      </c>
      <c r="BD104" s="60" t="e">
        <f t="shared" si="162"/>
        <v>#REF!</v>
      </c>
      <c r="BE104" s="60" t="e">
        <f t="shared" si="162"/>
        <v>#REF!</v>
      </c>
      <c r="BF104" s="60" t="e">
        <f t="shared" si="162"/>
        <v>#REF!</v>
      </c>
      <c r="BG104" s="60" t="e">
        <f t="shared" si="162"/>
        <v>#REF!</v>
      </c>
      <c r="BH104" s="60" t="e">
        <f t="shared" si="162"/>
        <v>#REF!</v>
      </c>
      <c r="BI104" s="60" t="e">
        <f t="shared" si="162"/>
        <v>#REF!</v>
      </c>
      <c r="BJ104" s="22" t="e">
        <f t="shared" si="166"/>
        <v>#REF!</v>
      </c>
    </row>
    <row r="105" spans="1:62" hidden="1" outlineLevel="1" x14ac:dyDescent="0.25">
      <c r="A105" s="20"/>
      <c r="B105" s="21">
        <v>394</v>
      </c>
      <c r="C105" s="21" t="s">
        <v>81</v>
      </c>
      <c r="E105" s="60" t="e">
        <f t="shared" si="167"/>
        <v>#REF!</v>
      </c>
      <c r="F105" s="60" t="e">
        <f t="shared" si="167"/>
        <v>#REF!</v>
      </c>
      <c r="G105" s="60" t="e">
        <f t="shared" si="167"/>
        <v>#REF!</v>
      </c>
      <c r="H105" s="60" t="e">
        <f t="shared" si="167"/>
        <v>#REF!</v>
      </c>
      <c r="I105" s="60" t="e">
        <f t="shared" si="167"/>
        <v>#REF!</v>
      </c>
      <c r="J105" s="60" t="e">
        <f t="shared" si="167"/>
        <v>#REF!</v>
      </c>
      <c r="K105" s="60" t="e">
        <f t="shared" si="167"/>
        <v>#REF!</v>
      </c>
      <c r="L105" s="60" t="e">
        <f t="shared" si="167"/>
        <v>#REF!</v>
      </c>
      <c r="M105" s="60" t="e">
        <f t="shared" si="167"/>
        <v>#REF!</v>
      </c>
      <c r="N105" s="60" t="e">
        <f t="shared" si="167"/>
        <v>#REF!</v>
      </c>
      <c r="O105" s="60" t="e">
        <f t="shared" si="167"/>
        <v>#REF!</v>
      </c>
      <c r="P105" s="60" t="e">
        <f t="shared" si="167"/>
        <v>#REF!</v>
      </c>
      <c r="Q105" s="22" t="e">
        <f t="shared" si="163"/>
        <v>#REF!</v>
      </c>
      <c r="R105" s="19"/>
      <c r="T105" s="60" t="e">
        <f t="shared" si="160"/>
        <v>#REF!</v>
      </c>
      <c r="U105" s="60" t="e">
        <f t="shared" si="160"/>
        <v>#REF!</v>
      </c>
      <c r="V105" s="60" t="e">
        <f t="shared" si="160"/>
        <v>#REF!</v>
      </c>
      <c r="W105" s="60" t="e">
        <f t="shared" si="160"/>
        <v>#REF!</v>
      </c>
      <c r="X105" s="60" t="e">
        <f t="shared" si="160"/>
        <v>#REF!</v>
      </c>
      <c r="Y105" s="60" t="e">
        <f t="shared" si="160"/>
        <v>#REF!</v>
      </c>
      <c r="Z105" s="60" t="e">
        <f t="shared" si="160"/>
        <v>#REF!</v>
      </c>
      <c r="AA105" s="60" t="e">
        <f t="shared" si="160"/>
        <v>#REF!</v>
      </c>
      <c r="AB105" s="60" t="e">
        <f t="shared" si="160"/>
        <v>#REF!</v>
      </c>
      <c r="AC105" s="60" t="e">
        <f t="shared" si="160"/>
        <v>#REF!</v>
      </c>
      <c r="AD105" s="60" t="e">
        <f t="shared" si="160"/>
        <v>#REF!</v>
      </c>
      <c r="AE105" s="60" t="e">
        <f t="shared" si="160"/>
        <v>#REF!</v>
      </c>
      <c r="AF105" s="22" t="e">
        <f t="shared" si="164"/>
        <v>#REF!</v>
      </c>
      <c r="AG105" s="19"/>
      <c r="AI105" s="60" t="e">
        <f t="shared" si="161"/>
        <v>#REF!</v>
      </c>
      <c r="AJ105" s="60" t="e">
        <f t="shared" si="161"/>
        <v>#REF!</v>
      </c>
      <c r="AK105" s="60" t="e">
        <f t="shared" si="161"/>
        <v>#REF!</v>
      </c>
      <c r="AL105" s="60" t="e">
        <f t="shared" si="161"/>
        <v>#REF!</v>
      </c>
      <c r="AM105" s="60" t="e">
        <f t="shared" si="161"/>
        <v>#REF!</v>
      </c>
      <c r="AN105" s="60" t="e">
        <f t="shared" si="161"/>
        <v>#REF!</v>
      </c>
      <c r="AO105" s="60" t="e">
        <f t="shared" si="161"/>
        <v>#REF!</v>
      </c>
      <c r="AP105" s="60" t="e">
        <f t="shared" si="161"/>
        <v>#REF!</v>
      </c>
      <c r="AQ105" s="60" t="e">
        <f t="shared" si="161"/>
        <v>#REF!</v>
      </c>
      <c r="AR105" s="60" t="e">
        <f t="shared" si="161"/>
        <v>#REF!</v>
      </c>
      <c r="AS105" s="60" t="e">
        <f t="shared" si="161"/>
        <v>#REF!</v>
      </c>
      <c r="AT105" s="60" t="e">
        <f t="shared" si="161"/>
        <v>#REF!</v>
      </c>
      <c r="AU105" s="22" t="e">
        <f t="shared" si="165"/>
        <v>#REF!</v>
      </c>
      <c r="AX105" s="60" t="e">
        <f t="shared" si="162"/>
        <v>#REF!</v>
      </c>
      <c r="AY105" s="60" t="e">
        <f t="shared" si="162"/>
        <v>#REF!</v>
      </c>
      <c r="AZ105" s="60" t="e">
        <f t="shared" si="162"/>
        <v>#REF!</v>
      </c>
      <c r="BA105" s="60" t="e">
        <f t="shared" si="162"/>
        <v>#REF!</v>
      </c>
      <c r="BB105" s="60" t="e">
        <f t="shared" si="162"/>
        <v>#REF!</v>
      </c>
      <c r="BC105" s="60" t="e">
        <f t="shared" si="162"/>
        <v>#REF!</v>
      </c>
      <c r="BD105" s="60" t="e">
        <f t="shared" si="162"/>
        <v>#REF!</v>
      </c>
      <c r="BE105" s="60" t="e">
        <f t="shared" si="162"/>
        <v>#REF!</v>
      </c>
      <c r="BF105" s="60" t="e">
        <f t="shared" si="162"/>
        <v>#REF!</v>
      </c>
      <c r="BG105" s="60" t="e">
        <f t="shared" si="162"/>
        <v>#REF!</v>
      </c>
      <c r="BH105" s="60" t="e">
        <f t="shared" si="162"/>
        <v>#REF!</v>
      </c>
      <c r="BI105" s="60" t="e">
        <f t="shared" si="162"/>
        <v>#REF!</v>
      </c>
      <c r="BJ105" s="22" t="e">
        <f t="shared" si="166"/>
        <v>#REF!</v>
      </c>
    </row>
    <row r="106" spans="1:62" hidden="1" outlineLevel="1" x14ac:dyDescent="0.25">
      <c r="A106" s="20"/>
      <c r="B106" s="21">
        <v>397</v>
      </c>
      <c r="C106" s="21" t="s">
        <v>82</v>
      </c>
      <c r="E106" s="60" t="e">
        <f t="shared" si="167"/>
        <v>#REF!</v>
      </c>
      <c r="F106" s="60" t="e">
        <f t="shared" si="167"/>
        <v>#REF!</v>
      </c>
      <c r="G106" s="60" t="e">
        <f t="shared" si="167"/>
        <v>#REF!</v>
      </c>
      <c r="H106" s="60" t="e">
        <f t="shared" si="167"/>
        <v>#REF!</v>
      </c>
      <c r="I106" s="60" t="e">
        <f t="shared" si="167"/>
        <v>#REF!</v>
      </c>
      <c r="J106" s="60" t="e">
        <f t="shared" si="167"/>
        <v>#REF!</v>
      </c>
      <c r="K106" s="60" t="e">
        <f t="shared" si="167"/>
        <v>#REF!</v>
      </c>
      <c r="L106" s="60" t="e">
        <f t="shared" si="167"/>
        <v>#REF!</v>
      </c>
      <c r="M106" s="60" t="e">
        <f t="shared" si="167"/>
        <v>#REF!</v>
      </c>
      <c r="N106" s="60" t="e">
        <f t="shared" si="167"/>
        <v>#REF!</v>
      </c>
      <c r="O106" s="60" t="e">
        <f t="shared" si="167"/>
        <v>#REF!</v>
      </c>
      <c r="P106" s="60" t="e">
        <f t="shared" si="167"/>
        <v>#REF!</v>
      </c>
      <c r="Q106" s="22" t="e">
        <f t="shared" si="163"/>
        <v>#REF!</v>
      </c>
      <c r="R106" s="19"/>
      <c r="T106" s="60" t="e">
        <f t="shared" si="160"/>
        <v>#REF!</v>
      </c>
      <c r="U106" s="60" t="e">
        <f t="shared" si="160"/>
        <v>#REF!</v>
      </c>
      <c r="V106" s="60" t="e">
        <f t="shared" si="160"/>
        <v>#REF!</v>
      </c>
      <c r="W106" s="60" t="e">
        <f t="shared" si="160"/>
        <v>#REF!</v>
      </c>
      <c r="X106" s="60" t="e">
        <f t="shared" si="160"/>
        <v>#REF!</v>
      </c>
      <c r="Y106" s="60" t="e">
        <f t="shared" si="160"/>
        <v>#REF!</v>
      </c>
      <c r="Z106" s="60" t="e">
        <f t="shared" si="160"/>
        <v>#REF!</v>
      </c>
      <c r="AA106" s="60" t="e">
        <f t="shared" si="160"/>
        <v>#REF!</v>
      </c>
      <c r="AB106" s="60" t="e">
        <f t="shared" si="160"/>
        <v>#REF!</v>
      </c>
      <c r="AC106" s="60" t="e">
        <f t="shared" si="160"/>
        <v>#REF!</v>
      </c>
      <c r="AD106" s="60" t="e">
        <f t="shared" si="160"/>
        <v>#REF!</v>
      </c>
      <c r="AE106" s="60" t="e">
        <f t="shared" si="160"/>
        <v>#REF!</v>
      </c>
      <c r="AF106" s="22" t="e">
        <f t="shared" si="164"/>
        <v>#REF!</v>
      </c>
      <c r="AG106" s="19"/>
      <c r="AI106" s="60" t="e">
        <f t="shared" si="161"/>
        <v>#REF!</v>
      </c>
      <c r="AJ106" s="60" t="e">
        <f t="shared" si="161"/>
        <v>#REF!</v>
      </c>
      <c r="AK106" s="60" t="e">
        <f t="shared" si="161"/>
        <v>#REF!</v>
      </c>
      <c r="AL106" s="60" t="e">
        <f t="shared" si="161"/>
        <v>#REF!</v>
      </c>
      <c r="AM106" s="60" t="e">
        <f t="shared" si="161"/>
        <v>#REF!</v>
      </c>
      <c r="AN106" s="60" t="e">
        <f t="shared" si="161"/>
        <v>#REF!</v>
      </c>
      <c r="AO106" s="60" t="e">
        <f t="shared" si="161"/>
        <v>#REF!</v>
      </c>
      <c r="AP106" s="60" t="e">
        <f t="shared" si="161"/>
        <v>#REF!</v>
      </c>
      <c r="AQ106" s="60" t="e">
        <f t="shared" si="161"/>
        <v>#REF!</v>
      </c>
      <c r="AR106" s="60" t="e">
        <f t="shared" si="161"/>
        <v>#REF!</v>
      </c>
      <c r="AS106" s="60" t="e">
        <f t="shared" si="161"/>
        <v>#REF!</v>
      </c>
      <c r="AT106" s="60" t="e">
        <f t="shared" si="161"/>
        <v>#REF!</v>
      </c>
      <c r="AU106" s="22" t="e">
        <f t="shared" si="165"/>
        <v>#REF!</v>
      </c>
      <c r="AX106" s="60" t="e">
        <f t="shared" si="162"/>
        <v>#REF!</v>
      </c>
      <c r="AY106" s="60" t="e">
        <f t="shared" si="162"/>
        <v>#REF!</v>
      </c>
      <c r="AZ106" s="60" t="e">
        <f t="shared" si="162"/>
        <v>#REF!</v>
      </c>
      <c r="BA106" s="60" t="e">
        <f t="shared" si="162"/>
        <v>#REF!</v>
      </c>
      <c r="BB106" s="60" t="e">
        <f t="shared" si="162"/>
        <v>#REF!</v>
      </c>
      <c r="BC106" s="60" t="e">
        <f t="shared" si="162"/>
        <v>#REF!</v>
      </c>
      <c r="BD106" s="60" t="e">
        <f t="shared" si="162"/>
        <v>#REF!</v>
      </c>
      <c r="BE106" s="60" t="e">
        <f t="shared" si="162"/>
        <v>#REF!</v>
      </c>
      <c r="BF106" s="60" t="e">
        <f t="shared" si="162"/>
        <v>#REF!</v>
      </c>
      <c r="BG106" s="60" t="e">
        <f t="shared" si="162"/>
        <v>#REF!</v>
      </c>
      <c r="BH106" s="60" t="e">
        <f t="shared" si="162"/>
        <v>#REF!</v>
      </c>
      <c r="BI106" s="60" t="e">
        <f t="shared" si="162"/>
        <v>#REF!</v>
      </c>
      <c r="BJ106" s="22" t="e">
        <f t="shared" si="166"/>
        <v>#REF!</v>
      </c>
    </row>
    <row r="107" spans="1:62" hidden="1" outlineLevel="1" x14ac:dyDescent="0.25">
      <c r="A107" s="20"/>
      <c r="B107" s="21">
        <v>398</v>
      </c>
      <c r="C107" s="21" t="s">
        <v>83</v>
      </c>
      <c r="E107" s="60" t="e">
        <f t="shared" si="167"/>
        <v>#REF!</v>
      </c>
      <c r="F107" s="60" t="e">
        <f t="shared" si="167"/>
        <v>#REF!</v>
      </c>
      <c r="G107" s="60" t="e">
        <f t="shared" si="167"/>
        <v>#REF!</v>
      </c>
      <c r="H107" s="60" t="e">
        <f t="shared" si="167"/>
        <v>#REF!</v>
      </c>
      <c r="I107" s="60" t="e">
        <f t="shared" si="167"/>
        <v>#REF!</v>
      </c>
      <c r="J107" s="60" t="e">
        <f t="shared" si="167"/>
        <v>#REF!</v>
      </c>
      <c r="K107" s="60" t="e">
        <f t="shared" si="167"/>
        <v>#REF!</v>
      </c>
      <c r="L107" s="60" t="e">
        <f t="shared" si="167"/>
        <v>#REF!</v>
      </c>
      <c r="M107" s="60" t="e">
        <f t="shared" si="167"/>
        <v>#REF!</v>
      </c>
      <c r="N107" s="60" t="e">
        <f t="shared" si="167"/>
        <v>#REF!</v>
      </c>
      <c r="O107" s="60" t="e">
        <f t="shared" si="167"/>
        <v>#REF!</v>
      </c>
      <c r="P107" s="60" t="e">
        <f t="shared" si="167"/>
        <v>#REF!</v>
      </c>
      <c r="Q107" s="22" t="e">
        <f t="shared" si="163"/>
        <v>#REF!</v>
      </c>
      <c r="R107" s="19"/>
      <c r="T107" s="60" t="e">
        <f t="shared" ref="T107:AE107" si="168">T76/T$77*T$86</f>
        <v>#REF!</v>
      </c>
      <c r="U107" s="60" t="e">
        <f t="shared" si="168"/>
        <v>#REF!</v>
      </c>
      <c r="V107" s="60" t="e">
        <f t="shared" si="168"/>
        <v>#REF!</v>
      </c>
      <c r="W107" s="60" t="e">
        <f t="shared" si="168"/>
        <v>#REF!</v>
      </c>
      <c r="X107" s="60" t="e">
        <f t="shared" si="168"/>
        <v>#REF!</v>
      </c>
      <c r="Y107" s="60" t="e">
        <f t="shared" si="168"/>
        <v>#REF!</v>
      </c>
      <c r="Z107" s="60" t="e">
        <f t="shared" si="168"/>
        <v>#REF!</v>
      </c>
      <c r="AA107" s="60" t="e">
        <f t="shared" si="168"/>
        <v>#REF!</v>
      </c>
      <c r="AB107" s="60" t="e">
        <f t="shared" si="168"/>
        <v>#REF!</v>
      </c>
      <c r="AC107" s="60" t="e">
        <f t="shared" si="168"/>
        <v>#REF!</v>
      </c>
      <c r="AD107" s="60" t="e">
        <f t="shared" si="168"/>
        <v>#REF!</v>
      </c>
      <c r="AE107" s="60" t="e">
        <f t="shared" si="168"/>
        <v>#REF!</v>
      </c>
      <c r="AF107" s="22" t="e">
        <f t="shared" si="164"/>
        <v>#REF!</v>
      </c>
      <c r="AG107" s="19"/>
      <c r="AI107" s="60" t="e">
        <f t="shared" ref="AI107:AT107" si="169">AI76/AI$77*AI$86</f>
        <v>#REF!</v>
      </c>
      <c r="AJ107" s="60" t="e">
        <f t="shared" si="169"/>
        <v>#REF!</v>
      </c>
      <c r="AK107" s="60" t="e">
        <f t="shared" si="169"/>
        <v>#REF!</v>
      </c>
      <c r="AL107" s="60" t="e">
        <f t="shared" si="169"/>
        <v>#REF!</v>
      </c>
      <c r="AM107" s="60" t="e">
        <f t="shared" si="169"/>
        <v>#REF!</v>
      </c>
      <c r="AN107" s="60" t="e">
        <f t="shared" si="169"/>
        <v>#REF!</v>
      </c>
      <c r="AO107" s="60" t="e">
        <f t="shared" si="169"/>
        <v>#REF!</v>
      </c>
      <c r="AP107" s="60" t="e">
        <f t="shared" si="169"/>
        <v>#REF!</v>
      </c>
      <c r="AQ107" s="60" t="e">
        <f t="shared" si="169"/>
        <v>#REF!</v>
      </c>
      <c r="AR107" s="60" t="e">
        <f t="shared" si="169"/>
        <v>#REF!</v>
      </c>
      <c r="AS107" s="60" t="e">
        <f t="shared" si="169"/>
        <v>#REF!</v>
      </c>
      <c r="AT107" s="60" t="e">
        <f t="shared" si="169"/>
        <v>#REF!</v>
      </c>
      <c r="AU107" s="22" t="e">
        <f t="shared" si="165"/>
        <v>#REF!</v>
      </c>
      <c r="AX107" s="60" t="e">
        <f t="shared" ref="AX107:BI107" si="170">AX76/AX$77*AX$86</f>
        <v>#REF!</v>
      </c>
      <c r="AY107" s="60" t="e">
        <f t="shared" si="170"/>
        <v>#REF!</v>
      </c>
      <c r="AZ107" s="60" t="e">
        <f t="shared" si="170"/>
        <v>#REF!</v>
      </c>
      <c r="BA107" s="60" t="e">
        <f t="shared" si="170"/>
        <v>#REF!</v>
      </c>
      <c r="BB107" s="60" t="e">
        <f t="shared" si="170"/>
        <v>#REF!</v>
      </c>
      <c r="BC107" s="60" t="e">
        <f t="shared" si="170"/>
        <v>#REF!</v>
      </c>
      <c r="BD107" s="60" t="e">
        <f t="shared" si="170"/>
        <v>#REF!</v>
      </c>
      <c r="BE107" s="60" t="e">
        <f t="shared" si="170"/>
        <v>#REF!</v>
      </c>
      <c r="BF107" s="60" t="e">
        <f t="shared" si="170"/>
        <v>#REF!</v>
      </c>
      <c r="BG107" s="60" t="e">
        <f t="shared" si="170"/>
        <v>#REF!</v>
      </c>
      <c r="BH107" s="60" t="e">
        <f t="shared" si="170"/>
        <v>#REF!</v>
      </c>
      <c r="BI107" s="60" t="e">
        <f t="shared" si="170"/>
        <v>#REF!</v>
      </c>
      <c r="BJ107" s="22" t="e">
        <f t="shared" si="166"/>
        <v>#REF!</v>
      </c>
    </row>
    <row r="108" spans="1:62" ht="15.75" hidden="1" outlineLevel="1" thickBot="1" x14ac:dyDescent="0.3">
      <c r="A108" s="61" t="s">
        <v>60</v>
      </c>
      <c r="B108" s="62"/>
      <c r="C108" s="63"/>
      <c r="E108" s="64" t="e">
        <f t="shared" ref="E108:P108" si="171">SUM(E91:E107)</f>
        <v>#REF!</v>
      </c>
      <c r="F108" s="64" t="e">
        <f t="shared" si="171"/>
        <v>#REF!</v>
      </c>
      <c r="G108" s="64" t="e">
        <f t="shared" si="171"/>
        <v>#REF!</v>
      </c>
      <c r="H108" s="64" t="e">
        <f t="shared" si="171"/>
        <v>#REF!</v>
      </c>
      <c r="I108" s="64" t="e">
        <f t="shared" si="171"/>
        <v>#REF!</v>
      </c>
      <c r="J108" s="64" t="e">
        <f t="shared" si="171"/>
        <v>#REF!</v>
      </c>
      <c r="K108" s="64" t="e">
        <f t="shared" si="171"/>
        <v>#REF!</v>
      </c>
      <c r="L108" s="64" t="e">
        <f t="shared" si="171"/>
        <v>#REF!</v>
      </c>
      <c r="M108" s="64" t="e">
        <f t="shared" si="171"/>
        <v>#REF!</v>
      </c>
      <c r="N108" s="64" t="e">
        <f t="shared" si="171"/>
        <v>#REF!</v>
      </c>
      <c r="O108" s="64" t="e">
        <f t="shared" si="171"/>
        <v>#REF!</v>
      </c>
      <c r="P108" s="64" t="e">
        <f t="shared" si="171"/>
        <v>#REF!</v>
      </c>
      <c r="Q108" s="65" t="e">
        <f>SUM(Q91:Q107)</f>
        <v>#REF!</v>
      </c>
      <c r="R108" s="19"/>
      <c r="T108" s="64" t="e">
        <f t="shared" ref="T108:AE108" si="172">SUM(T91:T107)</f>
        <v>#REF!</v>
      </c>
      <c r="U108" s="64" t="e">
        <f t="shared" si="172"/>
        <v>#REF!</v>
      </c>
      <c r="V108" s="64" t="e">
        <f t="shared" si="172"/>
        <v>#REF!</v>
      </c>
      <c r="W108" s="64" t="e">
        <f t="shared" si="172"/>
        <v>#REF!</v>
      </c>
      <c r="X108" s="64" t="e">
        <f t="shared" si="172"/>
        <v>#REF!</v>
      </c>
      <c r="Y108" s="64" t="e">
        <f t="shared" si="172"/>
        <v>#REF!</v>
      </c>
      <c r="Z108" s="64" t="e">
        <f t="shared" si="172"/>
        <v>#REF!</v>
      </c>
      <c r="AA108" s="64" t="e">
        <f t="shared" si="172"/>
        <v>#REF!</v>
      </c>
      <c r="AB108" s="64" t="e">
        <f t="shared" si="172"/>
        <v>#REF!</v>
      </c>
      <c r="AC108" s="64" t="e">
        <f t="shared" si="172"/>
        <v>#REF!</v>
      </c>
      <c r="AD108" s="64" t="e">
        <f t="shared" si="172"/>
        <v>#REF!</v>
      </c>
      <c r="AE108" s="64" t="e">
        <f t="shared" si="172"/>
        <v>#REF!</v>
      </c>
      <c r="AF108" s="65" t="e">
        <f>SUM(AF91:AF107)</f>
        <v>#REF!</v>
      </c>
      <c r="AG108" s="19"/>
      <c r="AI108" s="64" t="e">
        <f t="shared" ref="AI108:AT108" si="173">SUM(AI91:AI107)</f>
        <v>#REF!</v>
      </c>
      <c r="AJ108" s="64" t="e">
        <f t="shared" si="173"/>
        <v>#REF!</v>
      </c>
      <c r="AK108" s="64" t="e">
        <f t="shared" si="173"/>
        <v>#REF!</v>
      </c>
      <c r="AL108" s="64" t="e">
        <f t="shared" si="173"/>
        <v>#REF!</v>
      </c>
      <c r="AM108" s="64" t="e">
        <f t="shared" si="173"/>
        <v>#REF!</v>
      </c>
      <c r="AN108" s="64" t="e">
        <f t="shared" si="173"/>
        <v>#REF!</v>
      </c>
      <c r="AO108" s="64" t="e">
        <f t="shared" si="173"/>
        <v>#REF!</v>
      </c>
      <c r="AP108" s="64" t="e">
        <f t="shared" si="173"/>
        <v>#REF!</v>
      </c>
      <c r="AQ108" s="64" t="e">
        <f t="shared" si="173"/>
        <v>#REF!</v>
      </c>
      <c r="AR108" s="64" t="e">
        <f t="shared" si="173"/>
        <v>#REF!</v>
      </c>
      <c r="AS108" s="64" t="e">
        <f t="shared" si="173"/>
        <v>#REF!</v>
      </c>
      <c r="AT108" s="64" t="e">
        <f t="shared" si="173"/>
        <v>#REF!</v>
      </c>
      <c r="AU108" s="65" t="e">
        <f>SUM(AU91:AU107)</f>
        <v>#REF!</v>
      </c>
      <c r="AX108" s="64" t="e">
        <f t="shared" ref="AX108:BI108" si="174">SUM(AX91:AX107)</f>
        <v>#REF!</v>
      </c>
      <c r="AY108" s="64" t="e">
        <f t="shared" si="174"/>
        <v>#REF!</v>
      </c>
      <c r="AZ108" s="64" t="e">
        <f t="shared" si="174"/>
        <v>#REF!</v>
      </c>
      <c r="BA108" s="64" t="e">
        <f t="shared" si="174"/>
        <v>#REF!</v>
      </c>
      <c r="BB108" s="64" t="e">
        <f t="shared" si="174"/>
        <v>#REF!</v>
      </c>
      <c r="BC108" s="64" t="e">
        <f t="shared" si="174"/>
        <v>#REF!</v>
      </c>
      <c r="BD108" s="64" t="e">
        <f t="shared" si="174"/>
        <v>#REF!</v>
      </c>
      <c r="BE108" s="64" t="e">
        <f t="shared" si="174"/>
        <v>#REF!</v>
      </c>
      <c r="BF108" s="64" t="e">
        <f t="shared" si="174"/>
        <v>#REF!</v>
      </c>
      <c r="BG108" s="64" t="e">
        <f t="shared" si="174"/>
        <v>#REF!</v>
      </c>
      <c r="BH108" s="64" t="e">
        <f t="shared" si="174"/>
        <v>#REF!</v>
      </c>
      <c r="BI108" s="64" t="e">
        <f t="shared" si="174"/>
        <v>#REF!</v>
      </c>
      <c r="BJ108" s="65" t="e">
        <f>SUM(BJ91:BJ107)</f>
        <v>#REF!</v>
      </c>
    </row>
    <row r="109" spans="1:62" hidden="1" outlineLevel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73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 s="73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</row>
    <row r="110" spans="1:62" ht="19.5" hidden="1" outlineLevel="1" thickBot="1" x14ac:dyDescent="0.35">
      <c r="H110" s="66" t="s">
        <v>88</v>
      </c>
      <c r="I110" s="74" t="e">
        <f>SUM(E108:I108)</f>
        <v>#REF!</v>
      </c>
      <c r="Q110" s="75" t="e">
        <f>Q108-Q91</f>
        <v>#REF!</v>
      </c>
      <c r="R110" s="75"/>
      <c r="W110" s="66" t="s">
        <v>88</v>
      </c>
      <c r="X110" s="74" t="e">
        <f>SUM(T108:X108)</f>
        <v>#REF!</v>
      </c>
      <c r="AF110" s="75" t="e">
        <f>AF108-AF91</f>
        <v>#REF!</v>
      </c>
      <c r="AG110" s="75"/>
      <c r="AL110" s="66" t="s">
        <v>88</v>
      </c>
      <c r="AM110" s="74" t="e">
        <f>SUM(AI108:AM108)</f>
        <v>#REF!</v>
      </c>
      <c r="AU110" s="75" t="e">
        <f>AU108-AU91</f>
        <v>#REF!</v>
      </c>
      <c r="BA110" s="66" t="s">
        <v>88</v>
      </c>
      <c r="BB110" s="74" t="e">
        <f>SUM(AX108:BB108)</f>
        <v>#REF!</v>
      </c>
      <c r="BJ110" s="75" t="e">
        <f>BJ108-BJ91</f>
        <v>#REF!</v>
      </c>
    </row>
    <row r="111" spans="1:62" hidden="1" outlineLevel="1" x14ac:dyDescent="0.25">
      <c r="A111" s="68" t="s">
        <v>89</v>
      </c>
      <c r="B111" s="68">
        <v>376</v>
      </c>
      <c r="C111" s="33"/>
      <c r="D111" s="33"/>
      <c r="E111" s="76" t="e">
        <f>(E80/E77)*E86</f>
        <v>#REF!</v>
      </c>
      <c r="F111" s="76" t="e">
        <f t="shared" ref="F111:P111" si="175">(F80/F77)*F86</f>
        <v>#REF!</v>
      </c>
      <c r="G111" s="76" t="e">
        <f t="shared" si="175"/>
        <v>#REF!</v>
      </c>
      <c r="H111" s="76" t="e">
        <f t="shared" si="175"/>
        <v>#REF!</v>
      </c>
      <c r="I111" s="76" t="e">
        <f t="shared" si="175"/>
        <v>#REF!</v>
      </c>
      <c r="J111" s="76" t="e">
        <f t="shared" si="175"/>
        <v>#REF!</v>
      </c>
      <c r="K111" s="76" t="e">
        <f t="shared" si="175"/>
        <v>#REF!</v>
      </c>
      <c r="L111" s="76" t="e">
        <f t="shared" si="175"/>
        <v>#REF!</v>
      </c>
      <c r="M111" s="76" t="e">
        <f t="shared" si="175"/>
        <v>#REF!</v>
      </c>
      <c r="N111" s="76" t="e">
        <f t="shared" si="175"/>
        <v>#REF!</v>
      </c>
      <c r="O111" s="76" t="e">
        <f t="shared" si="175"/>
        <v>#REF!</v>
      </c>
      <c r="P111" s="76" t="e">
        <f t="shared" si="175"/>
        <v>#REF!</v>
      </c>
      <c r="Q111" s="76" t="e">
        <f>SUM(E111:P111)</f>
        <v>#REF!</v>
      </c>
      <c r="R111" s="77"/>
      <c r="S111" s="33"/>
      <c r="T111" s="76" t="e">
        <f>(T80/T77)*T86</f>
        <v>#REF!</v>
      </c>
      <c r="U111" s="76" t="e">
        <f t="shared" ref="U111:AE111" si="176">(U80/U77)*U86</f>
        <v>#REF!</v>
      </c>
      <c r="V111" s="76" t="e">
        <f t="shared" si="176"/>
        <v>#REF!</v>
      </c>
      <c r="W111" s="76" t="e">
        <f t="shared" si="176"/>
        <v>#REF!</v>
      </c>
      <c r="X111" s="76" t="e">
        <f t="shared" si="176"/>
        <v>#REF!</v>
      </c>
      <c r="Y111" s="76" t="e">
        <f t="shared" si="176"/>
        <v>#REF!</v>
      </c>
      <c r="Z111" s="76" t="e">
        <f t="shared" si="176"/>
        <v>#REF!</v>
      </c>
      <c r="AA111" s="76" t="e">
        <f t="shared" si="176"/>
        <v>#REF!</v>
      </c>
      <c r="AB111" s="76" t="e">
        <f t="shared" si="176"/>
        <v>#REF!</v>
      </c>
      <c r="AC111" s="76" t="e">
        <f t="shared" si="176"/>
        <v>#REF!</v>
      </c>
      <c r="AD111" s="76" t="e">
        <f t="shared" si="176"/>
        <v>#REF!</v>
      </c>
      <c r="AE111" s="76" t="e">
        <f t="shared" si="176"/>
        <v>#REF!</v>
      </c>
      <c r="AF111" s="76" t="e">
        <f>SUM(T111:AE111)</f>
        <v>#REF!</v>
      </c>
      <c r="AG111" s="77"/>
      <c r="AI111" s="76" t="e">
        <f>(AI80/AI77)*AI86</f>
        <v>#REF!</v>
      </c>
      <c r="AJ111" s="76" t="e">
        <f t="shared" ref="AJ111:AT111" si="177">(AJ80/AJ77)*AJ86</f>
        <v>#REF!</v>
      </c>
      <c r="AK111" s="76" t="e">
        <f t="shared" si="177"/>
        <v>#REF!</v>
      </c>
      <c r="AL111" s="76" t="e">
        <f t="shared" si="177"/>
        <v>#REF!</v>
      </c>
      <c r="AM111" s="76" t="e">
        <f t="shared" si="177"/>
        <v>#REF!</v>
      </c>
      <c r="AN111" s="76" t="e">
        <f t="shared" si="177"/>
        <v>#REF!</v>
      </c>
      <c r="AO111" s="76" t="e">
        <f t="shared" si="177"/>
        <v>#REF!</v>
      </c>
      <c r="AP111" s="76" t="e">
        <f t="shared" si="177"/>
        <v>#REF!</v>
      </c>
      <c r="AQ111" s="76" t="e">
        <f t="shared" si="177"/>
        <v>#REF!</v>
      </c>
      <c r="AR111" s="76" t="e">
        <f t="shared" si="177"/>
        <v>#REF!</v>
      </c>
      <c r="AS111" s="76" t="e">
        <f t="shared" si="177"/>
        <v>#REF!</v>
      </c>
      <c r="AT111" s="76" t="e">
        <f t="shared" si="177"/>
        <v>#REF!</v>
      </c>
      <c r="AU111" s="76" t="e">
        <f>SUM(AI111:AT111)</f>
        <v>#REF!</v>
      </c>
      <c r="AX111" s="76" t="e">
        <f>(AX80/AX77)*AX86</f>
        <v>#REF!</v>
      </c>
      <c r="AY111" s="76" t="e">
        <f t="shared" ref="AY111:BI111" si="178">(AY80/AY77)*AY86</f>
        <v>#REF!</v>
      </c>
      <c r="AZ111" s="76" t="e">
        <f t="shared" si="178"/>
        <v>#REF!</v>
      </c>
      <c r="BA111" s="76" t="e">
        <f t="shared" si="178"/>
        <v>#REF!</v>
      </c>
      <c r="BB111" s="76" t="e">
        <f t="shared" si="178"/>
        <v>#REF!</v>
      </c>
      <c r="BC111" s="76" t="e">
        <f t="shared" si="178"/>
        <v>#REF!</v>
      </c>
      <c r="BD111" s="76" t="e">
        <f t="shared" si="178"/>
        <v>#REF!</v>
      </c>
      <c r="BE111" s="76" t="e">
        <f t="shared" si="178"/>
        <v>#REF!</v>
      </c>
      <c r="BF111" s="76" t="e">
        <f t="shared" si="178"/>
        <v>#REF!</v>
      </c>
      <c r="BG111" s="76" t="e">
        <f t="shared" si="178"/>
        <v>#REF!</v>
      </c>
      <c r="BH111" s="76" t="e">
        <f t="shared" si="178"/>
        <v>#REF!</v>
      </c>
      <c r="BI111" s="76" t="e">
        <f t="shared" si="178"/>
        <v>#REF!</v>
      </c>
      <c r="BJ111" s="76" t="e">
        <f>SUM(AX111:BI111)</f>
        <v>#REF!</v>
      </c>
    </row>
    <row r="112" spans="1:62" hidden="1" outlineLevel="1" x14ac:dyDescent="0.25">
      <c r="A112" s="68" t="s">
        <v>89</v>
      </c>
      <c r="B112" s="68">
        <v>380</v>
      </c>
      <c r="C112" s="78"/>
      <c r="D112" s="33"/>
      <c r="E112" s="76" t="e">
        <f>(E81/E77)*E86</f>
        <v>#REF!</v>
      </c>
      <c r="F112" s="76" t="e">
        <f t="shared" ref="F112:P112" si="179">(F81/F77)*F86</f>
        <v>#REF!</v>
      </c>
      <c r="G112" s="76" t="e">
        <f t="shared" si="179"/>
        <v>#REF!</v>
      </c>
      <c r="H112" s="76" t="e">
        <f t="shared" si="179"/>
        <v>#REF!</v>
      </c>
      <c r="I112" s="76" t="e">
        <f t="shared" si="179"/>
        <v>#REF!</v>
      </c>
      <c r="J112" s="76" t="e">
        <f t="shared" si="179"/>
        <v>#REF!</v>
      </c>
      <c r="K112" s="76" t="e">
        <f t="shared" si="179"/>
        <v>#REF!</v>
      </c>
      <c r="L112" s="76" t="e">
        <f t="shared" si="179"/>
        <v>#REF!</v>
      </c>
      <c r="M112" s="76" t="e">
        <f t="shared" si="179"/>
        <v>#REF!</v>
      </c>
      <c r="N112" s="76" t="e">
        <f t="shared" si="179"/>
        <v>#REF!</v>
      </c>
      <c r="O112" s="76" t="e">
        <f t="shared" si="179"/>
        <v>#REF!</v>
      </c>
      <c r="P112" s="76" t="e">
        <f t="shared" si="179"/>
        <v>#REF!</v>
      </c>
      <c r="Q112" s="76" t="e">
        <f>SUM(E112:P112)</f>
        <v>#REF!</v>
      </c>
      <c r="R112" s="77"/>
      <c r="S112" s="33"/>
      <c r="T112" s="76" t="e">
        <f>(T81/T77)*T86</f>
        <v>#REF!</v>
      </c>
      <c r="U112" s="76" t="e">
        <f t="shared" ref="U112:AE112" si="180">(U81/U77)*U86</f>
        <v>#REF!</v>
      </c>
      <c r="V112" s="76" t="e">
        <f t="shared" si="180"/>
        <v>#REF!</v>
      </c>
      <c r="W112" s="76" t="e">
        <f t="shared" si="180"/>
        <v>#REF!</v>
      </c>
      <c r="X112" s="76" t="e">
        <f t="shared" si="180"/>
        <v>#REF!</v>
      </c>
      <c r="Y112" s="76" t="e">
        <f t="shared" si="180"/>
        <v>#REF!</v>
      </c>
      <c r="Z112" s="76" t="e">
        <f t="shared" si="180"/>
        <v>#REF!</v>
      </c>
      <c r="AA112" s="76" t="e">
        <f t="shared" si="180"/>
        <v>#REF!</v>
      </c>
      <c r="AB112" s="76" t="e">
        <f t="shared" si="180"/>
        <v>#REF!</v>
      </c>
      <c r="AC112" s="76" t="e">
        <f t="shared" si="180"/>
        <v>#REF!</v>
      </c>
      <c r="AD112" s="76" t="e">
        <f t="shared" si="180"/>
        <v>#REF!</v>
      </c>
      <c r="AE112" s="76" t="e">
        <f t="shared" si="180"/>
        <v>#REF!</v>
      </c>
      <c r="AF112" s="76" t="e">
        <f>SUM(T112:AE112)</f>
        <v>#REF!</v>
      </c>
      <c r="AG112" s="77"/>
      <c r="AI112" s="76" t="e">
        <f>(AI81/AI77)*AI86</f>
        <v>#REF!</v>
      </c>
      <c r="AJ112" s="76" t="e">
        <f t="shared" ref="AJ112:AT112" si="181">(AJ81/AJ77)*AJ86</f>
        <v>#REF!</v>
      </c>
      <c r="AK112" s="76" t="e">
        <f t="shared" si="181"/>
        <v>#REF!</v>
      </c>
      <c r="AL112" s="76" t="e">
        <f t="shared" si="181"/>
        <v>#REF!</v>
      </c>
      <c r="AM112" s="76" t="e">
        <f t="shared" si="181"/>
        <v>#REF!</v>
      </c>
      <c r="AN112" s="76" t="e">
        <f t="shared" si="181"/>
        <v>#REF!</v>
      </c>
      <c r="AO112" s="76" t="e">
        <f t="shared" si="181"/>
        <v>#REF!</v>
      </c>
      <c r="AP112" s="76" t="e">
        <f t="shared" si="181"/>
        <v>#REF!</v>
      </c>
      <c r="AQ112" s="76" t="e">
        <f t="shared" si="181"/>
        <v>#REF!</v>
      </c>
      <c r="AR112" s="76" t="e">
        <f t="shared" si="181"/>
        <v>#REF!</v>
      </c>
      <c r="AS112" s="76" t="e">
        <f t="shared" si="181"/>
        <v>#REF!</v>
      </c>
      <c r="AT112" s="76" t="e">
        <f t="shared" si="181"/>
        <v>#REF!</v>
      </c>
      <c r="AU112" s="76" t="e">
        <f>SUM(AI112:AT112)</f>
        <v>#REF!</v>
      </c>
      <c r="AX112" s="76" t="e">
        <f>(AX81/AX77)*AX86</f>
        <v>#REF!</v>
      </c>
      <c r="AY112" s="76" t="e">
        <f t="shared" ref="AY112:BI112" si="182">(AY81/AY77)*AY86</f>
        <v>#REF!</v>
      </c>
      <c r="AZ112" s="76" t="e">
        <f t="shared" si="182"/>
        <v>#REF!</v>
      </c>
      <c r="BA112" s="76" t="e">
        <f t="shared" si="182"/>
        <v>#REF!</v>
      </c>
      <c r="BB112" s="76" t="e">
        <f t="shared" si="182"/>
        <v>#REF!</v>
      </c>
      <c r="BC112" s="76" t="e">
        <f t="shared" si="182"/>
        <v>#REF!</v>
      </c>
      <c r="BD112" s="76" t="e">
        <f t="shared" si="182"/>
        <v>#REF!</v>
      </c>
      <c r="BE112" s="76" t="e">
        <f t="shared" si="182"/>
        <v>#REF!</v>
      </c>
      <c r="BF112" s="76" t="e">
        <f t="shared" si="182"/>
        <v>#REF!</v>
      </c>
      <c r="BG112" s="76" t="e">
        <f t="shared" si="182"/>
        <v>#REF!</v>
      </c>
      <c r="BH112" s="76" t="e">
        <f t="shared" si="182"/>
        <v>#REF!</v>
      </c>
      <c r="BI112" s="76" t="e">
        <f t="shared" si="182"/>
        <v>#REF!</v>
      </c>
      <c r="BJ112" s="76" t="e">
        <f>SUM(AX112:BI112)</f>
        <v>#REF!</v>
      </c>
    </row>
    <row r="113" spans="1:62" hidden="1" outlineLevel="1" x14ac:dyDescent="0.25">
      <c r="A113" s="79" t="s">
        <v>90</v>
      </c>
      <c r="B113" s="79"/>
      <c r="C113" s="80"/>
      <c r="D113" s="33"/>
      <c r="E113" s="81" t="e">
        <f>SUM(E111:E112)</f>
        <v>#REF!</v>
      </c>
      <c r="F113" s="81" t="e">
        <f t="shared" ref="F113:Q113" si="183">SUM(F111:F112)</f>
        <v>#REF!</v>
      </c>
      <c r="G113" s="81" t="e">
        <f t="shared" si="183"/>
        <v>#REF!</v>
      </c>
      <c r="H113" s="81" t="e">
        <f t="shared" si="183"/>
        <v>#REF!</v>
      </c>
      <c r="I113" s="81" t="e">
        <f t="shared" si="183"/>
        <v>#REF!</v>
      </c>
      <c r="J113" s="81" t="e">
        <f t="shared" si="183"/>
        <v>#REF!</v>
      </c>
      <c r="K113" s="81" t="e">
        <f t="shared" si="183"/>
        <v>#REF!</v>
      </c>
      <c r="L113" s="81" t="e">
        <f t="shared" si="183"/>
        <v>#REF!</v>
      </c>
      <c r="M113" s="81" t="e">
        <f t="shared" si="183"/>
        <v>#REF!</v>
      </c>
      <c r="N113" s="81" t="e">
        <f t="shared" si="183"/>
        <v>#REF!</v>
      </c>
      <c r="O113" s="81" t="e">
        <f t="shared" si="183"/>
        <v>#REF!</v>
      </c>
      <c r="P113" s="81" t="e">
        <f t="shared" si="183"/>
        <v>#REF!</v>
      </c>
      <c r="Q113" s="81" t="e">
        <f t="shared" si="183"/>
        <v>#REF!</v>
      </c>
      <c r="R113" s="70"/>
      <c r="S113" s="33"/>
      <c r="T113" s="81" t="e">
        <f>SUM(T111:T112)</f>
        <v>#REF!</v>
      </c>
      <c r="U113" s="81" t="e">
        <f t="shared" ref="U113:AF113" si="184">SUM(U111:U112)</f>
        <v>#REF!</v>
      </c>
      <c r="V113" s="81" t="e">
        <f t="shared" si="184"/>
        <v>#REF!</v>
      </c>
      <c r="W113" s="81" t="e">
        <f t="shared" si="184"/>
        <v>#REF!</v>
      </c>
      <c r="X113" s="81" t="e">
        <f t="shared" si="184"/>
        <v>#REF!</v>
      </c>
      <c r="Y113" s="81" t="e">
        <f t="shared" si="184"/>
        <v>#REF!</v>
      </c>
      <c r="Z113" s="81" t="e">
        <f t="shared" si="184"/>
        <v>#REF!</v>
      </c>
      <c r="AA113" s="81" t="e">
        <f t="shared" si="184"/>
        <v>#REF!</v>
      </c>
      <c r="AB113" s="81" t="e">
        <f t="shared" si="184"/>
        <v>#REF!</v>
      </c>
      <c r="AC113" s="81" t="e">
        <f t="shared" si="184"/>
        <v>#REF!</v>
      </c>
      <c r="AD113" s="81" t="e">
        <f t="shared" si="184"/>
        <v>#REF!</v>
      </c>
      <c r="AE113" s="81" t="e">
        <f t="shared" si="184"/>
        <v>#REF!</v>
      </c>
      <c r="AF113" s="81" t="e">
        <f t="shared" si="184"/>
        <v>#REF!</v>
      </c>
      <c r="AG113" s="70"/>
      <c r="AI113" s="81" t="e">
        <f>SUM(AI111:AI112)</f>
        <v>#REF!</v>
      </c>
      <c r="AJ113" s="81" t="e">
        <f t="shared" ref="AJ113:AU113" si="185">SUM(AJ111:AJ112)</f>
        <v>#REF!</v>
      </c>
      <c r="AK113" s="81" t="e">
        <f t="shared" si="185"/>
        <v>#REF!</v>
      </c>
      <c r="AL113" s="81" t="e">
        <f t="shared" si="185"/>
        <v>#REF!</v>
      </c>
      <c r="AM113" s="81" t="e">
        <f t="shared" si="185"/>
        <v>#REF!</v>
      </c>
      <c r="AN113" s="81" t="e">
        <f t="shared" si="185"/>
        <v>#REF!</v>
      </c>
      <c r="AO113" s="81" t="e">
        <f t="shared" si="185"/>
        <v>#REF!</v>
      </c>
      <c r="AP113" s="81" t="e">
        <f t="shared" si="185"/>
        <v>#REF!</v>
      </c>
      <c r="AQ113" s="81" t="e">
        <f t="shared" si="185"/>
        <v>#REF!</v>
      </c>
      <c r="AR113" s="81" t="e">
        <f t="shared" si="185"/>
        <v>#REF!</v>
      </c>
      <c r="AS113" s="81" t="e">
        <f t="shared" si="185"/>
        <v>#REF!</v>
      </c>
      <c r="AT113" s="81" t="e">
        <f t="shared" si="185"/>
        <v>#REF!</v>
      </c>
      <c r="AU113" s="81" t="e">
        <f t="shared" si="185"/>
        <v>#REF!</v>
      </c>
      <c r="AX113" s="81" t="e">
        <f>SUM(AX111:AX112)</f>
        <v>#REF!</v>
      </c>
      <c r="AY113" s="81" t="e">
        <f t="shared" ref="AY113:BJ113" si="186">SUM(AY111:AY112)</f>
        <v>#REF!</v>
      </c>
      <c r="AZ113" s="81" t="e">
        <f t="shared" si="186"/>
        <v>#REF!</v>
      </c>
      <c r="BA113" s="81" t="e">
        <f t="shared" si="186"/>
        <v>#REF!</v>
      </c>
      <c r="BB113" s="81" t="e">
        <f t="shared" si="186"/>
        <v>#REF!</v>
      </c>
      <c r="BC113" s="81" t="e">
        <f t="shared" si="186"/>
        <v>#REF!</v>
      </c>
      <c r="BD113" s="81" t="e">
        <f t="shared" si="186"/>
        <v>#REF!</v>
      </c>
      <c r="BE113" s="81" t="e">
        <f t="shared" si="186"/>
        <v>#REF!</v>
      </c>
      <c r="BF113" s="81" t="e">
        <f t="shared" si="186"/>
        <v>#REF!</v>
      </c>
      <c r="BG113" s="81" t="e">
        <f t="shared" si="186"/>
        <v>#REF!</v>
      </c>
      <c r="BH113" s="81" t="e">
        <f t="shared" si="186"/>
        <v>#REF!</v>
      </c>
      <c r="BI113" s="81" t="e">
        <f t="shared" si="186"/>
        <v>#REF!</v>
      </c>
      <c r="BJ113" s="81" t="e">
        <f t="shared" si="186"/>
        <v>#REF!</v>
      </c>
    </row>
    <row r="114" spans="1:62" ht="18.75" hidden="1" outlineLevel="1" x14ac:dyDescent="0.3">
      <c r="H114" s="66"/>
      <c r="I114" s="67"/>
      <c r="Q114" s="19"/>
      <c r="R114" s="19"/>
      <c r="W114" s="66"/>
      <c r="X114" s="67"/>
      <c r="AF114" s="19"/>
      <c r="AG114" s="19"/>
      <c r="AL114" s="66"/>
      <c r="AM114" s="67"/>
      <c r="AU114" s="19"/>
      <c r="BA114" s="66"/>
      <c r="BB114" s="67"/>
      <c r="BJ114" s="19"/>
    </row>
    <row r="115" spans="1:62" hidden="1" outlineLevel="1" x14ac:dyDescent="0.25"/>
    <row r="116" spans="1:62" hidden="1" outlineLevel="1" x14ac:dyDescent="0.25">
      <c r="E116" s="113" t="s">
        <v>61</v>
      </c>
      <c r="F116" s="113"/>
      <c r="G116" s="113"/>
      <c r="H116" s="113"/>
      <c r="I116" s="113"/>
      <c r="J116" s="114" t="s">
        <v>86</v>
      </c>
      <c r="K116" s="114"/>
      <c r="L116" s="114"/>
      <c r="M116" s="114"/>
      <c r="N116" s="114"/>
      <c r="O116" s="114"/>
      <c r="P116" s="114"/>
      <c r="T116" s="113" t="s">
        <v>61</v>
      </c>
      <c r="U116" s="113"/>
      <c r="V116" s="113"/>
      <c r="W116" s="113"/>
      <c r="X116" s="113"/>
      <c r="Y116" s="114" t="s">
        <v>86</v>
      </c>
      <c r="Z116" s="114"/>
      <c r="AA116" s="114"/>
      <c r="AB116" s="114"/>
      <c r="AC116" s="114"/>
      <c r="AD116" s="114"/>
      <c r="AE116" s="114"/>
      <c r="AI116" s="113" t="s">
        <v>61</v>
      </c>
      <c r="AJ116" s="113"/>
      <c r="AK116" s="113"/>
      <c r="AL116" s="113"/>
      <c r="AM116" s="113"/>
      <c r="AN116" s="114" t="s">
        <v>86</v>
      </c>
      <c r="AO116" s="114"/>
      <c r="AP116" s="114"/>
      <c r="AQ116" s="114"/>
      <c r="AR116" s="114"/>
      <c r="AS116" s="114"/>
      <c r="AT116" s="114"/>
      <c r="AX116" s="113" t="s">
        <v>61</v>
      </c>
      <c r="AY116" s="113"/>
      <c r="AZ116" s="113"/>
      <c r="BA116" s="113"/>
      <c r="BB116" s="113"/>
      <c r="BC116" s="114" t="s">
        <v>86</v>
      </c>
      <c r="BD116" s="114"/>
      <c r="BE116" s="114"/>
      <c r="BF116" s="114"/>
      <c r="BG116" s="114"/>
      <c r="BH116" s="114"/>
      <c r="BI116" s="114"/>
    </row>
    <row r="117" spans="1:62" ht="21" hidden="1" outlineLevel="1" x14ac:dyDescent="0.35">
      <c r="A117" s="58" t="s">
        <v>91</v>
      </c>
      <c r="B117" s="8"/>
      <c r="C117" s="9"/>
      <c r="E117" s="11" t="s">
        <v>3</v>
      </c>
      <c r="F117" s="11" t="s">
        <v>3</v>
      </c>
      <c r="G117" s="11" t="s">
        <v>3</v>
      </c>
      <c r="H117" s="11" t="s">
        <v>3</v>
      </c>
      <c r="I117" s="11" t="s">
        <v>3</v>
      </c>
      <c r="J117" s="11" t="s">
        <v>3</v>
      </c>
      <c r="K117" s="11" t="s">
        <v>3</v>
      </c>
      <c r="L117" s="11" t="s">
        <v>3</v>
      </c>
      <c r="M117" s="11" t="s">
        <v>3</v>
      </c>
      <c r="N117" s="11" t="s">
        <v>3</v>
      </c>
      <c r="O117" s="11" t="s">
        <v>3</v>
      </c>
      <c r="P117" s="11" t="s">
        <v>3</v>
      </c>
      <c r="Q117" s="12" t="s">
        <v>5</v>
      </c>
      <c r="R117" s="13"/>
      <c r="T117" s="11" t="s">
        <v>3</v>
      </c>
      <c r="U117" s="11" t="s">
        <v>3</v>
      </c>
      <c r="V117" s="11" t="s">
        <v>3</v>
      </c>
      <c r="W117" s="11" t="s">
        <v>3</v>
      </c>
      <c r="X117" s="11" t="s">
        <v>3</v>
      </c>
      <c r="Y117" s="11" t="s">
        <v>3</v>
      </c>
      <c r="Z117" s="11" t="s">
        <v>3</v>
      </c>
      <c r="AA117" s="11" t="s">
        <v>3</v>
      </c>
      <c r="AB117" s="11" t="s">
        <v>3</v>
      </c>
      <c r="AC117" s="11" t="s">
        <v>3</v>
      </c>
      <c r="AD117" s="11" t="s">
        <v>3</v>
      </c>
      <c r="AE117" s="11" t="s">
        <v>3</v>
      </c>
      <c r="AF117" s="12" t="s">
        <v>5</v>
      </c>
      <c r="AG117" s="13"/>
      <c r="AI117" s="11" t="s">
        <v>3</v>
      </c>
      <c r="AJ117" s="11" t="s">
        <v>3</v>
      </c>
      <c r="AK117" s="11" t="s">
        <v>3</v>
      </c>
      <c r="AL117" s="11" t="s">
        <v>3</v>
      </c>
      <c r="AM117" s="11" t="s">
        <v>3</v>
      </c>
      <c r="AN117" s="11" t="s">
        <v>3</v>
      </c>
      <c r="AO117" s="11" t="s">
        <v>3</v>
      </c>
      <c r="AP117" s="11" t="s">
        <v>3</v>
      </c>
      <c r="AQ117" s="11" t="s">
        <v>3</v>
      </c>
      <c r="AR117" s="11" t="s">
        <v>3</v>
      </c>
      <c r="AS117" s="11" t="s">
        <v>3</v>
      </c>
      <c r="AT117" s="11" t="s">
        <v>3</v>
      </c>
      <c r="AU117" s="12" t="s">
        <v>5</v>
      </c>
      <c r="AX117" s="11" t="s">
        <v>3</v>
      </c>
      <c r="AY117" s="11" t="s">
        <v>3</v>
      </c>
      <c r="AZ117" s="11" t="s">
        <v>3</v>
      </c>
      <c r="BA117" s="11" t="s">
        <v>3</v>
      </c>
      <c r="BB117" s="11" t="s">
        <v>3</v>
      </c>
      <c r="BC117" s="11" t="s">
        <v>3</v>
      </c>
      <c r="BD117" s="11" t="s">
        <v>3</v>
      </c>
      <c r="BE117" s="11" t="s">
        <v>3</v>
      </c>
      <c r="BF117" s="11" t="s">
        <v>3</v>
      </c>
      <c r="BG117" s="11" t="s">
        <v>3</v>
      </c>
      <c r="BH117" s="11" t="s">
        <v>3</v>
      </c>
      <c r="BI117" s="11" t="s">
        <v>3</v>
      </c>
      <c r="BJ117" s="12" t="s">
        <v>5</v>
      </c>
    </row>
    <row r="118" spans="1:62" hidden="1" outlineLevel="1" x14ac:dyDescent="0.25">
      <c r="A118" s="7" t="s">
        <v>64</v>
      </c>
      <c r="B118" s="7" t="s">
        <v>9</v>
      </c>
      <c r="C118" s="7" t="s">
        <v>10</v>
      </c>
      <c r="E118" s="14">
        <v>201301</v>
      </c>
      <c r="F118" s="14">
        <v>201302</v>
      </c>
      <c r="G118" s="14">
        <v>201303</v>
      </c>
      <c r="H118" s="14">
        <v>201304</v>
      </c>
      <c r="I118" s="14">
        <v>201305</v>
      </c>
      <c r="J118" s="14">
        <v>201306</v>
      </c>
      <c r="K118" s="14">
        <v>201307</v>
      </c>
      <c r="L118" s="14">
        <v>201308</v>
      </c>
      <c r="M118" s="14">
        <v>201309</v>
      </c>
      <c r="N118" s="14">
        <v>201310</v>
      </c>
      <c r="O118" s="14">
        <v>201311</v>
      </c>
      <c r="P118" s="14">
        <v>201312</v>
      </c>
      <c r="Q118" s="15" t="s">
        <v>65</v>
      </c>
      <c r="R118" s="13"/>
      <c r="T118" s="14">
        <v>201301</v>
      </c>
      <c r="U118" s="14">
        <v>201302</v>
      </c>
      <c r="V118" s="14">
        <v>201303</v>
      </c>
      <c r="W118" s="14">
        <v>201304</v>
      </c>
      <c r="X118" s="14">
        <v>201305</v>
      </c>
      <c r="Y118" s="14">
        <v>201306</v>
      </c>
      <c r="Z118" s="14">
        <v>201307</v>
      </c>
      <c r="AA118" s="14">
        <v>201308</v>
      </c>
      <c r="AB118" s="14">
        <v>201309</v>
      </c>
      <c r="AC118" s="14">
        <v>201310</v>
      </c>
      <c r="AD118" s="14">
        <v>201311</v>
      </c>
      <c r="AE118" s="14">
        <v>201312</v>
      </c>
      <c r="AF118" s="15" t="s">
        <v>65</v>
      </c>
      <c r="AG118" s="13"/>
      <c r="AI118" s="14">
        <v>201301</v>
      </c>
      <c r="AJ118" s="14">
        <v>201302</v>
      </c>
      <c r="AK118" s="14">
        <v>201303</v>
      </c>
      <c r="AL118" s="14">
        <v>201304</v>
      </c>
      <c r="AM118" s="14">
        <v>201305</v>
      </c>
      <c r="AN118" s="14">
        <v>201306</v>
      </c>
      <c r="AO118" s="14">
        <v>201307</v>
      </c>
      <c r="AP118" s="14">
        <v>201308</v>
      </c>
      <c r="AQ118" s="14">
        <v>201309</v>
      </c>
      <c r="AR118" s="14">
        <v>201310</v>
      </c>
      <c r="AS118" s="14">
        <v>201311</v>
      </c>
      <c r="AT118" s="14">
        <v>201312</v>
      </c>
      <c r="AU118" s="15" t="s">
        <v>65</v>
      </c>
      <c r="AX118" s="14">
        <v>201301</v>
      </c>
      <c r="AY118" s="14">
        <v>201302</v>
      </c>
      <c r="AZ118" s="14">
        <v>201303</v>
      </c>
      <c r="BA118" s="14">
        <v>201304</v>
      </c>
      <c r="BB118" s="14">
        <v>201305</v>
      </c>
      <c r="BC118" s="14">
        <v>201306</v>
      </c>
      <c r="BD118" s="14">
        <v>201307</v>
      </c>
      <c r="BE118" s="14">
        <v>201308</v>
      </c>
      <c r="BF118" s="14">
        <v>201309</v>
      </c>
      <c r="BG118" s="14">
        <v>201310</v>
      </c>
      <c r="BH118" s="14">
        <v>201311</v>
      </c>
      <c r="BI118" s="14">
        <v>201312</v>
      </c>
      <c r="BJ118" s="15" t="s">
        <v>65</v>
      </c>
    </row>
    <row r="119" spans="1:62" hidden="1" outlineLevel="1" x14ac:dyDescent="0.25">
      <c r="A119" s="7" t="s">
        <v>66</v>
      </c>
      <c r="B119" s="7">
        <v>303</v>
      </c>
      <c r="C119" s="7" t="s">
        <v>67</v>
      </c>
      <c r="E119" s="59" t="e">
        <f t="shared" ref="E119:P134" si="187">E60-E91</f>
        <v>#REF!</v>
      </c>
      <c r="F119" s="59" t="e">
        <f t="shared" si="187"/>
        <v>#REF!</v>
      </c>
      <c r="G119" s="59" t="e">
        <f t="shared" si="187"/>
        <v>#REF!</v>
      </c>
      <c r="H119" s="59" t="e">
        <f t="shared" si="187"/>
        <v>#REF!</v>
      </c>
      <c r="I119" s="59" t="e">
        <f t="shared" si="187"/>
        <v>#REF!</v>
      </c>
      <c r="J119" s="59" t="e">
        <f t="shared" si="187"/>
        <v>#REF!</v>
      </c>
      <c r="K119" s="59" t="e">
        <f t="shared" si="187"/>
        <v>#REF!</v>
      </c>
      <c r="L119" s="59" t="e">
        <f t="shared" si="187"/>
        <v>#REF!</v>
      </c>
      <c r="M119" s="59" t="e">
        <f t="shared" si="187"/>
        <v>#REF!</v>
      </c>
      <c r="N119" s="59" t="e">
        <f t="shared" si="187"/>
        <v>#REF!</v>
      </c>
      <c r="O119" s="59" t="e">
        <f t="shared" si="187"/>
        <v>#REF!</v>
      </c>
      <c r="P119" s="59" t="e">
        <f t="shared" si="187"/>
        <v>#REF!</v>
      </c>
      <c r="Q119" s="18" t="e">
        <f>SUM(E119:P119)</f>
        <v>#REF!</v>
      </c>
      <c r="R119" s="19"/>
      <c r="T119" s="59" t="e">
        <f t="shared" ref="T119:AE134" si="188">T60-T91</f>
        <v>#REF!</v>
      </c>
      <c r="U119" s="59" t="e">
        <f t="shared" si="188"/>
        <v>#REF!</v>
      </c>
      <c r="V119" s="59" t="e">
        <f t="shared" si="188"/>
        <v>#REF!</v>
      </c>
      <c r="W119" s="59" t="e">
        <f t="shared" si="188"/>
        <v>#REF!</v>
      </c>
      <c r="X119" s="59" t="e">
        <f t="shared" si="188"/>
        <v>#REF!</v>
      </c>
      <c r="Y119" s="59" t="e">
        <f t="shared" si="188"/>
        <v>#REF!</v>
      </c>
      <c r="Z119" s="59" t="e">
        <f t="shared" si="188"/>
        <v>#REF!</v>
      </c>
      <c r="AA119" s="59" t="e">
        <f t="shared" si="188"/>
        <v>#REF!</v>
      </c>
      <c r="AB119" s="59" t="e">
        <f t="shared" si="188"/>
        <v>#REF!</v>
      </c>
      <c r="AC119" s="59" t="e">
        <f t="shared" si="188"/>
        <v>#REF!</v>
      </c>
      <c r="AD119" s="59" t="e">
        <f t="shared" si="188"/>
        <v>#REF!</v>
      </c>
      <c r="AE119" s="59" t="e">
        <f t="shared" si="188"/>
        <v>#REF!</v>
      </c>
      <c r="AF119" s="18" t="e">
        <f>SUM(T119:AE119)</f>
        <v>#REF!</v>
      </c>
      <c r="AG119" s="19"/>
      <c r="AI119" s="59" t="e">
        <f t="shared" ref="AI119:AT134" si="189">AI60-AI91</f>
        <v>#REF!</v>
      </c>
      <c r="AJ119" s="59" t="e">
        <f t="shared" si="189"/>
        <v>#REF!</v>
      </c>
      <c r="AK119" s="59" t="e">
        <f t="shared" si="189"/>
        <v>#REF!</v>
      </c>
      <c r="AL119" s="59" t="e">
        <f t="shared" si="189"/>
        <v>#REF!</v>
      </c>
      <c r="AM119" s="59" t="e">
        <f t="shared" si="189"/>
        <v>#REF!</v>
      </c>
      <c r="AN119" s="59" t="e">
        <f t="shared" si="189"/>
        <v>#REF!</v>
      </c>
      <c r="AO119" s="59" t="e">
        <f t="shared" si="189"/>
        <v>#REF!</v>
      </c>
      <c r="AP119" s="59" t="e">
        <f t="shared" si="189"/>
        <v>#REF!</v>
      </c>
      <c r="AQ119" s="59" t="e">
        <f t="shared" si="189"/>
        <v>#REF!</v>
      </c>
      <c r="AR119" s="59" t="e">
        <f t="shared" si="189"/>
        <v>#REF!</v>
      </c>
      <c r="AS119" s="59" t="e">
        <f t="shared" si="189"/>
        <v>#REF!</v>
      </c>
      <c r="AT119" s="59" t="e">
        <f t="shared" si="189"/>
        <v>#REF!</v>
      </c>
      <c r="AU119" s="18" t="e">
        <f>SUM(AI119:AT119)</f>
        <v>#REF!</v>
      </c>
      <c r="AX119" s="59" t="e">
        <f t="shared" ref="AX119:BI134" si="190">AX60-AX91</f>
        <v>#REF!</v>
      </c>
      <c r="AY119" s="59" t="e">
        <f t="shared" si="190"/>
        <v>#REF!</v>
      </c>
      <c r="AZ119" s="59" t="e">
        <f t="shared" si="190"/>
        <v>#REF!</v>
      </c>
      <c r="BA119" s="59" t="e">
        <f t="shared" si="190"/>
        <v>#REF!</v>
      </c>
      <c r="BB119" s="59" t="e">
        <f t="shared" si="190"/>
        <v>#REF!</v>
      </c>
      <c r="BC119" s="59" t="e">
        <f t="shared" si="190"/>
        <v>#REF!</v>
      </c>
      <c r="BD119" s="59" t="e">
        <f t="shared" si="190"/>
        <v>#REF!</v>
      </c>
      <c r="BE119" s="59" t="e">
        <f t="shared" si="190"/>
        <v>#REF!</v>
      </c>
      <c r="BF119" s="59" t="e">
        <f t="shared" si="190"/>
        <v>#REF!</v>
      </c>
      <c r="BG119" s="59" t="e">
        <f t="shared" si="190"/>
        <v>#REF!</v>
      </c>
      <c r="BH119" s="59" t="e">
        <f t="shared" si="190"/>
        <v>#REF!</v>
      </c>
      <c r="BI119" s="59" t="e">
        <f t="shared" si="190"/>
        <v>#REF!</v>
      </c>
      <c r="BJ119" s="18" t="e">
        <f>SUM(AX119:BI119)</f>
        <v>#REF!</v>
      </c>
    </row>
    <row r="120" spans="1:62" hidden="1" outlineLevel="1" x14ac:dyDescent="0.25">
      <c r="A120" s="21"/>
      <c r="B120" s="21">
        <v>354</v>
      </c>
      <c r="C120" s="21" t="s">
        <v>68</v>
      </c>
      <c r="E120" s="60" t="e">
        <f t="shared" si="187"/>
        <v>#REF!</v>
      </c>
      <c r="F120" s="60" t="e">
        <f t="shared" si="187"/>
        <v>#REF!</v>
      </c>
      <c r="G120" s="60" t="e">
        <f t="shared" si="187"/>
        <v>#REF!</v>
      </c>
      <c r="H120" s="60" t="e">
        <f t="shared" si="187"/>
        <v>#REF!</v>
      </c>
      <c r="I120" s="60" t="e">
        <f t="shared" si="187"/>
        <v>#REF!</v>
      </c>
      <c r="J120" s="60" t="e">
        <f t="shared" si="187"/>
        <v>#REF!</v>
      </c>
      <c r="K120" s="60" t="e">
        <f t="shared" si="187"/>
        <v>#REF!</v>
      </c>
      <c r="L120" s="60" t="e">
        <f t="shared" si="187"/>
        <v>#REF!</v>
      </c>
      <c r="M120" s="60" t="e">
        <f t="shared" si="187"/>
        <v>#REF!</v>
      </c>
      <c r="N120" s="60" t="e">
        <f t="shared" si="187"/>
        <v>#REF!</v>
      </c>
      <c r="O120" s="60" t="e">
        <f t="shared" si="187"/>
        <v>#REF!</v>
      </c>
      <c r="P120" s="60" t="e">
        <f t="shared" si="187"/>
        <v>#REF!</v>
      </c>
      <c r="Q120" s="22" t="e">
        <f t="shared" ref="Q120:Q135" si="191">SUM(E120:P120)</f>
        <v>#REF!</v>
      </c>
      <c r="R120" s="19"/>
      <c r="T120" s="60" t="e">
        <f t="shared" si="188"/>
        <v>#REF!</v>
      </c>
      <c r="U120" s="60" t="e">
        <f t="shared" si="188"/>
        <v>#REF!</v>
      </c>
      <c r="V120" s="60" t="e">
        <f t="shared" si="188"/>
        <v>#REF!</v>
      </c>
      <c r="W120" s="60" t="e">
        <f t="shared" si="188"/>
        <v>#REF!</v>
      </c>
      <c r="X120" s="60" t="e">
        <f t="shared" si="188"/>
        <v>#REF!</v>
      </c>
      <c r="Y120" s="60" t="e">
        <f t="shared" si="188"/>
        <v>#REF!</v>
      </c>
      <c r="Z120" s="60" t="e">
        <f t="shared" si="188"/>
        <v>#REF!</v>
      </c>
      <c r="AA120" s="60" t="e">
        <f t="shared" si="188"/>
        <v>#REF!</v>
      </c>
      <c r="AB120" s="60" t="e">
        <f t="shared" si="188"/>
        <v>#REF!</v>
      </c>
      <c r="AC120" s="60" t="e">
        <f t="shared" si="188"/>
        <v>#REF!</v>
      </c>
      <c r="AD120" s="60" t="e">
        <f t="shared" si="188"/>
        <v>#REF!</v>
      </c>
      <c r="AE120" s="60" t="e">
        <f t="shared" si="188"/>
        <v>#REF!</v>
      </c>
      <c r="AF120" s="22" t="e">
        <f t="shared" ref="AF120:AF135" si="192">SUM(T120:AE120)</f>
        <v>#REF!</v>
      </c>
      <c r="AG120" s="19"/>
      <c r="AI120" s="60" t="e">
        <f t="shared" si="189"/>
        <v>#REF!</v>
      </c>
      <c r="AJ120" s="60" t="e">
        <f t="shared" si="189"/>
        <v>#REF!</v>
      </c>
      <c r="AK120" s="60" t="e">
        <f t="shared" si="189"/>
        <v>#REF!</v>
      </c>
      <c r="AL120" s="60" t="e">
        <f t="shared" si="189"/>
        <v>#REF!</v>
      </c>
      <c r="AM120" s="60" t="e">
        <f t="shared" si="189"/>
        <v>#REF!</v>
      </c>
      <c r="AN120" s="60" t="e">
        <f t="shared" si="189"/>
        <v>#REF!</v>
      </c>
      <c r="AO120" s="60" t="e">
        <f t="shared" si="189"/>
        <v>#REF!</v>
      </c>
      <c r="AP120" s="60" t="e">
        <f t="shared" si="189"/>
        <v>#REF!</v>
      </c>
      <c r="AQ120" s="60" t="e">
        <f t="shared" si="189"/>
        <v>#REF!</v>
      </c>
      <c r="AR120" s="60" t="e">
        <f t="shared" si="189"/>
        <v>#REF!</v>
      </c>
      <c r="AS120" s="60" t="e">
        <f t="shared" si="189"/>
        <v>#REF!</v>
      </c>
      <c r="AT120" s="60" t="e">
        <f t="shared" si="189"/>
        <v>#REF!</v>
      </c>
      <c r="AU120" s="22" t="e">
        <f t="shared" ref="AU120:AU135" si="193">SUM(AI120:AT120)</f>
        <v>#REF!</v>
      </c>
      <c r="AX120" s="60" t="e">
        <f t="shared" si="190"/>
        <v>#REF!</v>
      </c>
      <c r="AY120" s="60" t="e">
        <f t="shared" si="190"/>
        <v>#REF!</v>
      </c>
      <c r="AZ120" s="60" t="e">
        <f t="shared" si="190"/>
        <v>#REF!</v>
      </c>
      <c r="BA120" s="60" t="e">
        <f t="shared" si="190"/>
        <v>#REF!</v>
      </c>
      <c r="BB120" s="60" t="e">
        <f t="shared" si="190"/>
        <v>#REF!</v>
      </c>
      <c r="BC120" s="60" t="e">
        <f t="shared" si="190"/>
        <v>#REF!</v>
      </c>
      <c r="BD120" s="60" t="e">
        <f t="shared" si="190"/>
        <v>#REF!</v>
      </c>
      <c r="BE120" s="60" t="e">
        <f t="shared" si="190"/>
        <v>#REF!</v>
      </c>
      <c r="BF120" s="60" t="e">
        <f t="shared" si="190"/>
        <v>#REF!</v>
      </c>
      <c r="BG120" s="60" t="e">
        <f t="shared" si="190"/>
        <v>#REF!</v>
      </c>
      <c r="BH120" s="60" t="e">
        <f t="shared" si="190"/>
        <v>#REF!</v>
      </c>
      <c r="BI120" s="60" t="e">
        <f t="shared" si="190"/>
        <v>#REF!</v>
      </c>
      <c r="BJ120" s="22" t="e">
        <f t="shared" ref="BJ120:BJ135" si="194">SUM(AX120:BI120)</f>
        <v>#REF!</v>
      </c>
    </row>
    <row r="121" spans="1:62" hidden="1" outlineLevel="1" x14ac:dyDescent="0.25">
      <c r="A121" s="20"/>
      <c r="B121" s="21">
        <v>374</v>
      </c>
      <c r="C121" s="21" t="s">
        <v>69</v>
      </c>
      <c r="E121" s="60" t="e">
        <f t="shared" si="187"/>
        <v>#REF!</v>
      </c>
      <c r="F121" s="60" t="e">
        <f t="shared" si="187"/>
        <v>#REF!</v>
      </c>
      <c r="G121" s="60" t="e">
        <f t="shared" si="187"/>
        <v>#REF!</v>
      </c>
      <c r="H121" s="60" t="e">
        <f t="shared" si="187"/>
        <v>#REF!</v>
      </c>
      <c r="I121" s="60" t="e">
        <f t="shared" si="187"/>
        <v>#REF!</v>
      </c>
      <c r="J121" s="60" t="e">
        <f t="shared" si="187"/>
        <v>#REF!</v>
      </c>
      <c r="K121" s="60" t="e">
        <f t="shared" si="187"/>
        <v>#REF!</v>
      </c>
      <c r="L121" s="60" t="e">
        <f t="shared" si="187"/>
        <v>#REF!</v>
      </c>
      <c r="M121" s="60" t="e">
        <f t="shared" si="187"/>
        <v>#REF!</v>
      </c>
      <c r="N121" s="60" t="e">
        <f t="shared" si="187"/>
        <v>#REF!</v>
      </c>
      <c r="O121" s="60" t="e">
        <f t="shared" si="187"/>
        <v>#REF!</v>
      </c>
      <c r="P121" s="60" t="e">
        <f t="shared" si="187"/>
        <v>#REF!</v>
      </c>
      <c r="Q121" s="22" t="e">
        <f t="shared" si="191"/>
        <v>#REF!</v>
      </c>
      <c r="R121" s="19"/>
      <c r="T121" s="60" t="e">
        <f t="shared" si="188"/>
        <v>#REF!</v>
      </c>
      <c r="U121" s="60" t="e">
        <f t="shared" si="188"/>
        <v>#REF!</v>
      </c>
      <c r="V121" s="60" t="e">
        <f t="shared" si="188"/>
        <v>#REF!</v>
      </c>
      <c r="W121" s="60" t="e">
        <f t="shared" si="188"/>
        <v>#REF!</v>
      </c>
      <c r="X121" s="60" t="e">
        <f t="shared" si="188"/>
        <v>#REF!</v>
      </c>
      <c r="Y121" s="60" t="e">
        <f t="shared" si="188"/>
        <v>#REF!</v>
      </c>
      <c r="Z121" s="60" t="e">
        <f t="shared" si="188"/>
        <v>#REF!</v>
      </c>
      <c r="AA121" s="60" t="e">
        <f t="shared" si="188"/>
        <v>#REF!</v>
      </c>
      <c r="AB121" s="60" t="e">
        <f t="shared" si="188"/>
        <v>#REF!</v>
      </c>
      <c r="AC121" s="60" t="e">
        <f t="shared" si="188"/>
        <v>#REF!</v>
      </c>
      <c r="AD121" s="60" t="e">
        <f t="shared" si="188"/>
        <v>#REF!</v>
      </c>
      <c r="AE121" s="60" t="e">
        <f t="shared" si="188"/>
        <v>#REF!</v>
      </c>
      <c r="AF121" s="22" t="e">
        <f t="shared" si="192"/>
        <v>#REF!</v>
      </c>
      <c r="AG121" s="19"/>
      <c r="AI121" s="60" t="e">
        <f t="shared" si="189"/>
        <v>#REF!</v>
      </c>
      <c r="AJ121" s="60" t="e">
        <f t="shared" si="189"/>
        <v>#REF!</v>
      </c>
      <c r="AK121" s="60" t="e">
        <f t="shared" si="189"/>
        <v>#REF!</v>
      </c>
      <c r="AL121" s="60" t="e">
        <f t="shared" si="189"/>
        <v>#REF!</v>
      </c>
      <c r="AM121" s="60" t="e">
        <f t="shared" si="189"/>
        <v>#REF!</v>
      </c>
      <c r="AN121" s="60" t="e">
        <f t="shared" si="189"/>
        <v>#REF!</v>
      </c>
      <c r="AO121" s="60" t="e">
        <f t="shared" si="189"/>
        <v>#REF!</v>
      </c>
      <c r="AP121" s="60" t="e">
        <f t="shared" si="189"/>
        <v>#REF!</v>
      </c>
      <c r="AQ121" s="60" t="e">
        <f t="shared" si="189"/>
        <v>#REF!</v>
      </c>
      <c r="AR121" s="60" t="e">
        <f t="shared" si="189"/>
        <v>#REF!</v>
      </c>
      <c r="AS121" s="60" t="e">
        <f t="shared" si="189"/>
        <v>#REF!</v>
      </c>
      <c r="AT121" s="60" t="e">
        <f t="shared" si="189"/>
        <v>#REF!</v>
      </c>
      <c r="AU121" s="22" t="e">
        <f t="shared" si="193"/>
        <v>#REF!</v>
      </c>
      <c r="AX121" s="60" t="e">
        <f t="shared" si="190"/>
        <v>#REF!</v>
      </c>
      <c r="AY121" s="60" t="e">
        <f t="shared" si="190"/>
        <v>#REF!</v>
      </c>
      <c r="AZ121" s="60" t="e">
        <f t="shared" si="190"/>
        <v>#REF!</v>
      </c>
      <c r="BA121" s="60" t="e">
        <f t="shared" si="190"/>
        <v>#REF!</v>
      </c>
      <c r="BB121" s="60" t="e">
        <f t="shared" si="190"/>
        <v>#REF!</v>
      </c>
      <c r="BC121" s="60" t="e">
        <f t="shared" si="190"/>
        <v>#REF!</v>
      </c>
      <c r="BD121" s="60" t="e">
        <f t="shared" si="190"/>
        <v>#REF!</v>
      </c>
      <c r="BE121" s="60" t="e">
        <f t="shared" si="190"/>
        <v>#REF!</v>
      </c>
      <c r="BF121" s="60" t="e">
        <f t="shared" si="190"/>
        <v>#REF!</v>
      </c>
      <c r="BG121" s="60" t="e">
        <f t="shared" si="190"/>
        <v>#REF!</v>
      </c>
      <c r="BH121" s="60" t="e">
        <f t="shared" si="190"/>
        <v>#REF!</v>
      </c>
      <c r="BI121" s="60" t="e">
        <f t="shared" si="190"/>
        <v>#REF!</v>
      </c>
      <c r="BJ121" s="22" t="e">
        <f t="shared" si="194"/>
        <v>#REF!</v>
      </c>
    </row>
    <row r="122" spans="1:62" hidden="1" outlineLevel="1" x14ac:dyDescent="0.25">
      <c r="A122" s="20"/>
      <c r="B122" s="21">
        <v>375.2</v>
      </c>
      <c r="C122" s="21" t="s">
        <v>70</v>
      </c>
      <c r="E122" s="60" t="e">
        <f t="shared" si="187"/>
        <v>#REF!</v>
      </c>
      <c r="F122" s="60" t="e">
        <f t="shared" si="187"/>
        <v>#REF!</v>
      </c>
      <c r="G122" s="60" t="e">
        <f t="shared" si="187"/>
        <v>#REF!</v>
      </c>
      <c r="H122" s="60" t="e">
        <f t="shared" si="187"/>
        <v>#REF!</v>
      </c>
      <c r="I122" s="60" t="e">
        <f t="shared" si="187"/>
        <v>#REF!</v>
      </c>
      <c r="J122" s="60" t="e">
        <f t="shared" si="187"/>
        <v>#REF!</v>
      </c>
      <c r="K122" s="60" t="e">
        <f t="shared" si="187"/>
        <v>#REF!</v>
      </c>
      <c r="L122" s="60" t="e">
        <f t="shared" si="187"/>
        <v>#REF!</v>
      </c>
      <c r="M122" s="60" t="e">
        <f t="shared" si="187"/>
        <v>#REF!</v>
      </c>
      <c r="N122" s="60" t="e">
        <f t="shared" si="187"/>
        <v>#REF!</v>
      </c>
      <c r="O122" s="60" t="e">
        <f t="shared" si="187"/>
        <v>#REF!</v>
      </c>
      <c r="P122" s="60" t="e">
        <f t="shared" si="187"/>
        <v>#REF!</v>
      </c>
      <c r="Q122" s="22" t="e">
        <f t="shared" si="191"/>
        <v>#REF!</v>
      </c>
      <c r="R122" s="19"/>
      <c r="T122" s="60" t="e">
        <f t="shared" si="188"/>
        <v>#REF!</v>
      </c>
      <c r="U122" s="60" t="e">
        <f t="shared" si="188"/>
        <v>#REF!</v>
      </c>
      <c r="V122" s="60" t="e">
        <f t="shared" si="188"/>
        <v>#REF!</v>
      </c>
      <c r="W122" s="60" t="e">
        <f t="shared" si="188"/>
        <v>#REF!</v>
      </c>
      <c r="X122" s="60" t="e">
        <f t="shared" si="188"/>
        <v>#REF!</v>
      </c>
      <c r="Y122" s="60" t="e">
        <f t="shared" si="188"/>
        <v>#REF!</v>
      </c>
      <c r="Z122" s="60" t="e">
        <f t="shared" si="188"/>
        <v>#REF!</v>
      </c>
      <c r="AA122" s="60" t="e">
        <f t="shared" si="188"/>
        <v>#REF!</v>
      </c>
      <c r="AB122" s="60" t="e">
        <f t="shared" si="188"/>
        <v>#REF!</v>
      </c>
      <c r="AC122" s="60" t="e">
        <f t="shared" si="188"/>
        <v>#REF!</v>
      </c>
      <c r="AD122" s="60" t="e">
        <f t="shared" si="188"/>
        <v>#REF!</v>
      </c>
      <c r="AE122" s="60" t="e">
        <f t="shared" si="188"/>
        <v>#REF!</v>
      </c>
      <c r="AF122" s="22" t="e">
        <f t="shared" si="192"/>
        <v>#REF!</v>
      </c>
      <c r="AG122" s="19"/>
      <c r="AI122" s="60" t="e">
        <f t="shared" si="189"/>
        <v>#REF!</v>
      </c>
      <c r="AJ122" s="60" t="e">
        <f t="shared" si="189"/>
        <v>#REF!</v>
      </c>
      <c r="AK122" s="60" t="e">
        <f t="shared" si="189"/>
        <v>#REF!</v>
      </c>
      <c r="AL122" s="60" t="e">
        <f t="shared" si="189"/>
        <v>#REF!</v>
      </c>
      <c r="AM122" s="60" t="e">
        <f t="shared" si="189"/>
        <v>#REF!</v>
      </c>
      <c r="AN122" s="60" t="e">
        <f t="shared" si="189"/>
        <v>#REF!</v>
      </c>
      <c r="AO122" s="60" t="e">
        <f t="shared" si="189"/>
        <v>#REF!</v>
      </c>
      <c r="AP122" s="60" t="e">
        <f t="shared" si="189"/>
        <v>#REF!</v>
      </c>
      <c r="AQ122" s="60" t="e">
        <f t="shared" si="189"/>
        <v>#REF!</v>
      </c>
      <c r="AR122" s="60" t="e">
        <f t="shared" si="189"/>
        <v>#REF!</v>
      </c>
      <c r="AS122" s="60" t="e">
        <f t="shared" si="189"/>
        <v>#REF!</v>
      </c>
      <c r="AT122" s="60" t="e">
        <f t="shared" si="189"/>
        <v>#REF!</v>
      </c>
      <c r="AU122" s="22" t="e">
        <f t="shared" si="193"/>
        <v>#REF!</v>
      </c>
      <c r="AX122" s="60" t="e">
        <f t="shared" si="190"/>
        <v>#REF!</v>
      </c>
      <c r="AY122" s="60" t="e">
        <f t="shared" si="190"/>
        <v>#REF!</v>
      </c>
      <c r="AZ122" s="60" t="e">
        <f t="shared" si="190"/>
        <v>#REF!</v>
      </c>
      <c r="BA122" s="60" t="e">
        <f t="shared" si="190"/>
        <v>#REF!</v>
      </c>
      <c r="BB122" s="60" t="e">
        <f t="shared" si="190"/>
        <v>#REF!</v>
      </c>
      <c r="BC122" s="60" t="e">
        <f t="shared" si="190"/>
        <v>#REF!</v>
      </c>
      <c r="BD122" s="60" t="e">
        <f t="shared" si="190"/>
        <v>#REF!</v>
      </c>
      <c r="BE122" s="60" t="e">
        <f t="shared" si="190"/>
        <v>#REF!</v>
      </c>
      <c r="BF122" s="60" t="e">
        <f t="shared" si="190"/>
        <v>#REF!</v>
      </c>
      <c r="BG122" s="60" t="e">
        <f t="shared" si="190"/>
        <v>#REF!</v>
      </c>
      <c r="BH122" s="60" t="e">
        <f t="shared" si="190"/>
        <v>#REF!</v>
      </c>
      <c r="BI122" s="60" t="e">
        <f t="shared" si="190"/>
        <v>#REF!</v>
      </c>
      <c r="BJ122" s="22" t="e">
        <f t="shared" si="194"/>
        <v>#REF!</v>
      </c>
    </row>
    <row r="123" spans="1:62" hidden="1" outlineLevel="1" x14ac:dyDescent="0.25">
      <c r="A123" s="20"/>
      <c r="B123" s="21">
        <v>375.7</v>
      </c>
      <c r="C123" s="21" t="s">
        <v>71</v>
      </c>
      <c r="E123" s="60" t="e">
        <f t="shared" si="187"/>
        <v>#REF!</v>
      </c>
      <c r="F123" s="60" t="e">
        <f t="shared" si="187"/>
        <v>#REF!</v>
      </c>
      <c r="G123" s="60" t="e">
        <f t="shared" si="187"/>
        <v>#REF!</v>
      </c>
      <c r="H123" s="60" t="e">
        <f t="shared" si="187"/>
        <v>#REF!</v>
      </c>
      <c r="I123" s="60" t="e">
        <f t="shared" si="187"/>
        <v>#REF!</v>
      </c>
      <c r="J123" s="60" t="e">
        <f t="shared" si="187"/>
        <v>#REF!</v>
      </c>
      <c r="K123" s="60" t="e">
        <f t="shared" si="187"/>
        <v>#REF!</v>
      </c>
      <c r="L123" s="60" t="e">
        <f t="shared" si="187"/>
        <v>#REF!</v>
      </c>
      <c r="M123" s="60" t="e">
        <f t="shared" si="187"/>
        <v>#REF!</v>
      </c>
      <c r="N123" s="60" t="e">
        <f t="shared" si="187"/>
        <v>#REF!</v>
      </c>
      <c r="O123" s="60" t="e">
        <f t="shared" si="187"/>
        <v>#REF!</v>
      </c>
      <c r="P123" s="60" t="e">
        <f t="shared" si="187"/>
        <v>#REF!</v>
      </c>
      <c r="Q123" s="22" t="e">
        <f t="shared" si="191"/>
        <v>#REF!</v>
      </c>
      <c r="R123" s="19"/>
      <c r="T123" s="60" t="e">
        <f t="shared" si="188"/>
        <v>#REF!</v>
      </c>
      <c r="U123" s="60" t="e">
        <f t="shared" si="188"/>
        <v>#REF!</v>
      </c>
      <c r="V123" s="60" t="e">
        <f t="shared" si="188"/>
        <v>#REF!</v>
      </c>
      <c r="W123" s="60" t="e">
        <f t="shared" si="188"/>
        <v>#REF!</v>
      </c>
      <c r="X123" s="60" t="e">
        <f t="shared" si="188"/>
        <v>#REF!</v>
      </c>
      <c r="Y123" s="60" t="e">
        <f t="shared" si="188"/>
        <v>#REF!</v>
      </c>
      <c r="Z123" s="60" t="e">
        <f t="shared" si="188"/>
        <v>#REF!</v>
      </c>
      <c r="AA123" s="60" t="e">
        <f t="shared" si="188"/>
        <v>#REF!</v>
      </c>
      <c r="AB123" s="60" t="e">
        <f t="shared" si="188"/>
        <v>#REF!</v>
      </c>
      <c r="AC123" s="60" t="e">
        <f t="shared" si="188"/>
        <v>#REF!</v>
      </c>
      <c r="AD123" s="60" t="e">
        <f t="shared" si="188"/>
        <v>#REF!</v>
      </c>
      <c r="AE123" s="60" t="e">
        <f t="shared" si="188"/>
        <v>#REF!</v>
      </c>
      <c r="AF123" s="22" t="e">
        <f t="shared" si="192"/>
        <v>#REF!</v>
      </c>
      <c r="AG123" s="19"/>
      <c r="AI123" s="60" t="e">
        <f t="shared" si="189"/>
        <v>#REF!</v>
      </c>
      <c r="AJ123" s="60" t="e">
        <f t="shared" si="189"/>
        <v>#REF!</v>
      </c>
      <c r="AK123" s="60" t="e">
        <f t="shared" si="189"/>
        <v>#REF!</v>
      </c>
      <c r="AL123" s="60" t="e">
        <f t="shared" si="189"/>
        <v>#REF!</v>
      </c>
      <c r="AM123" s="60" t="e">
        <f t="shared" si="189"/>
        <v>#REF!</v>
      </c>
      <c r="AN123" s="60" t="e">
        <f t="shared" si="189"/>
        <v>#REF!</v>
      </c>
      <c r="AO123" s="60" t="e">
        <f t="shared" si="189"/>
        <v>#REF!</v>
      </c>
      <c r="AP123" s="60" t="e">
        <f t="shared" si="189"/>
        <v>#REF!</v>
      </c>
      <c r="AQ123" s="60" t="e">
        <f t="shared" si="189"/>
        <v>#REF!</v>
      </c>
      <c r="AR123" s="60" t="e">
        <f t="shared" si="189"/>
        <v>#REF!</v>
      </c>
      <c r="AS123" s="60" t="e">
        <f t="shared" si="189"/>
        <v>#REF!</v>
      </c>
      <c r="AT123" s="60" t="e">
        <f t="shared" si="189"/>
        <v>#REF!</v>
      </c>
      <c r="AU123" s="22" t="e">
        <f t="shared" si="193"/>
        <v>#REF!</v>
      </c>
      <c r="AX123" s="60" t="e">
        <f t="shared" si="190"/>
        <v>#REF!</v>
      </c>
      <c r="AY123" s="60" t="e">
        <f t="shared" si="190"/>
        <v>#REF!</v>
      </c>
      <c r="AZ123" s="60" t="e">
        <f t="shared" si="190"/>
        <v>#REF!</v>
      </c>
      <c r="BA123" s="60" t="e">
        <f t="shared" si="190"/>
        <v>#REF!</v>
      </c>
      <c r="BB123" s="60" t="e">
        <f t="shared" si="190"/>
        <v>#REF!</v>
      </c>
      <c r="BC123" s="60" t="e">
        <f t="shared" si="190"/>
        <v>#REF!</v>
      </c>
      <c r="BD123" s="60" t="e">
        <f t="shared" si="190"/>
        <v>#REF!</v>
      </c>
      <c r="BE123" s="60" t="e">
        <f t="shared" si="190"/>
        <v>#REF!</v>
      </c>
      <c r="BF123" s="60" t="e">
        <f t="shared" si="190"/>
        <v>#REF!</v>
      </c>
      <c r="BG123" s="60" t="e">
        <f t="shared" si="190"/>
        <v>#REF!</v>
      </c>
      <c r="BH123" s="60" t="e">
        <f t="shared" si="190"/>
        <v>#REF!</v>
      </c>
      <c r="BI123" s="60" t="e">
        <f t="shared" si="190"/>
        <v>#REF!</v>
      </c>
      <c r="BJ123" s="22" t="e">
        <f t="shared" si="194"/>
        <v>#REF!</v>
      </c>
    </row>
    <row r="124" spans="1:62" hidden="1" outlineLevel="1" x14ac:dyDescent="0.25">
      <c r="A124" s="20"/>
      <c r="B124" s="21">
        <v>376</v>
      </c>
      <c r="C124" s="21" t="s">
        <v>72</v>
      </c>
      <c r="E124" s="60" t="e">
        <f t="shared" si="187"/>
        <v>#REF!</v>
      </c>
      <c r="F124" s="60" t="e">
        <f t="shared" si="187"/>
        <v>#REF!</v>
      </c>
      <c r="G124" s="60" t="e">
        <f t="shared" si="187"/>
        <v>#REF!</v>
      </c>
      <c r="H124" s="60" t="e">
        <f t="shared" si="187"/>
        <v>#REF!</v>
      </c>
      <c r="I124" s="60" t="e">
        <f t="shared" si="187"/>
        <v>#REF!</v>
      </c>
      <c r="J124" s="60" t="e">
        <f t="shared" si="187"/>
        <v>#REF!</v>
      </c>
      <c r="K124" s="60" t="e">
        <f t="shared" si="187"/>
        <v>#REF!</v>
      </c>
      <c r="L124" s="60" t="e">
        <f t="shared" si="187"/>
        <v>#REF!</v>
      </c>
      <c r="M124" s="60" t="e">
        <f t="shared" si="187"/>
        <v>#REF!</v>
      </c>
      <c r="N124" s="60" t="e">
        <f t="shared" si="187"/>
        <v>#REF!</v>
      </c>
      <c r="O124" s="60" t="e">
        <f t="shared" si="187"/>
        <v>#REF!</v>
      </c>
      <c r="P124" s="60" t="e">
        <f t="shared" si="187"/>
        <v>#REF!</v>
      </c>
      <c r="Q124" s="22" t="e">
        <f t="shared" si="191"/>
        <v>#REF!</v>
      </c>
      <c r="R124" s="19"/>
      <c r="T124" s="60" t="e">
        <f t="shared" si="188"/>
        <v>#REF!</v>
      </c>
      <c r="U124" s="60" t="e">
        <f t="shared" si="188"/>
        <v>#REF!</v>
      </c>
      <c r="V124" s="60" t="e">
        <f t="shared" si="188"/>
        <v>#REF!</v>
      </c>
      <c r="W124" s="60" t="e">
        <f t="shared" si="188"/>
        <v>#REF!</v>
      </c>
      <c r="X124" s="60" t="e">
        <f t="shared" si="188"/>
        <v>#REF!</v>
      </c>
      <c r="Y124" s="60" t="e">
        <f t="shared" si="188"/>
        <v>#REF!</v>
      </c>
      <c r="Z124" s="60" t="e">
        <f t="shared" si="188"/>
        <v>#REF!</v>
      </c>
      <c r="AA124" s="60" t="e">
        <f t="shared" si="188"/>
        <v>#REF!</v>
      </c>
      <c r="AB124" s="60" t="e">
        <f t="shared" si="188"/>
        <v>#REF!</v>
      </c>
      <c r="AC124" s="60" t="e">
        <f t="shared" si="188"/>
        <v>#REF!</v>
      </c>
      <c r="AD124" s="60" t="e">
        <f t="shared" si="188"/>
        <v>#REF!</v>
      </c>
      <c r="AE124" s="60" t="e">
        <f t="shared" si="188"/>
        <v>#REF!</v>
      </c>
      <c r="AF124" s="22" t="e">
        <f t="shared" si="192"/>
        <v>#REF!</v>
      </c>
      <c r="AG124" s="19"/>
      <c r="AI124" s="60" t="e">
        <f t="shared" si="189"/>
        <v>#REF!</v>
      </c>
      <c r="AJ124" s="60" t="e">
        <f t="shared" si="189"/>
        <v>#REF!</v>
      </c>
      <c r="AK124" s="60" t="e">
        <f t="shared" si="189"/>
        <v>#REF!</v>
      </c>
      <c r="AL124" s="60" t="e">
        <f t="shared" si="189"/>
        <v>#REF!</v>
      </c>
      <c r="AM124" s="60" t="e">
        <f t="shared" si="189"/>
        <v>#REF!</v>
      </c>
      <c r="AN124" s="60" t="e">
        <f t="shared" si="189"/>
        <v>#REF!</v>
      </c>
      <c r="AO124" s="60" t="e">
        <f t="shared" si="189"/>
        <v>#REF!</v>
      </c>
      <c r="AP124" s="60" t="e">
        <f t="shared" si="189"/>
        <v>#REF!</v>
      </c>
      <c r="AQ124" s="60" t="e">
        <f t="shared" si="189"/>
        <v>#REF!</v>
      </c>
      <c r="AR124" s="60" t="e">
        <f t="shared" si="189"/>
        <v>#REF!</v>
      </c>
      <c r="AS124" s="60" t="e">
        <f t="shared" si="189"/>
        <v>#REF!</v>
      </c>
      <c r="AT124" s="60" t="e">
        <f t="shared" si="189"/>
        <v>#REF!</v>
      </c>
      <c r="AU124" s="22" t="e">
        <f t="shared" si="193"/>
        <v>#REF!</v>
      </c>
      <c r="AX124" s="60" t="e">
        <f t="shared" si="190"/>
        <v>#REF!</v>
      </c>
      <c r="AY124" s="60" t="e">
        <f t="shared" si="190"/>
        <v>#REF!</v>
      </c>
      <c r="AZ124" s="60" t="e">
        <f t="shared" si="190"/>
        <v>#REF!</v>
      </c>
      <c r="BA124" s="60" t="e">
        <f t="shared" si="190"/>
        <v>#REF!</v>
      </c>
      <c r="BB124" s="60" t="e">
        <f t="shared" si="190"/>
        <v>#REF!</v>
      </c>
      <c r="BC124" s="60" t="e">
        <f t="shared" si="190"/>
        <v>#REF!</v>
      </c>
      <c r="BD124" s="60" t="e">
        <f t="shared" si="190"/>
        <v>#REF!</v>
      </c>
      <c r="BE124" s="60" t="e">
        <f t="shared" si="190"/>
        <v>#REF!</v>
      </c>
      <c r="BF124" s="60" t="e">
        <f t="shared" si="190"/>
        <v>#REF!</v>
      </c>
      <c r="BG124" s="60" t="e">
        <f t="shared" si="190"/>
        <v>#REF!</v>
      </c>
      <c r="BH124" s="60" t="e">
        <f t="shared" si="190"/>
        <v>#REF!</v>
      </c>
      <c r="BI124" s="60" t="e">
        <f t="shared" si="190"/>
        <v>#REF!</v>
      </c>
      <c r="BJ124" s="22" t="e">
        <f t="shared" si="194"/>
        <v>#REF!</v>
      </c>
    </row>
    <row r="125" spans="1:62" hidden="1" outlineLevel="1" x14ac:dyDescent="0.25">
      <c r="A125" s="20"/>
      <c r="B125" s="21">
        <v>378</v>
      </c>
      <c r="C125" s="21" t="s">
        <v>73</v>
      </c>
      <c r="E125" s="60" t="e">
        <f t="shared" si="187"/>
        <v>#REF!</v>
      </c>
      <c r="F125" s="60" t="e">
        <f t="shared" si="187"/>
        <v>#REF!</v>
      </c>
      <c r="G125" s="60" t="e">
        <f t="shared" si="187"/>
        <v>#REF!</v>
      </c>
      <c r="H125" s="60" t="e">
        <f t="shared" si="187"/>
        <v>#REF!</v>
      </c>
      <c r="I125" s="60" t="e">
        <f t="shared" si="187"/>
        <v>#REF!</v>
      </c>
      <c r="J125" s="60" t="e">
        <f t="shared" si="187"/>
        <v>#REF!</v>
      </c>
      <c r="K125" s="60" t="e">
        <f t="shared" si="187"/>
        <v>#REF!</v>
      </c>
      <c r="L125" s="60" t="e">
        <f t="shared" si="187"/>
        <v>#REF!</v>
      </c>
      <c r="M125" s="60" t="e">
        <f t="shared" si="187"/>
        <v>#REF!</v>
      </c>
      <c r="N125" s="60" t="e">
        <f t="shared" si="187"/>
        <v>#REF!</v>
      </c>
      <c r="O125" s="60" t="e">
        <f t="shared" si="187"/>
        <v>#REF!</v>
      </c>
      <c r="P125" s="60" t="e">
        <f t="shared" si="187"/>
        <v>#REF!</v>
      </c>
      <c r="Q125" s="22" t="e">
        <f t="shared" si="191"/>
        <v>#REF!</v>
      </c>
      <c r="R125" s="19"/>
      <c r="T125" s="60" t="e">
        <f t="shared" si="188"/>
        <v>#REF!</v>
      </c>
      <c r="U125" s="60" t="e">
        <f t="shared" si="188"/>
        <v>#REF!</v>
      </c>
      <c r="V125" s="60" t="e">
        <f t="shared" si="188"/>
        <v>#REF!</v>
      </c>
      <c r="W125" s="60" t="e">
        <f t="shared" si="188"/>
        <v>#REF!</v>
      </c>
      <c r="X125" s="60" t="e">
        <f t="shared" si="188"/>
        <v>#REF!</v>
      </c>
      <c r="Y125" s="60" t="e">
        <f t="shared" si="188"/>
        <v>#REF!</v>
      </c>
      <c r="Z125" s="60" t="e">
        <f t="shared" si="188"/>
        <v>#REF!</v>
      </c>
      <c r="AA125" s="60" t="e">
        <f t="shared" si="188"/>
        <v>#REF!</v>
      </c>
      <c r="AB125" s="60" t="e">
        <f t="shared" si="188"/>
        <v>#REF!</v>
      </c>
      <c r="AC125" s="60" t="e">
        <f t="shared" si="188"/>
        <v>#REF!</v>
      </c>
      <c r="AD125" s="60" t="e">
        <f t="shared" si="188"/>
        <v>#REF!</v>
      </c>
      <c r="AE125" s="60" t="e">
        <f t="shared" si="188"/>
        <v>#REF!</v>
      </c>
      <c r="AF125" s="22" t="e">
        <f t="shared" si="192"/>
        <v>#REF!</v>
      </c>
      <c r="AG125" s="19"/>
      <c r="AI125" s="60" t="e">
        <f t="shared" si="189"/>
        <v>#REF!</v>
      </c>
      <c r="AJ125" s="60" t="e">
        <f t="shared" si="189"/>
        <v>#REF!</v>
      </c>
      <c r="AK125" s="60" t="e">
        <f t="shared" si="189"/>
        <v>#REF!</v>
      </c>
      <c r="AL125" s="60" t="e">
        <f t="shared" si="189"/>
        <v>#REF!</v>
      </c>
      <c r="AM125" s="60" t="e">
        <f t="shared" si="189"/>
        <v>#REF!</v>
      </c>
      <c r="AN125" s="60" t="e">
        <f t="shared" si="189"/>
        <v>#REF!</v>
      </c>
      <c r="AO125" s="60" t="e">
        <f t="shared" si="189"/>
        <v>#REF!</v>
      </c>
      <c r="AP125" s="60" t="e">
        <f t="shared" si="189"/>
        <v>#REF!</v>
      </c>
      <c r="AQ125" s="60" t="e">
        <f t="shared" si="189"/>
        <v>#REF!</v>
      </c>
      <c r="AR125" s="60" t="e">
        <f t="shared" si="189"/>
        <v>#REF!</v>
      </c>
      <c r="AS125" s="60" t="e">
        <f t="shared" si="189"/>
        <v>#REF!</v>
      </c>
      <c r="AT125" s="60" t="e">
        <f t="shared" si="189"/>
        <v>#REF!</v>
      </c>
      <c r="AU125" s="22" t="e">
        <f t="shared" si="193"/>
        <v>#REF!</v>
      </c>
      <c r="AX125" s="60" t="e">
        <f t="shared" si="190"/>
        <v>#REF!</v>
      </c>
      <c r="AY125" s="60" t="e">
        <f t="shared" si="190"/>
        <v>#REF!</v>
      </c>
      <c r="AZ125" s="60" t="e">
        <f t="shared" si="190"/>
        <v>#REF!</v>
      </c>
      <c r="BA125" s="60" t="e">
        <f t="shared" si="190"/>
        <v>#REF!</v>
      </c>
      <c r="BB125" s="60" t="e">
        <f t="shared" si="190"/>
        <v>#REF!</v>
      </c>
      <c r="BC125" s="60" t="e">
        <f t="shared" si="190"/>
        <v>#REF!</v>
      </c>
      <c r="BD125" s="60" t="e">
        <f t="shared" si="190"/>
        <v>#REF!</v>
      </c>
      <c r="BE125" s="60" t="e">
        <f t="shared" si="190"/>
        <v>#REF!</v>
      </c>
      <c r="BF125" s="60" t="e">
        <f t="shared" si="190"/>
        <v>#REF!</v>
      </c>
      <c r="BG125" s="60" t="e">
        <f t="shared" si="190"/>
        <v>#REF!</v>
      </c>
      <c r="BH125" s="60" t="e">
        <f t="shared" si="190"/>
        <v>#REF!</v>
      </c>
      <c r="BI125" s="60" t="e">
        <f t="shared" si="190"/>
        <v>#REF!</v>
      </c>
      <c r="BJ125" s="22" t="e">
        <f t="shared" si="194"/>
        <v>#REF!</v>
      </c>
    </row>
    <row r="126" spans="1:62" hidden="1" outlineLevel="1" x14ac:dyDescent="0.25">
      <c r="A126" s="20"/>
      <c r="B126" s="21">
        <v>380</v>
      </c>
      <c r="C126" s="21" t="s">
        <v>74</v>
      </c>
      <c r="E126" s="60" t="e">
        <f t="shared" si="187"/>
        <v>#REF!</v>
      </c>
      <c r="F126" s="60" t="e">
        <f t="shared" si="187"/>
        <v>#REF!</v>
      </c>
      <c r="G126" s="60" t="e">
        <f t="shared" si="187"/>
        <v>#REF!</v>
      </c>
      <c r="H126" s="60" t="e">
        <f t="shared" si="187"/>
        <v>#REF!</v>
      </c>
      <c r="I126" s="60" t="e">
        <f t="shared" si="187"/>
        <v>#REF!</v>
      </c>
      <c r="J126" s="60" t="e">
        <f t="shared" si="187"/>
        <v>#REF!</v>
      </c>
      <c r="K126" s="60" t="e">
        <f t="shared" si="187"/>
        <v>#REF!</v>
      </c>
      <c r="L126" s="60" t="e">
        <f t="shared" si="187"/>
        <v>#REF!</v>
      </c>
      <c r="M126" s="60" t="e">
        <f t="shared" si="187"/>
        <v>#REF!</v>
      </c>
      <c r="N126" s="60" t="e">
        <f t="shared" si="187"/>
        <v>#REF!</v>
      </c>
      <c r="O126" s="60" t="e">
        <f t="shared" si="187"/>
        <v>#REF!</v>
      </c>
      <c r="P126" s="60" t="e">
        <f t="shared" si="187"/>
        <v>#REF!</v>
      </c>
      <c r="Q126" s="22" t="e">
        <f t="shared" si="191"/>
        <v>#REF!</v>
      </c>
      <c r="R126" s="19"/>
      <c r="T126" s="60" t="e">
        <f t="shared" si="188"/>
        <v>#REF!</v>
      </c>
      <c r="U126" s="60" t="e">
        <f t="shared" si="188"/>
        <v>#REF!</v>
      </c>
      <c r="V126" s="60" t="e">
        <f t="shared" si="188"/>
        <v>#REF!</v>
      </c>
      <c r="W126" s="60" t="e">
        <f t="shared" si="188"/>
        <v>#REF!</v>
      </c>
      <c r="X126" s="60" t="e">
        <f t="shared" si="188"/>
        <v>#REF!</v>
      </c>
      <c r="Y126" s="60" t="e">
        <f t="shared" si="188"/>
        <v>#REF!</v>
      </c>
      <c r="Z126" s="60" t="e">
        <f t="shared" si="188"/>
        <v>#REF!</v>
      </c>
      <c r="AA126" s="60" t="e">
        <f t="shared" si="188"/>
        <v>#REF!</v>
      </c>
      <c r="AB126" s="60" t="e">
        <f t="shared" si="188"/>
        <v>#REF!</v>
      </c>
      <c r="AC126" s="60" t="e">
        <f t="shared" si="188"/>
        <v>#REF!</v>
      </c>
      <c r="AD126" s="60" t="e">
        <f t="shared" si="188"/>
        <v>#REF!</v>
      </c>
      <c r="AE126" s="60" t="e">
        <f t="shared" si="188"/>
        <v>#REF!</v>
      </c>
      <c r="AF126" s="22" t="e">
        <f t="shared" si="192"/>
        <v>#REF!</v>
      </c>
      <c r="AG126" s="19"/>
      <c r="AI126" s="60" t="e">
        <f t="shared" si="189"/>
        <v>#REF!</v>
      </c>
      <c r="AJ126" s="60" t="e">
        <f t="shared" si="189"/>
        <v>#REF!</v>
      </c>
      <c r="AK126" s="60" t="e">
        <f t="shared" si="189"/>
        <v>#REF!</v>
      </c>
      <c r="AL126" s="60" t="e">
        <f t="shared" si="189"/>
        <v>#REF!</v>
      </c>
      <c r="AM126" s="60" t="e">
        <f t="shared" si="189"/>
        <v>#REF!</v>
      </c>
      <c r="AN126" s="60" t="e">
        <f t="shared" si="189"/>
        <v>#REF!</v>
      </c>
      <c r="AO126" s="60" t="e">
        <f t="shared" si="189"/>
        <v>#REF!</v>
      </c>
      <c r="AP126" s="60" t="e">
        <f t="shared" si="189"/>
        <v>#REF!</v>
      </c>
      <c r="AQ126" s="60" t="e">
        <f t="shared" si="189"/>
        <v>#REF!</v>
      </c>
      <c r="AR126" s="60" t="e">
        <f t="shared" si="189"/>
        <v>#REF!</v>
      </c>
      <c r="AS126" s="60" t="e">
        <f t="shared" si="189"/>
        <v>#REF!</v>
      </c>
      <c r="AT126" s="60" t="e">
        <f t="shared" si="189"/>
        <v>#REF!</v>
      </c>
      <c r="AU126" s="22" t="e">
        <f t="shared" si="193"/>
        <v>#REF!</v>
      </c>
      <c r="AX126" s="60" t="e">
        <f t="shared" si="190"/>
        <v>#REF!</v>
      </c>
      <c r="AY126" s="60" t="e">
        <f t="shared" si="190"/>
        <v>#REF!</v>
      </c>
      <c r="AZ126" s="60" t="e">
        <f t="shared" si="190"/>
        <v>#REF!</v>
      </c>
      <c r="BA126" s="60" t="e">
        <f t="shared" si="190"/>
        <v>#REF!</v>
      </c>
      <c r="BB126" s="60" t="e">
        <f t="shared" si="190"/>
        <v>#REF!</v>
      </c>
      <c r="BC126" s="60" t="e">
        <f t="shared" si="190"/>
        <v>#REF!</v>
      </c>
      <c r="BD126" s="60" t="e">
        <f t="shared" si="190"/>
        <v>#REF!</v>
      </c>
      <c r="BE126" s="60" t="e">
        <f t="shared" si="190"/>
        <v>#REF!</v>
      </c>
      <c r="BF126" s="60" t="e">
        <f t="shared" si="190"/>
        <v>#REF!</v>
      </c>
      <c r="BG126" s="60" t="e">
        <f t="shared" si="190"/>
        <v>#REF!</v>
      </c>
      <c r="BH126" s="60" t="e">
        <f t="shared" si="190"/>
        <v>#REF!</v>
      </c>
      <c r="BI126" s="60" t="e">
        <f t="shared" si="190"/>
        <v>#REF!</v>
      </c>
      <c r="BJ126" s="22" t="e">
        <f t="shared" si="194"/>
        <v>#REF!</v>
      </c>
    </row>
    <row r="127" spans="1:62" hidden="1" outlineLevel="1" x14ac:dyDescent="0.25">
      <c r="A127" s="20"/>
      <c r="B127" s="21">
        <v>381</v>
      </c>
      <c r="C127" s="21" t="s">
        <v>75</v>
      </c>
      <c r="E127" s="60" t="e">
        <f t="shared" si="187"/>
        <v>#REF!</v>
      </c>
      <c r="F127" s="60" t="e">
        <f t="shared" si="187"/>
        <v>#REF!</v>
      </c>
      <c r="G127" s="60" t="e">
        <f t="shared" si="187"/>
        <v>#REF!</v>
      </c>
      <c r="H127" s="60" t="e">
        <f t="shared" si="187"/>
        <v>#REF!</v>
      </c>
      <c r="I127" s="60" t="e">
        <f t="shared" si="187"/>
        <v>#REF!</v>
      </c>
      <c r="J127" s="60" t="e">
        <f t="shared" si="187"/>
        <v>#REF!</v>
      </c>
      <c r="K127" s="60" t="e">
        <f t="shared" si="187"/>
        <v>#REF!</v>
      </c>
      <c r="L127" s="60" t="e">
        <f t="shared" si="187"/>
        <v>#REF!</v>
      </c>
      <c r="M127" s="60" t="e">
        <f t="shared" si="187"/>
        <v>#REF!</v>
      </c>
      <c r="N127" s="60" t="e">
        <f t="shared" si="187"/>
        <v>#REF!</v>
      </c>
      <c r="O127" s="60" t="e">
        <f t="shared" si="187"/>
        <v>#REF!</v>
      </c>
      <c r="P127" s="60" t="e">
        <f t="shared" si="187"/>
        <v>#REF!</v>
      </c>
      <c r="Q127" s="22" t="e">
        <f t="shared" si="191"/>
        <v>#REF!</v>
      </c>
      <c r="R127" s="19"/>
      <c r="T127" s="60" t="e">
        <f t="shared" si="188"/>
        <v>#REF!</v>
      </c>
      <c r="U127" s="60" t="e">
        <f t="shared" si="188"/>
        <v>#REF!</v>
      </c>
      <c r="V127" s="60" t="e">
        <f t="shared" si="188"/>
        <v>#REF!</v>
      </c>
      <c r="W127" s="60" t="e">
        <f t="shared" si="188"/>
        <v>#REF!</v>
      </c>
      <c r="X127" s="60" t="e">
        <f t="shared" si="188"/>
        <v>#REF!</v>
      </c>
      <c r="Y127" s="60" t="e">
        <f t="shared" si="188"/>
        <v>#REF!</v>
      </c>
      <c r="Z127" s="60" t="e">
        <f t="shared" si="188"/>
        <v>#REF!</v>
      </c>
      <c r="AA127" s="60" t="e">
        <f t="shared" si="188"/>
        <v>#REF!</v>
      </c>
      <c r="AB127" s="60" t="e">
        <f t="shared" si="188"/>
        <v>#REF!</v>
      </c>
      <c r="AC127" s="60" t="e">
        <f t="shared" si="188"/>
        <v>#REF!</v>
      </c>
      <c r="AD127" s="60" t="e">
        <f t="shared" si="188"/>
        <v>#REF!</v>
      </c>
      <c r="AE127" s="60" t="e">
        <f t="shared" si="188"/>
        <v>#REF!</v>
      </c>
      <c r="AF127" s="22" t="e">
        <f t="shared" si="192"/>
        <v>#REF!</v>
      </c>
      <c r="AG127" s="19"/>
      <c r="AI127" s="60" t="e">
        <f t="shared" si="189"/>
        <v>#REF!</v>
      </c>
      <c r="AJ127" s="60" t="e">
        <f t="shared" si="189"/>
        <v>#REF!</v>
      </c>
      <c r="AK127" s="60" t="e">
        <f t="shared" si="189"/>
        <v>#REF!</v>
      </c>
      <c r="AL127" s="60" t="e">
        <f t="shared" si="189"/>
        <v>#REF!</v>
      </c>
      <c r="AM127" s="60" t="e">
        <f t="shared" si="189"/>
        <v>#REF!</v>
      </c>
      <c r="AN127" s="60" t="e">
        <f t="shared" si="189"/>
        <v>#REF!</v>
      </c>
      <c r="AO127" s="60" t="e">
        <f t="shared" si="189"/>
        <v>#REF!</v>
      </c>
      <c r="AP127" s="60" t="e">
        <f t="shared" si="189"/>
        <v>#REF!</v>
      </c>
      <c r="AQ127" s="60" t="e">
        <f t="shared" si="189"/>
        <v>#REF!</v>
      </c>
      <c r="AR127" s="60" t="e">
        <f t="shared" si="189"/>
        <v>#REF!</v>
      </c>
      <c r="AS127" s="60" t="e">
        <f t="shared" si="189"/>
        <v>#REF!</v>
      </c>
      <c r="AT127" s="60" t="e">
        <f t="shared" si="189"/>
        <v>#REF!</v>
      </c>
      <c r="AU127" s="22" t="e">
        <f t="shared" si="193"/>
        <v>#REF!</v>
      </c>
      <c r="AX127" s="60" t="e">
        <f t="shared" si="190"/>
        <v>#REF!</v>
      </c>
      <c r="AY127" s="60" t="e">
        <f t="shared" si="190"/>
        <v>#REF!</v>
      </c>
      <c r="AZ127" s="60" t="e">
        <f t="shared" si="190"/>
        <v>#REF!</v>
      </c>
      <c r="BA127" s="60" t="e">
        <f t="shared" si="190"/>
        <v>#REF!</v>
      </c>
      <c r="BB127" s="60" t="e">
        <f t="shared" si="190"/>
        <v>#REF!</v>
      </c>
      <c r="BC127" s="60" t="e">
        <f t="shared" si="190"/>
        <v>#REF!</v>
      </c>
      <c r="BD127" s="60" t="e">
        <f t="shared" si="190"/>
        <v>#REF!</v>
      </c>
      <c r="BE127" s="60" t="e">
        <f t="shared" si="190"/>
        <v>#REF!</v>
      </c>
      <c r="BF127" s="60" t="e">
        <f t="shared" si="190"/>
        <v>#REF!</v>
      </c>
      <c r="BG127" s="60" t="e">
        <f t="shared" si="190"/>
        <v>#REF!</v>
      </c>
      <c r="BH127" s="60" t="e">
        <f t="shared" si="190"/>
        <v>#REF!</v>
      </c>
      <c r="BI127" s="60" t="e">
        <f t="shared" si="190"/>
        <v>#REF!</v>
      </c>
      <c r="BJ127" s="22" t="e">
        <f t="shared" si="194"/>
        <v>#REF!</v>
      </c>
    </row>
    <row r="128" spans="1:62" hidden="1" outlineLevel="1" x14ac:dyDescent="0.25">
      <c r="A128" s="20"/>
      <c r="B128" s="21">
        <v>381.1</v>
      </c>
      <c r="C128" s="21" t="s">
        <v>76</v>
      </c>
      <c r="E128" s="60" t="e">
        <f t="shared" si="187"/>
        <v>#REF!</v>
      </c>
      <c r="F128" s="60" t="e">
        <f t="shared" si="187"/>
        <v>#REF!</v>
      </c>
      <c r="G128" s="60" t="e">
        <f t="shared" si="187"/>
        <v>#REF!</v>
      </c>
      <c r="H128" s="60" t="e">
        <f t="shared" si="187"/>
        <v>#REF!</v>
      </c>
      <c r="I128" s="60" t="e">
        <f t="shared" si="187"/>
        <v>#REF!</v>
      </c>
      <c r="J128" s="60" t="e">
        <f t="shared" si="187"/>
        <v>#REF!</v>
      </c>
      <c r="K128" s="60" t="e">
        <f t="shared" si="187"/>
        <v>#REF!</v>
      </c>
      <c r="L128" s="60" t="e">
        <f t="shared" si="187"/>
        <v>#REF!</v>
      </c>
      <c r="M128" s="60" t="e">
        <f t="shared" si="187"/>
        <v>#REF!</v>
      </c>
      <c r="N128" s="60" t="e">
        <f t="shared" si="187"/>
        <v>#REF!</v>
      </c>
      <c r="O128" s="60" t="e">
        <f t="shared" si="187"/>
        <v>#REF!</v>
      </c>
      <c r="P128" s="60" t="e">
        <f t="shared" si="187"/>
        <v>#REF!</v>
      </c>
      <c r="Q128" s="22" t="e">
        <f t="shared" si="191"/>
        <v>#REF!</v>
      </c>
      <c r="R128" s="19"/>
      <c r="T128" s="60" t="e">
        <f t="shared" si="188"/>
        <v>#REF!</v>
      </c>
      <c r="U128" s="60" t="e">
        <f t="shared" si="188"/>
        <v>#REF!</v>
      </c>
      <c r="V128" s="60" t="e">
        <f t="shared" si="188"/>
        <v>#REF!</v>
      </c>
      <c r="W128" s="60" t="e">
        <f t="shared" si="188"/>
        <v>#REF!</v>
      </c>
      <c r="X128" s="60" t="e">
        <f t="shared" si="188"/>
        <v>#REF!</v>
      </c>
      <c r="Y128" s="60" t="e">
        <f t="shared" si="188"/>
        <v>#REF!</v>
      </c>
      <c r="Z128" s="60" t="e">
        <f t="shared" si="188"/>
        <v>#REF!</v>
      </c>
      <c r="AA128" s="60" t="e">
        <f t="shared" si="188"/>
        <v>#REF!</v>
      </c>
      <c r="AB128" s="60" t="e">
        <f t="shared" si="188"/>
        <v>#REF!</v>
      </c>
      <c r="AC128" s="60" t="e">
        <f t="shared" si="188"/>
        <v>#REF!</v>
      </c>
      <c r="AD128" s="60" t="e">
        <f t="shared" si="188"/>
        <v>#REF!</v>
      </c>
      <c r="AE128" s="60" t="e">
        <f t="shared" si="188"/>
        <v>#REF!</v>
      </c>
      <c r="AF128" s="22" t="e">
        <f t="shared" si="192"/>
        <v>#REF!</v>
      </c>
      <c r="AG128" s="19"/>
      <c r="AI128" s="60" t="e">
        <f t="shared" si="189"/>
        <v>#REF!</v>
      </c>
      <c r="AJ128" s="60" t="e">
        <f t="shared" si="189"/>
        <v>#REF!</v>
      </c>
      <c r="AK128" s="60" t="e">
        <f t="shared" si="189"/>
        <v>#REF!</v>
      </c>
      <c r="AL128" s="60" t="e">
        <f t="shared" si="189"/>
        <v>#REF!</v>
      </c>
      <c r="AM128" s="60" t="e">
        <f t="shared" si="189"/>
        <v>#REF!</v>
      </c>
      <c r="AN128" s="60" t="e">
        <f t="shared" si="189"/>
        <v>#REF!</v>
      </c>
      <c r="AO128" s="60" t="e">
        <f t="shared" si="189"/>
        <v>#REF!</v>
      </c>
      <c r="AP128" s="60" t="e">
        <f t="shared" si="189"/>
        <v>#REF!</v>
      </c>
      <c r="AQ128" s="60" t="e">
        <f t="shared" si="189"/>
        <v>#REF!</v>
      </c>
      <c r="AR128" s="60" t="e">
        <f t="shared" si="189"/>
        <v>#REF!</v>
      </c>
      <c r="AS128" s="60" t="e">
        <f t="shared" si="189"/>
        <v>#REF!</v>
      </c>
      <c r="AT128" s="60" t="e">
        <f t="shared" si="189"/>
        <v>#REF!</v>
      </c>
      <c r="AU128" s="22" t="e">
        <f t="shared" si="193"/>
        <v>#REF!</v>
      </c>
      <c r="AX128" s="60" t="e">
        <f t="shared" si="190"/>
        <v>#REF!</v>
      </c>
      <c r="AY128" s="60" t="e">
        <f t="shared" si="190"/>
        <v>#REF!</v>
      </c>
      <c r="AZ128" s="60" t="e">
        <f t="shared" si="190"/>
        <v>#REF!</v>
      </c>
      <c r="BA128" s="60" t="e">
        <f t="shared" si="190"/>
        <v>#REF!</v>
      </c>
      <c r="BB128" s="60" t="e">
        <f t="shared" si="190"/>
        <v>#REF!</v>
      </c>
      <c r="BC128" s="60" t="e">
        <f t="shared" si="190"/>
        <v>#REF!</v>
      </c>
      <c r="BD128" s="60" t="e">
        <f t="shared" si="190"/>
        <v>#REF!</v>
      </c>
      <c r="BE128" s="60" t="e">
        <f t="shared" si="190"/>
        <v>#REF!</v>
      </c>
      <c r="BF128" s="60" t="e">
        <f t="shared" si="190"/>
        <v>#REF!</v>
      </c>
      <c r="BG128" s="60" t="e">
        <f t="shared" si="190"/>
        <v>#REF!</v>
      </c>
      <c r="BH128" s="60" t="e">
        <f t="shared" si="190"/>
        <v>#REF!</v>
      </c>
      <c r="BI128" s="60" t="e">
        <f t="shared" si="190"/>
        <v>#REF!</v>
      </c>
      <c r="BJ128" s="22" t="e">
        <f t="shared" si="194"/>
        <v>#REF!</v>
      </c>
    </row>
    <row r="129" spans="1:62" hidden="1" outlineLevel="1" x14ac:dyDescent="0.25">
      <c r="A129" s="20"/>
      <c r="B129" s="21">
        <v>382</v>
      </c>
      <c r="C129" s="21" t="s">
        <v>77</v>
      </c>
      <c r="E129" s="60" t="e">
        <f t="shared" si="187"/>
        <v>#REF!</v>
      </c>
      <c r="F129" s="60" t="e">
        <f t="shared" si="187"/>
        <v>#REF!</v>
      </c>
      <c r="G129" s="60" t="e">
        <f t="shared" si="187"/>
        <v>#REF!</v>
      </c>
      <c r="H129" s="60" t="e">
        <f t="shared" si="187"/>
        <v>#REF!</v>
      </c>
      <c r="I129" s="60" t="e">
        <f t="shared" si="187"/>
        <v>#REF!</v>
      </c>
      <c r="J129" s="60" t="e">
        <f t="shared" si="187"/>
        <v>#REF!</v>
      </c>
      <c r="K129" s="60" t="e">
        <f t="shared" si="187"/>
        <v>#REF!</v>
      </c>
      <c r="L129" s="60" t="e">
        <f t="shared" si="187"/>
        <v>#REF!</v>
      </c>
      <c r="M129" s="60" t="e">
        <f t="shared" si="187"/>
        <v>#REF!</v>
      </c>
      <c r="N129" s="60" t="e">
        <f t="shared" si="187"/>
        <v>#REF!</v>
      </c>
      <c r="O129" s="60" t="e">
        <f t="shared" si="187"/>
        <v>#REF!</v>
      </c>
      <c r="P129" s="60" t="e">
        <f t="shared" si="187"/>
        <v>#REF!</v>
      </c>
      <c r="Q129" s="22" t="e">
        <f t="shared" si="191"/>
        <v>#REF!</v>
      </c>
      <c r="R129" s="19"/>
      <c r="T129" s="60" t="e">
        <f t="shared" si="188"/>
        <v>#REF!</v>
      </c>
      <c r="U129" s="60" t="e">
        <f t="shared" si="188"/>
        <v>#REF!</v>
      </c>
      <c r="V129" s="60" t="e">
        <f t="shared" si="188"/>
        <v>#REF!</v>
      </c>
      <c r="W129" s="60" t="e">
        <f t="shared" si="188"/>
        <v>#REF!</v>
      </c>
      <c r="X129" s="60" t="e">
        <f t="shared" si="188"/>
        <v>#REF!</v>
      </c>
      <c r="Y129" s="60" t="e">
        <f t="shared" si="188"/>
        <v>#REF!</v>
      </c>
      <c r="Z129" s="60" t="e">
        <f t="shared" si="188"/>
        <v>#REF!</v>
      </c>
      <c r="AA129" s="60" t="e">
        <f t="shared" si="188"/>
        <v>#REF!</v>
      </c>
      <c r="AB129" s="60" t="e">
        <f t="shared" si="188"/>
        <v>#REF!</v>
      </c>
      <c r="AC129" s="60" t="e">
        <f t="shared" si="188"/>
        <v>#REF!</v>
      </c>
      <c r="AD129" s="60" t="e">
        <f t="shared" si="188"/>
        <v>#REF!</v>
      </c>
      <c r="AE129" s="60" t="e">
        <f t="shared" si="188"/>
        <v>#REF!</v>
      </c>
      <c r="AF129" s="22" t="e">
        <f t="shared" si="192"/>
        <v>#REF!</v>
      </c>
      <c r="AG129" s="19"/>
      <c r="AI129" s="60" t="e">
        <f t="shared" si="189"/>
        <v>#REF!</v>
      </c>
      <c r="AJ129" s="60" t="e">
        <f t="shared" si="189"/>
        <v>#REF!</v>
      </c>
      <c r="AK129" s="60" t="e">
        <f t="shared" si="189"/>
        <v>#REF!</v>
      </c>
      <c r="AL129" s="60" t="e">
        <f t="shared" si="189"/>
        <v>#REF!</v>
      </c>
      <c r="AM129" s="60" t="e">
        <f t="shared" si="189"/>
        <v>#REF!</v>
      </c>
      <c r="AN129" s="60" t="e">
        <f t="shared" si="189"/>
        <v>#REF!</v>
      </c>
      <c r="AO129" s="60" t="e">
        <f t="shared" si="189"/>
        <v>#REF!</v>
      </c>
      <c r="AP129" s="60" t="e">
        <f t="shared" si="189"/>
        <v>#REF!</v>
      </c>
      <c r="AQ129" s="60" t="e">
        <f t="shared" si="189"/>
        <v>#REF!</v>
      </c>
      <c r="AR129" s="60" t="e">
        <f t="shared" si="189"/>
        <v>#REF!</v>
      </c>
      <c r="AS129" s="60" t="e">
        <f t="shared" si="189"/>
        <v>#REF!</v>
      </c>
      <c r="AT129" s="60" t="e">
        <f t="shared" si="189"/>
        <v>#REF!</v>
      </c>
      <c r="AU129" s="22" t="e">
        <f t="shared" si="193"/>
        <v>#REF!</v>
      </c>
      <c r="AX129" s="60" t="e">
        <f t="shared" si="190"/>
        <v>#REF!</v>
      </c>
      <c r="AY129" s="60" t="e">
        <f t="shared" si="190"/>
        <v>#REF!</v>
      </c>
      <c r="AZ129" s="60" t="e">
        <f t="shared" si="190"/>
        <v>#REF!</v>
      </c>
      <c r="BA129" s="60" t="e">
        <f t="shared" si="190"/>
        <v>#REF!</v>
      </c>
      <c r="BB129" s="60" t="e">
        <f t="shared" si="190"/>
        <v>#REF!</v>
      </c>
      <c r="BC129" s="60" t="e">
        <f t="shared" si="190"/>
        <v>#REF!</v>
      </c>
      <c r="BD129" s="60" t="e">
        <f t="shared" si="190"/>
        <v>#REF!</v>
      </c>
      <c r="BE129" s="60" t="e">
        <f t="shared" si="190"/>
        <v>#REF!</v>
      </c>
      <c r="BF129" s="60" t="e">
        <f t="shared" si="190"/>
        <v>#REF!</v>
      </c>
      <c r="BG129" s="60" t="e">
        <f t="shared" si="190"/>
        <v>#REF!</v>
      </c>
      <c r="BH129" s="60" t="e">
        <f t="shared" si="190"/>
        <v>#REF!</v>
      </c>
      <c r="BI129" s="60" t="e">
        <f t="shared" si="190"/>
        <v>#REF!</v>
      </c>
      <c r="BJ129" s="22" t="e">
        <f t="shared" si="194"/>
        <v>#REF!</v>
      </c>
    </row>
    <row r="130" spans="1:62" hidden="1" outlineLevel="1" x14ac:dyDescent="0.25">
      <c r="A130" s="20"/>
      <c r="B130" s="21">
        <v>383</v>
      </c>
      <c r="C130" s="21" t="s">
        <v>78</v>
      </c>
      <c r="E130" s="60" t="e">
        <f t="shared" si="187"/>
        <v>#REF!</v>
      </c>
      <c r="F130" s="60" t="e">
        <f t="shared" si="187"/>
        <v>#REF!</v>
      </c>
      <c r="G130" s="60" t="e">
        <f t="shared" si="187"/>
        <v>#REF!</v>
      </c>
      <c r="H130" s="60" t="e">
        <f t="shared" si="187"/>
        <v>#REF!</v>
      </c>
      <c r="I130" s="60" t="e">
        <f t="shared" si="187"/>
        <v>#REF!</v>
      </c>
      <c r="J130" s="60" t="e">
        <f t="shared" si="187"/>
        <v>#REF!</v>
      </c>
      <c r="K130" s="60" t="e">
        <f t="shared" si="187"/>
        <v>#REF!</v>
      </c>
      <c r="L130" s="60" t="e">
        <f t="shared" si="187"/>
        <v>#REF!</v>
      </c>
      <c r="M130" s="60" t="e">
        <f t="shared" si="187"/>
        <v>#REF!</v>
      </c>
      <c r="N130" s="60" t="e">
        <f t="shared" si="187"/>
        <v>#REF!</v>
      </c>
      <c r="O130" s="60" t="e">
        <f t="shared" si="187"/>
        <v>#REF!</v>
      </c>
      <c r="P130" s="60" t="e">
        <f t="shared" si="187"/>
        <v>#REF!</v>
      </c>
      <c r="Q130" s="22" t="e">
        <f t="shared" si="191"/>
        <v>#REF!</v>
      </c>
      <c r="R130" s="19"/>
      <c r="T130" s="60" t="e">
        <f t="shared" si="188"/>
        <v>#REF!</v>
      </c>
      <c r="U130" s="60" t="e">
        <f t="shared" si="188"/>
        <v>#REF!</v>
      </c>
      <c r="V130" s="60" t="e">
        <f t="shared" si="188"/>
        <v>#REF!</v>
      </c>
      <c r="W130" s="60" t="e">
        <f t="shared" si="188"/>
        <v>#REF!</v>
      </c>
      <c r="X130" s="60" t="e">
        <f t="shared" si="188"/>
        <v>#REF!</v>
      </c>
      <c r="Y130" s="60" t="e">
        <f t="shared" si="188"/>
        <v>#REF!</v>
      </c>
      <c r="Z130" s="60" t="e">
        <f t="shared" si="188"/>
        <v>#REF!</v>
      </c>
      <c r="AA130" s="60" t="e">
        <f t="shared" si="188"/>
        <v>#REF!</v>
      </c>
      <c r="AB130" s="60" t="e">
        <f t="shared" si="188"/>
        <v>#REF!</v>
      </c>
      <c r="AC130" s="60" t="e">
        <f t="shared" si="188"/>
        <v>#REF!</v>
      </c>
      <c r="AD130" s="60" t="e">
        <f t="shared" si="188"/>
        <v>#REF!</v>
      </c>
      <c r="AE130" s="60" t="e">
        <f t="shared" si="188"/>
        <v>#REF!</v>
      </c>
      <c r="AF130" s="22" t="e">
        <f t="shared" si="192"/>
        <v>#REF!</v>
      </c>
      <c r="AG130" s="19"/>
      <c r="AI130" s="60" t="e">
        <f t="shared" si="189"/>
        <v>#REF!</v>
      </c>
      <c r="AJ130" s="60" t="e">
        <f t="shared" si="189"/>
        <v>#REF!</v>
      </c>
      <c r="AK130" s="60" t="e">
        <f t="shared" si="189"/>
        <v>#REF!</v>
      </c>
      <c r="AL130" s="60" t="e">
        <f t="shared" si="189"/>
        <v>#REF!</v>
      </c>
      <c r="AM130" s="60" t="e">
        <f t="shared" si="189"/>
        <v>#REF!</v>
      </c>
      <c r="AN130" s="60" t="e">
        <f t="shared" si="189"/>
        <v>#REF!</v>
      </c>
      <c r="AO130" s="60" t="e">
        <f t="shared" si="189"/>
        <v>#REF!</v>
      </c>
      <c r="AP130" s="60" t="e">
        <f t="shared" si="189"/>
        <v>#REF!</v>
      </c>
      <c r="AQ130" s="60" t="e">
        <f t="shared" si="189"/>
        <v>#REF!</v>
      </c>
      <c r="AR130" s="60" t="e">
        <f t="shared" si="189"/>
        <v>#REF!</v>
      </c>
      <c r="AS130" s="60" t="e">
        <f t="shared" si="189"/>
        <v>#REF!</v>
      </c>
      <c r="AT130" s="60" t="e">
        <f t="shared" si="189"/>
        <v>#REF!</v>
      </c>
      <c r="AU130" s="22" t="e">
        <f t="shared" si="193"/>
        <v>#REF!</v>
      </c>
      <c r="AX130" s="60" t="e">
        <f t="shared" si="190"/>
        <v>#REF!</v>
      </c>
      <c r="AY130" s="60" t="e">
        <f t="shared" si="190"/>
        <v>#REF!</v>
      </c>
      <c r="AZ130" s="60" t="e">
        <f t="shared" si="190"/>
        <v>#REF!</v>
      </c>
      <c r="BA130" s="60" t="e">
        <f t="shared" si="190"/>
        <v>#REF!</v>
      </c>
      <c r="BB130" s="60" t="e">
        <f t="shared" si="190"/>
        <v>#REF!</v>
      </c>
      <c r="BC130" s="60" t="e">
        <f t="shared" si="190"/>
        <v>#REF!</v>
      </c>
      <c r="BD130" s="60" t="e">
        <f t="shared" si="190"/>
        <v>#REF!</v>
      </c>
      <c r="BE130" s="60" t="e">
        <f t="shared" si="190"/>
        <v>#REF!</v>
      </c>
      <c r="BF130" s="60" t="e">
        <f t="shared" si="190"/>
        <v>#REF!</v>
      </c>
      <c r="BG130" s="60" t="e">
        <f t="shared" si="190"/>
        <v>#REF!</v>
      </c>
      <c r="BH130" s="60" t="e">
        <f t="shared" si="190"/>
        <v>#REF!</v>
      </c>
      <c r="BI130" s="60" t="e">
        <f t="shared" si="190"/>
        <v>#REF!</v>
      </c>
      <c r="BJ130" s="22" t="e">
        <f t="shared" si="194"/>
        <v>#REF!</v>
      </c>
    </row>
    <row r="131" spans="1:62" hidden="1" outlineLevel="1" x14ac:dyDescent="0.25">
      <c r="A131" s="20"/>
      <c r="B131" s="21">
        <v>385</v>
      </c>
      <c r="C131" s="21" t="s">
        <v>79</v>
      </c>
      <c r="E131" s="60" t="e">
        <f t="shared" si="187"/>
        <v>#REF!</v>
      </c>
      <c r="F131" s="60" t="e">
        <f t="shared" si="187"/>
        <v>#REF!</v>
      </c>
      <c r="G131" s="60" t="e">
        <f t="shared" si="187"/>
        <v>#REF!</v>
      </c>
      <c r="H131" s="60" t="e">
        <f t="shared" si="187"/>
        <v>#REF!</v>
      </c>
      <c r="I131" s="60" t="e">
        <f t="shared" si="187"/>
        <v>#REF!</v>
      </c>
      <c r="J131" s="60" t="e">
        <f t="shared" si="187"/>
        <v>#REF!</v>
      </c>
      <c r="K131" s="60" t="e">
        <f t="shared" si="187"/>
        <v>#REF!</v>
      </c>
      <c r="L131" s="60" t="e">
        <f t="shared" si="187"/>
        <v>#REF!</v>
      </c>
      <c r="M131" s="60" t="e">
        <f t="shared" si="187"/>
        <v>#REF!</v>
      </c>
      <c r="N131" s="60" t="e">
        <f t="shared" si="187"/>
        <v>#REF!</v>
      </c>
      <c r="O131" s="60" t="e">
        <f t="shared" si="187"/>
        <v>#REF!</v>
      </c>
      <c r="P131" s="60" t="e">
        <f t="shared" si="187"/>
        <v>#REF!</v>
      </c>
      <c r="Q131" s="22" t="e">
        <f t="shared" si="191"/>
        <v>#REF!</v>
      </c>
      <c r="R131" s="19"/>
      <c r="T131" s="60" t="e">
        <f t="shared" si="188"/>
        <v>#REF!</v>
      </c>
      <c r="U131" s="60" t="e">
        <f t="shared" si="188"/>
        <v>#REF!</v>
      </c>
      <c r="V131" s="60" t="e">
        <f t="shared" si="188"/>
        <v>#REF!</v>
      </c>
      <c r="W131" s="60" t="e">
        <f t="shared" si="188"/>
        <v>#REF!</v>
      </c>
      <c r="X131" s="60" t="e">
        <f t="shared" si="188"/>
        <v>#REF!</v>
      </c>
      <c r="Y131" s="60" t="e">
        <f t="shared" si="188"/>
        <v>#REF!</v>
      </c>
      <c r="Z131" s="60" t="e">
        <f t="shared" si="188"/>
        <v>#REF!</v>
      </c>
      <c r="AA131" s="60" t="e">
        <f t="shared" si="188"/>
        <v>#REF!</v>
      </c>
      <c r="AB131" s="60" t="e">
        <f t="shared" si="188"/>
        <v>#REF!</v>
      </c>
      <c r="AC131" s="60" t="e">
        <f t="shared" si="188"/>
        <v>#REF!</v>
      </c>
      <c r="AD131" s="60" t="e">
        <f t="shared" si="188"/>
        <v>#REF!</v>
      </c>
      <c r="AE131" s="60" t="e">
        <f t="shared" si="188"/>
        <v>#REF!</v>
      </c>
      <c r="AF131" s="22" t="e">
        <f t="shared" si="192"/>
        <v>#REF!</v>
      </c>
      <c r="AG131" s="19"/>
      <c r="AI131" s="60" t="e">
        <f t="shared" si="189"/>
        <v>#REF!</v>
      </c>
      <c r="AJ131" s="60" t="e">
        <f t="shared" si="189"/>
        <v>#REF!</v>
      </c>
      <c r="AK131" s="60" t="e">
        <f t="shared" si="189"/>
        <v>#REF!</v>
      </c>
      <c r="AL131" s="60" t="e">
        <f t="shared" si="189"/>
        <v>#REF!</v>
      </c>
      <c r="AM131" s="60" t="e">
        <f t="shared" si="189"/>
        <v>#REF!</v>
      </c>
      <c r="AN131" s="60" t="e">
        <f t="shared" si="189"/>
        <v>#REF!</v>
      </c>
      <c r="AO131" s="60" t="e">
        <f t="shared" si="189"/>
        <v>#REF!</v>
      </c>
      <c r="AP131" s="60" t="e">
        <f t="shared" si="189"/>
        <v>#REF!</v>
      </c>
      <c r="AQ131" s="60" t="e">
        <f t="shared" si="189"/>
        <v>#REF!</v>
      </c>
      <c r="AR131" s="60" t="e">
        <f t="shared" si="189"/>
        <v>#REF!</v>
      </c>
      <c r="AS131" s="60" t="e">
        <f t="shared" si="189"/>
        <v>#REF!</v>
      </c>
      <c r="AT131" s="60" t="e">
        <f t="shared" si="189"/>
        <v>#REF!</v>
      </c>
      <c r="AU131" s="22" t="e">
        <f t="shared" si="193"/>
        <v>#REF!</v>
      </c>
      <c r="AX131" s="60" t="e">
        <f t="shared" si="190"/>
        <v>#REF!</v>
      </c>
      <c r="AY131" s="60" t="e">
        <f t="shared" si="190"/>
        <v>#REF!</v>
      </c>
      <c r="AZ131" s="60" t="e">
        <f t="shared" si="190"/>
        <v>#REF!</v>
      </c>
      <c r="BA131" s="60" t="e">
        <f t="shared" si="190"/>
        <v>#REF!</v>
      </c>
      <c r="BB131" s="60" t="e">
        <f t="shared" si="190"/>
        <v>#REF!</v>
      </c>
      <c r="BC131" s="60" t="e">
        <f t="shared" si="190"/>
        <v>#REF!</v>
      </c>
      <c r="BD131" s="60" t="e">
        <f t="shared" si="190"/>
        <v>#REF!</v>
      </c>
      <c r="BE131" s="60" t="e">
        <f t="shared" si="190"/>
        <v>#REF!</v>
      </c>
      <c r="BF131" s="60" t="e">
        <f t="shared" si="190"/>
        <v>#REF!</v>
      </c>
      <c r="BG131" s="60" t="e">
        <f t="shared" si="190"/>
        <v>#REF!</v>
      </c>
      <c r="BH131" s="60" t="e">
        <f t="shared" si="190"/>
        <v>#REF!</v>
      </c>
      <c r="BI131" s="60" t="e">
        <f t="shared" si="190"/>
        <v>#REF!</v>
      </c>
      <c r="BJ131" s="22" t="e">
        <f t="shared" si="194"/>
        <v>#REF!</v>
      </c>
    </row>
    <row r="132" spans="1:62" hidden="1" outlineLevel="1" x14ac:dyDescent="0.25">
      <c r="A132" s="20"/>
      <c r="B132" s="21">
        <v>391</v>
      </c>
      <c r="C132" s="21" t="s">
        <v>80</v>
      </c>
      <c r="E132" s="60" t="e">
        <f t="shared" si="187"/>
        <v>#REF!</v>
      </c>
      <c r="F132" s="60" t="e">
        <f t="shared" si="187"/>
        <v>#REF!</v>
      </c>
      <c r="G132" s="60" t="e">
        <f t="shared" si="187"/>
        <v>#REF!</v>
      </c>
      <c r="H132" s="60" t="e">
        <f t="shared" si="187"/>
        <v>#REF!</v>
      </c>
      <c r="I132" s="60" t="e">
        <f t="shared" si="187"/>
        <v>#REF!</v>
      </c>
      <c r="J132" s="60" t="e">
        <f t="shared" si="187"/>
        <v>#REF!</v>
      </c>
      <c r="K132" s="60" t="e">
        <f t="shared" si="187"/>
        <v>#REF!</v>
      </c>
      <c r="L132" s="60" t="e">
        <f t="shared" si="187"/>
        <v>#REF!</v>
      </c>
      <c r="M132" s="60" t="e">
        <f t="shared" si="187"/>
        <v>#REF!</v>
      </c>
      <c r="N132" s="60" t="e">
        <f t="shared" si="187"/>
        <v>#REF!</v>
      </c>
      <c r="O132" s="60" t="e">
        <f t="shared" si="187"/>
        <v>#REF!</v>
      </c>
      <c r="P132" s="60" t="e">
        <f t="shared" si="187"/>
        <v>#REF!</v>
      </c>
      <c r="Q132" s="22" t="e">
        <f t="shared" si="191"/>
        <v>#REF!</v>
      </c>
      <c r="R132" s="19"/>
      <c r="T132" s="60" t="e">
        <f t="shared" si="188"/>
        <v>#REF!</v>
      </c>
      <c r="U132" s="60" t="e">
        <f t="shared" si="188"/>
        <v>#REF!</v>
      </c>
      <c r="V132" s="60" t="e">
        <f t="shared" si="188"/>
        <v>#REF!</v>
      </c>
      <c r="W132" s="60" t="e">
        <f t="shared" si="188"/>
        <v>#REF!</v>
      </c>
      <c r="X132" s="60" t="e">
        <f t="shared" si="188"/>
        <v>#REF!</v>
      </c>
      <c r="Y132" s="60" t="e">
        <f t="shared" si="188"/>
        <v>#REF!</v>
      </c>
      <c r="Z132" s="60" t="e">
        <f t="shared" si="188"/>
        <v>#REF!</v>
      </c>
      <c r="AA132" s="60" t="e">
        <f t="shared" si="188"/>
        <v>#REF!</v>
      </c>
      <c r="AB132" s="60" t="e">
        <f t="shared" si="188"/>
        <v>#REF!</v>
      </c>
      <c r="AC132" s="60" t="e">
        <f t="shared" si="188"/>
        <v>#REF!</v>
      </c>
      <c r="AD132" s="60" t="e">
        <f t="shared" si="188"/>
        <v>#REF!</v>
      </c>
      <c r="AE132" s="60" t="e">
        <f t="shared" si="188"/>
        <v>#REF!</v>
      </c>
      <c r="AF132" s="22" t="e">
        <f t="shared" si="192"/>
        <v>#REF!</v>
      </c>
      <c r="AG132" s="19"/>
      <c r="AI132" s="60" t="e">
        <f t="shared" si="189"/>
        <v>#REF!</v>
      </c>
      <c r="AJ132" s="60" t="e">
        <f t="shared" si="189"/>
        <v>#REF!</v>
      </c>
      <c r="AK132" s="60" t="e">
        <f t="shared" si="189"/>
        <v>#REF!</v>
      </c>
      <c r="AL132" s="60" t="e">
        <f t="shared" si="189"/>
        <v>#REF!</v>
      </c>
      <c r="AM132" s="60" t="e">
        <f t="shared" si="189"/>
        <v>#REF!</v>
      </c>
      <c r="AN132" s="60" t="e">
        <f t="shared" si="189"/>
        <v>#REF!</v>
      </c>
      <c r="AO132" s="60" t="e">
        <f t="shared" si="189"/>
        <v>#REF!</v>
      </c>
      <c r="AP132" s="60" t="e">
        <f t="shared" si="189"/>
        <v>#REF!</v>
      </c>
      <c r="AQ132" s="60" t="e">
        <f t="shared" si="189"/>
        <v>#REF!</v>
      </c>
      <c r="AR132" s="60" t="e">
        <f t="shared" si="189"/>
        <v>#REF!</v>
      </c>
      <c r="AS132" s="60" t="e">
        <f t="shared" si="189"/>
        <v>#REF!</v>
      </c>
      <c r="AT132" s="60" t="e">
        <f t="shared" si="189"/>
        <v>#REF!</v>
      </c>
      <c r="AU132" s="22" t="e">
        <f t="shared" si="193"/>
        <v>#REF!</v>
      </c>
      <c r="AX132" s="60" t="e">
        <f t="shared" si="190"/>
        <v>#REF!</v>
      </c>
      <c r="AY132" s="60" t="e">
        <f t="shared" si="190"/>
        <v>#REF!</v>
      </c>
      <c r="AZ132" s="60" t="e">
        <f t="shared" si="190"/>
        <v>#REF!</v>
      </c>
      <c r="BA132" s="60" t="e">
        <f t="shared" si="190"/>
        <v>#REF!</v>
      </c>
      <c r="BB132" s="60" t="e">
        <f t="shared" si="190"/>
        <v>#REF!</v>
      </c>
      <c r="BC132" s="60" t="e">
        <f t="shared" si="190"/>
        <v>#REF!</v>
      </c>
      <c r="BD132" s="60" t="e">
        <f t="shared" si="190"/>
        <v>#REF!</v>
      </c>
      <c r="BE132" s="60" t="e">
        <f t="shared" si="190"/>
        <v>#REF!</v>
      </c>
      <c r="BF132" s="60" t="e">
        <f t="shared" si="190"/>
        <v>#REF!</v>
      </c>
      <c r="BG132" s="60" t="e">
        <f t="shared" si="190"/>
        <v>#REF!</v>
      </c>
      <c r="BH132" s="60" t="e">
        <f t="shared" si="190"/>
        <v>#REF!</v>
      </c>
      <c r="BI132" s="60" t="e">
        <f t="shared" si="190"/>
        <v>#REF!</v>
      </c>
      <c r="BJ132" s="22" t="e">
        <f t="shared" si="194"/>
        <v>#REF!</v>
      </c>
    </row>
    <row r="133" spans="1:62" hidden="1" outlineLevel="1" x14ac:dyDescent="0.25">
      <c r="A133" s="20"/>
      <c r="B133" s="21">
        <v>394</v>
      </c>
      <c r="C133" s="21" t="s">
        <v>81</v>
      </c>
      <c r="E133" s="60" t="e">
        <f t="shared" si="187"/>
        <v>#REF!</v>
      </c>
      <c r="F133" s="60" t="e">
        <f t="shared" si="187"/>
        <v>#REF!</v>
      </c>
      <c r="G133" s="60" t="e">
        <f t="shared" si="187"/>
        <v>#REF!</v>
      </c>
      <c r="H133" s="60" t="e">
        <f t="shared" si="187"/>
        <v>#REF!</v>
      </c>
      <c r="I133" s="60" t="e">
        <f t="shared" si="187"/>
        <v>#REF!</v>
      </c>
      <c r="J133" s="60" t="e">
        <f t="shared" si="187"/>
        <v>#REF!</v>
      </c>
      <c r="K133" s="60" t="e">
        <f t="shared" si="187"/>
        <v>#REF!</v>
      </c>
      <c r="L133" s="60" t="e">
        <f t="shared" si="187"/>
        <v>#REF!</v>
      </c>
      <c r="M133" s="60" t="e">
        <f t="shared" si="187"/>
        <v>#REF!</v>
      </c>
      <c r="N133" s="60" t="e">
        <f t="shared" si="187"/>
        <v>#REF!</v>
      </c>
      <c r="O133" s="60" t="e">
        <f t="shared" si="187"/>
        <v>#REF!</v>
      </c>
      <c r="P133" s="60" t="e">
        <f t="shared" si="187"/>
        <v>#REF!</v>
      </c>
      <c r="Q133" s="22" t="e">
        <f t="shared" si="191"/>
        <v>#REF!</v>
      </c>
      <c r="R133" s="19"/>
      <c r="T133" s="60" t="e">
        <f t="shared" si="188"/>
        <v>#REF!</v>
      </c>
      <c r="U133" s="60" t="e">
        <f t="shared" si="188"/>
        <v>#REF!</v>
      </c>
      <c r="V133" s="60" t="e">
        <f t="shared" si="188"/>
        <v>#REF!</v>
      </c>
      <c r="W133" s="60" t="e">
        <f t="shared" si="188"/>
        <v>#REF!</v>
      </c>
      <c r="X133" s="60" t="e">
        <f t="shared" si="188"/>
        <v>#REF!</v>
      </c>
      <c r="Y133" s="60" t="e">
        <f t="shared" si="188"/>
        <v>#REF!</v>
      </c>
      <c r="Z133" s="60" t="e">
        <f t="shared" si="188"/>
        <v>#REF!</v>
      </c>
      <c r="AA133" s="60" t="e">
        <f t="shared" si="188"/>
        <v>#REF!</v>
      </c>
      <c r="AB133" s="60" t="e">
        <f t="shared" si="188"/>
        <v>#REF!</v>
      </c>
      <c r="AC133" s="60" t="e">
        <f t="shared" si="188"/>
        <v>#REF!</v>
      </c>
      <c r="AD133" s="60" t="e">
        <f t="shared" si="188"/>
        <v>#REF!</v>
      </c>
      <c r="AE133" s="60" t="e">
        <f t="shared" si="188"/>
        <v>#REF!</v>
      </c>
      <c r="AF133" s="22" t="e">
        <f t="shared" si="192"/>
        <v>#REF!</v>
      </c>
      <c r="AG133" s="19"/>
      <c r="AI133" s="60" t="e">
        <f t="shared" si="189"/>
        <v>#REF!</v>
      </c>
      <c r="AJ133" s="60" t="e">
        <f t="shared" si="189"/>
        <v>#REF!</v>
      </c>
      <c r="AK133" s="60" t="e">
        <f t="shared" si="189"/>
        <v>#REF!</v>
      </c>
      <c r="AL133" s="60" t="e">
        <f t="shared" si="189"/>
        <v>#REF!</v>
      </c>
      <c r="AM133" s="60" t="e">
        <f t="shared" si="189"/>
        <v>#REF!</v>
      </c>
      <c r="AN133" s="60" t="e">
        <f t="shared" si="189"/>
        <v>#REF!</v>
      </c>
      <c r="AO133" s="60" t="e">
        <f t="shared" si="189"/>
        <v>#REF!</v>
      </c>
      <c r="AP133" s="60" t="e">
        <f t="shared" si="189"/>
        <v>#REF!</v>
      </c>
      <c r="AQ133" s="60" t="e">
        <f t="shared" si="189"/>
        <v>#REF!</v>
      </c>
      <c r="AR133" s="60" t="e">
        <f t="shared" si="189"/>
        <v>#REF!</v>
      </c>
      <c r="AS133" s="60" t="e">
        <f t="shared" si="189"/>
        <v>#REF!</v>
      </c>
      <c r="AT133" s="60" t="e">
        <f t="shared" si="189"/>
        <v>#REF!</v>
      </c>
      <c r="AU133" s="22" t="e">
        <f t="shared" si="193"/>
        <v>#REF!</v>
      </c>
      <c r="AX133" s="60" t="e">
        <f t="shared" si="190"/>
        <v>#REF!</v>
      </c>
      <c r="AY133" s="60" t="e">
        <f t="shared" si="190"/>
        <v>#REF!</v>
      </c>
      <c r="AZ133" s="60" t="e">
        <f t="shared" si="190"/>
        <v>#REF!</v>
      </c>
      <c r="BA133" s="60" t="e">
        <f t="shared" si="190"/>
        <v>#REF!</v>
      </c>
      <c r="BB133" s="60" t="e">
        <f t="shared" si="190"/>
        <v>#REF!</v>
      </c>
      <c r="BC133" s="60" t="e">
        <f t="shared" si="190"/>
        <v>#REF!</v>
      </c>
      <c r="BD133" s="60" t="e">
        <f t="shared" si="190"/>
        <v>#REF!</v>
      </c>
      <c r="BE133" s="60" t="e">
        <f t="shared" si="190"/>
        <v>#REF!</v>
      </c>
      <c r="BF133" s="60" t="e">
        <f t="shared" si="190"/>
        <v>#REF!</v>
      </c>
      <c r="BG133" s="60" t="e">
        <f t="shared" si="190"/>
        <v>#REF!</v>
      </c>
      <c r="BH133" s="60" t="e">
        <f t="shared" si="190"/>
        <v>#REF!</v>
      </c>
      <c r="BI133" s="60" t="e">
        <f t="shared" si="190"/>
        <v>#REF!</v>
      </c>
      <c r="BJ133" s="22" t="e">
        <f t="shared" si="194"/>
        <v>#REF!</v>
      </c>
    </row>
    <row r="134" spans="1:62" hidden="1" outlineLevel="1" x14ac:dyDescent="0.25">
      <c r="A134" s="20"/>
      <c r="B134" s="21">
        <v>397</v>
      </c>
      <c r="C134" s="21" t="s">
        <v>82</v>
      </c>
      <c r="E134" s="60" t="e">
        <f t="shared" si="187"/>
        <v>#REF!</v>
      </c>
      <c r="F134" s="60" t="e">
        <f t="shared" si="187"/>
        <v>#REF!</v>
      </c>
      <c r="G134" s="60" t="e">
        <f t="shared" si="187"/>
        <v>#REF!</v>
      </c>
      <c r="H134" s="60" t="e">
        <f t="shared" si="187"/>
        <v>#REF!</v>
      </c>
      <c r="I134" s="60" t="e">
        <f t="shared" si="187"/>
        <v>#REF!</v>
      </c>
      <c r="J134" s="60" t="e">
        <f t="shared" si="187"/>
        <v>#REF!</v>
      </c>
      <c r="K134" s="60" t="e">
        <f t="shared" si="187"/>
        <v>#REF!</v>
      </c>
      <c r="L134" s="60" t="e">
        <f t="shared" si="187"/>
        <v>#REF!</v>
      </c>
      <c r="M134" s="60" t="e">
        <f t="shared" si="187"/>
        <v>#REF!</v>
      </c>
      <c r="N134" s="60" t="e">
        <f t="shared" si="187"/>
        <v>#REF!</v>
      </c>
      <c r="O134" s="60" t="e">
        <f t="shared" si="187"/>
        <v>#REF!</v>
      </c>
      <c r="P134" s="60" t="e">
        <f t="shared" si="187"/>
        <v>#REF!</v>
      </c>
      <c r="Q134" s="22" t="e">
        <f t="shared" si="191"/>
        <v>#REF!</v>
      </c>
      <c r="R134" s="19"/>
      <c r="T134" s="60" t="e">
        <f t="shared" si="188"/>
        <v>#REF!</v>
      </c>
      <c r="U134" s="60" t="e">
        <f t="shared" si="188"/>
        <v>#REF!</v>
      </c>
      <c r="V134" s="60" t="e">
        <f t="shared" si="188"/>
        <v>#REF!</v>
      </c>
      <c r="W134" s="60" t="e">
        <f t="shared" si="188"/>
        <v>#REF!</v>
      </c>
      <c r="X134" s="60" t="e">
        <f t="shared" si="188"/>
        <v>#REF!</v>
      </c>
      <c r="Y134" s="60" t="e">
        <f t="shared" si="188"/>
        <v>#REF!</v>
      </c>
      <c r="Z134" s="60" t="e">
        <f t="shared" si="188"/>
        <v>#REF!</v>
      </c>
      <c r="AA134" s="60" t="e">
        <f t="shared" si="188"/>
        <v>#REF!</v>
      </c>
      <c r="AB134" s="60" t="e">
        <f t="shared" si="188"/>
        <v>#REF!</v>
      </c>
      <c r="AC134" s="60" t="e">
        <f t="shared" si="188"/>
        <v>#REF!</v>
      </c>
      <c r="AD134" s="60" t="e">
        <f t="shared" si="188"/>
        <v>#REF!</v>
      </c>
      <c r="AE134" s="60" t="e">
        <f t="shared" si="188"/>
        <v>#REF!</v>
      </c>
      <c r="AF134" s="22" t="e">
        <f t="shared" si="192"/>
        <v>#REF!</v>
      </c>
      <c r="AG134" s="19"/>
      <c r="AI134" s="60" t="e">
        <f t="shared" si="189"/>
        <v>#REF!</v>
      </c>
      <c r="AJ134" s="60" t="e">
        <f t="shared" si="189"/>
        <v>#REF!</v>
      </c>
      <c r="AK134" s="60" t="e">
        <f t="shared" si="189"/>
        <v>#REF!</v>
      </c>
      <c r="AL134" s="60" t="e">
        <f t="shared" si="189"/>
        <v>#REF!</v>
      </c>
      <c r="AM134" s="60" t="e">
        <f t="shared" si="189"/>
        <v>#REF!</v>
      </c>
      <c r="AN134" s="60" t="e">
        <f t="shared" si="189"/>
        <v>#REF!</v>
      </c>
      <c r="AO134" s="60" t="e">
        <f t="shared" si="189"/>
        <v>#REF!</v>
      </c>
      <c r="AP134" s="60" t="e">
        <f t="shared" si="189"/>
        <v>#REF!</v>
      </c>
      <c r="AQ134" s="60" t="e">
        <f t="shared" si="189"/>
        <v>#REF!</v>
      </c>
      <c r="AR134" s="60" t="e">
        <f t="shared" si="189"/>
        <v>#REF!</v>
      </c>
      <c r="AS134" s="60" t="e">
        <f t="shared" si="189"/>
        <v>#REF!</v>
      </c>
      <c r="AT134" s="60" t="e">
        <f t="shared" si="189"/>
        <v>#REF!</v>
      </c>
      <c r="AU134" s="22" t="e">
        <f t="shared" si="193"/>
        <v>#REF!</v>
      </c>
      <c r="AX134" s="60" t="e">
        <f t="shared" si="190"/>
        <v>#REF!</v>
      </c>
      <c r="AY134" s="60" t="e">
        <f t="shared" si="190"/>
        <v>#REF!</v>
      </c>
      <c r="AZ134" s="60" t="e">
        <f t="shared" si="190"/>
        <v>#REF!</v>
      </c>
      <c r="BA134" s="60" t="e">
        <f t="shared" si="190"/>
        <v>#REF!</v>
      </c>
      <c r="BB134" s="60" t="e">
        <f t="shared" si="190"/>
        <v>#REF!</v>
      </c>
      <c r="BC134" s="60" t="e">
        <f t="shared" si="190"/>
        <v>#REF!</v>
      </c>
      <c r="BD134" s="60" t="e">
        <f t="shared" si="190"/>
        <v>#REF!</v>
      </c>
      <c r="BE134" s="60" t="e">
        <f t="shared" si="190"/>
        <v>#REF!</v>
      </c>
      <c r="BF134" s="60" t="e">
        <f t="shared" si="190"/>
        <v>#REF!</v>
      </c>
      <c r="BG134" s="60" t="e">
        <f t="shared" si="190"/>
        <v>#REF!</v>
      </c>
      <c r="BH134" s="60" t="e">
        <f t="shared" si="190"/>
        <v>#REF!</v>
      </c>
      <c r="BI134" s="60" t="e">
        <f t="shared" si="190"/>
        <v>#REF!</v>
      </c>
      <c r="BJ134" s="22" t="e">
        <f t="shared" si="194"/>
        <v>#REF!</v>
      </c>
    </row>
    <row r="135" spans="1:62" hidden="1" outlineLevel="1" x14ac:dyDescent="0.25">
      <c r="A135" s="20"/>
      <c r="B135" s="21">
        <v>398</v>
      </c>
      <c r="C135" s="21" t="s">
        <v>83</v>
      </c>
      <c r="E135" s="60" t="e">
        <f t="shared" ref="E135:P135" si="195">E76-E107</f>
        <v>#REF!</v>
      </c>
      <c r="F135" s="60" t="e">
        <f t="shared" si="195"/>
        <v>#REF!</v>
      </c>
      <c r="G135" s="60" t="e">
        <f t="shared" si="195"/>
        <v>#REF!</v>
      </c>
      <c r="H135" s="60" t="e">
        <f t="shared" si="195"/>
        <v>#REF!</v>
      </c>
      <c r="I135" s="60" t="e">
        <f t="shared" si="195"/>
        <v>#REF!</v>
      </c>
      <c r="J135" s="60" t="e">
        <f t="shared" si="195"/>
        <v>#REF!</v>
      </c>
      <c r="K135" s="60" t="e">
        <f t="shared" si="195"/>
        <v>#REF!</v>
      </c>
      <c r="L135" s="60" t="e">
        <f t="shared" si="195"/>
        <v>#REF!</v>
      </c>
      <c r="M135" s="60" t="e">
        <f t="shared" si="195"/>
        <v>#REF!</v>
      </c>
      <c r="N135" s="60" t="e">
        <f t="shared" si="195"/>
        <v>#REF!</v>
      </c>
      <c r="O135" s="60" t="e">
        <f t="shared" si="195"/>
        <v>#REF!</v>
      </c>
      <c r="P135" s="60" t="e">
        <f t="shared" si="195"/>
        <v>#REF!</v>
      </c>
      <c r="Q135" s="22" t="e">
        <f t="shared" si="191"/>
        <v>#REF!</v>
      </c>
      <c r="R135" s="19"/>
      <c r="T135" s="60" t="e">
        <f t="shared" ref="T135:AE135" si="196">T76-T107</f>
        <v>#REF!</v>
      </c>
      <c r="U135" s="60" t="e">
        <f t="shared" si="196"/>
        <v>#REF!</v>
      </c>
      <c r="V135" s="60" t="e">
        <f t="shared" si="196"/>
        <v>#REF!</v>
      </c>
      <c r="W135" s="60" t="e">
        <f t="shared" si="196"/>
        <v>#REF!</v>
      </c>
      <c r="X135" s="60" t="e">
        <f t="shared" si="196"/>
        <v>#REF!</v>
      </c>
      <c r="Y135" s="60" t="e">
        <f t="shared" si="196"/>
        <v>#REF!</v>
      </c>
      <c r="Z135" s="60" t="e">
        <f t="shared" si="196"/>
        <v>#REF!</v>
      </c>
      <c r="AA135" s="60" t="e">
        <f t="shared" si="196"/>
        <v>#REF!</v>
      </c>
      <c r="AB135" s="60" t="e">
        <f t="shared" si="196"/>
        <v>#REF!</v>
      </c>
      <c r="AC135" s="60" t="e">
        <f t="shared" si="196"/>
        <v>#REF!</v>
      </c>
      <c r="AD135" s="60" t="e">
        <f t="shared" si="196"/>
        <v>#REF!</v>
      </c>
      <c r="AE135" s="60" t="e">
        <f t="shared" si="196"/>
        <v>#REF!</v>
      </c>
      <c r="AF135" s="22" t="e">
        <f t="shared" si="192"/>
        <v>#REF!</v>
      </c>
      <c r="AG135" s="19"/>
      <c r="AI135" s="60" t="e">
        <f t="shared" ref="AI135:AT135" si="197">AI76-AI107</f>
        <v>#REF!</v>
      </c>
      <c r="AJ135" s="60" t="e">
        <f t="shared" si="197"/>
        <v>#REF!</v>
      </c>
      <c r="AK135" s="60" t="e">
        <f t="shared" si="197"/>
        <v>#REF!</v>
      </c>
      <c r="AL135" s="60" t="e">
        <f t="shared" si="197"/>
        <v>#REF!</v>
      </c>
      <c r="AM135" s="60" t="e">
        <f t="shared" si="197"/>
        <v>#REF!</v>
      </c>
      <c r="AN135" s="60" t="e">
        <f t="shared" si="197"/>
        <v>#REF!</v>
      </c>
      <c r="AO135" s="60" t="e">
        <f t="shared" si="197"/>
        <v>#REF!</v>
      </c>
      <c r="AP135" s="60" t="e">
        <f t="shared" si="197"/>
        <v>#REF!</v>
      </c>
      <c r="AQ135" s="60" t="e">
        <f t="shared" si="197"/>
        <v>#REF!</v>
      </c>
      <c r="AR135" s="60" t="e">
        <f t="shared" si="197"/>
        <v>#REF!</v>
      </c>
      <c r="AS135" s="60" t="e">
        <f t="shared" si="197"/>
        <v>#REF!</v>
      </c>
      <c r="AT135" s="60" t="e">
        <f t="shared" si="197"/>
        <v>#REF!</v>
      </c>
      <c r="AU135" s="22" t="e">
        <f t="shared" si="193"/>
        <v>#REF!</v>
      </c>
      <c r="AX135" s="60" t="e">
        <f t="shared" ref="AX135:BI135" si="198">AX76-AX107</f>
        <v>#REF!</v>
      </c>
      <c r="AY135" s="60" t="e">
        <f t="shared" si="198"/>
        <v>#REF!</v>
      </c>
      <c r="AZ135" s="60" t="e">
        <f t="shared" si="198"/>
        <v>#REF!</v>
      </c>
      <c r="BA135" s="60" t="e">
        <f t="shared" si="198"/>
        <v>#REF!</v>
      </c>
      <c r="BB135" s="60" t="e">
        <f t="shared" si="198"/>
        <v>#REF!</v>
      </c>
      <c r="BC135" s="60" t="e">
        <f t="shared" si="198"/>
        <v>#REF!</v>
      </c>
      <c r="BD135" s="60" t="e">
        <f t="shared" si="198"/>
        <v>#REF!</v>
      </c>
      <c r="BE135" s="60" t="e">
        <f t="shared" si="198"/>
        <v>#REF!</v>
      </c>
      <c r="BF135" s="60" t="e">
        <f t="shared" si="198"/>
        <v>#REF!</v>
      </c>
      <c r="BG135" s="60" t="e">
        <f t="shared" si="198"/>
        <v>#REF!</v>
      </c>
      <c r="BH135" s="60" t="e">
        <f t="shared" si="198"/>
        <v>#REF!</v>
      </c>
      <c r="BI135" s="60" t="e">
        <f t="shared" si="198"/>
        <v>#REF!</v>
      </c>
      <c r="BJ135" s="22" t="e">
        <f t="shared" si="194"/>
        <v>#REF!</v>
      </c>
    </row>
    <row r="136" spans="1:62" ht="15.75" hidden="1" outlineLevel="1" thickBot="1" x14ac:dyDescent="0.3">
      <c r="A136" s="61" t="s">
        <v>60</v>
      </c>
      <c r="B136" s="62"/>
      <c r="C136" s="63"/>
      <c r="E136" s="64" t="e">
        <f t="shared" ref="E136:P136" si="199">SUM(E119:E135)</f>
        <v>#REF!</v>
      </c>
      <c r="F136" s="64" t="e">
        <f t="shared" si="199"/>
        <v>#REF!</v>
      </c>
      <c r="G136" s="64" t="e">
        <f t="shared" si="199"/>
        <v>#REF!</v>
      </c>
      <c r="H136" s="64" t="e">
        <f t="shared" si="199"/>
        <v>#REF!</v>
      </c>
      <c r="I136" s="64" t="e">
        <f t="shared" si="199"/>
        <v>#REF!</v>
      </c>
      <c r="J136" s="64" t="e">
        <f t="shared" si="199"/>
        <v>#REF!</v>
      </c>
      <c r="K136" s="64" t="e">
        <f t="shared" si="199"/>
        <v>#REF!</v>
      </c>
      <c r="L136" s="64" t="e">
        <f t="shared" si="199"/>
        <v>#REF!</v>
      </c>
      <c r="M136" s="64" t="e">
        <f t="shared" si="199"/>
        <v>#REF!</v>
      </c>
      <c r="N136" s="64" t="e">
        <f t="shared" si="199"/>
        <v>#REF!</v>
      </c>
      <c r="O136" s="64" t="e">
        <f t="shared" si="199"/>
        <v>#REF!</v>
      </c>
      <c r="P136" s="64" t="e">
        <f t="shared" si="199"/>
        <v>#REF!</v>
      </c>
      <c r="Q136" s="65" t="e">
        <f>SUM(Q119:Q135)</f>
        <v>#REF!</v>
      </c>
      <c r="R136" s="19"/>
      <c r="T136" s="64" t="e">
        <f t="shared" ref="T136:AE136" si="200">SUM(T119:T135)</f>
        <v>#REF!</v>
      </c>
      <c r="U136" s="64" t="e">
        <f t="shared" si="200"/>
        <v>#REF!</v>
      </c>
      <c r="V136" s="64" t="e">
        <f t="shared" si="200"/>
        <v>#REF!</v>
      </c>
      <c r="W136" s="64" t="e">
        <f t="shared" si="200"/>
        <v>#REF!</v>
      </c>
      <c r="X136" s="64" t="e">
        <f t="shared" si="200"/>
        <v>#REF!</v>
      </c>
      <c r="Y136" s="64" t="e">
        <f t="shared" si="200"/>
        <v>#REF!</v>
      </c>
      <c r="Z136" s="64" t="e">
        <f t="shared" si="200"/>
        <v>#REF!</v>
      </c>
      <c r="AA136" s="64" t="e">
        <f t="shared" si="200"/>
        <v>#REF!</v>
      </c>
      <c r="AB136" s="64" t="e">
        <f t="shared" si="200"/>
        <v>#REF!</v>
      </c>
      <c r="AC136" s="64" t="e">
        <f t="shared" si="200"/>
        <v>#REF!</v>
      </c>
      <c r="AD136" s="64" t="e">
        <f t="shared" si="200"/>
        <v>#REF!</v>
      </c>
      <c r="AE136" s="64" t="e">
        <f t="shared" si="200"/>
        <v>#REF!</v>
      </c>
      <c r="AF136" s="65" t="e">
        <f>SUM(AF119:AF135)</f>
        <v>#REF!</v>
      </c>
      <c r="AG136" s="19"/>
      <c r="AI136" s="64" t="e">
        <f t="shared" ref="AI136:AT136" si="201">SUM(AI119:AI135)</f>
        <v>#REF!</v>
      </c>
      <c r="AJ136" s="64" t="e">
        <f t="shared" si="201"/>
        <v>#REF!</v>
      </c>
      <c r="AK136" s="64" t="e">
        <f t="shared" si="201"/>
        <v>#REF!</v>
      </c>
      <c r="AL136" s="64" t="e">
        <f t="shared" si="201"/>
        <v>#REF!</v>
      </c>
      <c r="AM136" s="64" t="e">
        <f t="shared" si="201"/>
        <v>#REF!</v>
      </c>
      <c r="AN136" s="64" t="e">
        <f t="shared" si="201"/>
        <v>#REF!</v>
      </c>
      <c r="AO136" s="64" t="e">
        <f t="shared" si="201"/>
        <v>#REF!</v>
      </c>
      <c r="AP136" s="64" t="e">
        <f t="shared" si="201"/>
        <v>#REF!</v>
      </c>
      <c r="AQ136" s="64" t="e">
        <f t="shared" si="201"/>
        <v>#REF!</v>
      </c>
      <c r="AR136" s="64" t="e">
        <f t="shared" si="201"/>
        <v>#REF!</v>
      </c>
      <c r="AS136" s="64" t="e">
        <f t="shared" si="201"/>
        <v>#REF!</v>
      </c>
      <c r="AT136" s="64" t="e">
        <f t="shared" si="201"/>
        <v>#REF!</v>
      </c>
      <c r="AU136" s="65" t="e">
        <f>SUM(AU119:AU135)</f>
        <v>#REF!</v>
      </c>
      <c r="AX136" s="64" t="e">
        <f t="shared" ref="AX136:BI136" si="202">SUM(AX119:AX135)</f>
        <v>#REF!</v>
      </c>
      <c r="AY136" s="64" t="e">
        <f t="shared" si="202"/>
        <v>#REF!</v>
      </c>
      <c r="AZ136" s="64" t="e">
        <f t="shared" si="202"/>
        <v>#REF!</v>
      </c>
      <c r="BA136" s="64" t="e">
        <f t="shared" si="202"/>
        <v>#REF!</v>
      </c>
      <c r="BB136" s="64" t="e">
        <f t="shared" si="202"/>
        <v>#REF!</v>
      </c>
      <c r="BC136" s="64" t="e">
        <f t="shared" si="202"/>
        <v>#REF!</v>
      </c>
      <c r="BD136" s="64" t="e">
        <f t="shared" si="202"/>
        <v>#REF!</v>
      </c>
      <c r="BE136" s="64" t="e">
        <f t="shared" si="202"/>
        <v>#REF!</v>
      </c>
      <c r="BF136" s="64" t="e">
        <f t="shared" si="202"/>
        <v>#REF!</v>
      </c>
      <c r="BG136" s="64" t="e">
        <f t="shared" si="202"/>
        <v>#REF!</v>
      </c>
      <c r="BH136" s="64" t="e">
        <f t="shared" si="202"/>
        <v>#REF!</v>
      </c>
      <c r="BI136" s="64" t="e">
        <f t="shared" si="202"/>
        <v>#REF!</v>
      </c>
      <c r="BJ136" s="65" t="e">
        <f>SUM(BJ119:BJ135)</f>
        <v>#REF!</v>
      </c>
    </row>
    <row r="137" spans="1:62" hidden="1" outlineLevel="1" x14ac:dyDescent="0.25"/>
    <row r="138" spans="1:62" hidden="1" outlineLevel="1" x14ac:dyDescent="0.25">
      <c r="A138" s="68"/>
      <c r="B138" s="68"/>
      <c r="C138" s="33"/>
      <c r="D138" s="33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70"/>
      <c r="S138" s="33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70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</row>
    <row r="139" spans="1:62" hidden="1" outlineLevel="1" x14ac:dyDescent="0.25">
      <c r="A139" s="68"/>
      <c r="B139" s="68"/>
      <c r="C139" s="33"/>
      <c r="D139" s="33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70"/>
      <c r="S139" s="33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70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</row>
    <row r="140" spans="1:62" collapsed="1" x14ac:dyDescent="0.25">
      <c r="A140" s="68"/>
      <c r="B140" s="68"/>
      <c r="C140" s="33"/>
      <c r="D140" s="33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70"/>
      <c r="S140" s="33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70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</row>
  </sheetData>
  <mergeCells count="24">
    <mergeCell ref="AX116:BB116"/>
    <mergeCell ref="BC116:BI116"/>
    <mergeCell ref="E116:I116"/>
    <mergeCell ref="J116:P116"/>
    <mergeCell ref="T116:X116"/>
    <mergeCell ref="Y116:AE116"/>
    <mergeCell ref="AI116:AM116"/>
    <mergeCell ref="AN116:AT116"/>
    <mergeCell ref="AX57:BB57"/>
    <mergeCell ref="BC57:BI57"/>
    <mergeCell ref="E88:I88"/>
    <mergeCell ref="J88:P88"/>
    <mergeCell ref="T88:X88"/>
    <mergeCell ref="Y88:AE88"/>
    <mergeCell ref="AI88:AM88"/>
    <mergeCell ref="AN88:AT88"/>
    <mergeCell ref="AX88:BB88"/>
    <mergeCell ref="BC88:BI88"/>
    <mergeCell ref="E57:I57"/>
    <mergeCell ref="J57:P57"/>
    <mergeCell ref="T57:X57"/>
    <mergeCell ref="Y57:AE57"/>
    <mergeCell ref="AI57:AM57"/>
    <mergeCell ref="AN57:AT57"/>
  </mergeCells>
  <pageMargins left="0" right="0" top="0.25" bottom="0.25" header="0.3" footer="0.3"/>
  <pageSetup paperSize="3" scale="92" orientation="landscape" r:id="rId1"/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50"/>
  <sheetViews>
    <sheetView tabSelected="1" topLeftCell="A4" zoomScaleNormal="100" workbookViewId="0">
      <selection activeCell="E42" sqref="E42"/>
    </sheetView>
  </sheetViews>
  <sheetFormatPr defaultRowHeight="12.75" x14ac:dyDescent="0.2"/>
  <cols>
    <col min="1" max="1" width="4.5703125" customWidth="1"/>
    <col min="2" max="2" width="40.140625" customWidth="1"/>
    <col min="15" max="15" width="10.42578125" customWidth="1"/>
    <col min="17" max="17" width="34" customWidth="1"/>
  </cols>
  <sheetData>
    <row r="1" spans="1:17" x14ac:dyDescent="0.2">
      <c r="O1" s="84"/>
      <c r="Q1" s="108"/>
    </row>
    <row r="3" spans="1:17" x14ac:dyDescent="0.2">
      <c r="M3" s="82"/>
    </row>
    <row r="4" spans="1:17" x14ac:dyDescent="0.2">
      <c r="B4" s="115" t="s">
        <v>98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7" x14ac:dyDescent="0.2">
      <c r="B5" s="115" t="s">
        <v>111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17" x14ac:dyDescent="0.2">
      <c r="B6" s="115" t="s">
        <v>104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7" x14ac:dyDescent="0.2">
      <c r="B7" s="115" t="s">
        <v>110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8" spans="1:17" x14ac:dyDescent="0.2">
      <c r="B8" s="116" t="s">
        <v>99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7" x14ac:dyDescent="0.2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7" x14ac:dyDescent="0.2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spans="1:17" x14ac:dyDescent="0.2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</row>
    <row r="12" spans="1:17" x14ac:dyDescent="0.2">
      <c r="A12" s="83" t="s">
        <v>105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</row>
    <row r="13" spans="1:17" x14ac:dyDescent="0.2">
      <c r="A13" s="110" t="s">
        <v>106</v>
      </c>
      <c r="B13" s="86" t="s">
        <v>100</v>
      </c>
      <c r="C13" s="111">
        <v>45078</v>
      </c>
      <c r="D13" s="111">
        <v>45108</v>
      </c>
      <c r="E13" s="111">
        <v>45139</v>
      </c>
      <c r="F13" s="111">
        <v>45170</v>
      </c>
      <c r="G13" s="111">
        <v>45200</v>
      </c>
      <c r="H13" s="111">
        <v>45231</v>
      </c>
      <c r="I13" s="111">
        <v>45261</v>
      </c>
      <c r="J13" s="111">
        <v>45292</v>
      </c>
      <c r="K13" s="111">
        <v>45323</v>
      </c>
      <c r="L13" s="111">
        <v>45352</v>
      </c>
      <c r="M13" s="111">
        <v>45383</v>
      </c>
      <c r="N13" s="111">
        <v>45413</v>
      </c>
      <c r="O13" s="87" t="s">
        <v>97</v>
      </c>
    </row>
    <row r="14" spans="1:17" x14ac:dyDescent="0.2">
      <c r="C14" s="88"/>
      <c r="D14" s="88"/>
      <c r="E14" s="88"/>
      <c r="F14" s="89"/>
      <c r="G14" s="89"/>
      <c r="H14" s="89"/>
      <c r="I14" s="89"/>
      <c r="J14" s="90"/>
      <c r="K14" s="90"/>
      <c r="L14" s="90"/>
      <c r="M14" s="90"/>
      <c r="N14" s="90"/>
      <c r="O14" s="91"/>
    </row>
    <row r="15" spans="1:17" x14ac:dyDescent="0.2">
      <c r="A15" s="83">
        <v>1</v>
      </c>
      <c r="B15" t="s">
        <v>92</v>
      </c>
      <c r="C15" s="92">
        <v>1025.7995033333339</v>
      </c>
      <c r="D15" s="92">
        <v>785.97200222222261</v>
      </c>
      <c r="E15" s="92">
        <v>989.04984722222287</v>
      </c>
      <c r="F15" s="92">
        <v>1027.7336566666672</v>
      </c>
      <c r="G15" s="92">
        <v>1366.2624911111111</v>
      </c>
      <c r="H15" s="92">
        <v>835.24456055555549</v>
      </c>
      <c r="I15" s="92">
        <v>945.84097222222204</v>
      </c>
      <c r="J15" s="92">
        <v>1060.1619400000004</v>
      </c>
      <c r="K15" s="92">
        <v>1396.0906800000002</v>
      </c>
      <c r="L15" s="92">
        <v>1052.4022992447767</v>
      </c>
      <c r="M15" s="92">
        <v>861.90724732457329</v>
      </c>
      <c r="N15" s="92">
        <v>863.77985787565967</v>
      </c>
      <c r="O15" s="93">
        <f>SUM(C15:N15)</f>
        <v>12210.245057778346</v>
      </c>
    </row>
    <row r="16" spans="1:17" x14ac:dyDescent="0.2">
      <c r="A16" s="83">
        <f>A15+1</f>
        <v>2</v>
      </c>
      <c r="B16" t="s">
        <v>93</v>
      </c>
      <c r="C16" s="93">
        <v>4352.6385966666667</v>
      </c>
      <c r="D16" s="93">
        <v>4485.2322677777775</v>
      </c>
      <c r="E16" s="93">
        <v>3982.5364127777775</v>
      </c>
      <c r="F16" s="93">
        <v>4406.5960833333293</v>
      </c>
      <c r="G16" s="93">
        <v>6223.0324788888929</v>
      </c>
      <c r="H16" s="93">
        <v>3589.8215594444414</v>
      </c>
      <c r="I16" s="93">
        <v>2750.0991977777785</v>
      </c>
      <c r="J16" s="106">
        <v>2035.1779099999994</v>
      </c>
      <c r="K16" s="106">
        <v>3233.4424100000006</v>
      </c>
      <c r="L16" s="106">
        <v>4147.4898358532992</v>
      </c>
      <c r="M16" s="106">
        <v>4387.9078919363592</v>
      </c>
      <c r="N16" s="106">
        <v>4149.684174345357</v>
      </c>
      <c r="O16" s="93">
        <f t="shared" ref="O16:O23" si="0">SUM(C16:N16)</f>
        <v>47743.658818801683</v>
      </c>
    </row>
    <row r="17" spans="1:15" x14ac:dyDescent="0.2">
      <c r="A17" s="83">
        <f t="shared" ref="A17:A23" si="1">A16+1</f>
        <v>3</v>
      </c>
      <c r="B17" t="s">
        <v>94</v>
      </c>
      <c r="C17" s="93">
        <v>237.20963999999989</v>
      </c>
      <c r="D17" s="93">
        <v>311.59222999999997</v>
      </c>
      <c r="E17" s="93">
        <v>513.32523000000015</v>
      </c>
      <c r="F17" s="93">
        <v>150.55146999999997</v>
      </c>
      <c r="G17" s="93">
        <v>573.35344000000009</v>
      </c>
      <c r="H17" s="93">
        <v>538.96203000000003</v>
      </c>
      <c r="I17" s="93">
        <v>57.462589999999999</v>
      </c>
      <c r="J17" s="106">
        <v>199.19330999999997</v>
      </c>
      <c r="K17" s="106">
        <v>527.39654999999993</v>
      </c>
      <c r="L17" s="106">
        <v>174.34407550592471</v>
      </c>
      <c r="M17" s="106">
        <v>174.34407550592471</v>
      </c>
      <c r="N17" s="106">
        <v>191.77795653874298</v>
      </c>
      <c r="O17" s="93">
        <f t="shared" si="0"/>
        <v>3649.5125975505925</v>
      </c>
    </row>
    <row r="18" spans="1:15" x14ac:dyDescent="0.2">
      <c r="A18" s="83">
        <f t="shared" si="1"/>
        <v>4</v>
      </c>
      <c r="B18" t="s">
        <v>95</v>
      </c>
      <c r="C18" s="93">
        <v>1020.0701300000003</v>
      </c>
      <c r="D18" s="93">
        <v>-332.67012000000022</v>
      </c>
      <c r="E18" s="93">
        <v>103.67830999999997</v>
      </c>
      <c r="F18" s="93">
        <v>306.98516999999998</v>
      </c>
      <c r="G18" s="93">
        <v>1370.8052000000002</v>
      </c>
      <c r="H18" s="93">
        <v>234.93850999999995</v>
      </c>
      <c r="I18" s="93">
        <v>31.41036000000004</v>
      </c>
      <c r="J18" s="106">
        <v>115.14426999999999</v>
      </c>
      <c r="K18" s="106">
        <v>64.325369999999992</v>
      </c>
      <c r="L18" s="106">
        <v>58.248515853105822</v>
      </c>
      <c r="M18" s="106">
        <v>58.248515853105822</v>
      </c>
      <c r="N18" s="106">
        <v>58.248515853105822</v>
      </c>
      <c r="O18" s="93">
        <f t="shared" si="0"/>
        <v>3089.4327475593172</v>
      </c>
    </row>
    <row r="19" spans="1:15" x14ac:dyDescent="0.2">
      <c r="A19" s="83">
        <f t="shared" si="1"/>
        <v>5</v>
      </c>
      <c r="B19" t="s">
        <v>102</v>
      </c>
      <c r="C19" s="93">
        <v>0.19944000000000001</v>
      </c>
      <c r="D19" s="93">
        <v>0.31520999999999999</v>
      </c>
      <c r="E19" s="93">
        <v>16.208299999999998</v>
      </c>
      <c r="F19" s="93">
        <v>38.016529999999996</v>
      </c>
      <c r="G19" s="93">
        <v>76.575609999999998</v>
      </c>
      <c r="H19" s="93">
        <v>36.883540000000004</v>
      </c>
      <c r="I19" s="93">
        <v>57.385949999999994</v>
      </c>
      <c r="J19" s="106">
        <v>39.216459999999998</v>
      </c>
      <c r="K19" s="106">
        <v>3.9157199999999999</v>
      </c>
      <c r="L19" s="106">
        <v>0</v>
      </c>
      <c r="M19" s="106">
        <v>0</v>
      </c>
      <c r="N19" s="106">
        <v>0</v>
      </c>
      <c r="O19" s="93">
        <f t="shared" si="0"/>
        <v>268.71676000000002</v>
      </c>
    </row>
    <row r="20" spans="1:15" x14ac:dyDescent="0.2">
      <c r="A20" s="83">
        <f t="shared" si="1"/>
        <v>6</v>
      </c>
      <c r="B20" t="s">
        <v>96</v>
      </c>
      <c r="C20" s="93">
        <v>23.73272</v>
      </c>
      <c r="D20" s="93">
        <v>78.569020000000009</v>
      </c>
      <c r="E20" s="93">
        <v>181.26214999999991</v>
      </c>
      <c r="F20" s="93">
        <v>46.179089999999981</v>
      </c>
      <c r="G20" s="93">
        <v>78.88803999999999</v>
      </c>
      <c r="H20" s="93">
        <v>191.57443000000006</v>
      </c>
      <c r="I20" s="93">
        <v>238.44427999999996</v>
      </c>
      <c r="J20" s="106">
        <v>102.14673999999999</v>
      </c>
      <c r="K20" s="106">
        <v>100.16002000000002</v>
      </c>
      <c r="L20" s="106">
        <v>138.97214155598363</v>
      </c>
      <c r="M20" s="106">
        <v>137.33622660753002</v>
      </c>
      <c r="N20" s="106">
        <v>132.37298176216922</v>
      </c>
      <c r="O20" s="93">
        <f t="shared" si="0"/>
        <v>1449.6378399256828</v>
      </c>
    </row>
    <row r="21" spans="1:15" x14ac:dyDescent="0.2">
      <c r="A21" s="83">
        <f>A19+1</f>
        <v>6</v>
      </c>
      <c r="B21" s="109" t="s">
        <v>103</v>
      </c>
      <c r="C21" s="106">
        <v>374.43515999999994</v>
      </c>
      <c r="D21" s="106">
        <v>254.24588999999958</v>
      </c>
      <c r="E21" s="106">
        <v>358.98942999999986</v>
      </c>
      <c r="F21" s="106">
        <v>380.59961999999985</v>
      </c>
      <c r="G21" s="106">
        <v>281.28074000000038</v>
      </c>
      <c r="H21" s="106">
        <v>894.38757999999973</v>
      </c>
      <c r="I21" s="106">
        <v>620.86222999999995</v>
      </c>
      <c r="J21" s="106">
        <v>596.44995000000051</v>
      </c>
      <c r="K21" s="106">
        <v>648.59917999999971</v>
      </c>
      <c r="L21" s="106">
        <v>583.55172775270307</v>
      </c>
      <c r="M21" s="106">
        <v>522.35819562069526</v>
      </c>
      <c r="N21" s="106">
        <v>539.35045231461311</v>
      </c>
      <c r="O21" s="106">
        <f t="shared" ref="O21" si="2">SUM(C21:N21)</f>
        <v>6055.1101556880112</v>
      </c>
    </row>
    <row r="22" spans="1:15" x14ac:dyDescent="0.2">
      <c r="A22" s="83">
        <f>A20+1</f>
        <v>7</v>
      </c>
      <c r="B22" t="s">
        <v>107</v>
      </c>
      <c r="C22" s="93">
        <v>1.1973000000000003</v>
      </c>
      <c r="D22" s="93">
        <v>-8.2136599999999991</v>
      </c>
      <c r="E22" s="93">
        <v>-459.43036999999998</v>
      </c>
      <c r="F22" s="93">
        <v>117.56722000000001</v>
      </c>
      <c r="G22" s="93">
        <v>-3.0227899999999992</v>
      </c>
      <c r="H22" s="93">
        <v>-24.736699999999995</v>
      </c>
      <c r="I22" s="93">
        <v>-72.428060000000002</v>
      </c>
      <c r="J22" s="106">
        <v>-19.012330000000002</v>
      </c>
      <c r="K22" s="106">
        <v>-19.990080000000003</v>
      </c>
      <c r="L22" s="106">
        <v>0</v>
      </c>
      <c r="M22" s="106">
        <v>0</v>
      </c>
      <c r="N22" s="106">
        <v>0</v>
      </c>
      <c r="O22" s="94">
        <f t="shared" si="0"/>
        <v>-488.06946999999997</v>
      </c>
    </row>
    <row r="23" spans="1:15" ht="13.5" thickBot="1" x14ac:dyDescent="0.25">
      <c r="A23" s="83">
        <f t="shared" si="1"/>
        <v>8</v>
      </c>
      <c r="B23" t="s">
        <v>97</v>
      </c>
      <c r="C23" s="95">
        <f>SUM(C15:C22)</f>
        <v>7035.2824900000005</v>
      </c>
      <c r="D23" s="95">
        <f t="shared" ref="D23:N23" si="3">SUM(D15:D22)</f>
        <v>5575.0428399999983</v>
      </c>
      <c r="E23" s="95">
        <f t="shared" si="3"/>
        <v>5685.61931</v>
      </c>
      <c r="F23" s="95">
        <f t="shared" si="3"/>
        <v>6474.2288399999961</v>
      </c>
      <c r="G23" s="95">
        <f t="shared" si="3"/>
        <v>9967.1752100000031</v>
      </c>
      <c r="H23" s="95">
        <f t="shared" si="3"/>
        <v>6297.0755099999951</v>
      </c>
      <c r="I23" s="95">
        <f t="shared" si="3"/>
        <v>4629.0775200000007</v>
      </c>
      <c r="J23" s="96">
        <f t="shared" si="3"/>
        <v>4128.478250000001</v>
      </c>
      <c r="K23" s="96">
        <f t="shared" si="3"/>
        <v>5953.9398500000007</v>
      </c>
      <c r="L23" s="96">
        <f t="shared" si="3"/>
        <v>6155.0085957657939</v>
      </c>
      <c r="M23" s="96">
        <f t="shared" si="3"/>
        <v>6142.1021528481888</v>
      </c>
      <c r="N23" s="96">
        <f t="shared" si="3"/>
        <v>5935.213938689647</v>
      </c>
      <c r="O23" s="95">
        <f t="shared" si="0"/>
        <v>73978.244507303622</v>
      </c>
    </row>
    <row r="24" spans="1:15" ht="13.5" thickTop="1" x14ac:dyDescent="0.2">
      <c r="A24" s="8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x14ac:dyDescent="0.2">
      <c r="A25" s="83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x14ac:dyDescent="0.2">
      <c r="A26" s="83">
        <f>A23+1</f>
        <v>9</v>
      </c>
      <c r="B26" s="98" t="s">
        <v>101</v>
      </c>
      <c r="C26" s="112">
        <v>45170</v>
      </c>
      <c r="D26" s="112">
        <v>45200</v>
      </c>
      <c r="E26" s="112">
        <v>45231</v>
      </c>
      <c r="F26" s="112">
        <v>45261</v>
      </c>
      <c r="G26" s="112">
        <v>45292</v>
      </c>
      <c r="H26" s="112">
        <v>45323</v>
      </c>
      <c r="I26" s="112">
        <v>45352</v>
      </c>
      <c r="J26" s="112">
        <v>45383</v>
      </c>
      <c r="K26" s="112">
        <v>45413</v>
      </c>
      <c r="L26" s="112">
        <v>45444</v>
      </c>
      <c r="M26" s="112">
        <v>45474</v>
      </c>
      <c r="N26" s="112">
        <v>45505</v>
      </c>
      <c r="O26" s="87" t="s">
        <v>97</v>
      </c>
    </row>
    <row r="27" spans="1:15" x14ac:dyDescent="0.2">
      <c r="A27" s="83"/>
      <c r="B27" s="99"/>
      <c r="C27" s="100"/>
      <c r="D27" s="100"/>
      <c r="E27" s="100"/>
      <c r="F27" s="100"/>
      <c r="G27" s="90"/>
      <c r="H27" s="90"/>
      <c r="I27" s="90"/>
      <c r="J27" s="90"/>
      <c r="K27" s="90"/>
      <c r="L27" s="90"/>
      <c r="M27" s="90"/>
      <c r="N27" s="90"/>
      <c r="O27" s="100"/>
    </row>
    <row r="28" spans="1:15" x14ac:dyDescent="0.2">
      <c r="A28" s="83">
        <f>A26+1</f>
        <v>10</v>
      </c>
      <c r="B28" s="99" t="s">
        <v>92</v>
      </c>
      <c r="C28" s="92">
        <v>1027.7336566666672</v>
      </c>
      <c r="D28" s="92">
        <v>1366.2624911111111</v>
      </c>
      <c r="E28" s="92">
        <v>835.24456055555549</v>
      </c>
      <c r="F28" s="92">
        <v>945.84097222222204</v>
      </c>
      <c r="G28" s="92">
        <v>1060.1619400000004</v>
      </c>
      <c r="H28" s="92">
        <v>1396.0906800000002</v>
      </c>
      <c r="I28" s="92">
        <v>1052.4022992447767</v>
      </c>
      <c r="J28" s="92">
        <v>861.90724732457329</v>
      </c>
      <c r="K28" s="92">
        <v>863.77985787565967</v>
      </c>
      <c r="L28" s="92">
        <v>722.3124230406047</v>
      </c>
      <c r="M28" s="92">
        <v>626.1289943437713</v>
      </c>
      <c r="N28" s="92">
        <v>722.3124230406047</v>
      </c>
      <c r="O28" s="93">
        <f>SUM(C28:N28)</f>
        <v>11480.177545425546</v>
      </c>
    </row>
    <row r="29" spans="1:15" x14ac:dyDescent="0.2">
      <c r="A29" s="83">
        <f>A28+1</f>
        <v>11</v>
      </c>
      <c r="B29" s="99" t="s">
        <v>93</v>
      </c>
      <c r="C29" s="92">
        <v>4406.5960833333293</v>
      </c>
      <c r="D29" s="92">
        <v>6223.0324788888929</v>
      </c>
      <c r="E29" s="92">
        <v>3589.8215594444414</v>
      </c>
      <c r="F29" s="92">
        <v>2750.0991977777785</v>
      </c>
      <c r="G29" s="92">
        <v>2035.1779099999994</v>
      </c>
      <c r="H29" s="92">
        <v>3233.4424100000006</v>
      </c>
      <c r="I29" s="92">
        <v>4147.4898358532992</v>
      </c>
      <c r="J29" s="92">
        <v>4387.9078919363592</v>
      </c>
      <c r="K29" s="92">
        <v>4149.684174345357</v>
      </c>
      <c r="L29" s="92">
        <v>4069.545087430452</v>
      </c>
      <c r="M29" s="92">
        <v>3910.3636851774986</v>
      </c>
      <c r="N29" s="92">
        <v>4626.1308141890167</v>
      </c>
      <c r="O29" s="93">
        <f t="shared" ref="O29:O36" si="4">SUM(C29:N29)</f>
        <v>47529.291128376426</v>
      </c>
    </row>
    <row r="30" spans="1:15" x14ac:dyDescent="0.2">
      <c r="A30" s="83">
        <f t="shared" ref="A30:A36" si="5">A29+1</f>
        <v>12</v>
      </c>
      <c r="B30" s="99" t="s">
        <v>94</v>
      </c>
      <c r="C30" s="92">
        <v>150.55146999999997</v>
      </c>
      <c r="D30" s="92">
        <v>573.35344000000009</v>
      </c>
      <c r="E30" s="92">
        <v>538.96203000000003</v>
      </c>
      <c r="F30" s="92">
        <v>57.462589999999999</v>
      </c>
      <c r="G30" s="92">
        <v>199.19330999999997</v>
      </c>
      <c r="H30" s="92">
        <v>527.39654999999993</v>
      </c>
      <c r="I30" s="92">
        <v>174.34407550592471</v>
      </c>
      <c r="J30" s="92">
        <v>174.34407550592471</v>
      </c>
      <c r="K30" s="92">
        <v>191.77795653874298</v>
      </c>
      <c r="L30" s="92">
        <v>209.2127151011849</v>
      </c>
      <c r="M30" s="92">
        <v>139.47543591066449</v>
      </c>
      <c r="N30" s="92">
        <v>139.47543591066449</v>
      </c>
      <c r="O30" s="93">
        <f t="shared" si="4"/>
        <v>3075.5490844731066</v>
      </c>
    </row>
    <row r="31" spans="1:15" x14ac:dyDescent="0.2">
      <c r="A31" s="83">
        <f t="shared" si="5"/>
        <v>13</v>
      </c>
      <c r="B31" s="99" t="s">
        <v>95</v>
      </c>
      <c r="C31" s="92">
        <v>306.98516999999998</v>
      </c>
      <c r="D31" s="92">
        <v>1370.8052000000002</v>
      </c>
      <c r="E31" s="92">
        <v>234.93850999999995</v>
      </c>
      <c r="F31" s="92">
        <v>31.41036000000004</v>
      </c>
      <c r="G31" s="92">
        <v>115.14426999999999</v>
      </c>
      <c r="H31" s="92">
        <v>64.325369999999992</v>
      </c>
      <c r="I31" s="92">
        <v>58.248515853105822</v>
      </c>
      <c r="J31" s="92">
        <v>58.248515853105822</v>
      </c>
      <c r="K31" s="92">
        <v>58.248515853105822</v>
      </c>
      <c r="L31" s="92">
        <v>65.52981026648456</v>
      </c>
      <c r="M31" s="92">
        <v>65.52981026648456</v>
      </c>
      <c r="N31" s="92">
        <v>65.52981026648456</v>
      </c>
      <c r="O31" s="93">
        <f t="shared" si="4"/>
        <v>2494.9438583587716</v>
      </c>
    </row>
    <row r="32" spans="1:15" x14ac:dyDescent="0.2">
      <c r="A32" s="83">
        <f t="shared" si="5"/>
        <v>14</v>
      </c>
      <c r="B32" t="s">
        <v>102</v>
      </c>
      <c r="C32" s="92">
        <v>38.016529999999996</v>
      </c>
      <c r="D32" s="92">
        <v>76.575609999999998</v>
      </c>
      <c r="E32" s="92">
        <v>36.883540000000004</v>
      </c>
      <c r="F32" s="92">
        <v>57.385949999999994</v>
      </c>
      <c r="G32" s="92">
        <v>39.216459999999998</v>
      </c>
      <c r="H32" s="92">
        <v>3.9157199999999999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3">
        <f t="shared" si="4"/>
        <v>251.99380999999997</v>
      </c>
    </row>
    <row r="33" spans="1:15" x14ac:dyDescent="0.2">
      <c r="A33" s="83">
        <f t="shared" si="5"/>
        <v>15</v>
      </c>
      <c r="B33" t="s">
        <v>96</v>
      </c>
      <c r="C33" s="92">
        <v>46.179089999999981</v>
      </c>
      <c r="D33" s="92">
        <v>78.88803999999999</v>
      </c>
      <c r="E33" s="92">
        <v>191.57443000000006</v>
      </c>
      <c r="F33" s="92">
        <v>238.44427999999996</v>
      </c>
      <c r="G33" s="92">
        <v>102.14673999999999</v>
      </c>
      <c r="H33" s="92">
        <v>100.16002000000002</v>
      </c>
      <c r="I33" s="92">
        <v>138.97214155598363</v>
      </c>
      <c r="J33" s="92">
        <v>137.33622660753002</v>
      </c>
      <c r="K33" s="92">
        <v>132.37298176216922</v>
      </c>
      <c r="L33" s="92">
        <v>131.07082970031354</v>
      </c>
      <c r="M33" s="92">
        <v>123.18820856629291</v>
      </c>
      <c r="N33" s="92">
        <v>139.92498691680842</v>
      </c>
      <c r="O33" s="93">
        <f t="shared" si="4"/>
        <v>1560.2579751090975</v>
      </c>
    </row>
    <row r="34" spans="1:15" x14ac:dyDescent="0.2">
      <c r="A34" s="83">
        <f t="shared" si="5"/>
        <v>16</v>
      </c>
      <c r="B34" s="109" t="s">
        <v>103</v>
      </c>
      <c r="C34" s="92">
        <v>380.59961999999985</v>
      </c>
      <c r="D34" s="92">
        <v>281.28074000000038</v>
      </c>
      <c r="E34" s="92">
        <v>894.38757999999973</v>
      </c>
      <c r="F34" s="92">
        <v>620.86222999999995</v>
      </c>
      <c r="G34" s="92">
        <v>596.44995000000051</v>
      </c>
      <c r="H34" s="92">
        <v>648.59917999999971</v>
      </c>
      <c r="I34" s="92">
        <v>583.55172775270307</v>
      </c>
      <c r="J34" s="92">
        <v>522.35819562069526</v>
      </c>
      <c r="K34" s="92">
        <v>539.35045231461311</v>
      </c>
      <c r="L34" s="106">
        <v>537.52024331673317</v>
      </c>
      <c r="M34" s="106">
        <v>398.93097429852071</v>
      </c>
      <c r="N34" s="106">
        <v>385.28819505810276</v>
      </c>
      <c r="O34" s="106">
        <f t="shared" ref="O34" si="6">SUM(C34:N34)</f>
        <v>6389.1790883613685</v>
      </c>
    </row>
    <row r="35" spans="1:15" x14ac:dyDescent="0.2">
      <c r="A35" s="83">
        <f t="shared" si="5"/>
        <v>17</v>
      </c>
      <c r="B35" t="s">
        <v>107</v>
      </c>
      <c r="C35" s="92">
        <v>117.56722000000001</v>
      </c>
      <c r="D35" s="92">
        <v>-3.0227899999999992</v>
      </c>
      <c r="E35" s="92">
        <v>-24.736699999999995</v>
      </c>
      <c r="F35" s="92">
        <v>-72.428060000000002</v>
      </c>
      <c r="G35" s="92">
        <v>-19.012330000000002</v>
      </c>
      <c r="H35" s="92">
        <v>-19.990080000000003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4">
        <f t="shared" si="4"/>
        <v>-21.62274</v>
      </c>
    </row>
    <row r="36" spans="1:15" ht="13.5" thickBot="1" x14ac:dyDescent="0.25">
      <c r="A36" s="83">
        <f t="shared" si="5"/>
        <v>18</v>
      </c>
      <c r="B36" s="99" t="s">
        <v>97</v>
      </c>
      <c r="C36" s="101">
        <f>SUM(C28:C35)</f>
        <v>6474.2288399999961</v>
      </c>
      <c r="D36" s="101">
        <f t="shared" ref="D36:G36" si="7">SUM(D28:D35)</f>
        <v>9967.1752100000031</v>
      </c>
      <c r="E36" s="101">
        <f t="shared" si="7"/>
        <v>6297.0755099999951</v>
      </c>
      <c r="F36" s="101">
        <f t="shared" si="7"/>
        <v>4629.0775200000007</v>
      </c>
      <c r="G36" s="96">
        <f t="shared" si="7"/>
        <v>4128.478250000001</v>
      </c>
      <c r="H36" s="96">
        <f t="shared" ref="H36:N36" si="8">SUM(H28:H35)</f>
        <v>5953.9398500000007</v>
      </c>
      <c r="I36" s="96">
        <f t="shared" si="8"/>
        <v>6155.0085957657939</v>
      </c>
      <c r="J36" s="96">
        <f t="shared" si="8"/>
        <v>6142.1021528481888</v>
      </c>
      <c r="K36" s="96">
        <f t="shared" si="8"/>
        <v>5935.213938689647</v>
      </c>
      <c r="L36" s="96">
        <f t="shared" si="8"/>
        <v>5735.1911088557727</v>
      </c>
      <c r="M36" s="96">
        <f t="shared" si="8"/>
        <v>5263.6171085632323</v>
      </c>
      <c r="N36" s="96">
        <f t="shared" si="8"/>
        <v>6078.6616653816827</v>
      </c>
      <c r="O36" s="95">
        <f t="shared" si="4"/>
        <v>72759.769750104315</v>
      </c>
    </row>
    <row r="37" spans="1:15" ht="13.5" thickTop="1" x14ac:dyDescent="0.2">
      <c r="A37" s="83"/>
      <c r="C37" s="97"/>
      <c r="D37" s="97"/>
      <c r="E37" s="97"/>
      <c r="F37" s="97"/>
      <c r="G37" s="102"/>
      <c r="H37" s="102"/>
      <c r="I37" s="102"/>
      <c r="J37" s="102"/>
      <c r="K37" s="102"/>
      <c r="L37" s="102"/>
      <c r="M37" s="102"/>
      <c r="N37" s="102"/>
      <c r="O37" s="97"/>
    </row>
    <row r="38" spans="1:15" x14ac:dyDescent="0.2">
      <c r="A38" s="83">
        <f>A36+1</f>
        <v>19</v>
      </c>
      <c r="B38" s="98" t="s">
        <v>109</v>
      </c>
      <c r="C38" s="112">
        <v>45658</v>
      </c>
      <c r="D38" s="112">
        <v>45689</v>
      </c>
      <c r="E38" s="112">
        <v>45717</v>
      </c>
      <c r="F38" s="112">
        <v>45748</v>
      </c>
      <c r="G38" s="112">
        <v>45778</v>
      </c>
      <c r="H38" s="112">
        <v>45809</v>
      </c>
      <c r="I38" s="112">
        <v>45839</v>
      </c>
      <c r="J38" s="112">
        <v>45870</v>
      </c>
      <c r="K38" s="112">
        <v>45901</v>
      </c>
      <c r="L38" s="112">
        <v>45931</v>
      </c>
      <c r="M38" s="112">
        <v>45962</v>
      </c>
      <c r="N38" s="112">
        <v>45992</v>
      </c>
      <c r="O38" s="87" t="s">
        <v>97</v>
      </c>
    </row>
    <row r="39" spans="1:15" x14ac:dyDescent="0.2">
      <c r="A39" s="83"/>
      <c r="B39" s="99"/>
    </row>
    <row r="40" spans="1:15" x14ac:dyDescent="0.2">
      <c r="A40" s="83">
        <f>A38+1</f>
        <v>20</v>
      </c>
      <c r="B40" s="99" t="s">
        <v>92</v>
      </c>
      <c r="C40" s="92">
        <v>1008.7981223699967</v>
      </c>
      <c r="D40" s="92">
        <v>841.3939450593582</v>
      </c>
      <c r="E40" s="92">
        <v>1229.088006366575</v>
      </c>
      <c r="F40" s="92">
        <v>1006.6111229966702</v>
      </c>
      <c r="G40" s="92">
        <v>1008.7981223699967</v>
      </c>
      <c r="H40" s="92">
        <v>843.58000419219763</v>
      </c>
      <c r="I40" s="92">
        <v>731.24853294082538</v>
      </c>
      <c r="J40" s="92">
        <v>843.58000419219763</v>
      </c>
      <c r="K40" s="92">
        <v>900.83876938430319</v>
      </c>
      <c r="L40" s="92">
        <v>1121.1295936213687</v>
      </c>
      <c r="M40" s="92">
        <v>792.88035663909682</v>
      </c>
      <c r="N40" s="92">
        <v>905.2108876499824</v>
      </c>
      <c r="O40" s="103">
        <f>SUM(C40:N40)</f>
        <v>11233.157467782567</v>
      </c>
    </row>
    <row r="41" spans="1:15" x14ac:dyDescent="0.2">
      <c r="A41" s="83">
        <f>A40+1</f>
        <v>21</v>
      </c>
      <c r="B41" s="99" t="s">
        <v>93</v>
      </c>
      <c r="C41" s="92">
        <v>2969.2031431224273</v>
      </c>
      <c r="D41" s="92">
        <v>3170.678389983927</v>
      </c>
      <c r="E41" s="92">
        <v>3507.7083709344151</v>
      </c>
      <c r="F41" s="92">
        <v>3711.0401357421824</v>
      </c>
      <c r="G41" s="92">
        <v>3509.5642162292525</v>
      </c>
      <c r="H41" s="92">
        <v>3441.7871855104736</v>
      </c>
      <c r="I41" s="92">
        <v>3307.1607103946189</v>
      </c>
      <c r="J41" s="92">
        <v>3912.5153826036822</v>
      </c>
      <c r="K41" s="92">
        <v>3777.888907487828</v>
      </c>
      <c r="L41" s="92">
        <v>3374.0101547916943</v>
      </c>
      <c r="M41" s="92">
        <v>3102.9020319165779</v>
      </c>
      <c r="N41" s="92">
        <v>2696.2398476038998</v>
      </c>
      <c r="O41" s="103">
        <f t="shared" ref="O41:O48" si="9">SUM(C41:N41)</f>
        <v>40480.698476320984</v>
      </c>
    </row>
    <row r="42" spans="1:15" x14ac:dyDescent="0.2">
      <c r="A42" s="83">
        <f t="shared" ref="A42:A48" si="10">A41+1</f>
        <v>22</v>
      </c>
      <c r="B42" s="99" t="s">
        <v>94</v>
      </c>
      <c r="C42" s="92">
        <v>85.691436262493966</v>
      </c>
      <c r="D42" s="92">
        <v>137.10647054497829</v>
      </c>
      <c r="E42" s="92">
        <v>171.38287252498793</v>
      </c>
      <c r="F42" s="92">
        <v>171.38287252498793</v>
      </c>
      <c r="G42" s="92">
        <v>188.52064220252288</v>
      </c>
      <c r="H42" s="92">
        <v>205.6592745049976</v>
      </c>
      <c r="I42" s="92">
        <v>137.10647054497829</v>
      </c>
      <c r="J42" s="92">
        <v>137.10647054497829</v>
      </c>
      <c r="K42" s="92">
        <v>137.10647054497829</v>
      </c>
      <c r="L42" s="92">
        <v>137.10647054497829</v>
      </c>
      <c r="M42" s="92">
        <v>137.10647054497829</v>
      </c>
      <c r="N42" s="92">
        <v>68.551078710140359</v>
      </c>
      <c r="O42" s="103">
        <f t="shared" si="9"/>
        <v>1713.8270000000002</v>
      </c>
    </row>
    <row r="43" spans="1:15" x14ac:dyDescent="0.2">
      <c r="A43" s="83">
        <f t="shared" si="10"/>
        <v>23</v>
      </c>
      <c r="B43" s="99" t="s">
        <v>95</v>
      </c>
      <c r="C43" s="92">
        <v>97.041606451593353</v>
      </c>
      <c r="D43" s="92">
        <v>97.041606451593353</v>
      </c>
      <c r="E43" s="92">
        <v>97.041606451593353</v>
      </c>
      <c r="F43" s="92">
        <v>97.041606451593353</v>
      </c>
      <c r="G43" s="92">
        <v>97.041606451593353</v>
      </c>
      <c r="H43" s="92">
        <v>109.17219032266051</v>
      </c>
      <c r="I43" s="92">
        <v>109.17219032266051</v>
      </c>
      <c r="J43" s="92">
        <v>109.17219032266051</v>
      </c>
      <c r="K43" s="92">
        <v>109.17219032266051</v>
      </c>
      <c r="L43" s="92">
        <v>97.041606451593353</v>
      </c>
      <c r="M43" s="92">
        <v>97.041606451593353</v>
      </c>
      <c r="N43" s="92">
        <v>97.040993548204554</v>
      </c>
      <c r="O43" s="103">
        <f t="shared" si="9"/>
        <v>1213.0210000000002</v>
      </c>
    </row>
    <row r="44" spans="1:15" x14ac:dyDescent="0.2">
      <c r="A44" s="83">
        <f t="shared" si="10"/>
        <v>24</v>
      </c>
      <c r="B44" t="s">
        <v>102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3">
        <f t="shared" si="9"/>
        <v>0</v>
      </c>
    </row>
    <row r="45" spans="1:15" x14ac:dyDescent="0.2">
      <c r="A45" s="83">
        <f t="shared" si="10"/>
        <v>25</v>
      </c>
      <c r="B45" t="s">
        <v>96</v>
      </c>
      <c r="C45" s="92">
        <v>377.85027438684091</v>
      </c>
      <c r="D45" s="92">
        <v>1247.9461782163</v>
      </c>
      <c r="E45" s="92">
        <v>462.70219547586566</v>
      </c>
      <c r="F45" s="92">
        <v>455.64012141084424</v>
      </c>
      <c r="G45" s="92">
        <v>434.21431150923121</v>
      </c>
      <c r="H45" s="92">
        <v>428.59305698531006</v>
      </c>
      <c r="I45" s="92">
        <v>394.56460438905606</v>
      </c>
      <c r="J45" s="92">
        <v>466.815529434344</v>
      </c>
      <c r="K45" s="92">
        <v>456.70962117306669</v>
      </c>
      <c r="L45" s="92">
        <v>426.39024973833079</v>
      </c>
      <c r="M45" s="92">
        <v>397.07492369237877</v>
      </c>
      <c r="N45" s="92">
        <v>377.02777226023488</v>
      </c>
      <c r="O45" s="103">
        <f t="shared" si="9"/>
        <v>5925.528838671803</v>
      </c>
    </row>
    <row r="46" spans="1:15" x14ac:dyDescent="0.2">
      <c r="A46" s="83">
        <f t="shared" si="10"/>
        <v>26</v>
      </c>
      <c r="B46" s="109" t="s">
        <v>103</v>
      </c>
      <c r="C46" s="106">
        <v>432.11194686701958</v>
      </c>
      <c r="D46" s="106">
        <v>710.71584752260151</v>
      </c>
      <c r="E46" s="106">
        <v>448.87270515387712</v>
      </c>
      <c r="F46" s="106">
        <v>447.8283026801144</v>
      </c>
      <c r="G46" s="106">
        <v>406.22097875496286</v>
      </c>
      <c r="H46" s="106">
        <v>295.40944365776295</v>
      </c>
      <c r="I46" s="106">
        <v>277.34082265317232</v>
      </c>
      <c r="J46" s="106">
        <v>280.89750504236792</v>
      </c>
      <c r="K46" s="106">
        <v>274.44488970161268</v>
      </c>
      <c r="L46" s="106">
        <v>525.4893591816907</v>
      </c>
      <c r="M46" s="106">
        <v>263.91926222821274</v>
      </c>
      <c r="N46" s="106">
        <v>238.9012852565433</v>
      </c>
      <c r="O46" s="106">
        <f t="shared" ref="O46" si="11">SUM(C46:N46)</f>
        <v>4602.1523486999376</v>
      </c>
    </row>
    <row r="47" spans="1:15" x14ac:dyDescent="0.2">
      <c r="A47" s="83">
        <f t="shared" si="10"/>
        <v>27</v>
      </c>
      <c r="B47" t="s">
        <v>107</v>
      </c>
      <c r="C47" s="107">
        <v>0</v>
      </c>
      <c r="D47" s="107">
        <v>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  <c r="L47" s="107">
        <v>0</v>
      </c>
      <c r="M47" s="107">
        <v>0</v>
      </c>
      <c r="N47" s="107">
        <v>0</v>
      </c>
      <c r="O47" s="104">
        <f t="shared" si="9"/>
        <v>0</v>
      </c>
    </row>
    <row r="48" spans="1:15" ht="13.5" thickBot="1" x14ac:dyDescent="0.25">
      <c r="A48" s="83">
        <f t="shared" si="10"/>
        <v>28</v>
      </c>
      <c r="B48" s="99" t="s">
        <v>97</v>
      </c>
      <c r="C48" s="101">
        <f>SUM(C40:C47)</f>
        <v>4970.6965294603715</v>
      </c>
      <c r="D48" s="101">
        <f t="shared" ref="D48:N48" si="12">SUM(D40:D47)</f>
        <v>6204.8824377787578</v>
      </c>
      <c r="E48" s="101">
        <f t="shared" si="12"/>
        <v>5916.7957569073142</v>
      </c>
      <c r="F48" s="101">
        <f t="shared" si="12"/>
        <v>5889.5441618063924</v>
      </c>
      <c r="G48" s="101">
        <f t="shared" si="12"/>
        <v>5644.3598775175587</v>
      </c>
      <c r="H48" s="101">
        <f t="shared" si="12"/>
        <v>5324.2011551734031</v>
      </c>
      <c r="I48" s="101">
        <f t="shared" si="12"/>
        <v>4956.5933312453108</v>
      </c>
      <c r="J48" s="101">
        <f t="shared" si="12"/>
        <v>5750.0870821402305</v>
      </c>
      <c r="K48" s="101">
        <f t="shared" si="12"/>
        <v>5656.1608486144496</v>
      </c>
      <c r="L48" s="101">
        <f t="shared" si="12"/>
        <v>5681.1674343296554</v>
      </c>
      <c r="M48" s="101">
        <f t="shared" si="12"/>
        <v>4790.9246514728375</v>
      </c>
      <c r="N48" s="101">
        <f t="shared" si="12"/>
        <v>4382.9718650290042</v>
      </c>
      <c r="O48" s="101">
        <f t="shared" si="9"/>
        <v>65168.385131475283</v>
      </c>
    </row>
    <row r="49" spans="2:2" ht="13.5" thickTop="1" x14ac:dyDescent="0.2"/>
    <row r="50" spans="2:2" x14ac:dyDescent="0.2">
      <c r="B50" t="s">
        <v>108</v>
      </c>
    </row>
  </sheetData>
  <mergeCells count="5">
    <mergeCell ref="B4:O4"/>
    <mergeCell ref="B5:O5"/>
    <mergeCell ref="B6:O6"/>
    <mergeCell ref="B8:O8"/>
    <mergeCell ref="B7:O7"/>
  </mergeCells>
  <pageMargins left="0.45" right="0.45" top="0.75" bottom="0.75" header="0.3" footer="0.3"/>
  <pageSetup scale="80" orientation="landscape" r:id="rId1"/>
  <ignoredErrors>
    <ignoredError sqref="B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5CD794-3D6D-42D0-A7BD-C74294F88867}"/>
</file>

<file path=customXml/itemProps2.xml><?xml version="1.0" encoding="utf-8"?>
<ds:datastoreItem xmlns:ds="http://schemas.openxmlformats.org/officeDocument/2006/customXml" ds:itemID="{1B63CB61-D5B6-4C4E-BAF7-2559FD42E67F}"/>
</file>

<file path=customXml/itemProps3.xml><?xml version="1.0" encoding="utf-8"?>
<ds:datastoreItem xmlns:ds="http://schemas.openxmlformats.org/officeDocument/2006/customXml" ds:itemID="{6A269AA6-46FD-4524-A3AC-E46C0FF3AD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12-b &amp; 12-d Fully Loaded</vt:lpstr>
      <vt:lpstr>7-d CapEx 0&amp;12</vt:lpstr>
      <vt:lpstr>'12-b &amp; 12-d Fully Loaded'!Print_Area</vt:lpstr>
      <vt:lpstr>'7-d CapEx 0&amp;12'!Print_Area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Ryan \ John \ Robert</cp:lastModifiedBy>
  <cp:lastPrinted>2024-05-02T14:48:23Z</cp:lastPrinted>
  <dcterms:created xsi:type="dcterms:W3CDTF">2013-05-08T13:02:47Z</dcterms:created>
  <dcterms:modified xsi:type="dcterms:W3CDTF">2024-05-30T20:45:02Z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7.1.4.2171.24</vt:lpwstr>
  </property>
  <property fmtid="{D5CDD505-2E9C-101B-9397-08002B2CF9AE}" pid="5" name="K4XL KID">
    <vt:lpwstr>LVNGDFPPRD</vt:lpwstr>
  </property>
  <property fmtid="{D5CDD505-2E9C-101B-9397-08002B2CF9AE}" pid="6" name="K4XL DBKID">
    <vt:lpwstr>LVNGDFPPRD</vt:lpwstr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  <property fmtid="{D5CDD505-2E9C-101B-9397-08002B2CF9AE}" pid="9" name="ContentTypeId">
    <vt:lpwstr>0x01010023D3BF6419712D41B897E776747B2DEC</vt:lpwstr>
  </property>
</Properties>
</file>