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Honaker Law Office\Clients\00890 - Columbia Gas (NiSource)\0007 - 2024 Rate Case\Drafts\DR-1\Excel Attachment\"/>
    </mc:Choice>
  </mc:AlternateContent>
  <xr:revisionPtr revIDLastSave="0" documentId="8_{28A4C1D3-A936-4DD3-B4F2-BE65EF340E31}" xr6:coauthVersionLast="47" xr6:coauthVersionMax="47" xr10:uidLastSave="{00000000-0000-0000-0000-000000000000}"/>
  <bookViews>
    <workbookView xWindow="42075" yWindow="3480" windowWidth="23730" windowHeight="9960" xr2:uid="{00000000-000D-0000-FFFF-FFFF00000000}"/>
  </bookViews>
  <sheets>
    <sheet name="Sheet1" sheetId="1" r:id="rId1"/>
  </sheets>
  <definedNames>
    <definedName name="_xlnm.Print_Area" localSheetId="0">Sheet1!$A$1:$J$35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 l="1"/>
  <c r="J15" i="1" l="1"/>
  <c r="D15" i="1" l="1"/>
  <c r="I28" i="1"/>
  <c r="H28" i="1"/>
  <c r="G28" i="1"/>
  <c r="G29" i="1" s="1"/>
  <c r="F28" i="1"/>
  <c r="E28" i="1"/>
  <c r="J27" i="1"/>
  <c r="J26" i="1"/>
  <c r="J25" i="1"/>
  <c r="J24" i="1"/>
  <c r="J23" i="1"/>
  <c r="J22" i="1"/>
  <c r="J21" i="1"/>
  <c r="J20" i="1"/>
  <c r="J19" i="1"/>
  <c r="J18" i="1"/>
  <c r="J17" i="1"/>
  <c r="J16" i="1"/>
  <c r="H29" i="1" l="1"/>
  <c r="D23" i="1"/>
  <c r="I29" i="1"/>
  <c r="D19" i="1"/>
  <c r="D21" i="1"/>
  <c r="D16" i="1"/>
  <c r="D25" i="1"/>
  <c r="D20" i="1"/>
  <c r="D22" i="1"/>
  <c r="D24" i="1"/>
  <c r="D17" i="1"/>
  <c r="D18" i="1"/>
  <c r="D26" i="1"/>
  <c r="E29" i="1"/>
  <c r="F29" i="1"/>
  <c r="J28" i="1"/>
  <c r="D27" i="1"/>
  <c r="J29" i="1" l="1"/>
  <c r="J31" i="1"/>
  <c r="D28" i="1"/>
  <c r="D31" i="1"/>
  <c r="F31" i="1"/>
  <c r="H31" i="1"/>
  <c r="E31" i="1"/>
  <c r="I31" i="1"/>
  <c r="D29" i="1" l="1"/>
  <c r="E30" i="1" s="1"/>
  <c r="D30" i="1"/>
  <c r="H30" i="1"/>
  <c r="F30" i="1"/>
  <c r="J30" i="1"/>
  <c r="I30" i="1" l="1"/>
</calcChain>
</file>

<file path=xl/sharedStrings.xml><?xml version="1.0" encoding="utf-8"?>
<sst xmlns="http://schemas.openxmlformats.org/spreadsheetml/2006/main" count="42" uniqueCount="42">
  <si>
    <r>
      <rPr>
        <sz val="8"/>
        <color rgb="FF231F20"/>
        <rFont val="Arial"/>
        <family val="2"/>
      </rPr>
      <t>Line No.</t>
    </r>
  </si>
  <si>
    <r>
      <rPr>
        <sz val="8"/>
        <color rgb="FF231F20"/>
        <rFont val="Arial"/>
        <family val="2"/>
      </rPr>
      <t>Total Capital (b)</t>
    </r>
  </si>
  <si>
    <r>
      <rPr>
        <sz val="8"/>
        <color rgb="FF231F20"/>
        <rFont val="Arial"/>
        <family val="2"/>
      </rPr>
      <t xml:space="preserve">Short-Term Debt
</t>
    </r>
    <r>
      <rPr>
        <sz val="8"/>
        <color rgb="FF231F20"/>
        <rFont val="Arial"/>
        <family val="2"/>
      </rPr>
      <t>(d)</t>
    </r>
  </si>
  <si>
    <r>
      <rPr>
        <sz val="8"/>
        <color rgb="FF231F20"/>
        <rFont val="Arial"/>
        <family val="2"/>
      </rPr>
      <t>Balance at beginning of most recent calendar year</t>
    </r>
  </si>
  <si>
    <r>
      <rPr>
        <sz val="8"/>
        <color rgb="FF231F20"/>
        <rFont val="Arial"/>
        <family val="2"/>
      </rPr>
      <t>1</t>
    </r>
    <r>
      <rPr>
        <vertAlign val="superscript"/>
        <sz val="8"/>
        <color rgb="FF231F20"/>
        <rFont val="Arial"/>
        <family val="2"/>
      </rPr>
      <t>st</t>
    </r>
    <r>
      <rPr>
        <sz val="8"/>
        <color rgb="FF231F20"/>
        <rFont val="Arial"/>
        <family val="2"/>
      </rPr>
      <t xml:space="preserve"> Month</t>
    </r>
  </si>
  <si>
    <r>
      <rPr>
        <sz val="8"/>
        <color rgb="FF231F20"/>
        <rFont val="Arial"/>
        <family val="2"/>
      </rPr>
      <t>2</t>
    </r>
    <r>
      <rPr>
        <vertAlign val="superscript"/>
        <sz val="8"/>
        <color rgb="FF231F20"/>
        <rFont val="Arial"/>
        <family val="2"/>
      </rPr>
      <t>nd</t>
    </r>
    <r>
      <rPr>
        <sz val="8"/>
        <color rgb="FF231F20"/>
        <rFont val="Arial"/>
        <family val="2"/>
      </rPr>
      <t xml:space="preserve"> Month</t>
    </r>
  </si>
  <si>
    <r>
      <rPr>
        <sz val="8"/>
        <color rgb="FF231F20"/>
        <rFont val="Arial"/>
        <family val="2"/>
      </rPr>
      <t>3</t>
    </r>
    <r>
      <rPr>
        <vertAlign val="superscript"/>
        <sz val="8"/>
        <color rgb="FF231F20"/>
        <rFont val="Arial"/>
        <family val="2"/>
      </rPr>
      <t>rd</t>
    </r>
    <r>
      <rPr>
        <sz val="8"/>
        <color rgb="FF231F20"/>
        <rFont val="Arial"/>
        <family val="2"/>
      </rPr>
      <t xml:space="preserve"> Month</t>
    </r>
  </si>
  <si>
    <r>
      <rPr>
        <sz val="8"/>
        <color rgb="FF231F20"/>
        <rFont val="Arial"/>
        <family val="2"/>
      </rPr>
      <t>4</t>
    </r>
    <r>
      <rPr>
        <vertAlign val="superscript"/>
        <sz val="8"/>
        <color rgb="FF231F20"/>
        <rFont val="Arial"/>
        <family val="2"/>
      </rPr>
      <t>th</t>
    </r>
    <r>
      <rPr>
        <sz val="8"/>
        <color rgb="FF231F20"/>
        <rFont val="Arial"/>
        <family val="2"/>
      </rPr>
      <t xml:space="preserve"> Month</t>
    </r>
  </si>
  <si>
    <r>
      <rPr>
        <sz val="8"/>
        <color rgb="FF231F20"/>
        <rFont val="Arial"/>
        <family val="2"/>
      </rPr>
      <t>5</t>
    </r>
    <r>
      <rPr>
        <vertAlign val="superscript"/>
        <sz val="8"/>
        <color rgb="FF231F20"/>
        <rFont val="Arial"/>
        <family val="2"/>
      </rPr>
      <t>th</t>
    </r>
    <r>
      <rPr>
        <sz val="8"/>
        <color rgb="FF231F20"/>
        <rFont val="Arial"/>
        <family val="2"/>
      </rPr>
      <t xml:space="preserve"> Month</t>
    </r>
  </si>
  <si>
    <r>
      <rPr>
        <sz val="8"/>
        <color rgb="FF231F20"/>
        <rFont val="Arial"/>
        <family val="2"/>
      </rPr>
      <t>6</t>
    </r>
    <r>
      <rPr>
        <vertAlign val="superscript"/>
        <sz val="8"/>
        <color rgb="FF231F20"/>
        <rFont val="Arial"/>
        <family val="2"/>
      </rPr>
      <t>th</t>
    </r>
    <r>
      <rPr>
        <sz val="8"/>
        <color rgb="FF231F20"/>
        <rFont val="Arial"/>
        <family val="2"/>
      </rPr>
      <t xml:space="preserve"> Month</t>
    </r>
  </si>
  <si>
    <r>
      <rPr>
        <sz val="8"/>
        <color rgb="FF231F20"/>
        <rFont val="Arial"/>
        <family val="2"/>
      </rPr>
      <t>7</t>
    </r>
    <r>
      <rPr>
        <vertAlign val="superscript"/>
        <sz val="8"/>
        <color rgb="FF231F20"/>
        <rFont val="Arial"/>
        <family val="2"/>
      </rPr>
      <t>th</t>
    </r>
    <r>
      <rPr>
        <sz val="8"/>
        <color rgb="FF231F20"/>
        <rFont val="Arial"/>
        <family val="2"/>
      </rPr>
      <t xml:space="preserve"> Month</t>
    </r>
  </si>
  <si>
    <r>
      <rPr>
        <sz val="8"/>
        <color rgb="FF231F20"/>
        <rFont val="Arial"/>
        <family val="2"/>
      </rPr>
      <t>8</t>
    </r>
    <r>
      <rPr>
        <vertAlign val="superscript"/>
        <sz val="8"/>
        <color rgb="FF231F20"/>
        <rFont val="Arial"/>
        <family val="2"/>
      </rPr>
      <t>th</t>
    </r>
    <r>
      <rPr>
        <sz val="8"/>
        <color rgb="FF231F20"/>
        <rFont val="Arial"/>
        <family val="2"/>
      </rPr>
      <t xml:space="preserve"> Month</t>
    </r>
  </si>
  <si>
    <r>
      <rPr>
        <sz val="8"/>
        <color rgb="FF231F20"/>
        <rFont val="Arial"/>
        <family val="2"/>
      </rPr>
      <t>9</t>
    </r>
    <r>
      <rPr>
        <vertAlign val="superscript"/>
        <sz val="8"/>
        <color rgb="FF231F20"/>
        <rFont val="Arial"/>
        <family val="2"/>
      </rPr>
      <t>th</t>
    </r>
    <r>
      <rPr>
        <sz val="8"/>
        <color rgb="FF231F20"/>
        <rFont val="Arial"/>
        <family val="2"/>
      </rPr>
      <t xml:space="preserve"> Month</t>
    </r>
  </si>
  <si>
    <r>
      <rPr>
        <sz val="8"/>
        <color rgb="FF231F20"/>
        <rFont val="Arial"/>
        <family val="2"/>
      </rPr>
      <t>10</t>
    </r>
    <r>
      <rPr>
        <vertAlign val="superscript"/>
        <sz val="8"/>
        <color rgb="FF231F20"/>
        <rFont val="Arial"/>
        <family val="2"/>
      </rPr>
      <t>th</t>
    </r>
    <r>
      <rPr>
        <sz val="8"/>
        <color rgb="FF231F20"/>
        <rFont val="Arial"/>
        <family val="2"/>
      </rPr>
      <t xml:space="preserve"> Month</t>
    </r>
  </si>
  <si>
    <r>
      <rPr>
        <sz val="8"/>
        <color rgb="FF231F20"/>
        <rFont val="Arial"/>
        <family val="2"/>
      </rPr>
      <t>11</t>
    </r>
    <r>
      <rPr>
        <vertAlign val="superscript"/>
        <sz val="8"/>
        <color rgb="FF231F20"/>
        <rFont val="Arial"/>
        <family val="2"/>
      </rPr>
      <t>th</t>
    </r>
    <r>
      <rPr>
        <sz val="8"/>
        <color rgb="FF231F20"/>
        <rFont val="Arial"/>
        <family val="2"/>
      </rPr>
      <t xml:space="preserve"> Month</t>
    </r>
  </si>
  <si>
    <r>
      <rPr>
        <sz val="8"/>
        <color rgb="FF231F20"/>
        <rFont val="Arial"/>
        <family val="2"/>
      </rPr>
      <t>12</t>
    </r>
    <r>
      <rPr>
        <vertAlign val="superscript"/>
        <sz val="8"/>
        <color rgb="FF231F20"/>
        <rFont val="Arial"/>
        <family val="2"/>
      </rPr>
      <t>th</t>
    </r>
    <r>
      <rPr>
        <sz val="8"/>
        <color rgb="FF231F20"/>
        <rFont val="Arial"/>
        <family val="2"/>
      </rPr>
      <t xml:space="preserve"> Month</t>
    </r>
  </si>
  <si>
    <r>
      <rPr>
        <sz val="8"/>
        <color rgb="FF231F20"/>
        <rFont val="Arial"/>
        <family val="2"/>
      </rPr>
      <t>Total (L1 through L13)</t>
    </r>
  </si>
  <si>
    <r>
      <rPr>
        <sz val="8"/>
        <color rgb="FF231F20"/>
        <rFont val="Arial"/>
        <family val="2"/>
      </rPr>
      <t>Average Balance (L14 /  13)</t>
    </r>
  </si>
  <si>
    <r>
      <rPr>
        <sz val="8"/>
        <color rgb="FF231F20"/>
        <rFont val="Arial"/>
        <family val="2"/>
      </rPr>
      <t>Average Capitalization Ratios</t>
    </r>
  </si>
  <si>
    <r>
      <rPr>
        <sz val="8"/>
        <color rgb="FF231F20"/>
        <rFont val="Arial"/>
        <family val="2"/>
      </rPr>
      <t>End-of-period Capitalization Ratios</t>
    </r>
  </si>
  <si>
    <t>Schedule E2
Louisville Gas and Electric Company Case No. 2020-00350
Calculation of Average Capital Structure
12 Months Ended December 31,                     __
“000 Omitted”</t>
  </si>
  <si>
    <t>Columbia Gas of Kentucky</t>
  </si>
  <si>
    <t>Calculation of Average Capital Structure</t>
  </si>
  <si>
    <t>"000 Omitted"</t>
  </si>
  <si>
    <t>Item
 (a)</t>
  </si>
  <si>
    <t>Long-Term
Debt 
(c)</t>
  </si>
  <si>
    <t>Retained
Earnings 
(g)</t>
  </si>
  <si>
    <t>Preferred 
Stock
(e)</t>
  </si>
  <si>
    <t>Common
 Stock
(f)</t>
  </si>
  <si>
    <t>Total
 Common
 Equity
(h)</t>
  </si>
  <si>
    <t xml:space="preserve">Instructions: </t>
  </si>
  <si>
    <t>Page 1 of 1</t>
  </si>
  <si>
    <t>Attachment B</t>
  </si>
  <si>
    <t>KY PSC Case No. 2024-00092</t>
  </si>
  <si>
    <t>Case No. 2024-00092</t>
  </si>
  <si>
    <t>12 Months Ended December 31, 2023</t>
  </si>
  <si>
    <t>Staff 1-22</t>
  </si>
  <si>
    <t>1.  If applicable, provide an additional schedule in the above format excluding common equity in subsidiaries from the total company structure.
     Show the amount of common equity excluded.
2.  Include premium class of stock.</t>
  </si>
  <si>
    <t>Respondent:  Rea</t>
  </si>
  <si>
    <t>Note:</t>
  </si>
  <si>
    <t>Total percentage values are subject to rounding.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</si>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</sst>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_(#,##0_);_(\(#,##0\);_(&quot;-&quot;_);_(@_)"/>
  </numFmts>
  <fonts count="9" x14ac:knownFonts="1">
    <font>
      <sz val="11"/>
      <color theme="1"/>
      <name val="Calibri"/>
      <family val="2"/>
      <scheme val="minor"/>
    </font>
    <font>
      <sz val="8"/>
      <color rgb="FF231F20"/>
      <name val="Arial"/>
      <family val="2"/>
    </font>
    <font>
      <sz val="8"/>
      <name val="Arial"/>
      <family val="2"/>
    </font>
    <font>
      <vertAlign val="superscript"/>
      <sz val="8"/>
      <color rgb="FF231F20"/>
      <name val="Arial"/>
      <family val="2"/>
    </font>
    <font>
      <sz val="9"/>
      <color theme="1"/>
      <name val="Calibri"/>
      <family val="2"/>
      <scheme val="minor"/>
    </font>
    <font>
      <sz val="10"/>
      <color theme="1"/>
      <name val="Calibri"/>
      <family val="2"/>
      <scheme val="minor"/>
    </font>
    <font>
      <sz val="9"/>
      <color rgb="FF231F20"/>
      <name val="Calibri"/>
      <family val="2"/>
      <scheme val="minor"/>
    </font>
    <font>
      <sz val="11"/>
      <color theme="1"/>
      <name val="Calibri"/>
      <family val="2"/>
      <scheme val="minor"/>
    </font>
    <font>
      <sz val="9"/>
      <name val="Arial"/>
      <family val="2"/>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231F20"/>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rgb="FF231F2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231F2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s>
  <cellStyleXfs count="3">
    <xf numFmtId="0" fontId="0" fillId="0" borderId="0"/>
    <xf numFmtId="9" fontId="7" fillId="0" borderId="0" applyFont="0" applyFill="0" applyBorder="0" applyAlignment="0" applyProtection="0"/>
    <xf numFmtId="0" fontId="7" fillId="0" borderId="0"/>
  </cellStyleXfs>
  <cellXfs count="59">
    <xf numFmtId="0" fontId="0" fillId="0" borderId="0" xfId="0"/>
    <xf numFmtId="0" fontId="0" fillId="0" borderId="0" xfId="0" applyAlignment="1">
      <alignment vertical="top" wrapText="1"/>
    </xf>
    <xf numFmtId="0" fontId="0" fillId="0" borderId="0" xfId="0" applyAlignment="1">
      <alignment vertical="center" wrapText="1"/>
    </xf>
    <xf numFmtId="0" fontId="2" fillId="0" borderId="10" xfId="0" applyFont="1" applyBorder="1" applyAlignment="1">
      <alignment horizontal="center" wrapText="1"/>
    </xf>
    <xf numFmtId="0" fontId="0" fillId="0" borderId="0" xfId="0" applyAlignment="1">
      <alignment horizontal="center"/>
    </xf>
    <xf numFmtId="0" fontId="1" fillId="0" borderId="11" xfId="0" applyFont="1" applyBorder="1" applyAlignment="1">
      <alignment horizontal="center" wrapText="1"/>
    </xf>
    <xf numFmtId="164" fontId="1" fillId="0" borderId="0" xfId="0" applyNumberFormat="1" applyFont="1" applyAlignment="1">
      <alignment horizontal="center" vertical="center" shrinkToFit="1"/>
    </xf>
    <xf numFmtId="0" fontId="2" fillId="0" borderId="0" xfId="0" applyFont="1" applyAlignment="1">
      <alignment horizontal="left" vertical="center" wrapText="1"/>
    </xf>
    <xf numFmtId="0" fontId="2" fillId="0" borderId="1" xfId="0" applyFont="1" applyBorder="1" applyAlignment="1">
      <alignment horizontal="center" wrapText="1"/>
    </xf>
    <xf numFmtId="164" fontId="1" fillId="0" borderId="1" xfId="0" applyNumberFormat="1" applyFont="1" applyBorder="1" applyAlignment="1">
      <alignment horizontal="center" vertical="center" shrinkToFit="1"/>
    </xf>
    <xf numFmtId="164" fontId="1" fillId="0" borderId="17" xfId="0" applyNumberFormat="1" applyFont="1" applyBorder="1" applyAlignment="1">
      <alignment horizontal="center" vertical="center" shrinkToFit="1"/>
    </xf>
    <xf numFmtId="164" fontId="1" fillId="0" borderId="18" xfId="0" applyNumberFormat="1" applyFont="1" applyBorder="1" applyAlignment="1">
      <alignment horizontal="center" vertical="center" shrinkToFit="1"/>
    </xf>
    <xf numFmtId="164" fontId="1" fillId="0" borderId="19" xfId="0" applyNumberFormat="1" applyFont="1" applyBorder="1" applyAlignment="1">
      <alignment horizontal="center" vertical="center" shrinkToFit="1"/>
    </xf>
    <xf numFmtId="0" fontId="0" fillId="0" borderId="1" xfId="0" applyBorder="1" applyAlignment="1">
      <alignment horizontal="center" wrapText="1"/>
    </xf>
    <xf numFmtId="0" fontId="1" fillId="0" borderId="1" xfId="0" applyFont="1" applyBorder="1" applyAlignment="1">
      <alignment horizontal="center" wrapText="1"/>
    </xf>
    <xf numFmtId="0" fontId="1" fillId="0" borderId="20" xfId="0" applyFont="1" applyBorder="1" applyAlignment="1">
      <alignment horizontal="center" wrapText="1"/>
    </xf>
    <xf numFmtId="165" fontId="0" fillId="0" borderId="10" xfId="0" applyNumberFormat="1" applyBorder="1" applyAlignment="1">
      <alignment vertical="center" wrapText="1"/>
    </xf>
    <xf numFmtId="165" fontId="0" fillId="0" borderId="11" xfId="0" applyNumberFormat="1" applyBorder="1" applyAlignment="1">
      <alignment vertical="center" wrapText="1"/>
    </xf>
    <xf numFmtId="165" fontId="0" fillId="0" borderId="1" xfId="0" applyNumberFormat="1" applyBorder="1" applyAlignment="1">
      <alignment vertical="center" wrapText="1"/>
    </xf>
    <xf numFmtId="165" fontId="0" fillId="0" borderId="20" xfId="0" applyNumberFormat="1" applyBorder="1" applyAlignment="1">
      <alignment vertical="center" wrapText="1"/>
    </xf>
    <xf numFmtId="165" fontId="0" fillId="0" borderId="12" xfId="0" applyNumberFormat="1" applyBorder="1" applyAlignment="1">
      <alignment vertical="center" wrapText="1"/>
    </xf>
    <xf numFmtId="165" fontId="0" fillId="0" borderId="13" xfId="0" applyNumberFormat="1" applyBorder="1" applyAlignment="1">
      <alignment vertical="center" wrapText="1"/>
    </xf>
    <xf numFmtId="165" fontId="0" fillId="0" borderId="17" xfId="0" applyNumberFormat="1" applyBorder="1" applyAlignment="1">
      <alignment vertical="center" wrapText="1"/>
    </xf>
    <xf numFmtId="165" fontId="0" fillId="0" borderId="21" xfId="0" applyNumberFormat="1" applyBorder="1" applyAlignment="1">
      <alignment vertical="center" wrapText="1"/>
    </xf>
    <xf numFmtId="165" fontId="0" fillId="0" borderId="14" xfId="0" applyNumberFormat="1" applyBorder="1" applyAlignment="1">
      <alignment vertical="center" wrapText="1"/>
    </xf>
    <xf numFmtId="165" fontId="0" fillId="0" borderId="18" xfId="0" applyNumberFormat="1" applyBorder="1" applyAlignment="1">
      <alignment vertical="center" wrapText="1"/>
    </xf>
    <xf numFmtId="165" fontId="0" fillId="0" borderId="22" xfId="0" applyNumberFormat="1" applyBorder="1" applyAlignment="1">
      <alignment vertical="center" wrapText="1"/>
    </xf>
    <xf numFmtId="165" fontId="0" fillId="0" borderId="15" xfId="0" applyNumberFormat="1" applyBorder="1" applyAlignment="1">
      <alignment vertical="center" wrapText="1"/>
    </xf>
    <xf numFmtId="165" fontId="0" fillId="0" borderId="16" xfId="0" applyNumberFormat="1" applyBorder="1" applyAlignment="1">
      <alignment vertical="center" wrapText="1"/>
    </xf>
    <xf numFmtId="165" fontId="0" fillId="0" borderId="19" xfId="0" applyNumberFormat="1" applyBorder="1" applyAlignment="1">
      <alignment vertical="center" wrapText="1"/>
    </xf>
    <xf numFmtId="165" fontId="0" fillId="0" borderId="23" xfId="0" applyNumberFormat="1" applyBorder="1" applyAlignment="1">
      <alignment vertical="center" wrapText="1"/>
    </xf>
    <xf numFmtId="10" fontId="0" fillId="0" borderId="10" xfId="1" applyNumberFormat="1" applyFont="1" applyFill="1" applyBorder="1" applyAlignment="1">
      <alignment horizontal="right" vertical="center" wrapText="1"/>
    </xf>
    <xf numFmtId="10" fontId="0" fillId="0" borderId="11" xfId="1" applyNumberFormat="1" applyFont="1" applyFill="1" applyBorder="1" applyAlignment="1">
      <alignment horizontal="right" vertical="center" wrapText="1"/>
    </xf>
    <xf numFmtId="10" fontId="0" fillId="0" borderId="1" xfId="1" applyNumberFormat="1" applyFont="1" applyFill="1" applyBorder="1" applyAlignment="1">
      <alignment horizontal="right" vertical="center" wrapText="1"/>
    </xf>
    <xf numFmtId="10" fontId="0" fillId="0" borderId="20" xfId="1" applyNumberFormat="1" applyFont="1" applyFill="1" applyBorder="1" applyAlignment="1">
      <alignment horizontal="right" vertical="center" wrapText="1"/>
    </xf>
    <xf numFmtId="0" fontId="0" fillId="0" borderId="0" xfId="0" applyAlignment="1">
      <alignment horizontal="right"/>
    </xf>
    <xf numFmtId="0" fontId="8" fillId="0" borderId="0" xfId="0" applyFont="1" applyAlignment="1">
      <alignment vertical="center"/>
    </xf>
    <xf numFmtId="0" fontId="6" fillId="0" borderId="0" xfId="0" applyFont="1" applyAlignment="1">
      <alignment horizontal="left" vertical="center"/>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6" xfId="0" applyBorder="1" applyAlignment="1">
      <alignment horizontal="center" vertical="top" wrapText="1"/>
    </xf>
    <xf numFmtId="0" fontId="5" fillId="0" borderId="2" xfId="0" applyFont="1" applyBorder="1" applyAlignment="1">
      <alignment horizontal="right" vertical="top" wrapText="1"/>
    </xf>
    <xf numFmtId="0" fontId="5" fillId="0" borderId="3" xfId="0" applyFont="1" applyBorder="1" applyAlignment="1">
      <alignment horizontal="right" vertical="top" wrapText="1"/>
    </xf>
    <xf numFmtId="0" fontId="5" fillId="0" borderId="4" xfId="0" applyFont="1" applyBorder="1" applyAlignment="1">
      <alignment horizontal="right" vertical="top" wrapText="1"/>
    </xf>
    <xf numFmtId="0" fontId="2" fillId="0" borderId="12"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applyFont="1" applyBorder="1" applyAlignment="1">
      <alignment horizontal="left" vertical="center" wrapText="1"/>
    </xf>
    <xf numFmtId="0" fontId="2" fillId="0" borderId="22" xfId="0" applyFont="1" applyBorder="1" applyAlignment="1">
      <alignment horizontal="left" vertical="center" wrapText="1"/>
    </xf>
    <xf numFmtId="0" fontId="2" fillId="0" borderId="15" xfId="0" applyFont="1" applyBorder="1" applyAlignment="1">
      <alignment horizontal="left" vertical="center" wrapText="1"/>
    </xf>
    <xf numFmtId="0" fontId="2" fillId="0" borderId="23" xfId="0" applyFont="1" applyBorder="1" applyAlignment="1">
      <alignment horizontal="left" vertical="center" wrapText="1"/>
    </xf>
    <xf numFmtId="0" fontId="0" fillId="0" borderId="0" xfId="0" applyAlignment="1">
      <alignment horizontal="right"/>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4" fillId="0" borderId="0" xfId="0" applyFont="1" applyAlignment="1">
      <alignment horizontal="left" vertical="center"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1" fillId="0" borderId="10" xfId="0" applyFont="1" applyBorder="1" applyAlignment="1">
      <alignment horizontal="center" wrapText="1"/>
    </xf>
    <xf numFmtId="0" fontId="2" fillId="0" borderId="20" xfId="0" applyFont="1" applyBorder="1" applyAlignment="1">
      <alignment horizontal="center" wrapText="1"/>
    </xf>
  </cellXfs>
  <cellStyles count="3">
    <cellStyle name="Normal" xfId="0" builtinId="0"/>
    <cellStyle name="Normal 8"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zoomScale="120" zoomScaleNormal="120" workbookViewId="0">
      <selection activeCell="M20" sqref="M20"/>
    </sheetView>
  </sheetViews>
  <sheetFormatPr defaultRowHeight="14.6" x14ac:dyDescent="0.4"/>
  <cols>
    <col min="1" max="1" width="8.84375" style="4" bestFit="1" customWidth="1"/>
    <col min="2" max="2" width="13.15234375" customWidth="1"/>
    <col min="3" max="3" width="21.3828125" customWidth="1"/>
    <col min="4" max="5" width="10.53515625" customWidth="1"/>
    <col min="6" max="6" width="10.15234375" customWidth="1"/>
    <col min="7" max="9" width="10.53515625" customWidth="1"/>
    <col min="10" max="10" width="11.84375" customWidth="1"/>
  </cols>
  <sheetData>
    <row r="1" spans="1:12" ht="14.5" customHeight="1" x14ac:dyDescent="0.4">
      <c r="A1" s="35"/>
      <c r="B1" s="35"/>
      <c r="C1" s="35"/>
      <c r="D1" s="35"/>
      <c r="E1" s="35"/>
      <c r="F1" s="35"/>
      <c r="G1" s="35"/>
      <c r="H1" s="35"/>
      <c r="I1" s="35"/>
      <c r="J1" s="35" t="s">
        <v>33</v>
      </c>
      <c r="K1" s="1"/>
      <c r="L1" s="1"/>
    </row>
    <row r="2" spans="1:12" ht="14.5" customHeight="1" x14ac:dyDescent="0.4">
      <c r="A2" s="35"/>
      <c r="B2" s="35"/>
      <c r="C2" s="35"/>
      <c r="D2" s="35"/>
      <c r="E2" s="35"/>
      <c r="F2" s="35"/>
      <c r="G2" s="35"/>
      <c r="H2" s="35"/>
      <c r="I2" s="35"/>
      <c r="J2" s="35" t="s">
        <v>36</v>
      </c>
      <c r="K2" s="1"/>
      <c r="L2" s="1"/>
    </row>
    <row r="3" spans="1:12" ht="14.5" customHeight="1" x14ac:dyDescent="0.4">
      <c r="A3" s="35"/>
      <c r="B3" s="35"/>
      <c r="C3" s="35"/>
      <c r="D3" s="35"/>
      <c r="E3" s="35"/>
      <c r="F3" s="35"/>
      <c r="G3" s="35"/>
      <c r="H3" s="35"/>
      <c r="I3" s="35"/>
      <c r="J3" s="35" t="s">
        <v>32</v>
      </c>
      <c r="K3" s="1"/>
      <c r="L3" s="1"/>
    </row>
    <row r="4" spans="1:12" ht="14.5" customHeight="1" x14ac:dyDescent="0.4">
      <c r="A4" s="35"/>
      <c r="B4" s="35"/>
      <c r="C4" s="35"/>
      <c r="D4" s="35"/>
      <c r="E4" s="35"/>
      <c r="F4" s="35"/>
      <c r="G4" s="35"/>
      <c r="H4" s="50" t="s">
        <v>38</v>
      </c>
      <c r="I4" s="50"/>
      <c r="J4" s="50"/>
      <c r="K4" s="1"/>
      <c r="L4" s="1"/>
    </row>
    <row r="5" spans="1:12" ht="14.5" customHeight="1" thickBot="1" x14ac:dyDescent="0.45">
      <c r="A5" s="35"/>
      <c r="B5" s="35"/>
      <c r="C5" s="35"/>
      <c r="D5" s="35"/>
      <c r="E5" s="35"/>
      <c r="F5" s="35"/>
      <c r="G5" s="35"/>
      <c r="H5" s="35"/>
      <c r="I5" s="35"/>
      <c r="J5" s="35" t="s">
        <v>31</v>
      </c>
      <c r="K5" s="1"/>
      <c r="L5" s="1"/>
    </row>
    <row r="6" spans="1:12" ht="14.5" customHeight="1" x14ac:dyDescent="0.4">
      <c r="A6" s="41" t="s">
        <v>20</v>
      </c>
      <c r="B6" s="42"/>
      <c r="C6" s="42"/>
      <c r="D6" s="42"/>
      <c r="E6" s="42"/>
      <c r="F6" s="42"/>
      <c r="G6" s="42"/>
      <c r="H6" s="42"/>
      <c r="I6" s="42"/>
      <c r="J6" s="43"/>
      <c r="K6" s="1"/>
      <c r="L6" s="1"/>
    </row>
    <row r="7" spans="1:12" ht="14.5" customHeight="1" x14ac:dyDescent="0.4">
      <c r="A7" s="38" t="s">
        <v>21</v>
      </c>
      <c r="B7" s="39"/>
      <c r="C7" s="39"/>
      <c r="D7" s="39"/>
      <c r="E7" s="39"/>
      <c r="F7" s="39"/>
      <c r="G7" s="39"/>
      <c r="H7" s="39"/>
      <c r="I7" s="39"/>
      <c r="J7" s="40"/>
      <c r="K7" s="1"/>
      <c r="L7" s="1"/>
    </row>
    <row r="8" spans="1:12" ht="14.5" customHeight="1" x14ac:dyDescent="0.4">
      <c r="A8" s="38" t="s">
        <v>34</v>
      </c>
      <c r="B8" s="39"/>
      <c r="C8" s="39"/>
      <c r="D8" s="39"/>
      <c r="E8" s="39"/>
      <c r="F8" s="39"/>
      <c r="G8" s="39"/>
      <c r="H8" s="39"/>
      <c r="I8" s="39"/>
      <c r="J8" s="40"/>
      <c r="K8" s="1"/>
      <c r="L8" s="1"/>
    </row>
    <row r="9" spans="1:12" ht="14.5" customHeight="1" x14ac:dyDescent="0.4">
      <c r="A9" s="38"/>
      <c r="B9" s="39"/>
      <c r="C9" s="39"/>
      <c r="D9" s="39"/>
      <c r="E9" s="39"/>
      <c r="F9" s="39"/>
      <c r="G9" s="39"/>
      <c r="H9" s="39"/>
      <c r="I9" s="39"/>
      <c r="J9" s="40"/>
      <c r="K9" s="1"/>
      <c r="L9" s="1"/>
    </row>
    <row r="10" spans="1:12" x14ac:dyDescent="0.4">
      <c r="A10" s="38" t="s">
        <v>22</v>
      </c>
      <c r="B10" s="39"/>
      <c r="C10" s="39"/>
      <c r="D10" s="39"/>
      <c r="E10" s="39"/>
      <c r="F10" s="39"/>
      <c r="G10" s="39"/>
      <c r="H10" s="39"/>
      <c r="I10" s="39"/>
      <c r="J10" s="40"/>
      <c r="K10" s="1"/>
      <c r="L10" s="1"/>
    </row>
    <row r="11" spans="1:12" ht="22.5" customHeight="1" x14ac:dyDescent="0.4">
      <c r="A11" s="38" t="s">
        <v>35</v>
      </c>
      <c r="B11" s="39"/>
      <c r="C11" s="39"/>
      <c r="D11" s="39"/>
      <c r="E11" s="39"/>
      <c r="F11" s="39"/>
      <c r="G11" s="39"/>
      <c r="H11" s="39"/>
      <c r="I11" s="39"/>
      <c r="J11" s="40"/>
      <c r="K11" s="2"/>
      <c r="L11" s="2"/>
    </row>
    <row r="12" spans="1:12" x14ac:dyDescent="0.4">
      <c r="A12" s="38"/>
      <c r="B12" s="39"/>
      <c r="C12" s="39"/>
      <c r="D12" s="39"/>
      <c r="E12" s="39"/>
      <c r="F12" s="39"/>
      <c r="G12" s="39"/>
      <c r="H12" s="39"/>
      <c r="I12" s="39"/>
      <c r="J12" s="40"/>
      <c r="K12" s="2"/>
      <c r="L12" s="2"/>
    </row>
    <row r="13" spans="1:12" ht="15" thickBot="1" x14ac:dyDescent="0.45">
      <c r="A13" s="54" t="s">
        <v>23</v>
      </c>
      <c r="B13" s="55"/>
      <c r="C13" s="55"/>
      <c r="D13" s="55"/>
      <c r="E13" s="55"/>
      <c r="F13" s="55"/>
      <c r="G13" s="55"/>
      <c r="H13" s="55"/>
      <c r="I13" s="55"/>
      <c r="J13" s="56"/>
      <c r="K13" s="2"/>
      <c r="L13" s="2"/>
    </row>
    <row r="14" spans="1:12" ht="42.9" thickBot="1" x14ac:dyDescent="0.45">
      <c r="A14" s="8" t="s">
        <v>0</v>
      </c>
      <c r="B14" s="57" t="s">
        <v>24</v>
      </c>
      <c r="C14" s="58"/>
      <c r="D14" s="3" t="s">
        <v>1</v>
      </c>
      <c r="E14" s="5" t="s">
        <v>25</v>
      </c>
      <c r="F14" s="13" t="s">
        <v>2</v>
      </c>
      <c r="G14" s="14" t="s">
        <v>27</v>
      </c>
      <c r="H14" s="14" t="s">
        <v>28</v>
      </c>
      <c r="I14" s="14" t="s">
        <v>26</v>
      </c>
      <c r="J14" s="15" t="s">
        <v>29</v>
      </c>
      <c r="K14" s="2"/>
      <c r="L14" s="2"/>
    </row>
    <row r="15" spans="1:12" ht="15" thickBot="1" x14ac:dyDescent="0.45">
      <c r="A15" s="9">
        <v>1</v>
      </c>
      <c r="B15" s="51" t="s">
        <v>3</v>
      </c>
      <c r="C15" s="52"/>
      <c r="D15" s="16">
        <f>SUM(E15:G15,J15)</f>
        <v>535966.21548999997</v>
      </c>
      <c r="E15" s="17">
        <v>218375</v>
      </c>
      <c r="F15" s="18">
        <v>51607.683080000003</v>
      </c>
      <c r="G15" s="18">
        <v>0</v>
      </c>
      <c r="H15" s="18">
        <v>81824.723639999997</v>
      </c>
      <c r="I15" s="18">
        <v>184158.80877</v>
      </c>
      <c r="J15" s="19">
        <f>SUM(H15:I15)</f>
        <v>265983.53240999999</v>
      </c>
      <c r="K15" s="2"/>
      <c r="L15" s="2"/>
    </row>
    <row r="16" spans="1:12" ht="15" thickBot="1" x14ac:dyDescent="0.45">
      <c r="A16" s="9">
        <v>2</v>
      </c>
      <c r="B16" s="51" t="s">
        <v>4</v>
      </c>
      <c r="C16" s="52"/>
      <c r="D16" s="16">
        <f t="shared" ref="D16:D27" si="0">SUM(E16:G16,J16)</f>
        <v>531120.63990000007</v>
      </c>
      <c r="E16" s="17">
        <v>218375</v>
      </c>
      <c r="F16" s="18">
        <v>38661.979630000002</v>
      </c>
      <c r="G16" s="18">
        <v>0</v>
      </c>
      <c r="H16" s="18">
        <v>81824.723639999997</v>
      </c>
      <c r="I16" s="18">
        <v>192258.93663000001</v>
      </c>
      <c r="J16" s="19">
        <f t="shared" ref="J16:J27" si="1">SUM(H16:I16)</f>
        <v>274083.66026999999</v>
      </c>
      <c r="K16" s="2"/>
      <c r="L16" s="2"/>
    </row>
    <row r="17" spans="1:12" ht="15" thickBot="1" x14ac:dyDescent="0.45">
      <c r="A17" s="10">
        <v>3</v>
      </c>
      <c r="B17" s="44" t="s">
        <v>5</v>
      </c>
      <c r="C17" s="45"/>
      <c r="D17" s="20">
        <f t="shared" si="0"/>
        <v>525203.92051999993</v>
      </c>
      <c r="E17" s="17">
        <v>218375</v>
      </c>
      <c r="F17" s="22">
        <v>26983.655309999998</v>
      </c>
      <c r="G17" s="22">
        <v>0</v>
      </c>
      <c r="H17" s="18">
        <v>81824.723639999997</v>
      </c>
      <c r="I17" s="22">
        <v>198020.54157</v>
      </c>
      <c r="J17" s="23">
        <f t="shared" si="1"/>
        <v>279845.26520999998</v>
      </c>
      <c r="K17" s="2"/>
      <c r="L17" s="2"/>
    </row>
    <row r="18" spans="1:12" ht="15" thickBot="1" x14ac:dyDescent="0.45">
      <c r="A18" s="11">
        <v>4</v>
      </c>
      <c r="B18" s="46" t="s">
        <v>6</v>
      </c>
      <c r="C18" s="47"/>
      <c r="D18" s="24">
        <f t="shared" si="0"/>
        <v>516560.06195</v>
      </c>
      <c r="E18" s="17">
        <v>218375</v>
      </c>
      <c r="F18" s="25">
        <v>13846.326130000001</v>
      </c>
      <c r="G18" s="25">
        <v>0</v>
      </c>
      <c r="H18" s="18">
        <v>81824.723639999997</v>
      </c>
      <c r="I18" s="25">
        <v>202514.01217999999</v>
      </c>
      <c r="J18" s="26">
        <f t="shared" si="1"/>
        <v>284338.73582</v>
      </c>
      <c r="K18" s="2"/>
      <c r="L18" s="2"/>
    </row>
    <row r="19" spans="1:12" ht="15" thickBot="1" x14ac:dyDescent="0.45">
      <c r="A19" s="12">
        <v>5</v>
      </c>
      <c r="B19" s="48" t="s">
        <v>7</v>
      </c>
      <c r="C19" s="49"/>
      <c r="D19" s="27">
        <f t="shared" si="0"/>
        <v>516128.05197000003</v>
      </c>
      <c r="E19" s="17">
        <v>218375</v>
      </c>
      <c r="F19" s="29">
        <v>12299.550279999999</v>
      </c>
      <c r="G19" s="29">
        <v>0</v>
      </c>
      <c r="H19" s="18">
        <v>81824.723639999997</v>
      </c>
      <c r="I19" s="29">
        <v>203628.77804999999</v>
      </c>
      <c r="J19" s="30">
        <f t="shared" si="1"/>
        <v>285453.50169</v>
      </c>
      <c r="K19" s="2"/>
      <c r="L19" s="2"/>
    </row>
    <row r="20" spans="1:12" ht="15" thickBot="1" x14ac:dyDescent="0.45">
      <c r="A20" s="10">
        <v>6</v>
      </c>
      <c r="B20" s="44" t="s">
        <v>8</v>
      </c>
      <c r="C20" s="45"/>
      <c r="D20" s="20">
        <f t="shared" si="0"/>
        <v>515683.43845999998</v>
      </c>
      <c r="E20" s="17">
        <v>218375</v>
      </c>
      <c r="F20" s="22">
        <v>12538.33517</v>
      </c>
      <c r="G20" s="22">
        <v>0</v>
      </c>
      <c r="H20" s="18">
        <v>81824.723639999997</v>
      </c>
      <c r="I20" s="22">
        <v>202945.37964999999</v>
      </c>
      <c r="J20" s="23">
        <f t="shared" si="1"/>
        <v>284770.10329</v>
      </c>
      <c r="K20" s="2"/>
      <c r="L20" s="2"/>
    </row>
    <row r="21" spans="1:12" ht="15" thickBot="1" x14ac:dyDescent="0.45">
      <c r="A21" s="12">
        <v>7</v>
      </c>
      <c r="B21" s="48" t="s">
        <v>9</v>
      </c>
      <c r="C21" s="49"/>
      <c r="D21" s="27">
        <f t="shared" si="0"/>
        <v>524838.48898999998</v>
      </c>
      <c r="E21" s="17">
        <v>218375</v>
      </c>
      <c r="F21" s="29">
        <v>22945.44572</v>
      </c>
      <c r="G21" s="29">
        <v>0</v>
      </c>
      <c r="H21" s="18">
        <v>81824.723639999997</v>
      </c>
      <c r="I21" s="29">
        <v>201693.31963000001</v>
      </c>
      <c r="J21" s="30">
        <f t="shared" si="1"/>
        <v>283518.04327000002</v>
      </c>
      <c r="K21" s="2"/>
      <c r="L21" s="2"/>
    </row>
    <row r="22" spans="1:12" ht="15" thickBot="1" x14ac:dyDescent="0.45">
      <c r="A22" s="9">
        <v>8</v>
      </c>
      <c r="B22" s="51" t="s">
        <v>10</v>
      </c>
      <c r="C22" s="52"/>
      <c r="D22" s="16">
        <f t="shared" si="0"/>
        <v>534878.27206999995</v>
      </c>
      <c r="E22" s="17">
        <v>218375</v>
      </c>
      <c r="F22" s="18">
        <v>33912.245600000002</v>
      </c>
      <c r="G22" s="18">
        <v>0</v>
      </c>
      <c r="H22" s="18">
        <v>81824.723639999997</v>
      </c>
      <c r="I22" s="18">
        <v>200766.30283</v>
      </c>
      <c r="J22" s="19">
        <f t="shared" si="1"/>
        <v>282591.02646999998</v>
      </c>
      <c r="K22" s="2"/>
      <c r="L22" s="2"/>
    </row>
    <row r="23" spans="1:12" ht="15" thickBot="1" x14ac:dyDescent="0.45">
      <c r="A23" s="10">
        <v>9</v>
      </c>
      <c r="B23" s="44" t="s">
        <v>11</v>
      </c>
      <c r="C23" s="45"/>
      <c r="D23" s="20">
        <f t="shared" si="0"/>
        <v>538972.22401000001</v>
      </c>
      <c r="E23" s="17">
        <v>218375</v>
      </c>
      <c r="F23" s="22">
        <v>39302.440700000006</v>
      </c>
      <c r="G23" s="22">
        <v>0</v>
      </c>
      <c r="H23" s="18">
        <v>81824.723639999997</v>
      </c>
      <c r="I23" s="22">
        <v>199470.05966999999</v>
      </c>
      <c r="J23" s="23">
        <f t="shared" si="1"/>
        <v>281294.78330999997</v>
      </c>
      <c r="K23" s="2"/>
      <c r="L23" s="2"/>
    </row>
    <row r="24" spans="1:12" ht="15" thickBot="1" x14ac:dyDescent="0.45">
      <c r="A24" s="12">
        <v>10</v>
      </c>
      <c r="B24" s="48" t="s">
        <v>12</v>
      </c>
      <c r="C24" s="49"/>
      <c r="D24" s="27">
        <f t="shared" si="0"/>
        <v>543005.34128999989</v>
      </c>
      <c r="E24" s="28">
        <v>251375</v>
      </c>
      <c r="F24" s="29">
        <v>12107.828</v>
      </c>
      <c r="G24" s="29">
        <v>0</v>
      </c>
      <c r="H24" s="18">
        <v>81824.723639999997</v>
      </c>
      <c r="I24" s="29">
        <v>197697.78964999999</v>
      </c>
      <c r="J24" s="30">
        <f t="shared" si="1"/>
        <v>279522.51328999997</v>
      </c>
      <c r="K24" s="2"/>
      <c r="L24" s="2"/>
    </row>
    <row r="25" spans="1:12" ht="15" thickBot="1" x14ac:dyDescent="0.45">
      <c r="A25" s="9">
        <v>11</v>
      </c>
      <c r="B25" s="51" t="s">
        <v>13</v>
      </c>
      <c r="C25" s="52"/>
      <c r="D25" s="16">
        <f t="shared" si="0"/>
        <v>541006.71062999999</v>
      </c>
      <c r="E25" s="17">
        <v>251375</v>
      </c>
      <c r="F25" s="18">
        <v>9297.3891999999996</v>
      </c>
      <c r="G25" s="18">
        <v>0</v>
      </c>
      <c r="H25" s="18">
        <v>81824.723639999997</v>
      </c>
      <c r="I25" s="18">
        <v>198509.59779</v>
      </c>
      <c r="J25" s="19">
        <f t="shared" si="1"/>
        <v>280334.32143000001</v>
      </c>
      <c r="K25" s="2"/>
      <c r="L25" s="2"/>
    </row>
    <row r="26" spans="1:12" ht="15" thickBot="1" x14ac:dyDescent="0.45">
      <c r="A26" s="10">
        <v>12</v>
      </c>
      <c r="B26" s="44" t="s">
        <v>14</v>
      </c>
      <c r="C26" s="45"/>
      <c r="D26" s="20">
        <f t="shared" si="0"/>
        <v>548729.4987499998</v>
      </c>
      <c r="E26" s="21">
        <v>251375</v>
      </c>
      <c r="F26" s="22">
        <v>12417.807980000001</v>
      </c>
      <c r="G26" s="22">
        <v>0</v>
      </c>
      <c r="H26" s="18">
        <v>81824.723639999997</v>
      </c>
      <c r="I26" s="22">
        <v>203111.96712999989</v>
      </c>
      <c r="J26" s="23">
        <f t="shared" si="1"/>
        <v>284936.69076999987</v>
      </c>
      <c r="K26" s="2"/>
      <c r="L26" s="2"/>
    </row>
    <row r="27" spans="1:12" ht="15" thickBot="1" x14ac:dyDescent="0.45">
      <c r="A27" s="12">
        <v>13</v>
      </c>
      <c r="B27" s="48" t="s">
        <v>15</v>
      </c>
      <c r="C27" s="49"/>
      <c r="D27" s="27">
        <f t="shared" si="0"/>
        <v>559946.12763</v>
      </c>
      <c r="E27" s="28">
        <v>251375</v>
      </c>
      <c r="F27" s="29">
        <v>17542.622230000001</v>
      </c>
      <c r="G27" s="29">
        <v>0</v>
      </c>
      <c r="H27" s="18">
        <v>81824.723639999997</v>
      </c>
      <c r="I27" s="29">
        <v>209203.78175999998</v>
      </c>
      <c r="J27" s="30">
        <f t="shared" si="1"/>
        <v>291028.50539999997</v>
      </c>
      <c r="K27" s="2"/>
      <c r="L27" s="2"/>
    </row>
    <row r="28" spans="1:12" x14ac:dyDescent="0.4">
      <c r="A28" s="10">
        <v>14</v>
      </c>
      <c r="B28" s="44" t="s">
        <v>16</v>
      </c>
      <c r="C28" s="45"/>
      <c r="D28" s="20">
        <f>SUM(D15:D27)</f>
        <v>6932038.9916599998</v>
      </c>
      <c r="E28" s="21">
        <f t="shared" ref="E28:J28" si="2">SUM(E15:E27)</f>
        <v>2970875</v>
      </c>
      <c r="F28" s="22">
        <f t="shared" si="2"/>
        <v>303463.30902999995</v>
      </c>
      <c r="G28" s="22">
        <f t="shared" si="2"/>
        <v>0</v>
      </c>
      <c r="H28" s="22">
        <f t="shared" si="2"/>
        <v>1063721.40732</v>
      </c>
      <c r="I28" s="22">
        <f t="shared" si="2"/>
        <v>2593979.2753099995</v>
      </c>
      <c r="J28" s="23">
        <f t="shared" si="2"/>
        <v>3657700.6826300002</v>
      </c>
      <c r="K28" s="2"/>
      <c r="L28" s="2"/>
    </row>
    <row r="29" spans="1:12" ht="15" thickBot="1" x14ac:dyDescent="0.45">
      <c r="A29" s="12">
        <v>15</v>
      </c>
      <c r="B29" s="48" t="s">
        <v>17</v>
      </c>
      <c r="C29" s="49"/>
      <c r="D29" s="27">
        <f>D28/13</f>
        <v>533233.76858923072</v>
      </c>
      <c r="E29" s="28">
        <f>E28/13</f>
        <v>228528.84615384616</v>
      </c>
      <c r="F29" s="29">
        <f>F28/13</f>
        <v>23343.331463846149</v>
      </c>
      <c r="G29" s="29">
        <f t="shared" ref="G29:J29" si="3">G28/13</f>
        <v>0</v>
      </c>
      <c r="H29" s="29">
        <f t="shared" si="3"/>
        <v>81824.723639999997</v>
      </c>
      <c r="I29" s="29">
        <f t="shared" si="3"/>
        <v>199536.86733153841</v>
      </c>
      <c r="J29" s="30">
        <f t="shared" si="3"/>
        <v>281361.59097153845</v>
      </c>
      <c r="K29" s="1"/>
      <c r="L29" s="1"/>
    </row>
    <row r="30" spans="1:12" ht="15" thickBot="1" x14ac:dyDescent="0.45">
      <c r="A30" s="9">
        <v>16</v>
      </c>
      <c r="B30" s="51" t="s">
        <v>18</v>
      </c>
      <c r="C30" s="52"/>
      <c r="D30" s="31">
        <f t="shared" ref="D30:J30" si="4">D29/$D$29</f>
        <v>1</v>
      </c>
      <c r="E30" s="32">
        <f t="shared" si="4"/>
        <v>0.42857159395298949</v>
      </c>
      <c r="F30" s="33">
        <f t="shared" si="4"/>
        <v>4.3776918940458855E-2</v>
      </c>
      <c r="G30" s="33" t="s">
        <v>41</v>
      </c>
      <c r="H30" s="33">
        <f t="shared" si="4"/>
        <v>0.15345000346936494</v>
      </c>
      <c r="I30" s="33">
        <f t="shared" si="4"/>
        <v>0.37420148363718669</v>
      </c>
      <c r="J30" s="34">
        <f t="shared" si="4"/>
        <v>0.52765148710655174</v>
      </c>
    </row>
    <row r="31" spans="1:12" ht="15" thickBot="1" x14ac:dyDescent="0.45">
      <c r="A31" s="9">
        <v>17</v>
      </c>
      <c r="B31" s="51" t="s">
        <v>19</v>
      </c>
      <c r="C31" s="52"/>
      <c r="D31" s="31">
        <f>D27/$D$27</f>
        <v>1</v>
      </c>
      <c r="E31" s="32">
        <f>E27/$D$27</f>
        <v>0.44892711565656729</v>
      </c>
      <c r="F31" s="33">
        <f>F27/$D$27</f>
        <v>3.1329125007525327E-2</v>
      </c>
      <c r="G31" s="33">
        <f>-M25</f>
        <v>0</v>
      </c>
      <c r="H31" s="33">
        <f>H27/$D$27</f>
        <v>0.14612963569607532</v>
      </c>
      <c r="I31" s="33">
        <f t="shared" ref="I31" si="5">I27/$D$27</f>
        <v>0.37361412363983204</v>
      </c>
      <c r="J31" s="34">
        <f>J27/$D$27</f>
        <v>0.51974375933590733</v>
      </c>
    </row>
    <row r="32" spans="1:12" x14ac:dyDescent="0.4">
      <c r="A32" s="6"/>
      <c r="B32" s="7"/>
      <c r="C32" s="7"/>
      <c r="D32" s="2"/>
      <c r="E32" s="2"/>
      <c r="F32" s="2"/>
      <c r="G32" s="2"/>
      <c r="H32" s="2"/>
      <c r="I32" s="2"/>
      <c r="J32" s="2"/>
    </row>
    <row r="33" spans="1:10" x14ac:dyDescent="0.4">
      <c r="A33" s="35" t="s">
        <v>39</v>
      </c>
      <c r="B33" s="36" t="s">
        <v>40</v>
      </c>
      <c r="F33" s="2"/>
      <c r="G33" s="2"/>
      <c r="H33" s="2"/>
      <c r="I33" s="2"/>
      <c r="J33" s="2"/>
    </row>
    <row r="34" spans="1:10" ht="62.15" customHeight="1" x14ac:dyDescent="0.4">
      <c r="A34" s="37" t="s">
        <v>30</v>
      </c>
      <c r="B34" s="53" t="s">
        <v>37</v>
      </c>
      <c r="C34" s="53"/>
      <c r="D34" s="53"/>
      <c r="E34" s="53"/>
      <c r="F34" s="53"/>
      <c r="G34" s="53"/>
      <c r="H34" s="53"/>
      <c r="I34" s="53"/>
      <c r="J34" s="53"/>
    </row>
  </sheetData>
  <mergeCells count="28">
    <mergeCell ref="H4:J4"/>
    <mergeCell ref="B29:C29"/>
    <mergeCell ref="B30:C30"/>
    <mergeCell ref="B31:C31"/>
    <mergeCell ref="B34:J34"/>
    <mergeCell ref="B23:C23"/>
    <mergeCell ref="B24:C24"/>
    <mergeCell ref="B25:C25"/>
    <mergeCell ref="B26:C26"/>
    <mergeCell ref="B27:C27"/>
    <mergeCell ref="B28:C28"/>
    <mergeCell ref="B22:C22"/>
    <mergeCell ref="A13:J13"/>
    <mergeCell ref="B14:C14"/>
    <mergeCell ref="B15:C15"/>
    <mergeCell ref="B16:C16"/>
    <mergeCell ref="B17:C17"/>
    <mergeCell ref="B18:C18"/>
    <mergeCell ref="B19:C19"/>
    <mergeCell ref="B20:C20"/>
    <mergeCell ref="B21:C21"/>
    <mergeCell ref="A12:J12"/>
    <mergeCell ref="A6:J6"/>
    <mergeCell ref="A7:J7"/>
    <mergeCell ref="A8:J8"/>
    <mergeCell ref="A9:J9"/>
    <mergeCell ref="A10:J10"/>
    <mergeCell ref="A11:J11"/>
  </mergeCells>
  <printOptions horizontalCentered="1"/>
  <pageMargins left="0.5" right="0.5" top="0.75" bottom="0.25" header="0.3" footer="0.3"/>
  <pageSetup scale="91" orientation="landscape" horizontalDpi="1200" verticalDpi="1200" r:id="rId1"/>
  <ignoredErrors>
    <ignoredError sqref="D15:D28 J15:J2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D3BF6419712D41B897E776747B2DEC" ma:contentTypeVersion="6" ma:contentTypeDescription="Create a new document." ma:contentTypeScope="" ma:versionID="144139933c185da01d95fdb985779177">
  <xsd:schema xmlns:xsd="http://www.w3.org/2001/XMLSchema" xmlns:xs="http://www.w3.org/2001/XMLSchema" xmlns:p="http://schemas.microsoft.com/office/2006/metadata/properties" xmlns:ns2="b8c4d881-3f18-475a-abcb-6f3cd552703a" xmlns:ns3="8928fb92-c978-446f-a3f0-ff349eb0a339" targetNamespace="http://schemas.microsoft.com/office/2006/metadata/properties" ma:root="true" ma:fieldsID="323a07131de6960a51f5c0b658d5bd66" ns2:_="" ns3:_="">
    <xsd:import namespace="b8c4d881-3f18-475a-abcb-6f3cd552703a"/>
    <xsd:import namespace="8928fb92-c978-446f-a3f0-ff349eb0a3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4d881-3f18-475a-abcb-6f3cd552703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8fb92-c978-446f-a3f0-ff349eb0a3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8C149F-5AD4-4076-B7B0-FD2E093084B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3C42E35-0D72-4110-8714-902FD1A64EFC}">
  <ds:schemaRefs>
    <ds:schemaRef ds:uri="http://schemas.microsoft.com/sharepoint/v3/contenttype/forms"/>
  </ds:schemaRefs>
</ds:datastoreItem>
</file>

<file path=customXml/itemProps3.xml><?xml version="1.0" encoding="utf-8"?>
<ds:datastoreItem xmlns:ds="http://schemas.openxmlformats.org/officeDocument/2006/customXml" ds:itemID="{0541DA18-4BC4-4CB7-84F8-FCFB0902C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4d881-3f18-475a-abcb-6f3cd552703a"/>
    <ds:schemaRef ds:uri="8928fb92-c978-446f-a3f0-ff349eb0a3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NiSource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 Linda \ E</dc:creator>
  <cp:lastModifiedBy>Heather Temple</cp:lastModifiedBy>
  <cp:lastPrinted>2024-05-14T19:44:27Z</cp:lastPrinted>
  <dcterms:created xsi:type="dcterms:W3CDTF">2021-03-19T18:54:09Z</dcterms:created>
  <dcterms:modified xsi:type="dcterms:W3CDTF">2024-05-29T18:58:56Z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0x01010023D3BF6419712D41B897E776747B2DEC</vt:lpwstr>
  </property>
</Properties>
</file>