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X:\Honaker Law Office\Clients\00890 - Columbia Gas (NiSource)\0007 - 2024 Rate Case\Drafts\DR-1\Excel Attachment\"/>
    </mc:Choice>
  </mc:AlternateContent>
  <xr:revisionPtr revIDLastSave="0" documentId="8_{11DD1698-0414-4EE2-A7E1-D7A5820A8AA2}" xr6:coauthVersionLast="47" xr6:coauthVersionMax="47" xr10:uidLastSave="{00000000-0000-0000-0000-000000000000}"/>
  <bookViews>
    <workbookView xWindow="42075" yWindow="3480" windowWidth="23730" windowHeight="9960" xr2:uid="{00000000-000D-0000-FFFF-FFFF00000000}"/>
  </bookViews>
  <sheets>
    <sheet name="Sheet1" sheetId="1" r:id="rId1"/>
  </sheets>
  <definedNames>
    <definedName name="_xlnm.Print_Area" localSheetId="0">Sheet1!$A$1:$N$25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" i="1" l="1"/>
  <c r="C21" i="1"/>
  <c r="M21" i="1" l="1"/>
  <c r="K21" i="1"/>
  <c r="I21" i="1"/>
  <c r="G21" i="1"/>
  <c r="F21" i="1"/>
  <c r="D18" i="1"/>
  <c r="N18" i="1" l="1"/>
  <c r="L21" i="1"/>
  <c r="J17" i="1"/>
  <c r="H16" i="1"/>
  <c r="N17" i="1"/>
  <c r="N20" i="1"/>
  <c r="N16" i="1"/>
  <c r="N19" i="1"/>
  <c r="N21" i="1"/>
  <c r="J18" i="1"/>
  <c r="J20" i="1"/>
  <c r="J19" i="1"/>
  <c r="J21" i="1"/>
  <c r="J16" i="1"/>
  <c r="H17" i="1"/>
  <c r="L16" i="1"/>
  <c r="L17" i="1"/>
  <c r="L18" i="1"/>
  <c r="L19" i="1"/>
  <c r="L20" i="1"/>
  <c r="H18" i="1"/>
  <c r="H19" i="1"/>
  <c r="H20" i="1"/>
  <c r="H21" i="1"/>
  <c r="F16" i="1"/>
  <c r="F17" i="1"/>
  <c r="F18" i="1"/>
  <c r="F19" i="1"/>
  <c r="F20" i="1"/>
  <c r="D21" i="1"/>
  <c r="D19" i="1"/>
  <c r="D20" i="1"/>
  <c r="D16" i="1"/>
  <c r="D17" i="1"/>
</calcChain>
</file>

<file path=xl/sharedStrings.xml><?xml version="1.0" encoding="utf-8"?>
<sst xmlns="http://schemas.openxmlformats.org/spreadsheetml/2006/main" count="42" uniqueCount="32">
  <si>
    <r>
      <rPr>
        <sz val="9"/>
        <color rgb="FF231F20"/>
        <rFont val="Arial"/>
        <family val="2"/>
      </rPr>
      <t>Type of Capital</t>
    </r>
  </si>
  <si>
    <r>
      <rPr>
        <sz val="8"/>
        <color rgb="FF231F20"/>
        <rFont val="Arial"/>
        <family val="2"/>
      </rPr>
      <t>Amount</t>
    </r>
  </si>
  <si>
    <r>
      <rPr>
        <sz val="8"/>
        <color rgb="FF231F20"/>
        <rFont val="Arial"/>
        <family val="2"/>
      </rPr>
      <t>Ratio</t>
    </r>
  </si>
  <si>
    <r>
      <rPr>
        <sz val="9"/>
        <color rgb="FF231F20"/>
        <rFont val="Arial"/>
        <family val="2"/>
      </rPr>
      <t>Long-Term Debt</t>
    </r>
  </si>
  <si>
    <r>
      <rPr>
        <sz val="9"/>
        <color rgb="FF231F20"/>
        <rFont val="Arial"/>
        <family val="2"/>
      </rPr>
      <t>Short-Term Debt</t>
    </r>
  </si>
  <si>
    <r>
      <rPr>
        <sz val="8"/>
        <color rgb="FF231F20"/>
        <rFont val="Arial"/>
        <family val="2"/>
      </rPr>
      <t>Preferred &amp; Preference Stock</t>
    </r>
  </si>
  <si>
    <r>
      <rPr>
        <sz val="9"/>
        <color rgb="FF231F20"/>
        <rFont val="Arial"/>
        <family val="2"/>
      </rPr>
      <t>Common Equity</t>
    </r>
  </si>
  <si>
    <r>
      <rPr>
        <sz val="9"/>
        <color rgb="FF231F20"/>
        <rFont val="Arial"/>
        <family val="2"/>
      </rPr>
      <t>Other (Itemize by type)</t>
    </r>
  </si>
  <si>
    <r>
      <rPr>
        <sz val="9"/>
        <color rgb="FF231F20"/>
        <rFont val="Arial"/>
        <family val="2"/>
      </rPr>
      <t>Total Capitalization</t>
    </r>
  </si>
  <si>
    <t>Columbia Gas of Kentucky</t>
  </si>
  <si>
    <t>12 Months Ended</t>
  </si>
  <si>
    <t>"000 Omitted"</t>
  </si>
  <si>
    <t>Line
 No.</t>
  </si>
  <si>
    <t>Instructions: If applicant is a member of an affiliated group, the above data is to be provided for the parent company and the system consolidated.</t>
  </si>
  <si>
    <t xml:space="preserve">Schedule E1
</t>
  </si>
  <si>
    <t>Calculation of Average Capital Structure</t>
  </si>
  <si>
    <t>Attachment A</t>
  </si>
  <si>
    <t>Page 1 of 1</t>
  </si>
  <si>
    <t>Latest Available Quarter
3/31/24</t>
  </si>
  <si>
    <r>
      <t>1</t>
    </r>
    <r>
      <rPr>
        <vertAlign val="superscript"/>
        <sz val="9"/>
        <color rgb="FF231F20"/>
        <rFont val="Arial"/>
        <family val="2"/>
      </rPr>
      <t>st</t>
    </r>
    <r>
      <rPr>
        <sz val="9"/>
        <color rgb="FF231F20"/>
        <rFont val="Arial"/>
        <family val="2"/>
      </rPr>
      <t xml:space="preserve"> Year
12/31/23</t>
    </r>
  </si>
  <si>
    <r>
      <t>2</t>
    </r>
    <r>
      <rPr>
        <vertAlign val="superscript"/>
        <sz val="9"/>
        <color rgb="FF231F20"/>
        <rFont val="Arial"/>
        <family val="2"/>
      </rPr>
      <t>nd</t>
    </r>
    <r>
      <rPr>
        <sz val="9"/>
        <color rgb="FF231F20"/>
        <rFont val="Arial"/>
        <family val="2"/>
      </rPr>
      <t xml:space="preserve"> Year
12/31/22</t>
    </r>
  </si>
  <si>
    <r>
      <t>3</t>
    </r>
    <r>
      <rPr>
        <vertAlign val="superscript"/>
        <sz val="9"/>
        <color rgb="FF231F20"/>
        <rFont val="Arial"/>
        <family val="2"/>
      </rPr>
      <t>rd</t>
    </r>
    <r>
      <rPr>
        <sz val="9"/>
        <color rgb="FF231F20"/>
        <rFont val="Arial"/>
        <family val="2"/>
      </rPr>
      <t xml:space="preserve"> Year
12/31/21</t>
    </r>
  </si>
  <si>
    <r>
      <t>4</t>
    </r>
    <r>
      <rPr>
        <vertAlign val="superscript"/>
        <sz val="9"/>
        <color rgb="FF231F20"/>
        <rFont val="Arial"/>
        <family val="2"/>
      </rPr>
      <t>th</t>
    </r>
    <r>
      <rPr>
        <sz val="9"/>
        <color rgb="FF231F20"/>
        <rFont val="Arial"/>
        <family val="2"/>
      </rPr>
      <t xml:space="preserve"> Year
12/31/20</t>
    </r>
  </si>
  <si>
    <r>
      <t>5</t>
    </r>
    <r>
      <rPr>
        <vertAlign val="superscript"/>
        <sz val="9"/>
        <color rgb="FF231F20"/>
        <rFont val="Arial"/>
        <family val="2"/>
      </rPr>
      <t>th</t>
    </r>
    <r>
      <rPr>
        <sz val="9"/>
        <color rgb="FF231F20"/>
        <rFont val="Arial"/>
        <family val="2"/>
      </rPr>
      <t xml:space="preserve"> Year
12/31/19</t>
    </r>
  </si>
  <si>
    <t>Case No. 2024-00092</t>
  </si>
  <si>
    <t>KY PSC Case No. 2024-00092</t>
  </si>
  <si>
    <t>Quarter Ended March 31, 2024</t>
  </si>
  <si>
    <t xml:space="preserve">December 31, 2019, 2020, 2021, 2022, 2023 &amp; </t>
  </si>
  <si>
    <t>Staff 1-22</t>
  </si>
  <si>
    <t>Respondent:  Rea</t>
  </si>
  <si>
    <t>Note:</t>
  </si>
  <si>
    <t>Total percentage values are subject to rounding.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</si>
</sst>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"/>
    <numFmt numFmtId="165" formatCode="_(#,##0_);_(\(#,##0\);_(&quot;-&quot;_);_(@_)"/>
  </numFmts>
  <fonts count="9" x14ac:knownFonts="1">
    <font>
      <sz val="11"/>
      <color theme="1"/>
      <name val="Calibri"/>
      <family val="2"/>
      <scheme val="minor"/>
    </font>
    <font>
      <sz val="8"/>
      <color rgb="FF231F20"/>
      <name val="Arial"/>
      <family val="2"/>
    </font>
    <font>
      <sz val="9"/>
      <name val="Arial"/>
      <family val="2"/>
    </font>
    <font>
      <sz val="9"/>
      <color rgb="FF231F20"/>
      <name val="Arial"/>
      <family val="2"/>
    </font>
    <font>
      <vertAlign val="superscript"/>
      <sz val="9"/>
      <color rgb="FF231F20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rgb="FF231F2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231F2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rgb="FF231F20"/>
      </left>
      <right/>
      <top style="thin">
        <color rgb="FF000000"/>
      </top>
      <bottom style="medium">
        <color indexed="64"/>
      </bottom>
      <diagonal/>
    </border>
    <border>
      <left style="thin">
        <color rgb="FF231F2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231F2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231F2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231F20"/>
      </left>
      <right style="thin">
        <color rgb="FF231F20"/>
      </right>
      <top style="medium">
        <color indexed="64"/>
      </top>
      <bottom/>
      <diagonal/>
    </border>
    <border>
      <left style="thin">
        <color rgb="FF231F20"/>
      </left>
      <right style="thin">
        <color rgb="FF231F20"/>
      </right>
      <top/>
      <bottom style="thin">
        <color rgb="FF000000"/>
      </bottom>
      <diagonal/>
    </border>
    <border>
      <left style="medium">
        <color indexed="64"/>
      </left>
      <right style="thin">
        <color rgb="FF231F20"/>
      </right>
      <top style="medium">
        <color indexed="64"/>
      </top>
      <bottom/>
      <diagonal/>
    </border>
    <border>
      <left style="medium">
        <color indexed="64"/>
      </left>
      <right style="thin">
        <color rgb="FF231F2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231F20"/>
      </left>
      <right/>
      <top style="medium">
        <color indexed="64"/>
      </top>
      <bottom style="medium">
        <color indexed="64"/>
      </bottom>
      <diagonal/>
    </border>
    <border>
      <left style="thin">
        <color rgb="FF231F2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rgb="FF231F20"/>
      </left>
      <right style="medium">
        <color indexed="64"/>
      </right>
      <top style="medium">
        <color indexed="64"/>
      </top>
      <bottom style="thin">
        <color rgb="FF000000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0">
    <xf numFmtId="0" fontId="0" fillId="0" borderId="0" xfId="0"/>
    <xf numFmtId="0" fontId="5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0" fillId="0" borderId="5" xfId="0" applyBorder="1" applyAlignment="1">
      <alignment horizontal="center" vertical="top" wrapText="1"/>
    </xf>
    <xf numFmtId="164" fontId="3" fillId="0" borderId="8" xfId="0" applyNumberFormat="1" applyFont="1" applyBorder="1" applyAlignment="1">
      <alignment horizontal="center" vertical="top" shrinkToFit="1"/>
    </xf>
    <xf numFmtId="164" fontId="3" fillId="0" borderId="9" xfId="0" applyNumberFormat="1" applyFont="1" applyBorder="1" applyAlignment="1">
      <alignment horizontal="center" vertical="top" shrinkToFit="1"/>
    </xf>
    <xf numFmtId="0" fontId="0" fillId="0" borderId="0" xfId="0" applyAlignment="1">
      <alignment horizontal="center"/>
    </xf>
    <xf numFmtId="164" fontId="3" fillId="0" borderId="22" xfId="0" applyNumberFormat="1" applyFont="1" applyBorder="1" applyAlignment="1">
      <alignment horizontal="center" vertical="top" shrinkToFit="1"/>
    </xf>
    <xf numFmtId="0" fontId="2" fillId="0" borderId="23" xfId="0" applyFont="1" applyBorder="1" applyAlignment="1">
      <alignment vertical="top" wrapText="1"/>
    </xf>
    <xf numFmtId="164" fontId="3" fillId="0" borderId="25" xfId="0" applyNumberFormat="1" applyFont="1" applyBorder="1" applyAlignment="1">
      <alignment horizontal="center" vertical="top" shrinkToFit="1"/>
    </xf>
    <xf numFmtId="0" fontId="5" fillId="0" borderId="15" xfId="0" applyFont="1" applyBorder="1" applyAlignment="1">
      <alignment vertical="top" wrapText="1"/>
    </xf>
    <xf numFmtId="165" fontId="8" fillId="0" borderId="10" xfId="0" applyNumberFormat="1" applyFont="1" applyBorder="1" applyAlignment="1">
      <alignment vertical="center" wrapText="1"/>
    </xf>
    <xf numFmtId="10" fontId="8" fillId="0" borderId="10" xfId="1" applyNumberFormat="1" applyFont="1" applyFill="1" applyBorder="1" applyAlignment="1">
      <alignment vertical="center" wrapText="1"/>
    </xf>
    <xf numFmtId="10" fontId="8" fillId="0" borderId="11" xfId="1" applyNumberFormat="1" applyFont="1" applyFill="1" applyBorder="1" applyAlignment="1">
      <alignment vertical="center" wrapText="1"/>
    </xf>
    <xf numFmtId="165" fontId="8" fillId="0" borderId="23" xfId="0" applyNumberFormat="1" applyFont="1" applyBorder="1" applyAlignment="1">
      <alignment vertical="center" wrapText="1"/>
    </xf>
    <xf numFmtId="10" fontId="8" fillId="0" borderId="23" xfId="1" applyNumberFormat="1" applyFont="1" applyFill="1" applyBorder="1" applyAlignment="1">
      <alignment vertical="center" wrapText="1"/>
    </xf>
    <xf numFmtId="10" fontId="8" fillId="0" borderId="24" xfId="1" applyNumberFormat="1" applyFont="1" applyFill="1" applyBorder="1" applyAlignment="1">
      <alignment vertical="center" wrapText="1"/>
    </xf>
    <xf numFmtId="165" fontId="8" fillId="0" borderId="15" xfId="0" applyNumberFormat="1" applyFont="1" applyBorder="1" applyAlignment="1">
      <alignment vertical="center" wrapText="1"/>
    </xf>
    <xf numFmtId="10" fontId="8" fillId="0" borderId="15" xfId="1" applyNumberFormat="1" applyFont="1" applyFill="1" applyBorder="1" applyAlignment="1">
      <alignment vertical="center" wrapText="1"/>
    </xf>
    <xf numFmtId="10" fontId="8" fillId="0" borderId="26" xfId="1" applyNumberFormat="1" applyFont="1" applyFill="1" applyBorder="1" applyAlignment="1">
      <alignment vertical="center" wrapText="1"/>
    </xf>
    <xf numFmtId="165" fontId="8" fillId="0" borderId="1" xfId="0" applyNumberFormat="1" applyFont="1" applyBorder="1" applyAlignment="1">
      <alignment vertical="center" wrapText="1"/>
    </xf>
    <xf numFmtId="10" fontId="8" fillId="0" borderId="1" xfId="1" applyNumberFormat="1" applyFont="1" applyFill="1" applyBorder="1" applyAlignment="1">
      <alignment vertical="center" wrapText="1"/>
    </xf>
    <xf numFmtId="10" fontId="8" fillId="0" borderId="7" xfId="1" applyNumberFormat="1" applyFont="1" applyFill="1" applyBorder="1" applyAlignment="1">
      <alignment vertical="center" wrapText="1"/>
    </xf>
    <xf numFmtId="165" fontId="0" fillId="0" borderId="0" xfId="0" applyNumberFormat="1"/>
    <xf numFmtId="0" fontId="0" fillId="0" borderId="0" xfId="0" applyAlignment="1">
      <alignment horizontal="right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left"/>
    </xf>
    <xf numFmtId="0" fontId="6" fillId="0" borderId="2" xfId="0" applyFont="1" applyBorder="1" applyAlignment="1">
      <alignment horizontal="right" vertical="top" wrapText="1"/>
    </xf>
    <xf numFmtId="0" fontId="6" fillId="0" borderId="3" xfId="0" applyFont="1" applyBorder="1" applyAlignment="1">
      <alignment horizontal="right" vertical="top" wrapText="1"/>
    </xf>
    <xf numFmtId="0" fontId="6" fillId="0" borderId="4" xfId="0" applyFont="1" applyBorder="1" applyAlignment="1">
      <alignment horizontal="right" vertical="top" wrapText="1"/>
    </xf>
    <xf numFmtId="0" fontId="0" fillId="0" borderId="5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3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3"/>
  <sheetViews>
    <sheetView tabSelected="1" zoomScaleNormal="100" zoomScaleSheetLayoutView="100" workbookViewId="0">
      <selection activeCell="D3" sqref="D3"/>
    </sheetView>
  </sheetViews>
  <sheetFormatPr defaultRowHeight="14.6" x14ac:dyDescent="0.4"/>
  <cols>
    <col min="1" max="1" width="7.53515625" style="10" customWidth="1"/>
    <col min="2" max="2" width="14.15234375" customWidth="1"/>
    <col min="3" max="3" width="9.53515625" bestFit="1" customWidth="1"/>
    <col min="4" max="4" width="9.3046875" bestFit="1" customWidth="1"/>
    <col min="5" max="5" width="9.53515625" bestFit="1" customWidth="1"/>
    <col min="6" max="6" width="9.3046875" bestFit="1" customWidth="1"/>
    <col min="7" max="7" width="9.53515625" bestFit="1" customWidth="1"/>
    <col min="8" max="8" width="9.3046875" bestFit="1" customWidth="1"/>
    <col min="9" max="9" width="9.53515625" bestFit="1" customWidth="1"/>
    <col min="10" max="10" width="9.3046875" bestFit="1" customWidth="1"/>
    <col min="11" max="11" width="9.53515625" bestFit="1" customWidth="1"/>
    <col min="12" max="12" width="9.3046875" bestFit="1" customWidth="1"/>
    <col min="13" max="13" width="9.53515625" bestFit="1" customWidth="1"/>
    <col min="14" max="14" width="9.3046875" bestFit="1" customWidth="1"/>
  </cols>
  <sheetData>
    <row r="1" spans="1:14" x14ac:dyDescent="0.4">
      <c r="N1" s="28" t="s">
        <v>25</v>
      </c>
    </row>
    <row r="2" spans="1:14" x14ac:dyDescent="0.4">
      <c r="N2" s="28" t="s">
        <v>28</v>
      </c>
    </row>
    <row r="3" spans="1:14" x14ac:dyDescent="0.4">
      <c r="N3" s="28" t="s">
        <v>16</v>
      </c>
    </row>
    <row r="4" spans="1:14" x14ac:dyDescent="0.4">
      <c r="L4" s="30" t="s">
        <v>29</v>
      </c>
      <c r="M4" s="30"/>
      <c r="N4" s="30"/>
    </row>
    <row r="5" spans="1:14" ht="15" thickBot="1" x14ac:dyDescent="0.45">
      <c r="N5" s="28" t="s">
        <v>17</v>
      </c>
    </row>
    <row r="6" spans="1:14" ht="14.5" customHeight="1" x14ac:dyDescent="0.4">
      <c r="A6" s="33" t="s">
        <v>14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5"/>
    </row>
    <row r="7" spans="1:14" ht="14.5" customHeight="1" x14ac:dyDescent="0.4">
      <c r="A7" s="36" t="s">
        <v>9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8"/>
    </row>
    <row r="8" spans="1:14" ht="14.5" customHeight="1" x14ac:dyDescent="0.4">
      <c r="A8" s="36" t="s">
        <v>24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8"/>
    </row>
    <row r="9" spans="1:14" ht="14.5" customHeight="1" x14ac:dyDescent="0.4">
      <c r="A9" s="36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8"/>
    </row>
    <row r="10" spans="1:14" ht="14.5" customHeight="1" x14ac:dyDescent="0.4">
      <c r="A10" s="36" t="s">
        <v>15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8"/>
    </row>
    <row r="11" spans="1:14" ht="14.5" customHeight="1" x14ac:dyDescent="0.4">
      <c r="A11" s="7"/>
      <c r="B11" s="3"/>
      <c r="C11" s="3"/>
      <c r="D11" s="3"/>
      <c r="E11" s="42" t="s">
        <v>10</v>
      </c>
      <c r="F11" s="42"/>
      <c r="G11" s="31" t="s">
        <v>27</v>
      </c>
      <c r="H11" s="31"/>
      <c r="I11" s="31"/>
      <c r="J11" s="31"/>
      <c r="K11" s="31"/>
      <c r="L11" s="3"/>
      <c r="M11" s="3"/>
      <c r="N11" s="4"/>
    </row>
    <row r="12" spans="1:14" ht="14.5" customHeight="1" x14ac:dyDescent="0.4">
      <c r="A12" s="36" t="s">
        <v>26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8"/>
    </row>
    <row r="13" spans="1:14" ht="14.5" customHeight="1" thickBot="1" x14ac:dyDescent="0.45">
      <c r="A13" s="39" t="s">
        <v>11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1"/>
    </row>
    <row r="14" spans="1:14" ht="34.5" customHeight="1" x14ac:dyDescent="0.4">
      <c r="A14" s="48" t="s">
        <v>12</v>
      </c>
      <c r="B14" s="46" t="s">
        <v>0</v>
      </c>
      <c r="C14" s="43" t="s">
        <v>23</v>
      </c>
      <c r="D14" s="44"/>
      <c r="E14" s="43" t="s">
        <v>22</v>
      </c>
      <c r="F14" s="44"/>
      <c r="G14" s="43" t="s">
        <v>21</v>
      </c>
      <c r="H14" s="44"/>
      <c r="I14" s="43" t="s">
        <v>20</v>
      </c>
      <c r="J14" s="44"/>
      <c r="K14" s="43" t="s">
        <v>19</v>
      </c>
      <c r="L14" s="44"/>
      <c r="M14" s="43" t="s">
        <v>18</v>
      </c>
      <c r="N14" s="45"/>
    </row>
    <row r="15" spans="1:14" x14ac:dyDescent="0.4">
      <c r="A15" s="49"/>
      <c r="B15" s="47"/>
      <c r="C15" s="1" t="s">
        <v>1</v>
      </c>
      <c r="D15" s="1" t="s">
        <v>2</v>
      </c>
      <c r="E15" s="1" t="s">
        <v>1</v>
      </c>
      <c r="F15" s="1" t="s">
        <v>2</v>
      </c>
      <c r="G15" s="1" t="s">
        <v>1</v>
      </c>
      <c r="H15" s="1" t="s">
        <v>2</v>
      </c>
      <c r="I15" s="1" t="s">
        <v>1</v>
      </c>
      <c r="J15" s="1" t="s">
        <v>2</v>
      </c>
      <c r="K15" s="1" t="s">
        <v>1</v>
      </c>
      <c r="L15" s="1" t="s">
        <v>2</v>
      </c>
      <c r="M15" s="1" t="s">
        <v>1</v>
      </c>
      <c r="N15" s="5" t="s">
        <v>2</v>
      </c>
    </row>
    <row r="16" spans="1:14" ht="26.15" customHeight="1" thickBot="1" x14ac:dyDescent="0.45">
      <c r="A16" s="9">
        <v>1</v>
      </c>
      <c r="B16" s="6" t="s">
        <v>3</v>
      </c>
      <c r="C16" s="15">
        <v>142375</v>
      </c>
      <c r="D16" s="16">
        <f>C16/C$21</f>
        <v>0.42765602906579431</v>
      </c>
      <c r="E16" s="15">
        <v>154375</v>
      </c>
      <c r="F16" s="16">
        <f>E16/E$21</f>
        <v>0.41177019220444616</v>
      </c>
      <c r="G16" s="15">
        <v>192375</v>
      </c>
      <c r="H16" s="16">
        <f>G16/G$21</f>
        <v>0.42823868826978528</v>
      </c>
      <c r="I16" s="15">
        <v>218375</v>
      </c>
      <c r="J16" s="16">
        <f>I16/I$21</f>
        <v>0.40744172615498447</v>
      </c>
      <c r="K16" s="15">
        <v>251375</v>
      </c>
      <c r="L16" s="16">
        <f>K16/K$21</f>
        <v>0.44892711565656729</v>
      </c>
      <c r="M16" s="15">
        <v>251375</v>
      </c>
      <c r="N16" s="17">
        <f>M16/M$21</f>
        <v>0.44911581545579027</v>
      </c>
    </row>
    <row r="17" spans="1:14" ht="26.15" customHeight="1" thickBot="1" x14ac:dyDescent="0.45">
      <c r="A17" s="11">
        <v>2</v>
      </c>
      <c r="B17" s="12" t="s">
        <v>4</v>
      </c>
      <c r="C17" s="18">
        <v>21859.501410000001</v>
      </c>
      <c r="D17" s="19">
        <f t="shared" ref="D17:F21" si="0">C17/C$21</f>
        <v>6.5660035612704004E-2</v>
      </c>
      <c r="E17" s="18">
        <v>34267.770880000004</v>
      </c>
      <c r="F17" s="19">
        <f t="shared" si="0"/>
        <v>9.1403702682918378E-2</v>
      </c>
      <c r="G17" s="18">
        <v>32181.363989999998</v>
      </c>
      <c r="H17" s="19">
        <f t="shared" ref="H17" si="1">G17/G$21</f>
        <v>7.1637713329747124E-2</v>
      </c>
      <c r="I17" s="18">
        <v>51607.683080000003</v>
      </c>
      <c r="J17" s="19">
        <f t="shared" ref="J17" si="2">I17/I$21</f>
        <v>9.6289059997593976E-2</v>
      </c>
      <c r="K17" s="18">
        <v>17542.622230000001</v>
      </c>
      <c r="L17" s="19">
        <f t="shared" ref="L17" si="3">K17/K$21</f>
        <v>3.1329125007525327E-2</v>
      </c>
      <c r="M17" s="18">
        <v>0</v>
      </c>
      <c r="N17" s="20">
        <f t="shared" ref="N17" si="4">M17/M$21</f>
        <v>0</v>
      </c>
    </row>
    <row r="18" spans="1:14" ht="26.15" customHeight="1" x14ac:dyDescent="0.4">
      <c r="A18" s="13">
        <v>3</v>
      </c>
      <c r="B18" s="14" t="s">
        <v>5</v>
      </c>
      <c r="C18" s="21">
        <v>0</v>
      </c>
      <c r="D18" s="22">
        <f t="shared" si="0"/>
        <v>0</v>
      </c>
      <c r="E18" s="21">
        <v>0</v>
      </c>
      <c r="F18" s="22">
        <f t="shared" si="0"/>
        <v>0</v>
      </c>
      <c r="G18" s="21">
        <v>0</v>
      </c>
      <c r="H18" s="22">
        <f t="shared" ref="H18" si="5">G18/G$21</f>
        <v>0</v>
      </c>
      <c r="I18" s="21">
        <v>0</v>
      </c>
      <c r="J18" s="22">
        <f t="shared" ref="J18" si="6">I18/I$21</f>
        <v>0</v>
      </c>
      <c r="K18" s="21">
        <v>0</v>
      </c>
      <c r="L18" s="22">
        <f t="shared" ref="L18" si="7">K18/K$21</f>
        <v>0</v>
      </c>
      <c r="M18" s="21">
        <v>0</v>
      </c>
      <c r="N18" s="23">
        <f t="shared" ref="N18" si="8">M18/M$21</f>
        <v>0</v>
      </c>
    </row>
    <row r="19" spans="1:14" ht="26.15" customHeight="1" x14ac:dyDescent="0.4">
      <c r="A19" s="8">
        <v>4</v>
      </c>
      <c r="B19" s="2" t="s">
        <v>6</v>
      </c>
      <c r="C19" s="24">
        <v>168684.92524000001</v>
      </c>
      <c r="D19" s="25">
        <f t="shared" si="0"/>
        <v>0.50668393532150158</v>
      </c>
      <c r="E19" s="24">
        <v>186262.94819</v>
      </c>
      <c r="F19" s="25">
        <f t="shared" si="0"/>
        <v>0.49682610511263547</v>
      </c>
      <c r="G19" s="24">
        <v>224667.41066999998</v>
      </c>
      <c r="H19" s="25">
        <f t="shared" ref="H19" si="9">G19/G$21</f>
        <v>0.50012359840046761</v>
      </c>
      <c r="I19" s="24">
        <v>265983.53241000004</v>
      </c>
      <c r="J19" s="25">
        <f t="shared" ref="J19" si="10">I19/I$21</f>
        <v>0.49626921384742151</v>
      </c>
      <c r="K19" s="24">
        <v>291028.50539999997</v>
      </c>
      <c r="L19" s="25">
        <f t="shared" ref="L19" si="11">K19/K$21</f>
        <v>0.51974375933590733</v>
      </c>
      <c r="M19" s="24">
        <v>308335.86153999995</v>
      </c>
      <c r="N19" s="26">
        <f t="shared" ref="N19" si="12">M19/M$21</f>
        <v>0.55088418454420973</v>
      </c>
    </row>
    <row r="20" spans="1:14" ht="26.15" customHeight="1" thickBot="1" x14ac:dyDescent="0.45">
      <c r="A20" s="9">
        <v>5</v>
      </c>
      <c r="B20" s="6" t="s">
        <v>7</v>
      </c>
      <c r="C20" s="15">
        <v>0</v>
      </c>
      <c r="D20" s="16">
        <f t="shared" si="0"/>
        <v>0</v>
      </c>
      <c r="E20" s="15">
        <v>0</v>
      </c>
      <c r="F20" s="16">
        <f t="shared" si="0"/>
        <v>0</v>
      </c>
      <c r="G20" s="15">
        <v>0</v>
      </c>
      <c r="H20" s="16">
        <f t="shared" ref="H20" si="13">G20/G$21</f>
        <v>0</v>
      </c>
      <c r="I20" s="15">
        <v>0</v>
      </c>
      <c r="J20" s="16">
        <f t="shared" ref="J20" si="14">I20/I$21</f>
        <v>0</v>
      </c>
      <c r="K20" s="15">
        <v>0</v>
      </c>
      <c r="L20" s="16">
        <f t="shared" ref="L20" si="15">K20/K$21</f>
        <v>0</v>
      </c>
      <c r="M20" s="15">
        <v>0</v>
      </c>
      <c r="N20" s="17">
        <f t="shared" ref="N20" si="16">M20/M$21</f>
        <v>0</v>
      </c>
    </row>
    <row r="21" spans="1:14" ht="26.15" customHeight="1" thickBot="1" x14ac:dyDescent="0.45">
      <c r="A21" s="11">
        <v>6</v>
      </c>
      <c r="B21" s="12" t="s">
        <v>8</v>
      </c>
      <c r="C21" s="18">
        <f>SUM(C16:C20)</f>
        <v>332919.42665000004</v>
      </c>
      <c r="D21" s="19">
        <f t="shared" si="0"/>
        <v>1</v>
      </c>
      <c r="E21" s="18">
        <f>SUM(E16:E20)</f>
        <v>374905.71906999999</v>
      </c>
      <c r="F21" s="19">
        <f t="shared" si="0"/>
        <v>1</v>
      </c>
      <c r="G21" s="18">
        <f>SUM(G16:G20)</f>
        <v>449223.77466</v>
      </c>
      <c r="H21" s="19">
        <f t="shared" ref="H21" si="17">G21/G$21</f>
        <v>1</v>
      </c>
      <c r="I21" s="18">
        <f>SUM(I16:I20)</f>
        <v>535966.21549000009</v>
      </c>
      <c r="J21" s="19">
        <f t="shared" ref="J21" si="18">I21/I$21</f>
        <v>1</v>
      </c>
      <c r="K21" s="18">
        <f>SUM(K16:K20)</f>
        <v>559946.12763</v>
      </c>
      <c r="L21" s="19">
        <f t="shared" ref="L21" si="19">K21/K$21</f>
        <v>1</v>
      </c>
      <c r="M21" s="18">
        <f>SUM(M16:M20)</f>
        <v>559710.86153999995</v>
      </c>
      <c r="N21" s="20">
        <f t="shared" ref="N21" si="20">M21/M$21</f>
        <v>1</v>
      </c>
    </row>
    <row r="23" spans="1:14" x14ac:dyDescent="0.4">
      <c r="A23" s="28" t="s">
        <v>30</v>
      </c>
      <c r="B23" s="29" t="s">
        <v>31</v>
      </c>
    </row>
    <row r="24" spans="1:14" ht="29.15" customHeight="1" x14ac:dyDescent="0.4">
      <c r="A24" s="32" t="s">
        <v>13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7" spans="1:14" x14ac:dyDescent="0.4">
      <c r="C27" s="27"/>
      <c r="E27" s="27"/>
      <c r="G27" s="27"/>
      <c r="I27" s="27"/>
      <c r="K27" s="27"/>
    </row>
    <row r="28" spans="1:14" x14ac:dyDescent="0.4">
      <c r="C28" s="27"/>
      <c r="E28" s="27"/>
      <c r="G28" s="27"/>
      <c r="I28" s="27"/>
      <c r="K28" s="27"/>
    </row>
    <row r="29" spans="1:14" x14ac:dyDescent="0.4">
      <c r="C29" s="27"/>
      <c r="E29" s="27"/>
      <c r="G29" s="27"/>
      <c r="I29" s="27"/>
      <c r="K29" s="27"/>
    </row>
    <row r="30" spans="1:14" x14ac:dyDescent="0.4">
      <c r="C30" s="27"/>
      <c r="E30" s="27"/>
      <c r="G30" s="27"/>
      <c r="I30" s="27"/>
      <c r="K30" s="27"/>
    </row>
    <row r="31" spans="1:14" x14ac:dyDescent="0.4">
      <c r="C31" s="27"/>
      <c r="E31" s="27"/>
      <c r="G31" s="27"/>
      <c r="I31" s="27"/>
      <c r="K31" s="27"/>
    </row>
    <row r="32" spans="1:14" x14ac:dyDescent="0.4">
      <c r="K32" s="27"/>
    </row>
    <row r="33" spans="3:11" x14ac:dyDescent="0.4">
      <c r="C33" s="27"/>
      <c r="D33" s="27"/>
      <c r="E33" s="27"/>
      <c r="F33" s="27"/>
      <c r="G33" s="27"/>
      <c r="H33" s="27"/>
      <c r="I33" s="27"/>
      <c r="J33" s="27"/>
      <c r="K33" s="27"/>
    </row>
  </sheetData>
  <mergeCells count="19">
    <mergeCell ref="A10:N10"/>
    <mergeCell ref="B14:B15"/>
    <mergeCell ref="A14:A15"/>
    <mergeCell ref="L4:N4"/>
    <mergeCell ref="G11:K11"/>
    <mergeCell ref="A24:N24"/>
    <mergeCell ref="A6:N6"/>
    <mergeCell ref="A12:N12"/>
    <mergeCell ref="A13:N13"/>
    <mergeCell ref="E11:F11"/>
    <mergeCell ref="C14:D14"/>
    <mergeCell ref="E14:F14"/>
    <mergeCell ref="G14:H14"/>
    <mergeCell ref="I14:J14"/>
    <mergeCell ref="K14:L14"/>
    <mergeCell ref="M14:N14"/>
    <mergeCell ref="A7:N7"/>
    <mergeCell ref="A8:N8"/>
    <mergeCell ref="A9:N9"/>
  </mergeCells>
  <printOptions horizontalCentered="1"/>
  <pageMargins left="0.5" right="0.5" top="0.75" bottom="0.5" header="0.3" footer="0.3"/>
  <pageSetup scale="94" orientation="landscape" horizontalDpi="1200" verticalDpi="1200" r:id="rId1"/>
  <ignoredErrors>
    <ignoredError sqref="D21 F21:M21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D3BF6419712D41B897E776747B2DEC" ma:contentTypeVersion="6" ma:contentTypeDescription="Create a new document." ma:contentTypeScope="" ma:versionID="144139933c185da01d95fdb985779177">
  <xsd:schema xmlns:xsd="http://www.w3.org/2001/XMLSchema" xmlns:xs="http://www.w3.org/2001/XMLSchema" xmlns:p="http://schemas.microsoft.com/office/2006/metadata/properties" xmlns:ns2="b8c4d881-3f18-475a-abcb-6f3cd552703a" xmlns:ns3="8928fb92-c978-446f-a3f0-ff349eb0a339" targetNamespace="http://schemas.microsoft.com/office/2006/metadata/properties" ma:root="true" ma:fieldsID="323a07131de6960a51f5c0b658d5bd66" ns2:_="" ns3:_="">
    <xsd:import namespace="b8c4d881-3f18-475a-abcb-6f3cd552703a"/>
    <xsd:import namespace="8928fb92-c978-446f-a3f0-ff349eb0a33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c4d881-3f18-475a-abcb-6f3cd552703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28fb92-c978-446f-a3f0-ff349eb0a3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9C2D187-D87B-4CC2-A066-11AF2CB8913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1437C93-E99D-43BA-A043-05E8620112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3A3811A-8386-4F34-8B27-95672EB653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c4d881-3f18-475a-abcb-6f3cd552703a"/>
    <ds:schemaRef ds:uri="8928fb92-c978-446f-a3f0-ff349eb0a3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NiSource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 \ Linda \ E</dc:creator>
  <cp:lastModifiedBy>Heather Temple</cp:lastModifiedBy>
  <cp:lastPrinted>2024-05-14T19:46:02Z</cp:lastPrinted>
  <dcterms:created xsi:type="dcterms:W3CDTF">2021-03-19T18:21:14Z</dcterms:created>
  <dcterms:modified xsi:type="dcterms:W3CDTF">2024-05-29T18:59:27Z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0x01010023D3BF6419712D41B897E776747B2DEC</vt:lpwstr>
  </property>
</Properties>
</file>