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5E9A0338-5989-408D-A2DC-E7F38D80A1DA}" xr6:coauthVersionLast="47" xr6:coauthVersionMax="47" xr10:uidLastSave="{00000000-0000-0000-0000-000000000000}"/>
  <bookViews>
    <workbookView xWindow="42075" yWindow="3480" windowWidth="23730" windowHeight="9960" xr2:uid="{26BF77A9-340C-4FDD-BFA4-D7B812654B2C}"/>
  </bookViews>
  <sheets>
    <sheet name="D3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'D3'!$A$1:$G$27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D18" i="1"/>
  <c r="D20" i="1" s="1"/>
  <c r="D22" i="1" s="1"/>
  <c r="E17" i="1"/>
  <c r="E20" i="1" s="1"/>
  <c r="E22" i="1" s="1"/>
  <c r="F16" i="1"/>
  <c r="G20" i="1"/>
  <c r="G22" i="1" s="1"/>
  <c r="F15" i="1"/>
  <c r="F20" i="1" s="1"/>
  <c r="F22" i="1" s="1"/>
  <c r="C20" i="1" l="1"/>
  <c r="C22" i="1" s="1"/>
</calcChain>
</file>

<file path=xl/sharedStrings.xml><?xml version="1.0" encoding="utf-8"?>
<sst xmlns="http://schemas.openxmlformats.org/spreadsheetml/2006/main" count="39" uniqueCount="38">
  <si>
    <t>Schedule D3</t>
  </si>
  <si>
    <t>Analysis of Other Operating Taxes</t>
  </si>
  <si>
    <t>Charged to</t>
  </si>
  <si>
    <t>Charged</t>
  </si>
  <si>
    <t>Other</t>
  </si>
  <si>
    <t>Amounts</t>
  </si>
  <si>
    <t>Amount</t>
  </si>
  <si>
    <t>Line</t>
  </si>
  <si>
    <t>Item</t>
  </si>
  <si>
    <t>Expense</t>
  </si>
  <si>
    <t>Construction</t>
  </si>
  <si>
    <r>
      <t xml:space="preserve">Accounts </t>
    </r>
    <r>
      <rPr>
        <vertAlign val="superscript"/>
        <sz val="10"/>
        <rFont val="Calibri"/>
        <family val="2"/>
        <scheme val="minor"/>
      </rPr>
      <t>(FN 1)</t>
    </r>
  </si>
  <si>
    <t>Accrued</t>
  </si>
  <si>
    <t>Paid</t>
  </si>
  <si>
    <t>No.</t>
  </si>
  <si>
    <t>(a)</t>
  </si>
  <si>
    <t>(b)</t>
  </si>
  <si>
    <t>(c)</t>
  </si>
  <si>
    <t>(d)</t>
  </si>
  <si>
    <t>(e)</t>
  </si>
  <si>
    <t>(f)</t>
  </si>
  <si>
    <t>Kentucky Retail</t>
  </si>
  <si>
    <t>(a)  State income</t>
  </si>
  <si>
    <t>(b)  Franchise fees</t>
  </si>
  <si>
    <t>(c)  Ad valorem</t>
  </si>
  <si>
    <t>(d)  Payroll (employers portion)</t>
  </si>
  <si>
    <t>(e)  Other taxes</t>
  </si>
  <si>
    <t>Total Retail [L1(a) through L1(e)]</t>
  </si>
  <si>
    <t>Other jurisdictions</t>
  </si>
  <si>
    <t>Total per books (L2 and L3)</t>
  </si>
  <si>
    <t xml:space="preserve">FN 1 </t>
  </si>
  <si>
    <t>Line 1c represents the property tax liability as of the lien date, net of amortiziation of the prior year amount recorded to</t>
  </si>
  <si>
    <t xml:space="preserve"> 17403200 Misc Assets-Property Tax</t>
  </si>
  <si>
    <t>KY PSC Case No. 2024-00092</t>
  </si>
  <si>
    <t>Response to Staff’s Data Request Set One No. 17</t>
  </si>
  <si>
    <t>12 Months Ended December 31, 2023</t>
  </si>
  <si>
    <t>Respondent:  Jennifer Harding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</si>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</sst>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/>
      <diagonal/>
    </border>
    <border>
      <left style="thin">
        <color rgb="FF231F20"/>
      </left>
      <right style="medium">
        <color indexed="64"/>
      </right>
      <top style="medium">
        <color indexed="64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 style="medium">
        <color indexed="64"/>
      </right>
      <top/>
      <bottom/>
      <diagonal/>
    </border>
    <border>
      <left style="thin">
        <color rgb="FF231F20"/>
      </left>
      <right/>
      <top/>
      <bottom style="medium">
        <color indexed="64"/>
      </bottom>
      <diagonal/>
    </border>
    <border>
      <left style="thin">
        <color rgb="FF231F2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231F20"/>
      </left>
      <right/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231F2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231F20"/>
      </left>
      <right/>
      <top style="thin">
        <color rgb="FF000000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231F20"/>
      </left>
      <right/>
      <top style="thin">
        <color rgb="FF000000"/>
      </top>
      <bottom/>
      <diagonal/>
    </border>
    <border>
      <left style="thin">
        <color rgb="FF231F20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165" fontId="2" fillId="0" borderId="19" xfId="1" applyNumberFormat="1" applyFont="1" applyFill="1" applyBorder="1" applyAlignment="1">
      <alignment horizontal="left" vertical="center" wrapText="1"/>
    </xf>
    <xf numFmtId="165" fontId="2" fillId="0" borderId="20" xfId="1" applyNumberFormat="1" applyFont="1" applyFill="1" applyBorder="1" applyAlignment="1">
      <alignment horizontal="left" vertical="center" wrapText="1"/>
    </xf>
    <xf numFmtId="165" fontId="2" fillId="0" borderId="21" xfId="1" applyNumberFormat="1" applyFont="1" applyFill="1" applyBorder="1" applyAlignment="1">
      <alignment horizontal="left" vertical="center" wrapText="1"/>
    </xf>
    <xf numFmtId="165" fontId="2" fillId="0" borderId="22" xfId="1" applyNumberFormat="1" applyFont="1" applyFill="1" applyBorder="1" applyAlignment="1">
      <alignment vertical="center" wrapText="1"/>
    </xf>
    <xf numFmtId="165" fontId="2" fillId="0" borderId="21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165" fontId="2" fillId="0" borderId="25" xfId="1" applyNumberFormat="1" applyFont="1" applyFill="1" applyBorder="1" applyAlignment="1">
      <alignment horizontal="left" vertical="center" wrapText="1"/>
    </xf>
    <xf numFmtId="165" fontId="2" fillId="0" borderId="23" xfId="1" applyNumberFormat="1" applyFont="1" applyFill="1" applyBorder="1" applyAlignment="1">
      <alignment horizontal="left" vertical="center" wrapText="1"/>
    </xf>
    <xf numFmtId="165" fontId="2" fillId="0" borderId="26" xfId="1" applyNumberFormat="1" applyFont="1" applyFill="1" applyBorder="1" applyAlignment="1">
      <alignment vertical="center" wrapText="1"/>
    </xf>
    <xf numFmtId="165" fontId="2" fillId="0" borderId="25" xfId="1" applyNumberFormat="1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65" fontId="2" fillId="0" borderId="29" xfId="1" applyNumberFormat="1" applyFont="1" applyFill="1" applyBorder="1" applyAlignment="1">
      <alignment horizontal="left" vertical="center" wrapText="1"/>
    </xf>
    <xf numFmtId="165" fontId="2" fillId="0" borderId="15" xfId="1" applyNumberFormat="1" applyFont="1" applyFill="1" applyBorder="1" applyAlignment="1">
      <alignment horizontal="left" vertical="center" wrapText="1"/>
    </xf>
    <xf numFmtId="165" fontId="2" fillId="0" borderId="16" xfId="1" applyNumberFormat="1" applyFont="1" applyFill="1" applyBorder="1" applyAlignment="1">
      <alignment horizontal="left" vertical="center" wrapText="1"/>
    </xf>
    <xf numFmtId="165" fontId="2" fillId="0" borderId="30" xfId="1" applyNumberFormat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horizontal="center" vertical="center" shrinkToFit="1"/>
    </xf>
    <xf numFmtId="164" fontId="2" fillId="0" borderId="27" xfId="0" applyNumberFormat="1" applyFont="1" applyBorder="1" applyAlignment="1">
      <alignment horizontal="center" vertical="center" shrinkToFit="1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3" xfId="1" applyNumberFormat="1" applyFont="1" applyFill="1" applyBorder="1" applyAlignment="1">
      <alignment vertical="center" wrapText="1"/>
    </xf>
    <xf numFmtId="165" fontId="2" fillId="0" borderId="29" xfId="1" applyNumberFormat="1" applyFont="1" applyFill="1" applyBorder="1" applyAlignment="1">
      <alignment vertical="center" wrapText="1"/>
    </xf>
    <xf numFmtId="164" fontId="2" fillId="0" borderId="34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wrapText="1"/>
    </xf>
    <xf numFmtId="165" fontId="2" fillId="0" borderId="36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37" xfId="1" applyNumberFormat="1" applyFont="1" applyFill="1" applyBorder="1" applyAlignment="1">
      <alignment vertical="center" wrapText="1"/>
    </xf>
    <xf numFmtId="165" fontId="2" fillId="0" borderId="36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92B3-FFDC-478A-8A0A-DFD07786E552}">
  <sheetPr>
    <tabColor theme="9" tint="0.79998168889431442"/>
    <pageSetUpPr fitToPage="1"/>
  </sheetPr>
  <dimension ref="A1:G28"/>
  <sheetViews>
    <sheetView tabSelected="1" zoomScaleNormal="100" workbookViewId="0">
      <selection activeCell="N18" sqref="N18"/>
    </sheetView>
  </sheetViews>
  <sheetFormatPr defaultColWidth="8.69140625" defaultRowHeight="12.9" x14ac:dyDescent="0.35"/>
  <cols>
    <col min="1" max="1" width="7.53515625" style="59" customWidth="1"/>
    <col min="2" max="2" width="24.84375" style="1" customWidth="1"/>
    <col min="3" max="7" width="15.53515625" style="1" customWidth="1"/>
    <col min="8" max="16384" width="8.69140625" style="1"/>
  </cols>
  <sheetData>
    <row r="1" spans="1:7" x14ac:dyDescent="0.35">
      <c r="A1" s="67" t="s">
        <v>33</v>
      </c>
      <c r="B1" s="68"/>
      <c r="C1" s="68"/>
      <c r="D1" s="68"/>
      <c r="E1" s="68"/>
      <c r="F1" s="68"/>
      <c r="G1" s="69"/>
    </row>
    <row r="2" spans="1:7" ht="13" customHeight="1" x14ac:dyDescent="0.35">
      <c r="A2" s="70" t="s">
        <v>34</v>
      </c>
      <c r="B2" s="71"/>
      <c r="C2" s="71"/>
      <c r="D2" s="71"/>
      <c r="E2" s="71"/>
      <c r="F2" s="71"/>
      <c r="G2" s="72"/>
    </row>
    <row r="3" spans="1:7" ht="13" customHeight="1" x14ac:dyDescent="0.35">
      <c r="A3" s="70" t="s">
        <v>36</v>
      </c>
      <c r="B3" s="71"/>
      <c r="C3" s="71"/>
      <c r="D3" s="71"/>
      <c r="E3" s="71"/>
      <c r="F3" s="71"/>
      <c r="G3" s="72"/>
    </row>
    <row r="4" spans="1:7" x14ac:dyDescent="0.35">
      <c r="A4" s="70" t="s">
        <v>0</v>
      </c>
      <c r="B4" s="71"/>
      <c r="C4" s="71"/>
      <c r="D4" s="71"/>
      <c r="E4" s="71"/>
      <c r="F4" s="71"/>
      <c r="G4" s="72"/>
    </row>
    <row r="5" spans="1:7" x14ac:dyDescent="0.35">
      <c r="A5" s="70" t="s">
        <v>37</v>
      </c>
      <c r="B5" s="71"/>
      <c r="C5" s="71"/>
      <c r="D5" s="71"/>
      <c r="E5" s="71"/>
      <c r="F5" s="71"/>
      <c r="G5" s="72"/>
    </row>
    <row r="6" spans="1:7" x14ac:dyDescent="0.35">
      <c r="A6" s="70"/>
      <c r="B6" s="71"/>
      <c r="C6" s="71"/>
      <c r="D6" s="71"/>
      <c r="E6" s="71"/>
      <c r="F6" s="71"/>
      <c r="G6" s="72"/>
    </row>
    <row r="7" spans="1:7" x14ac:dyDescent="0.35">
      <c r="A7" s="61" t="s">
        <v>1</v>
      </c>
      <c r="B7" s="62"/>
      <c r="C7" s="62"/>
      <c r="D7" s="62"/>
      <c r="E7" s="62"/>
      <c r="F7" s="62"/>
      <c r="G7" s="63"/>
    </row>
    <row r="8" spans="1:7" ht="14.5" customHeight="1" x14ac:dyDescent="0.35">
      <c r="A8" s="61" t="s">
        <v>35</v>
      </c>
      <c r="B8" s="62"/>
      <c r="C8" s="62"/>
      <c r="D8" s="62"/>
      <c r="E8" s="62"/>
      <c r="F8" s="62"/>
      <c r="G8" s="63"/>
    </row>
    <row r="9" spans="1:7" ht="14.5" customHeight="1" thickBot="1" x14ac:dyDescent="0.4">
      <c r="A9" s="64"/>
      <c r="B9" s="65"/>
      <c r="C9" s="65"/>
      <c r="D9" s="65"/>
      <c r="E9" s="65"/>
      <c r="F9" s="65"/>
      <c r="G9" s="66"/>
    </row>
    <row r="10" spans="1:7" ht="14.5" customHeight="1" x14ac:dyDescent="0.35">
      <c r="A10" s="5"/>
      <c r="B10" s="6"/>
      <c r="C10" s="7"/>
      <c r="D10" s="8"/>
      <c r="E10" s="9" t="s">
        <v>2</v>
      </c>
      <c r="F10" s="10"/>
      <c r="G10" s="11"/>
    </row>
    <row r="11" spans="1:7" ht="14.5" customHeight="1" x14ac:dyDescent="0.35">
      <c r="A11" s="12"/>
      <c r="B11" s="13"/>
      <c r="C11" s="14" t="s">
        <v>3</v>
      </c>
      <c r="D11" s="2" t="s">
        <v>2</v>
      </c>
      <c r="E11" s="14" t="s">
        <v>4</v>
      </c>
      <c r="F11" s="2" t="s">
        <v>5</v>
      </c>
      <c r="G11" s="14" t="s">
        <v>6</v>
      </c>
    </row>
    <row r="12" spans="1:7" ht="14.6" thickBot="1" x14ac:dyDescent="0.4">
      <c r="A12" s="2" t="s">
        <v>7</v>
      </c>
      <c r="B12" s="15" t="s">
        <v>8</v>
      </c>
      <c r="C12" s="14" t="s">
        <v>9</v>
      </c>
      <c r="D12" s="2" t="s">
        <v>10</v>
      </c>
      <c r="E12" s="14" t="s">
        <v>11</v>
      </c>
      <c r="F12" s="2" t="s">
        <v>12</v>
      </c>
      <c r="G12" s="14" t="s">
        <v>13</v>
      </c>
    </row>
    <row r="13" spans="1:7" ht="29.15" customHeight="1" thickBot="1" x14ac:dyDescent="0.4">
      <c r="A13" s="3" t="s">
        <v>14</v>
      </c>
      <c r="B13" s="16" t="s">
        <v>15</v>
      </c>
      <c r="C13" s="17" t="s">
        <v>16</v>
      </c>
      <c r="D13" s="18" t="s">
        <v>17</v>
      </c>
      <c r="E13" s="19" t="s">
        <v>18</v>
      </c>
      <c r="F13" s="4" t="s">
        <v>19</v>
      </c>
      <c r="G13" s="17" t="s">
        <v>20</v>
      </c>
    </row>
    <row r="14" spans="1:7" s="27" customFormat="1" ht="25" customHeight="1" x14ac:dyDescent="0.4">
      <c r="A14" s="20">
        <v>1</v>
      </c>
      <c r="B14" s="21" t="s">
        <v>21</v>
      </c>
      <c r="C14" s="22"/>
      <c r="D14" s="23"/>
      <c r="E14" s="24"/>
      <c r="F14" s="25"/>
      <c r="G14" s="26"/>
    </row>
    <row r="15" spans="1:7" s="27" customFormat="1" ht="25" customHeight="1" thickBot="1" x14ac:dyDescent="0.45">
      <c r="A15" s="28"/>
      <c r="B15" s="29" t="s">
        <v>22</v>
      </c>
      <c r="C15" s="30">
        <v>-1059221</v>
      </c>
      <c r="D15" s="31"/>
      <c r="E15" s="30"/>
      <c r="F15" s="32">
        <f>-C15</f>
        <v>1059221</v>
      </c>
      <c r="G15" s="33">
        <v>-90934.809999999939</v>
      </c>
    </row>
    <row r="16" spans="1:7" s="27" customFormat="1" ht="25" customHeight="1" thickBot="1" x14ac:dyDescent="0.45">
      <c r="A16" s="34"/>
      <c r="B16" s="35" t="s">
        <v>23</v>
      </c>
      <c r="C16" s="36">
        <v>0</v>
      </c>
      <c r="D16" s="37"/>
      <c r="E16" s="38"/>
      <c r="F16" s="39">
        <f>-G16</f>
        <v>-5739355.6600000001</v>
      </c>
      <c r="G16" s="40">
        <v>5739355.6600000001</v>
      </c>
    </row>
    <row r="17" spans="1:7" s="27" customFormat="1" ht="25" customHeight="1" thickBot="1" x14ac:dyDescent="0.45">
      <c r="A17" s="41"/>
      <c r="B17" s="42" t="s">
        <v>24</v>
      </c>
      <c r="C17" s="38">
        <v>3115771.74</v>
      </c>
      <c r="D17" s="37">
        <v>0</v>
      </c>
      <c r="E17" s="38">
        <f>-F17-C17</f>
        <v>4162895.54</v>
      </c>
      <c r="F17" s="39">
        <v>-7278667.2800000003</v>
      </c>
      <c r="G17" s="40">
        <v>5385523.1900000013</v>
      </c>
    </row>
    <row r="18" spans="1:7" s="27" customFormat="1" ht="25" customHeight="1" thickBot="1" x14ac:dyDescent="0.45">
      <c r="A18" s="41"/>
      <c r="B18" s="42" t="s">
        <v>25</v>
      </c>
      <c r="C18" s="38">
        <v>923559.88</v>
      </c>
      <c r="D18" s="38">
        <f>-F18-C18</f>
        <v>507946.21999999869</v>
      </c>
      <c r="E18" s="38">
        <v>0</v>
      </c>
      <c r="F18" s="39">
        <v>-1431506.0999999987</v>
      </c>
      <c r="G18" s="40">
        <v>1362233.39</v>
      </c>
    </row>
    <row r="19" spans="1:7" s="27" customFormat="1" ht="25" customHeight="1" x14ac:dyDescent="0.4">
      <c r="A19" s="43"/>
      <c r="B19" s="44" t="s">
        <v>26</v>
      </c>
      <c r="C19" s="24">
        <v>4500</v>
      </c>
      <c r="D19" s="23"/>
      <c r="E19" s="24"/>
      <c r="F19" s="25">
        <v>0</v>
      </c>
      <c r="G19" s="26">
        <f>C19</f>
        <v>4500</v>
      </c>
    </row>
    <row r="20" spans="1:7" s="27" customFormat="1" ht="25" customHeight="1" x14ac:dyDescent="0.4">
      <c r="A20" s="45">
        <v>2</v>
      </c>
      <c r="B20" s="29" t="s">
        <v>27</v>
      </c>
      <c r="C20" s="30">
        <f>SUM(C14:C19)</f>
        <v>2984610.62</v>
      </c>
      <c r="D20" s="30">
        <f t="shared" ref="D20:G20" si="0">SUM(D14:D19)</f>
        <v>507946.21999999869</v>
      </c>
      <c r="E20" s="30">
        <f t="shared" si="0"/>
        <v>4162895.54</v>
      </c>
      <c r="F20" s="30">
        <f t="shared" si="0"/>
        <v>-13390308.039999999</v>
      </c>
      <c r="G20" s="30">
        <f t="shared" si="0"/>
        <v>12400677.430000003</v>
      </c>
    </row>
    <row r="21" spans="1:7" s="27" customFormat="1" ht="25" customHeight="1" x14ac:dyDescent="0.4">
      <c r="A21" s="46">
        <v>3</v>
      </c>
      <c r="B21" s="35" t="s">
        <v>28</v>
      </c>
      <c r="C21" s="36"/>
      <c r="D21" s="47"/>
      <c r="E21" s="36"/>
      <c r="F21" s="48"/>
      <c r="G21" s="49"/>
    </row>
    <row r="22" spans="1:7" s="27" customFormat="1" ht="25" customHeight="1" thickBot="1" x14ac:dyDescent="0.45">
      <c r="A22" s="50"/>
      <c r="B22" s="51" t="s">
        <v>29</v>
      </c>
      <c r="C22" s="52">
        <f>C20+C21</f>
        <v>2984610.62</v>
      </c>
      <c r="D22" s="53">
        <f t="shared" ref="D22:G22" si="1">D20+D21</f>
        <v>507946.21999999869</v>
      </c>
      <c r="E22" s="52">
        <f t="shared" si="1"/>
        <v>4162895.54</v>
      </c>
      <c r="F22" s="54">
        <f t="shared" si="1"/>
        <v>-13390308.039999999</v>
      </c>
      <c r="G22" s="55">
        <f t="shared" si="1"/>
        <v>12400677.430000003</v>
      </c>
    </row>
    <row r="23" spans="1:7" x14ac:dyDescent="0.35">
      <c r="A23" s="56"/>
      <c r="B23" s="57"/>
      <c r="C23" s="57"/>
      <c r="D23" s="57"/>
      <c r="E23" s="57"/>
      <c r="F23" s="57"/>
      <c r="G23" s="57"/>
    </row>
    <row r="24" spans="1:7" x14ac:dyDescent="0.35">
      <c r="A24" s="58" t="s">
        <v>30</v>
      </c>
      <c r="B24" s="1" t="s">
        <v>31</v>
      </c>
    </row>
    <row r="25" spans="1:7" x14ac:dyDescent="0.35">
      <c r="B25" s="1" t="s">
        <v>32</v>
      </c>
    </row>
    <row r="28" spans="1:7" x14ac:dyDescent="0.35">
      <c r="C28" s="60"/>
    </row>
  </sheetData>
  <mergeCells count="9"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8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E4E6D-1953-43E3-B67F-833166B90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235C87-9742-47E2-9F72-77E933AD46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7661E6-11C3-4B3E-B6AC-804EAC9478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D3</vt:lpstr>
      <vt:lpstr>'D3'!Print_Area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2024-05-24T13:19:15Z</dcterms:created>
  <dcterms:modified xsi:type="dcterms:W3CDTF">2024-05-29T18:31:28Z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