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John Ryan\CKY\2024 Rate Case\Discovery\Staff Set 5\Drafts\"/>
    </mc:Choice>
  </mc:AlternateContent>
  <xr:revisionPtr revIDLastSave="0" documentId="8_{12C01622-674F-4543-B32B-2E35FDD2570D}" xr6:coauthVersionLast="47" xr6:coauthVersionMax="47" xr10:uidLastSave="{00000000-0000-0000-0000-000000000000}"/>
  <bookViews>
    <workbookView xWindow="-28920" yWindow="-120" windowWidth="29040" windowHeight="15840" xr2:uid="{5A3B0E63-8FBD-420C-A0FF-C2578129145E}"/>
  </bookViews>
  <sheets>
    <sheet name="Staff-5-004 Attachment D-3" sheetId="1" r:id="rId1"/>
  </sheets>
  <definedNames>
    <definedName name="_xlnm.Print_Area" localSheetId="0">'Staff-5-004 Attachment D-3'!$A$1:$W$103</definedName>
    <definedName name="_xlnm.Print_Titles" localSheetId="0">'Staff-5-004 Attachment D-3'!$1:$9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7" i="1" l="1"/>
  <c r="W58" i="1"/>
  <c r="W97" i="1"/>
  <c r="W96" i="1"/>
  <c r="W95" i="1"/>
  <c r="W94" i="1"/>
  <c r="W88" i="1"/>
  <c r="W87" i="1"/>
  <c r="W86" i="1"/>
  <c r="W85" i="1"/>
  <c r="W66" i="1"/>
  <c r="W65" i="1"/>
  <c r="W64" i="1"/>
  <c r="W63" i="1"/>
  <c r="W62" i="1"/>
  <c r="W50" i="1"/>
  <c r="W49" i="1"/>
  <c r="W48" i="1"/>
  <c r="W47" i="1"/>
  <c r="W46" i="1"/>
  <c r="W45" i="1"/>
  <c r="W44" i="1"/>
  <c r="W43" i="1"/>
  <c r="W42" i="1"/>
  <c r="W41" i="1"/>
  <c r="W40" i="1"/>
  <c r="W36" i="1"/>
  <c r="W35" i="1"/>
  <c r="W34" i="1"/>
  <c r="W29" i="1"/>
  <c r="W25" i="1"/>
  <c r="W24" i="1"/>
  <c r="W21" i="1"/>
  <c r="W16" i="1"/>
  <c r="W15" i="1"/>
  <c r="U99" i="1"/>
  <c r="M99" i="1"/>
  <c r="O99" i="1"/>
  <c r="G99" i="1"/>
  <c r="Q99" i="1"/>
  <c r="I99" i="1"/>
  <c r="U90" i="1"/>
  <c r="M90" i="1"/>
  <c r="S90" i="1"/>
  <c r="I90" i="1"/>
  <c r="U79" i="1"/>
  <c r="S79" i="1"/>
  <c r="Q79" i="1"/>
  <c r="O79" i="1"/>
  <c r="M79" i="1"/>
  <c r="K79" i="1"/>
  <c r="I79" i="1"/>
  <c r="G79" i="1"/>
  <c r="U60" i="1"/>
  <c r="U68" i="1" s="1"/>
  <c r="M60" i="1"/>
  <c r="M68" i="1" s="1"/>
  <c r="Q60" i="1"/>
  <c r="I60" i="1"/>
  <c r="U38" i="1"/>
  <c r="M38" i="1"/>
  <c r="Q38" i="1"/>
  <c r="I38" i="1"/>
  <c r="E38" i="1"/>
  <c r="U27" i="1"/>
  <c r="U31" i="1" s="1"/>
  <c r="Q27" i="1"/>
  <c r="M27" i="1"/>
  <c r="M31" i="1" s="1"/>
  <c r="I27" i="1"/>
  <c r="S27" i="1"/>
  <c r="U18" i="1"/>
  <c r="M18" i="1"/>
  <c r="I18" i="1"/>
  <c r="M52" i="1" l="1"/>
  <c r="O60" i="1"/>
  <c r="K60" i="1"/>
  <c r="K68" i="1" s="1"/>
  <c r="S31" i="1"/>
  <c r="G60" i="1"/>
  <c r="G68" i="1" s="1"/>
  <c r="K99" i="1"/>
  <c r="W79" i="1"/>
  <c r="G90" i="1"/>
  <c r="O90" i="1"/>
  <c r="S60" i="1"/>
  <c r="S68" i="1" s="1"/>
  <c r="G18" i="1"/>
  <c r="S38" i="1"/>
  <c r="U52" i="1"/>
  <c r="U81" i="1" s="1"/>
  <c r="U101" i="1" s="1"/>
  <c r="S99" i="1"/>
  <c r="Q90" i="1"/>
  <c r="I68" i="1"/>
  <c r="K90" i="1"/>
  <c r="Q18" i="1"/>
  <c r="G27" i="1"/>
  <c r="E27" i="1"/>
  <c r="E31" i="1" s="1"/>
  <c r="G38" i="1"/>
  <c r="K27" i="1"/>
  <c r="K38" i="1"/>
  <c r="O38" i="1"/>
  <c r="Q68" i="1"/>
  <c r="E60" i="1"/>
  <c r="E68" i="1" s="1"/>
  <c r="E99" i="1"/>
  <c r="I31" i="1"/>
  <c r="I52" i="1" s="1"/>
  <c r="M81" i="1"/>
  <c r="M101" i="1" s="1"/>
  <c r="E90" i="1"/>
  <c r="E79" i="1"/>
  <c r="E18" i="1"/>
  <c r="Q31" i="1"/>
  <c r="I81" i="1" l="1"/>
  <c r="I101" i="1" s="1"/>
  <c r="W99" i="1"/>
  <c r="O68" i="1"/>
  <c r="E52" i="1"/>
  <c r="E81" i="1" s="1"/>
  <c r="E101" i="1" s="1"/>
  <c r="O18" i="1"/>
  <c r="K18" i="1"/>
  <c r="S18" i="1"/>
  <c r="S52" i="1" s="1"/>
  <c r="O27" i="1"/>
  <c r="O31" i="1" s="1"/>
  <c r="G31" i="1"/>
  <c r="G52" i="1" s="1"/>
  <c r="G81" i="1" s="1"/>
  <c r="Q52" i="1"/>
  <c r="K31" i="1"/>
  <c r="W90" i="1" l="1"/>
  <c r="K52" i="1"/>
  <c r="O52" i="1"/>
  <c r="O81" i="1" s="1"/>
  <c r="O101" i="1" s="1"/>
  <c r="G101" i="1"/>
  <c r="W27" i="1"/>
  <c r="W31" i="1" s="1"/>
  <c r="W18" i="1"/>
  <c r="S81" i="1"/>
  <c r="S101" i="1" s="1"/>
  <c r="W38" i="1"/>
  <c r="K81" i="1"/>
  <c r="K101" i="1" s="1"/>
  <c r="Q81" i="1"/>
  <c r="Q101" i="1" s="1"/>
  <c r="W60" i="1"/>
  <c r="W68" i="1" s="1"/>
  <c r="W52" i="1" l="1"/>
  <c r="W81" i="1" s="1"/>
  <c r="W101" i="1" s="1"/>
</calcChain>
</file>

<file path=xl/sharedStrings.xml><?xml version="1.0" encoding="utf-8"?>
<sst xmlns="http://schemas.openxmlformats.org/spreadsheetml/2006/main" count="99" uniqueCount="85">
  <si>
    <t>COLUMBIA GAS OF KENTUCKY, INC.</t>
  </si>
  <si>
    <t>NET</t>
  </si>
  <si>
    <t>JANUARY 2024 TO DECEMBER 2024</t>
  </si>
  <si>
    <t>JANUARY 2025 TO DECEMBER 2025</t>
  </si>
  <si>
    <t>SALVAGE</t>
  </si>
  <si>
    <t>ACCRUAL</t>
  </si>
  <si>
    <t>BOOK RESERVE</t>
  </si>
  <si>
    <t>ACCOUNT</t>
  </si>
  <si>
    <t>RETIREMENTS</t>
  </si>
  <si>
    <t>ADJUSTMENTS</t>
  </si>
  <si>
    <t>DECEMBER 31, 2025</t>
  </si>
  <si>
    <t>DEPRECIABLE PLANT</t>
  </si>
  <si>
    <t>DISTRIBUTION PLANT</t>
  </si>
  <si>
    <t>LAND AND LAND RIGHTS</t>
  </si>
  <si>
    <t>LAND RIGHTS</t>
  </si>
  <si>
    <t>RIGHTS OF WAY</t>
  </si>
  <si>
    <t>TOTAL ACCOUNT 374.00</t>
  </si>
  <si>
    <t>STRUCTURES AND IMPROVEMENTS</t>
  </si>
  <si>
    <t>MEASURING AND REGULATING</t>
  </si>
  <si>
    <t>OTHER DISTRIBUTION SYSTEM</t>
  </si>
  <si>
    <t>DISTRIBUTION SYSTEM STRUCTURES</t>
  </si>
  <si>
    <t>OTHER BUILDINGS</t>
  </si>
  <si>
    <t>TOTAL ACCOUNT 375.70</t>
  </si>
  <si>
    <t>COMMUNICATION</t>
  </si>
  <si>
    <t>TOTAL ACCOUNT 375.00</t>
  </si>
  <si>
    <t/>
  </si>
  <si>
    <t>MAINS</t>
  </si>
  <si>
    <t>BARE STEEL</t>
  </si>
  <si>
    <t>COATED STEEL</t>
  </si>
  <si>
    <t>PLASTIC</t>
  </si>
  <si>
    <t>TOTAL ACCOUNT 376.00</t>
  </si>
  <si>
    <t>MEASURING AND REGULATING STATION EQUIPMENT  -  GENERAL</t>
  </si>
  <si>
    <t>MEASURING AND REGULATING STATION EQUIPMENT  -  CITY GATE</t>
  </si>
  <si>
    <t>SERVICES</t>
  </si>
  <si>
    <t>METERS</t>
  </si>
  <si>
    <t>METER INSTALLATIONS</t>
  </si>
  <si>
    <t>HOUSE REGULATORS</t>
  </si>
  <si>
    <t>HOUSE REGULATOR INSTALLATIONS</t>
  </si>
  <si>
    <t>INDUSTRIAL MEASURING AND REGULATING STATION EQUIPMENT</t>
  </si>
  <si>
    <t>OTHER EQUIPMENT - CUSTOMER INFORMATION SERVICES</t>
  </si>
  <si>
    <t>OTHER EQUIPMENT - GPS PIPE LOCATORS</t>
  </si>
  <si>
    <t>TOTAL DISTRIBUTION PLANT</t>
  </si>
  <si>
    <t>GENERAL PLANT</t>
  </si>
  <si>
    <t>OFFICE FURNITURE AND EQUIPMENT</t>
  </si>
  <si>
    <t>FURNITURE</t>
  </si>
  <si>
    <t>INFORMATION SYSTEMS</t>
  </si>
  <si>
    <t>TOTAL ACCOUNT 391.00</t>
  </si>
  <si>
    <t>TRANSPORTATION EQUIPMENT - TRAILERS</t>
  </si>
  <si>
    <t>TOOLS, SHOP AND GARAGE EQUIPMENT</t>
  </si>
  <si>
    <t>LABORATORY EQUIPMENT</t>
  </si>
  <si>
    <t>POWER OPERATED EQUIPMENT</t>
  </si>
  <si>
    <t>MISCELLANEOUS EQUIPMENT</t>
  </si>
  <si>
    <t>TOTAL GENERAL PLANT</t>
  </si>
  <si>
    <t>OFFICE FURNITURE AND EQUIPMENT - EQUIPMENT</t>
  </si>
  <si>
    <t>EQUIPMENT</t>
  </si>
  <si>
    <t>TOTAL DEPRECIABLE PLANT</t>
  </si>
  <si>
    <t>AMORTIZABLE PLANT</t>
  </si>
  <si>
    <t>MISCELLANEOUS INTANGIBLE PLANT</t>
  </si>
  <si>
    <t>MISCELLANEOUS INTANGIBLE PLANT - CLOUD</t>
  </si>
  <si>
    <t>STRUCTURES AND IMPROVEMENTS - LEASEHOLDS</t>
  </si>
  <si>
    <t>MEASURING AND REGULATING STATION EQUIPMENT  -  FMV</t>
  </si>
  <si>
    <t>TOTAL AMORTIZABLE PLANT</t>
  </si>
  <si>
    <t>LAND</t>
  </si>
  <si>
    <t>LEASE</t>
  </si>
  <si>
    <t>MAINS - ARO</t>
  </si>
  <si>
    <t>TOTAL GAS PLANT</t>
  </si>
  <si>
    <t>TABLE 3.  SUMMARY OF BOOK RESERVE BRINGFORWARD FROM DECEMBER 31, 2023 TO DECEMBER 31, 2025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</si>
  <si>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</si>
  <si>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</si>
  <si>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</si>
  <si>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</si>
  <si>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</si>
  <si>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</si>
  <si>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</si>
  <si>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</si>
  <si>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</si>
  <si>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</si>
  <si>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METERS - AMR</t>
  </si>
  <si>
    <t>AS OF</t>
  </si>
  <si>
    <t>DECEMBER 31, 2023</t>
  </si>
  <si>
    <t>RESERVE ADJUSTMENT FOR AMORTIZATION</t>
  </si>
  <si>
    <t>TOTAL RESERVE ADJUSTMENT FOR AMORTIZATION</t>
  </si>
  <si>
    <t>NONDEPRECIABLE PLANT AND ACCOUNTS NOT STUDIED</t>
  </si>
  <si>
    <t>TOTAL NONDEPRECIABLE PLANT AND ACCOUNTS NOT STUDIED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</si>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</sst>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"/>
  </numFmts>
  <fonts count="3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37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Continuous"/>
    </xf>
    <xf numFmtId="37" fontId="0" fillId="0" borderId="0" xfId="0" applyNumberFormat="1"/>
    <xf numFmtId="37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3" fontId="1" fillId="0" borderId="0" xfId="0" applyNumberFormat="1" applyFont="1"/>
    <xf numFmtId="0" fontId="2" fillId="0" borderId="0" xfId="0" applyFont="1"/>
    <xf numFmtId="3" fontId="0" fillId="0" borderId="0" xfId="0" applyNumberFormat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37" fontId="0" fillId="0" borderId="1" xfId="0" applyNumberFormat="1" applyBorder="1"/>
    <xf numFmtId="0" fontId="2" fillId="0" borderId="0" xfId="0" applyFont="1" applyAlignment="1">
      <alignment horizontal="left" indent="1"/>
    </xf>
    <xf numFmtId="37" fontId="1" fillId="0" borderId="0" xfId="0" applyNumberFormat="1" applyFont="1"/>
    <xf numFmtId="0" fontId="2" fillId="0" borderId="0" xfId="0" quotePrefix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2" fontId="2" fillId="0" borderId="0" xfId="0" applyNumberFormat="1" applyFont="1"/>
    <xf numFmtId="37" fontId="2" fillId="0" borderId="0" xfId="0" applyNumberFormat="1" applyFont="1"/>
    <xf numFmtId="0" fontId="1" fillId="0" borderId="0" xfId="0" applyFont="1" applyAlignment="1">
      <alignment horizontal="left"/>
    </xf>
    <xf numFmtId="37" fontId="1" fillId="0" borderId="1" xfId="0" applyNumberFormat="1" applyFont="1" applyBorder="1" applyProtection="1">
      <protection locked="0"/>
    </xf>
    <xf numFmtId="37" fontId="1" fillId="0" borderId="1" xfId="0" applyNumberFormat="1" applyFont="1" applyBorder="1"/>
    <xf numFmtId="37" fontId="1" fillId="0" borderId="3" xfId="0" applyNumberFormat="1" applyFont="1" applyBorder="1"/>
    <xf numFmtId="39" fontId="0" fillId="0" borderId="0" xfId="0" applyNumberFormat="1"/>
    <xf numFmtId="43" fontId="0" fillId="0" borderId="0" xfId="0" applyNumberFormat="1"/>
    <xf numFmtId="37" fontId="1" fillId="0" borderId="0" xfId="0" applyNumberFormat="1" applyFont="1" applyAlignment="1">
      <alignment horizontal="centerContinuous"/>
    </xf>
    <xf numFmtId="37" fontId="0" fillId="0" borderId="0" xfId="0" applyNumberFormat="1" applyAlignment="1">
      <alignment horizontal="centerContinuous"/>
    </xf>
    <xf numFmtId="37" fontId="0" fillId="0" borderId="0" xfId="0" applyNumberFormat="1" applyAlignment="1">
      <alignment horizontal="center"/>
    </xf>
    <xf numFmtId="37" fontId="1" fillId="0" borderId="1" xfId="0" applyNumberFormat="1" applyFont="1" applyBorder="1" applyAlignment="1">
      <alignment horizontal="centerContinuous"/>
    </xf>
    <xf numFmtId="37" fontId="1" fillId="0" borderId="1" xfId="0" applyNumberFormat="1" applyFont="1" applyBorder="1" applyAlignment="1">
      <alignment horizontal="center"/>
    </xf>
    <xf numFmtId="37" fontId="1" fillId="0" borderId="1" xfId="0" quotePrefix="1" applyNumberFormat="1" applyFont="1" applyBorder="1" applyAlignment="1">
      <alignment horizontal="center"/>
    </xf>
    <xf numFmtId="37" fontId="1" fillId="0" borderId="2" xfId="0" quotePrefix="1" applyNumberFormat="1" applyFont="1" applyBorder="1" applyAlignment="1">
      <alignment horizontal="center"/>
    </xf>
    <xf numFmtId="3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1E5A-7EE2-41B8-AEC2-EF45C02F153B}">
  <sheetPr>
    <pageSetUpPr fitToPage="1"/>
  </sheetPr>
  <dimension ref="A1:W104"/>
  <sheetViews>
    <sheetView tabSelected="1" zoomScale="70" zoomScaleNormal="70" workbookViewId="0"/>
  </sheetViews>
  <sheetFormatPr defaultColWidth="9.77734375" defaultRowHeight="15" x14ac:dyDescent="0.2"/>
  <cols>
    <col min="1" max="1" width="10.88671875" bestFit="1" customWidth="1"/>
    <col min="2" max="2" width="2.33203125" style="3" bestFit="1" customWidth="1"/>
    <col min="3" max="3" width="75.6640625" customWidth="1"/>
    <col min="4" max="4" width="2.6640625" customWidth="1"/>
    <col min="5" max="5" width="17.33203125" style="8" bestFit="1" customWidth="1"/>
    <col min="6" max="6" width="2.6640625" customWidth="1"/>
    <col min="7" max="7" width="14.21875" bestFit="1" customWidth="1"/>
    <col min="8" max="8" width="2.6640625" customWidth="1"/>
    <col min="9" max="9" width="16.44140625" bestFit="1" customWidth="1"/>
    <col min="10" max="10" width="2.6640625" customWidth="1"/>
    <col min="11" max="11" width="11.77734375" bestFit="1" customWidth="1"/>
    <col min="12" max="12" width="2.77734375" customWidth="1"/>
    <col min="13" max="13" width="17.33203125" bestFit="1" customWidth="1"/>
    <col min="14" max="14" width="2.6640625" customWidth="1" collapsed="1"/>
    <col min="15" max="15" width="14.21875" bestFit="1" customWidth="1"/>
    <col min="16" max="16" width="2.6640625" customWidth="1"/>
    <col min="17" max="17" width="16.44140625" bestFit="1" customWidth="1"/>
    <col min="18" max="18" width="2.6640625" customWidth="1"/>
    <col min="19" max="19" width="13.21875" bestFit="1" customWidth="1"/>
    <col min="20" max="20" width="2.44140625" customWidth="1"/>
    <col min="21" max="21" width="17.33203125" bestFit="1" customWidth="1"/>
    <col min="22" max="22" width="2.6640625" customWidth="1"/>
    <col min="23" max="23" width="22.6640625" bestFit="1" customWidth="1"/>
    <col min="24" max="24" width="2.44140625" customWidth="1"/>
  </cols>
  <sheetData>
    <row r="1" spans="1:23" ht="15.75" x14ac:dyDescent="0.25">
      <c r="A1" s="1" t="s">
        <v>0</v>
      </c>
      <c r="B1" s="1"/>
      <c r="C1" s="1"/>
      <c r="D1" s="1"/>
      <c r="E1" s="1"/>
      <c r="F1" s="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5.75" x14ac:dyDescent="0.25">
      <c r="A2" s="1"/>
      <c r="B2" s="1"/>
      <c r="C2" s="1"/>
      <c r="D2" s="1"/>
      <c r="E2" s="1"/>
      <c r="F2" s="1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15.75" x14ac:dyDescent="0.25">
      <c r="A3" s="1" t="s">
        <v>66</v>
      </c>
      <c r="B3" s="1"/>
      <c r="C3" s="1"/>
      <c r="D3" s="1"/>
      <c r="E3" s="33"/>
      <c r="F3" s="1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15.75" x14ac:dyDescent="0.25">
      <c r="A4" s="2"/>
      <c r="C4" s="4"/>
      <c r="D4" s="4"/>
      <c r="E4" s="35"/>
      <c r="G4" s="9"/>
      <c r="H4" s="9"/>
      <c r="I4" s="9"/>
      <c r="J4" s="9"/>
      <c r="K4" s="9"/>
      <c r="L4" s="9"/>
      <c r="M4" s="9"/>
      <c r="N4" s="8"/>
      <c r="O4" s="9"/>
      <c r="P4" s="9"/>
      <c r="Q4" s="9"/>
      <c r="R4" s="9"/>
      <c r="S4" s="9"/>
      <c r="T4" s="9"/>
      <c r="U4" s="9"/>
      <c r="V4" s="9"/>
      <c r="W4" s="9"/>
    </row>
    <row r="5" spans="1:23" ht="15.75" x14ac:dyDescent="0.25">
      <c r="B5" s="5"/>
      <c r="C5" s="2"/>
      <c r="D5" s="2"/>
      <c r="E5" s="9" t="s">
        <v>6</v>
      </c>
      <c r="F5" s="41"/>
      <c r="G5" s="36" t="s">
        <v>2</v>
      </c>
      <c r="H5" s="36"/>
      <c r="I5" s="36"/>
      <c r="J5" s="36"/>
      <c r="K5" s="36"/>
      <c r="L5" s="36"/>
      <c r="M5" s="36"/>
      <c r="N5" s="8"/>
      <c r="O5" s="36" t="s">
        <v>3</v>
      </c>
      <c r="P5" s="36"/>
      <c r="Q5" s="36"/>
      <c r="R5" s="36"/>
      <c r="S5" s="36"/>
      <c r="T5" s="36"/>
      <c r="U5" s="36"/>
      <c r="V5" s="9"/>
      <c r="W5" s="9" t="s">
        <v>6</v>
      </c>
    </row>
    <row r="6" spans="1:23" ht="15.75" x14ac:dyDescent="0.25">
      <c r="B6" s="5"/>
      <c r="C6" s="2"/>
      <c r="D6" s="2"/>
      <c r="E6" s="9" t="s">
        <v>78</v>
      </c>
      <c r="F6" s="41"/>
      <c r="G6" s="9"/>
      <c r="H6" s="9"/>
      <c r="I6" s="9"/>
      <c r="J6" s="9"/>
      <c r="K6" s="9" t="s">
        <v>1</v>
      </c>
      <c r="L6" s="9"/>
      <c r="M6" s="9"/>
      <c r="N6" s="8"/>
      <c r="O6" s="9"/>
      <c r="P6" s="9"/>
      <c r="Q6" s="9"/>
      <c r="R6" s="9"/>
      <c r="S6" s="9" t="s">
        <v>1</v>
      </c>
      <c r="T6" s="9"/>
      <c r="U6" s="9"/>
      <c r="V6" s="9"/>
      <c r="W6" s="9" t="s">
        <v>78</v>
      </c>
    </row>
    <row r="7" spans="1:23" ht="15.75" x14ac:dyDescent="0.25">
      <c r="B7" s="5"/>
      <c r="C7" s="2" t="s">
        <v>7</v>
      </c>
      <c r="D7" s="2"/>
      <c r="E7" s="40" t="s">
        <v>79</v>
      </c>
      <c r="F7" s="41"/>
      <c r="G7" s="37" t="s">
        <v>5</v>
      </c>
      <c r="H7" s="9"/>
      <c r="I7" s="37" t="s">
        <v>8</v>
      </c>
      <c r="J7" s="9"/>
      <c r="K7" s="37" t="s">
        <v>4</v>
      </c>
      <c r="L7" s="9"/>
      <c r="M7" s="37" t="s">
        <v>9</v>
      </c>
      <c r="N7" s="8"/>
      <c r="O7" s="37" t="s">
        <v>5</v>
      </c>
      <c r="P7" s="9"/>
      <c r="Q7" s="37" t="s">
        <v>8</v>
      </c>
      <c r="R7" s="9"/>
      <c r="S7" s="37" t="s">
        <v>4</v>
      </c>
      <c r="T7" s="9"/>
      <c r="U7" s="37" t="s">
        <v>9</v>
      </c>
      <c r="V7" s="9"/>
      <c r="W7" s="38" t="s">
        <v>10</v>
      </c>
    </row>
    <row r="8" spans="1:23" ht="15.75" x14ac:dyDescent="0.25">
      <c r="B8" s="5"/>
      <c r="C8" s="6">
        <v>-1</v>
      </c>
      <c r="D8" s="10"/>
      <c r="E8" s="39" t="s">
        <v>67</v>
      </c>
      <c r="F8" s="42"/>
      <c r="G8" s="39" t="s">
        <v>68</v>
      </c>
      <c r="H8" s="40"/>
      <c r="I8" s="39" t="s">
        <v>69</v>
      </c>
      <c r="J8" s="40"/>
      <c r="K8" s="39" t="s">
        <v>70</v>
      </c>
      <c r="L8" s="40"/>
      <c r="M8" s="39" t="s">
        <v>71</v>
      </c>
      <c r="N8" s="40"/>
      <c r="O8" s="39" t="s">
        <v>72</v>
      </c>
      <c r="P8" s="40"/>
      <c r="Q8" s="39" t="s">
        <v>73</v>
      </c>
      <c r="R8" s="40"/>
      <c r="S8" s="39" t="s">
        <v>74</v>
      </c>
      <c r="T8" s="40"/>
      <c r="U8" s="39" t="s">
        <v>75</v>
      </c>
      <c r="V8" s="40"/>
      <c r="W8" s="39" t="s">
        <v>76</v>
      </c>
    </row>
    <row r="9" spans="1:23" ht="15.75" x14ac:dyDescent="0.25">
      <c r="B9" s="5"/>
      <c r="C9" s="10"/>
      <c r="D9" s="10"/>
      <c r="E9" s="9"/>
    </row>
    <row r="10" spans="1:23" ht="15.75" x14ac:dyDescent="0.25">
      <c r="A10" s="11" t="s">
        <v>11</v>
      </c>
      <c r="C10" s="12"/>
      <c r="E10" s="12"/>
    </row>
    <row r="11" spans="1:23" x14ac:dyDescent="0.2">
      <c r="C11" s="13"/>
      <c r="E11" s="13"/>
    </row>
    <row r="12" spans="1:23" ht="15.75" x14ac:dyDescent="0.25">
      <c r="A12" s="11" t="s">
        <v>12</v>
      </c>
      <c r="C12" s="12"/>
      <c r="E12" s="14"/>
      <c r="G12" s="8"/>
      <c r="H12" s="8"/>
      <c r="I12" s="8"/>
      <c r="J12" s="8"/>
      <c r="K12" s="8"/>
      <c r="L12" s="8"/>
      <c r="M12" s="8"/>
      <c r="O12" s="8"/>
      <c r="P12" s="8"/>
      <c r="Q12" s="8"/>
      <c r="R12" s="8"/>
      <c r="S12" s="8"/>
      <c r="T12" s="8"/>
      <c r="U12" s="8"/>
      <c r="V12" s="8"/>
      <c r="W12" s="8"/>
    </row>
    <row r="13" spans="1:23" x14ac:dyDescent="0.2">
      <c r="A13" s="15"/>
      <c r="C13" s="13"/>
      <c r="E13" s="16"/>
      <c r="G13" s="8"/>
      <c r="H13" s="8"/>
      <c r="I13" s="8"/>
      <c r="J13" s="8"/>
      <c r="K13" s="8" t="s">
        <v>84</v>
      </c>
      <c r="L13" s="8"/>
      <c r="M13" s="8"/>
      <c r="O13" s="8"/>
      <c r="P13" s="8"/>
      <c r="Q13" s="8"/>
      <c r="R13" s="8"/>
      <c r="S13" s="8"/>
      <c r="T13" s="8"/>
      <c r="U13" s="8"/>
      <c r="V13" s="8"/>
      <c r="W13" s="8"/>
    </row>
    <row r="14" spans="1:23" x14ac:dyDescent="0.2">
      <c r="A14" s="17"/>
      <c r="C14" s="15" t="s">
        <v>13</v>
      </c>
      <c r="E14" s="16"/>
      <c r="G14" s="8"/>
      <c r="H14" s="8"/>
      <c r="I14" s="8"/>
      <c r="J14" s="8"/>
      <c r="K14" s="8"/>
      <c r="L14" s="8"/>
      <c r="M14" s="8"/>
      <c r="O14" s="8"/>
      <c r="P14" s="8"/>
      <c r="Q14" s="8"/>
      <c r="R14" s="8"/>
      <c r="S14" s="8"/>
      <c r="T14" s="8"/>
      <c r="U14" s="8"/>
      <c r="V14" s="8"/>
      <c r="W14" s="8"/>
    </row>
    <row r="15" spans="1:23" x14ac:dyDescent="0.2">
      <c r="A15" s="18">
        <v>374.4</v>
      </c>
      <c r="C15" s="20" t="s">
        <v>14</v>
      </c>
      <c r="E15" s="8">
        <v>368882</v>
      </c>
      <c r="G15" s="8">
        <v>40540</v>
      </c>
      <c r="H15" s="8"/>
      <c r="I15" s="8"/>
      <c r="J15" s="8"/>
      <c r="K15" s="8"/>
      <c r="L15" s="8"/>
      <c r="M15" s="8"/>
      <c r="O15" s="8">
        <v>43011</v>
      </c>
      <c r="P15" s="8"/>
      <c r="Q15" s="8"/>
      <c r="R15" s="8"/>
      <c r="S15" s="8"/>
      <c r="T15" s="8"/>
      <c r="U15" s="8"/>
      <c r="V15" s="8"/>
      <c r="W15" s="8">
        <f>VALUE(ROUND(SUM(E15:U15),0))</f>
        <v>452433</v>
      </c>
    </row>
    <row r="16" spans="1:23" x14ac:dyDescent="0.2">
      <c r="A16" s="18">
        <v>374.5</v>
      </c>
      <c r="C16" s="20" t="s">
        <v>15</v>
      </c>
      <c r="E16" s="19">
        <v>1156299</v>
      </c>
      <c r="G16" s="19">
        <v>29332</v>
      </c>
      <c r="H16" s="8"/>
      <c r="I16" s="19"/>
      <c r="J16" s="8"/>
      <c r="K16" s="19"/>
      <c r="L16" s="8"/>
      <c r="M16" s="19"/>
      <c r="O16" s="19">
        <v>29332</v>
      </c>
      <c r="P16" s="8"/>
      <c r="Q16" s="19"/>
      <c r="R16" s="8"/>
      <c r="S16" s="19"/>
      <c r="T16" s="8"/>
      <c r="U16" s="19"/>
      <c r="V16" s="8"/>
      <c r="W16" s="19">
        <f>VALUE(ROUND(SUM(E16:U16),0))</f>
        <v>1214963</v>
      </c>
    </row>
    <row r="17" spans="1:23" x14ac:dyDescent="0.2">
      <c r="A17" s="18"/>
      <c r="C17" s="20"/>
      <c r="G17" s="8"/>
      <c r="H17" s="8"/>
      <c r="I17" s="8"/>
      <c r="J17" s="8"/>
      <c r="K17" s="8"/>
      <c r="L17" s="8"/>
      <c r="M17" s="8"/>
      <c r="O17" s="8"/>
      <c r="P17" s="8"/>
      <c r="Q17" s="8"/>
      <c r="R17" s="8"/>
      <c r="S17" s="8"/>
      <c r="T17" s="8"/>
      <c r="U17" s="8"/>
      <c r="V17" s="8"/>
      <c r="W17" s="8"/>
    </row>
    <row r="18" spans="1:23" x14ac:dyDescent="0.2">
      <c r="A18" s="18"/>
      <c r="C18" s="20" t="s">
        <v>16</v>
      </c>
      <c r="E18" s="8">
        <f>SUBTOTAL(9,E15:E16)</f>
        <v>1525181</v>
      </c>
      <c r="G18" s="8">
        <f>SUBTOTAL(9,G15:G16)</f>
        <v>69872</v>
      </c>
      <c r="H18" s="8"/>
      <c r="I18" s="8">
        <f>SUBTOTAL(9,I15:I16)</f>
        <v>0</v>
      </c>
      <c r="J18" s="8"/>
      <c r="K18" s="8">
        <f>SUBTOTAL(9,K15:K16)</f>
        <v>0</v>
      </c>
      <c r="L18" s="8"/>
      <c r="M18" s="8">
        <f>SUBTOTAL(9,M15:M16)</f>
        <v>0</v>
      </c>
      <c r="O18" s="8">
        <f>SUBTOTAL(9,O15:O16)</f>
        <v>72343</v>
      </c>
      <c r="P18" s="8"/>
      <c r="Q18" s="8">
        <f>SUBTOTAL(9,Q15:Q16)</f>
        <v>0</v>
      </c>
      <c r="R18" s="8"/>
      <c r="S18" s="8">
        <f>SUBTOTAL(9,S15:S16)</f>
        <v>0</v>
      </c>
      <c r="T18" s="8"/>
      <c r="U18" s="8">
        <f>SUBTOTAL(9,U15:U16)</f>
        <v>0</v>
      </c>
      <c r="V18" s="8"/>
      <c r="W18" s="8">
        <f>SUBTOTAL(9,W15:W16)</f>
        <v>1667396</v>
      </c>
    </row>
    <row r="19" spans="1:23" ht="15.75" x14ac:dyDescent="0.25">
      <c r="A19" s="18"/>
      <c r="C19" s="13"/>
      <c r="G19" s="21"/>
      <c r="H19" s="8"/>
      <c r="I19" s="21"/>
      <c r="J19" s="8"/>
      <c r="K19" s="21"/>
      <c r="L19" s="21"/>
      <c r="M19" s="21"/>
      <c r="O19" s="21"/>
      <c r="P19" s="8"/>
      <c r="Q19" s="21"/>
      <c r="R19" s="8"/>
      <c r="S19" s="21"/>
      <c r="T19" s="21"/>
      <c r="U19" s="21"/>
      <c r="V19" s="8"/>
      <c r="W19" s="21"/>
    </row>
    <row r="20" spans="1:23" x14ac:dyDescent="0.2">
      <c r="A20" s="18"/>
      <c r="C20" s="15" t="s">
        <v>17</v>
      </c>
      <c r="G20" s="8"/>
      <c r="H20" s="8"/>
      <c r="I20" s="8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</row>
    <row r="21" spans="1:23" x14ac:dyDescent="0.2">
      <c r="A21" s="18">
        <v>375.34</v>
      </c>
      <c r="C21" s="20" t="s">
        <v>18</v>
      </c>
      <c r="E21" s="8">
        <v>596528</v>
      </c>
      <c r="G21" s="8">
        <v>76731</v>
      </c>
      <c r="H21" s="8"/>
      <c r="I21" s="8">
        <v>-90244.389999999956</v>
      </c>
      <c r="J21" s="8"/>
      <c r="K21" s="8">
        <v>-27073</v>
      </c>
      <c r="L21" s="8"/>
      <c r="M21" s="8"/>
      <c r="O21" s="8">
        <v>95702</v>
      </c>
      <c r="P21" s="8"/>
      <c r="Q21" s="8">
        <v>-248598.36000000004</v>
      </c>
      <c r="R21" s="8"/>
      <c r="S21" s="8">
        <v>-74580</v>
      </c>
      <c r="T21" s="8"/>
      <c r="U21" s="8"/>
      <c r="V21" s="8"/>
      <c r="W21" s="8">
        <f>VALUE(ROUND(SUM(E21:U21),0))</f>
        <v>328465</v>
      </c>
    </row>
    <row r="22" spans="1:23" x14ac:dyDescent="0.2">
      <c r="A22" s="18"/>
      <c r="C22" s="17"/>
      <c r="G22" s="8"/>
      <c r="H22" s="8"/>
      <c r="I22" s="8"/>
      <c r="J22" s="8"/>
      <c r="K22" s="8"/>
      <c r="L22" s="8"/>
      <c r="M22" s="8"/>
      <c r="O22" s="8"/>
      <c r="P22" s="8"/>
      <c r="Q22" s="8"/>
      <c r="R22" s="8"/>
      <c r="S22" s="8"/>
      <c r="T22" s="8"/>
      <c r="U22" s="8"/>
      <c r="V22" s="8"/>
      <c r="W22" s="8"/>
    </row>
    <row r="23" spans="1:23" x14ac:dyDescent="0.2">
      <c r="A23" s="18">
        <v>375.7</v>
      </c>
      <c r="C23" s="20" t="s">
        <v>19</v>
      </c>
      <c r="G23" s="8"/>
      <c r="H23" s="8"/>
      <c r="I23" s="8"/>
      <c r="J23" s="8"/>
      <c r="K23" s="8"/>
      <c r="L23" s="8"/>
      <c r="M23" s="8"/>
      <c r="O23" s="8"/>
      <c r="P23" s="8"/>
      <c r="Q23" s="8"/>
      <c r="R23" s="8"/>
      <c r="S23" s="8"/>
      <c r="T23" s="8"/>
      <c r="U23" s="8"/>
      <c r="V23" s="8"/>
      <c r="W23" s="8"/>
    </row>
    <row r="24" spans="1:23" x14ac:dyDescent="0.2">
      <c r="A24" s="13"/>
      <c r="C24" s="43" t="s">
        <v>20</v>
      </c>
      <c r="E24" s="8">
        <v>4599778</v>
      </c>
      <c r="G24" s="8">
        <v>236832</v>
      </c>
      <c r="H24" s="8"/>
      <c r="I24" s="8"/>
      <c r="J24" s="8"/>
      <c r="K24" s="8"/>
      <c r="L24" s="8"/>
      <c r="M24" s="8"/>
      <c r="O24" s="8">
        <v>239828</v>
      </c>
      <c r="P24" s="8"/>
      <c r="Q24" s="8"/>
      <c r="R24" s="8"/>
      <c r="S24" s="8"/>
      <c r="T24" s="8"/>
      <c r="U24" s="8"/>
      <c r="V24" s="8"/>
      <c r="W24" s="8">
        <f t="shared" ref="W24:W25" si="0">VALUE(ROUND(SUM(E24:U24),0))</f>
        <v>5076438</v>
      </c>
    </row>
    <row r="25" spans="1:23" x14ac:dyDescent="0.2">
      <c r="A25" s="13"/>
      <c r="C25" s="43" t="s">
        <v>21</v>
      </c>
      <c r="E25" s="19">
        <v>90708</v>
      </c>
      <c r="G25" s="19">
        <v>4619</v>
      </c>
      <c r="H25" s="8"/>
      <c r="I25" s="19">
        <v>-956.31000000000006</v>
      </c>
      <c r="J25" s="8"/>
      <c r="K25" s="19"/>
      <c r="L25" s="8"/>
      <c r="M25" s="19"/>
      <c r="O25" s="19">
        <v>4596</v>
      </c>
      <c r="P25" s="8"/>
      <c r="Q25" s="19">
        <v>-1001.22</v>
      </c>
      <c r="R25" s="8"/>
      <c r="S25" s="19"/>
      <c r="T25" s="8"/>
      <c r="U25" s="19"/>
      <c r="V25" s="8"/>
      <c r="W25" s="19">
        <f t="shared" si="0"/>
        <v>97965</v>
      </c>
    </row>
    <row r="26" spans="1:23" x14ac:dyDescent="0.2">
      <c r="A26" s="18"/>
      <c r="C26" s="43"/>
      <c r="G26" s="8"/>
      <c r="H26" s="8"/>
      <c r="I26" s="8"/>
      <c r="J26" s="8"/>
      <c r="K26" s="8"/>
      <c r="L26" s="8"/>
      <c r="M26" s="8"/>
      <c r="O26" s="8"/>
      <c r="P26" s="8"/>
      <c r="Q26" s="8"/>
      <c r="R26" s="8"/>
      <c r="S26" s="8"/>
      <c r="T26" s="8"/>
      <c r="U26" s="8"/>
      <c r="V26" s="8"/>
      <c r="W26" s="8"/>
    </row>
    <row r="27" spans="1:23" x14ac:dyDescent="0.2">
      <c r="A27" s="18"/>
      <c r="C27" s="43" t="s">
        <v>22</v>
      </c>
      <c r="E27" s="8">
        <f>SUBTOTAL(9,E24:E25)</f>
        <v>4690486</v>
      </c>
      <c r="G27" s="8">
        <f>SUBTOTAL(9,G24:G25)</f>
        <v>241451</v>
      </c>
      <c r="H27" s="8"/>
      <c r="I27" s="8">
        <f>SUBTOTAL(9,I24:I25)</f>
        <v>-956.31000000000006</v>
      </c>
      <c r="J27" s="8"/>
      <c r="K27" s="8">
        <f>SUBTOTAL(9,K24:K25)</f>
        <v>0</v>
      </c>
      <c r="L27" s="8"/>
      <c r="M27" s="8">
        <f>SUBTOTAL(9,M24:M25)</f>
        <v>0</v>
      </c>
      <c r="O27" s="8">
        <f>SUBTOTAL(9,O24:O25)</f>
        <v>244424</v>
      </c>
      <c r="P27" s="8"/>
      <c r="Q27" s="8">
        <f>SUBTOTAL(9,Q24:Q25)</f>
        <v>-1001.22</v>
      </c>
      <c r="R27" s="8"/>
      <c r="S27" s="8">
        <f>SUBTOTAL(9,S24:S25)</f>
        <v>0</v>
      </c>
      <c r="T27" s="8"/>
      <c r="U27" s="8">
        <f>SUBTOTAL(9,U24:U25)</f>
        <v>0</v>
      </c>
      <c r="V27" s="8"/>
      <c r="W27" s="8">
        <f>SUBTOTAL(9,W24:W25)</f>
        <v>5174403</v>
      </c>
    </row>
    <row r="28" spans="1:23" x14ac:dyDescent="0.2">
      <c r="A28" s="18"/>
      <c r="C28" s="41"/>
      <c r="G28" s="8"/>
      <c r="H28" s="8"/>
      <c r="I28" s="8"/>
      <c r="J28" s="8"/>
      <c r="K28" s="8"/>
      <c r="L28" s="8"/>
      <c r="M28" s="8"/>
      <c r="O28" s="8"/>
      <c r="P28" s="8"/>
      <c r="Q28" s="8"/>
      <c r="R28" s="8"/>
      <c r="S28" s="8"/>
      <c r="T28" s="8"/>
      <c r="U28" s="8"/>
      <c r="V28" s="8"/>
      <c r="W28" s="8"/>
    </row>
    <row r="29" spans="1:23" x14ac:dyDescent="0.2">
      <c r="A29" s="18">
        <v>375.8</v>
      </c>
      <c r="C29" s="20" t="s">
        <v>23</v>
      </c>
      <c r="E29" s="19">
        <v>10827</v>
      </c>
      <c r="G29" s="19">
        <v>2788</v>
      </c>
      <c r="H29" s="8"/>
      <c r="I29" s="19"/>
      <c r="J29" s="8"/>
      <c r="K29" s="19"/>
      <c r="L29" s="8"/>
      <c r="M29" s="19"/>
      <c r="O29" s="19">
        <v>2788</v>
      </c>
      <c r="P29" s="8"/>
      <c r="Q29" s="19"/>
      <c r="R29" s="8"/>
      <c r="S29" s="19"/>
      <c r="T29" s="8"/>
      <c r="U29" s="19"/>
      <c r="V29" s="8"/>
      <c r="W29" s="19">
        <f>VALUE(ROUND(SUM(E29:U29),0))</f>
        <v>16403</v>
      </c>
    </row>
    <row r="30" spans="1:23" x14ac:dyDescent="0.2">
      <c r="A30" s="18"/>
      <c r="C30" s="15"/>
      <c r="G30" s="8"/>
      <c r="H30" s="8"/>
      <c r="I30" s="8"/>
      <c r="J30" s="8"/>
      <c r="K30" s="8"/>
      <c r="L30" s="8"/>
      <c r="M30" s="8"/>
      <c r="O30" s="8"/>
      <c r="P30" s="8"/>
      <c r="Q30" s="8"/>
      <c r="R30" s="8"/>
      <c r="S30" s="8"/>
      <c r="T30" s="8"/>
      <c r="U30" s="8"/>
      <c r="V30" s="8"/>
      <c r="W30" s="8"/>
    </row>
    <row r="31" spans="1:23" x14ac:dyDescent="0.2">
      <c r="A31" s="18"/>
      <c r="C31" s="20" t="s">
        <v>24</v>
      </c>
      <c r="E31" s="8">
        <f>SUBTOTAL(9,E21:E30)</f>
        <v>5297841</v>
      </c>
      <c r="G31" s="8">
        <f>SUBTOTAL(9,G21:G30)</f>
        <v>320970</v>
      </c>
      <c r="H31" s="8"/>
      <c r="I31" s="8">
        <f>SUBTOTAL(9,I21:I30)</f>
        <v>-91200.699999999953</v>
      </c>
      <c r="J31" s="8"/>
      <c r="K31" s="8">
        <f>SUBTOTAL(9,K21:K30)</f>
        <v>-27073</v>
      </c>
      <c r="L31" s="8"/>
      <c r="M31" s="8">
        <f>SUBTOTAL(9,M21:M30)</f>
        <v>0</v>
      </c>
      <c r="O31" s="8">
        <f>SUBTOTAL(9,O21:O30)</f>
        <v>342914</v>
      </c>
      <c r="P31" s="8"/>
      <c r="Q31" s="8">
        <f>SUBTOTAL(9,Q21:Q30)</f>
        <v>-249599.58000000005</v>
      </c>
      <c r="R31" s="8"/>
      <c r="S31" s="8">
        <f>SUBTOTAL(9,S21:S30)</f>
        <v>-74580</v>
      </c>
      <c r="T31" s="8"/>
      <c r="U31" s="8">
        <f>SUBTOTAL(9,U21:U30)</f>
        <v>0</v>
      </c>
      <c r="V31" s="8"/>
      <c r="W31" s="8">
        <f>SUBTOTAL(9,W21:W30)</f>
        <v>5519271</v>
      </c>
    </row>
    <row r="32" spans="1:23" x14ac:dyDescent="0.2">
      <c r="A32" s="18"/>
      <c r="C32" s="15" t="s">
        <v>25</v>
      </c>
      <c r="G32" s="8"/>
      <c r="H32" s="8"/>
      <c r="I32" s="8"/>
      <c r="J32" s="8"/>
      <c r="K32" s="8"/>
      <c r="L32" s="8"/>
      <c r="M32" s="8"/>
      <c r="O32" s="8"/>
      <c r="P32" s="8"/>
      <c r="Q32" s="8"/>
      <c r="R32" s="8"/>
      <c r="S32" s="8"/>
      <c r="T32" s="8"/>
      <c r="U32" s="8"/>
      <c r="V32" s="8"/>
      <c r="W32" s="8"/>
    </row>
    <row r="33" spans="1:23" x14ac:dyDescent="0.2">
      <c r="A33" s="18">
        <v>376</v>
      </c>
      <c r="C33" s="15" t="s">
        <v>26</v>
      </c>
      <c r="G33" s="8"/>
      <c r="H33" s="8"/>
      <c r="I33" s="8"/>
      <c r="J33" s="8"/>
      <c r="K33" s="8"/>
      <c r="L33" s="8"/>
      <c r="M33" s="8"/>
      <c r="O33" s="8"/>
      <c r="P33" s="8"/>
      <c r="Q33" s="8"/>
      <c r="R33" s="8"/>
      <c r="S33" s="8"/>
      <c r="T33" s="8"/>
      <c r="U33" s="8"/>
      <c r="V33" s="8"/>
      <c r="W33" s="8"/>
    </row>
    <row r="34" spans="1:23" x14ac:dyDescent="0.2">
      <c r="A34" s="18"/>
      <c r="C34" s="20" t="s">
        <v>27</v>
      </c>
      <c r="E34" s="8">
        <v>14325095</v>
      </c>
      <c r="G34" s="8">
        <v>318475</v>
      </c>
      <c r="H34" s="8"/>
      <c r="I34" s="8">
        <v>-188033.61</v>
      </c>
      <c r="J34" s="8"/>
      <c r="K34" s="8">
        <v>-37607</v>
      </c>
      <c r="L34" s="8"/>
      <c r="M34" s="8"/>
      <c r="O34" s="8">
        <v>314266</v>
      </c>
      <c r="P34" s="8"/>
      <c r="Q34" s="8">
        <v>-235042.02</v>
      </c>
      <c r="R34" s="8"/>
      <c r="S34" s="8">
        <v>-47008</v>
      </c>
      <c r="T34" s="8"/>
      <c r="U34" s="8"/>
      <c r="V34" s="8"/>
      <c r="W34" s="8">
        <f t="shared" ref="W34:W36" si="1">VALUE(ROUND(SUM(E34:U34),0))</f>
        <v>14450145</v>
      </c>
    </row>
    <row r="35" spans="1:23" x14ac:dyDescent="0.2">
      <c r="A35" s="18"/>
      <c r="C35" s="20" t="s">
        <v>28</v>
      </c>
      <c r="E35" s="8">
        <v>21853588</v>
      </c>
      <c r="G35" s="8">
        <v>1487197</v>
      </c>
      <c r="H35" s="8"/>
      <c r="I35" s="8">
        <v>-287691.42000000004</v>
      </c>
      <c r="J35" s="8"/>
      <c r="K35" s="8">
        <v>-57538</v>
      </c>
      <c r="L35" s="8"/>
      <c r="M35" s="8"/>
      <c r="O35" s="8">
        <v>1537963</v>
      </c>
      <c r="P35" s="8"/>
      <c r="Q35" s="8">
        <v>-529764.86</v>
      </c>
      <c r="R35" s="8"/>
      <c r="S35" s="8">
        <v>-105953</v>
      </c>
      <c r="T35" s="8"/>
      <c r="U35" s="8"/>
      <c r="V35" s="8"/>
      <c r="W35" s="8">
        <f t="shared" si="1"/>
        <v>23897801</v>
      </c>
    </row>
    <row r="36" spans="1:23" x14ac:dyDescent="0.2">
      <c r="A36" s="18"/>
      <c r="C36" s="20" t="s">
        <v>29</v>
      </c>
      <c r="E36" s="19">
        <v>43388931</v>
      </c>
      <c r="G36" s="19">
        <v>6423237</v>
      </c>
      <c r="H36" s="8"/>
      <c r="I36" s="19">
        <v>-276409.40000000002</v>
      </c>
      <c r="J36" s="8"/>
      <c r="K36" s="19">
        <v>-55282</v>
      </c>
      <c r="L36" s="8"/>
      <c r="M36" s="19"/>
      <c r="O36" s="19">
        <v>6938945</v>
      </c>
      <c r="P36" s="8"/>
      <c r="Q36" s="19">
        <v>-508989.77</v>
      </c>
      <c r="R36" s="8"/>
      <c r="S36" s="19">
        <v>-101798</v>
      </c>
      <c r="T36" s="8"/>
      <c r="U36" s="19"/>
      <c r="V36" s="8"/>
      <c r="W36" s="19">
        <f t="shared" si="1"/>
        <v>55808634</v>
      </c>
    </row>
    <row r="37" spans="1:23" x14ac:dyDescent="0.2">
      <c r="A37" s="18"/>
      <c r="C37" s="20"/>
      <c r="G37" s="8"/>
      <c r="H37" s="8"/>
      <c r="I37" s="8"/>
      <c r="J37" s="8"/>
      <c r="K37" s="8"/>
      <c r="L37" s="8"/>
      <c r="M37" s="8"/>
      <c r="O37" s="8"/>
      <c r="P37" s="8"/>
      <c r="Q37" s="8"/>
      <c r="R37" s="8"/>
      <c r="S37" s="8"/>
      <c r="T37" s="8"/>
      <c r="U37" s="8"/>
      <c r="V37" s="8"/>
      <c r="W37" s="8"/>
    </row>
    <row r="38" spans="1:23" x14ac:dyDescent="0.2">
      <c r="A38" s="18"/>
      <c r="C38" s="20" t="s">
        <v>30</v>
      </c>
      <c r="E38" s="8">
        <f>SUBTOTAL(9,E34:E36)</f>
        <v>79567614</v>
      </c>
      <c r="G38" s="8">
        <f>SUBTOTAL(9,G34:G36)</f>
        <v>8228909</v>
      </c>
      <c r="H38" s="8"/>
      <c r="I38" s="8">
        <f>SUBTOTAL(9,I34:I36)</f>
        <v>-752134.43</v>
      </c>
      <c r="J38" s="8"/>
      <c r="K38" s="8">
        <f>SUBTOTAL(9,K34:K36)</f>
        <v>-150427</v>
      </c>
      <c r="L38" s="8"/>
      <c r="M38" s="8">
        <f>SUBTOTAL(9,M34:M36)</f>
        <v>0</v>
      </c>
      <c r="O38" s="8">
        <f>SUBTOTAL(9,O34:O36)</f>
        <v>8791174</v>
      </c>
      <c r="P38" s="8"/>
      <c r="Q38" s="8">
        <f>SUBTOTAL(9,Q34:Q36)</f>
        <v>-1273796.6499999999</v>
      </c>
      <c r="R38" s="8"/>
      <c r="S38" s="8">
        <f>SUBTOTAL(9,S34:S36)</f>
        <v>-254759</v>
      </c>
      <c r="T38" s="8"/>
      <c r="U38" s="8">
        <f>SUBTOTAL(9,U34:U36)</f>
        <v>0</v>
      </c>
      <c r="V38" s="8"/>
      <c r="W38" s="8">
        <f>SUBTOTAL(9,W34:W36)</f>
        <v>94156580</v>
      </c>
    </row>
    <row r="39" spans="1:23" x14ac:dyDescent="0.2">
      <c r="A39" s="18"/>
      <c r="C39" s="15" t="s">
        <v>25</v>
      </c>
      <c r="G39" s="8"/>
      <c r="H39" s="8"/>
      <c r="I39" s="8"/>
      <c r="J39" s="8"/>
      <c r="K39" s="8"/>
      <c r="L39" s="8"/>
      <c r="M39" s="8"/>
      <c r="O39" s="8"/>
      <c r="P39" s="8"/>
      <c r="Q39" s="8"/>
      <c r="R39" s="8"/>
      <c r="S39" s="8"/>
      <c r="T39" s="8"/>
      <c r="U39" s="8"/>
      <c r="V39" s="8"/>
      <c r="W39" s="8"/>
    </row>
    <row r="40" spans="1:23" x14ac:dyDescent="0.2">
      <c r="A40" s="18">
        <v>378</v>
      </c>
      <c r="C40" s="22" t="s">
        <v>31</v>
      </c>
      <c r="E40" s="8">
        <v>3392165</v>
      </c>
      <c r="G40" s="8">
        <v>890157</v>
      </c>
      <c r="H40" s="8"/>
      <c r="I40" s="8">
        <v>-1076380.8</v>
      </c>
      <c r="J40" s="8"/>
      <c r="K40" s="8">
        <v>-215276</v>
      </c>
      <c r="L40" s="8"/>
      <c r="M40" s="8"/>
      <c r="O40" s="8">
        <v>987018</v>
      </c>
      <c r="P40" s="8"/>
      <c r="Q40" s="8">
        <v>-1420540.94</v>
      </c>
      <c r="R40" s="8"/>
      <c r="S40" s="8">
        <v>-284108</v>
      </c>
      <c r="T40" s="8"/>
      <c r="U40" s="8"/>
      <c r="V40" s="8"/>
      <c r="W40" s="8">
        <f t="shared" ref="W40:W50" si="2">VALUE(ROUND(SUM(E40:U40),0))</f>
        <v>2273034</v>
      </c>
    </row>
    <row r="41" spans="1:23" x14ac:dyDescent="0.2">
      <c r="A41" s="18">
        <v>379.1</v>
      </c>
      <c r="C41" s="22" t="s">
        <v>32</v>
      </c>
      <c r="E41" s="8">
        <v>351385</v>
      </c>
      <c r="G41" s="8">
        <v>39475</v>
      </c>
      <c r="H41" s="8"/>
      <c r="I41" s="8"/>
      <c r="J41" s="8"/>
      <c r="K41" s="8"/>
      <c r="L41" s="8"/>
      <c r="M41" s="8"/>
      <c r="O41" s="8">
        <v>39475</v>
      </c>
      <c r="P41" s="8"/>
      <c r="Q41" s="8"/>
      <c r="R41" s="8"/>
      <c r="S41" s="8"/>
      <c r="T41" s="8"/>
      <c r="U41" s="8"/>
      <c r="V41" s="8"/>
      <c r="W41" s="8">
        <f t="shared" si="2"/>
        <v>430335</v>
      </c>
    </row>
    <row r="42" spans="1:23" x14ac:dyDescent="0.2">
      <c r="A42" s="18">
        <v>380</v>
      </c>
      <c r="C42" s="15" t="s">
        <v>33</v>
      </c>
      <c r="E42" s="8">
        <v>54648601</v>
      </c>
      <c r="G42" s="8">
        <v>11353188</v>
      </c>
      <c r="H42" s="8"/>
      <c r="I42" s="8">
        <v>-5650287.4900000002</v>
      </c>
      <c r="J42" s="8"/>
      <c r="K42" s="8">
        <v>-4237716</v>
      </c>
      <c r="L42" s="8"/>
      <c r="M42" s="8"/>
      <c r="O42" s="8">
        <v>12059322</v>
      </c>
      <c r="P42" s="8"/>
      <c r="Q42" s="8">
        <v>-3129512.94</v>
      </c>
      <c r="R42" s="8"/>
      <c r="S42" s="8">
        <v>-2347135</v>
      </c>
      <c r="T42" s="8"/>
      <c r="U42" s="8"/>
      <c r="V42" s="8"/>
      <c r="W42" s="8">
        <f t="shared" si="2"/>
        <v>62696460</v>
      </c>
    </row>
    <row r="43" spans="1:23" x14ac:dyDescent="0.2">
      <c r="A43" s="18">
        <v>381</v>
      </c>
      <c r="C43" s="15" t="s">
        <v>34</v>
      </c>
      <c r="E43" s="8">
        <v>2502408</v>
      </c>
      <c r="G43" s="8">
        <v>719071</v>
      </c>
      <c r="H43" s="8"/>
      <c r="I43" s="8">
        <v>-1140723.6100000001</v>
      </c>
      <c r="J43" s="8"/>
      <c r="K43" s="8">
        <v>11407</v>
      </c>
      <c r="L43" s="8"/>
      <c r="M43" s="8"/>
      <c r="O43" s="8">
        <v>750729</v>
      </c>
      <c r="P43" s="8"/>
      <c r="Q43" s="8">
        <v>-460116.15</v>
      </c>
      <c r="R43" s="8"/>
      <c r="S43" s="8">
        <v>4601</v>
      </c>
      <c r="T43" s="8"/>
      <c r="U43" s="8"/>
      <c r="V43" s="8"/>
      <c r="W43" s="8">
        <f t="shared" si="2"/>
        <v>2387376</v>
      </c>
    </row>
    <row r="44" spans="1:23" x14ac:dyDescent="0.2">
      <c r="A44" s="18">
        <v>381.1</v>
      </c>
      <c r="C44" s="15" t="s">
        <v>77</v>
      </c>
      <c r="E44" s="8">
        <v>5360942</v>
      </c>
      <c r="G44" s="8">
        <v>677700</v>
      </c>
      <c r="H44" s="8"/>
      <c r="I44" s="8"/>
      <c r="J44" s="8"/>
      <c r="K44" s="8"/>
      <c r="L44" s="8"/>
      <c r="M44" s="8"/>
      <c r="O44" s="8">
        <v>677700</v>
      </c>
      <c r="P44" s="8"/>
      <c r="Q44" s="8"/>
      <c r="R44" s="8"/>
      <c r="S44" s="8"/>
      <c r="T44" s="8"/>
      <c r="U44" s="8"/>
      <c r="V44" s="8"/>
      <c r="W44" s="8">
        <f t="shared" si="2"/>
        <v>6716342</v>
      </c>
    </row>
    <row r="45" spans="1:23" x14ac:dyDescent="0.2">
      <c r="A45" s="18">
        <v>382</v>
      </c>
      <c r="C45" s="15" t="s">
        <v>35</v>
      </c>
      <c r="E45" s="8">
        <v>4991235</v>
      </c>
      <c r="F45" s="32"/>
      <c r="G45" s="8">
        <v>245320</v>
      </c>
      <c r="H45" s="8"/>
      <c r="I45" s="8">
        <v>-44200.82</v>
      </c>
      <c r="J45" s="8"/>
      <c r="K45" s="8">
        <v>-2210</v>
      </c>
      <c r="L45" s="8"/>
      <c r="M45" s="8"/>
      <c r="O45" s="8">
        <v>251347</v>
      </c>
      <c r="P45" s="8"/>
      <c r="Q45" s="8">
        <v>-24969.33</v>
      </c>
      <c r="R45" s="8"/>
      <c r="S45" s="8">
        <v>-1248</v>
      </c>
      <c r="T45" s="8"/>
      <c r="U45" s="8"/>
      <c r="V45" s="8"/>
      <c r="W45" s="8">
        <f t="shared" si="2"/>
        <v>5415274</v>
      </c>
    </row>
    <row r="46" spans="1:23" x14ac:dyDescent="0.2">
      <c r="A46" s="18">
        <v>383</v>
      </c>
      <c r="C46" s="15" t="s">
        <v>36</v>
      </c>
      <c r="E46" s="8">
        <v>2333203</v>
      </c>
      <c r="G46" s="8">
        <v>166997</v>
      </c>
      <c r="H46" s="8"/>
      <c r="I46" s="8">
        <v>-8452.59</v>
      </c>
      <c r="J46" s="8"/>
      <c r="K46" s="8">
        <v>-423</v>
      </c>
      <c r="L46" s="8"/>
      <c r="M46" s="8"/>
      <c r="O46" s="8">
        <v>175766</v>
      </c>
      <c r="P46" s="8"/>
      <c r="Q46" s="8">
        <v>-8759.65</v>
      </c>
      <c r="R46" s="8"/>
      <c r="S46" s="8">
        <v>-438</v>
      </c>
      <c r="T46" s="8"/>
      <c r="U46" s="8"/>
      <c r="V46" s="8"/>
      <c r="W46" s="8">
        <f t="shared" si="2"/>
        <v>2657893</v>
      </c>
    </row>
    <row r="47" spans="1:23" x14ac:dyDescent="0.2">
      <c r="A47" s="18">
        <v>384</v>
      </c>
      <c r="C47" s="15" t="s">
        <v>37</v>
      </c>
      <c r="E47" s="8">
        <v>1295289</v>
      </c>
      <c r="G47" s="8">
        <v>41494</v>
      </c>
      <c r="H47" s="8"/>
      <c r="I47" s="8"/>
      <c r="J47" s="8"/>
      <c r="K47" s="8"/>
      <c r="L47" s="8"/>
      <c r="M47" s="8"/>
      <c r="O47" s="8">
        <v>41498</v>
      </c>
      <c r="P47" s="8"/>
      <c r="Q47" s="8"/>
      <c r="R47" s="8"/>
      <c r="S47" s="8"/>
      <c r="T47" s="8"/>
      <c r="U47" s="8"/>
      <c r="V47" s="8"/>
      <c r="W47" s="8">
        <f t="shared" si="2"/>
        <v>1378281</v>
      </c>
    </row>
    <row r="48" spans="1:23" x14ac:dyDescent="0.2">
      <c r="A48" s="18">
        <v>385</v>
      </c>
      <c r="C48" s="15" t="s">
        <v>38</v>
      </c>
      <c r="E48" s="8">
        <v>785825</v>
      </c>
      <c r="F48" s="32"/>
      <c r="G48" s="8">
        <v>336387</v>
      </c>
      <c r="H48" s="8"/>
      <c r="I48" s="8">
        <v>-89852.06</v>
      </c>
      <c r="J48" s="8"/>
      <c r="K48" s="8">
        <v>-17970</v>
      </c>
      <c r="L48" s="8"/>
      <c r="M48" s="8"/>
      <c r="O48" s="8">
        <v>348281</v>
      </c>
      <c r="P48" s="8"/>
      <c r="Q48" s="8">
        <v>-107553.2</v>
      </c>
      <c r="R48" s="8"/>
      <c r="S48" s="8">
        <v>-21511</v>
      </c>
      <c r="T48" s="8"/>
      <c r="U48" s="8"/>
      <c r="V48" s="8"/>
      <c r="W48" s="8">
        <f t="shared" si="2"/>
        <v>1233607</v>
      </c>
    </row>
    <row r="49" spans="1:23" x14ac:dyDescent="0.2">
      <c r="A49" s="18">
        <v>387.4</v>
      </c>
      <c r="C49" s="15" t="s">
        <v>39</v>
      </c>
      <c r="E49" s="8">
        <v>1235525</v>
      </c>
      <c r="F49" s="32"/>
      <c r="G49" s="8">
        <v>354098</v>
      </c>
      <c r="H49" s="8"/>
      <c r="I49" s="8">
        <v>-324310.39</v>
      </c>
      <c r="J49" s="8"/>
      <c r="K49" s="8">
        <v>-16216</v>
      </c>
      <c r="L49" s="8"/>
      <c r="M49" s="8"/>
      <c r="O49" s="8">
        <v>381676</v>
      </c>
      <c r="P49" s="8"/>
      <c r="Q49" s="8">
        <v>-574170.46</v>
      </c>
      <c r="R49" s="8"/>
      <c r="S49" s="8">
        <v>-28709</v>
      </c>
      <c r="T49" s="8"/>
      <c r="U49" s="8"/>
      <c r="V49" s="8"/>
      <c r="W49" s="8">
        <f t="shared" si="2"/>
        <v>1027893</v>
      </c>
    </row>
    <row r="50" spans="1:23" x14ac:dyDescent="0.2">
      <c r="A50" s="18">
        <v>387.5</v>
      </c>
      <c r="C50" s="15" t="s">
        <v>40</v>
      </c>
      <c r="E50" s="19">
        <v>104097</v>
      </c>
      <c r="G50" s="19">
        <v>32140</v>
      </c>
      <c r="H50" s="8"/>
      <c r="I50" s="19"/>
      <c r="J50" s="8"/>
      <c r="K50" s="19"/>
      <c r="L50" s="8"/>
      <c r="M50" s="19"/>
      <c r="O50" s="19">
        <v>32140</v>
      </c>
      <c r="P50" s="8"/>
      <c r="Q50" s="19"/>
      <c r="R50" s="8"/>
      <c r="S50" s="19"/>
      <c r="T50" s="8"/>
      <c r="U50" s="19"/>
      <c r="V50" s="8"/>
      <c r="W50" s="19">
        <f t="shared" si="2"/>
        <v>168377</v>
      </c>
    </row>
    <row r="51" spans="1:23" x14ac:dyDescent="0.2">
      <c r="A51" s="18"/>
      <c r="C51" s="13"/>
      <c r="G51" s="8"/>
      <c r="H51" s="8"/>
      <c r="I51" s="8"/>
      <c r="J51" s="8"/>
      <c r="K51" s="8"/>
      <c r="L51" s="8"/>
      <c r="M51" s="8"/>
      <c r="O51" s="8"/>
      <c r="P51" s="8"/>
      <c r="Q51" s="8"/>
      <c r="R51" s="8"/>
      <c r="S51" s="8"/>
      <c r="T51" s="8"/>
      <c r="U51" s="8"/>
      <c r="V51" s="8"/>
      <c r="W51" s="8"/>
    </row>
    <row r="52" spans="1:23" ht="15.75" x14ac:dyDescent="0.25">
      <c r="A52" s="23" t="s">
        <v>41</v>
      </c>
      <c r="C52" s="11"/>
      <c r="E52" s="21">
        <f>SUBTOTAL(9,E15:E51)</f>
        <v>163391311</v>
      </c>
      <c r="G52" s="21">
        <f>SUBTOTAL(9,G15:G51)</f>
        <v>23475778</v>
      </c>
      <c r="H52" s="21"/>
      <c r="I52" s="21">
        <f>SUBTOTAL(9,I15:I51)</f>
        <v>-9177542.8900000006</v>
      </c>
      <c r="J52" s="8"/>
      <c r="K52" s="21">
        <f>SUBTOTAL(9,K15:K51)</f>
        <v>-4655904</v>
      </c>
      <c r="L52" s="21"/>
      <c r="M52" s="21">
        <f>SUBTOTAL(9,M15:M51)</f>
        <v>0</v>
      </c>
      <c r="O52" s="21">
        <f>SUBTOTAL(9,O15:O51)</f>
        <v>24951383</v>
      </c>
      <c r="P52" s="8"/>
      <c r="Q52" s="21">
        <f>SUBTOTAL(9,Q15:Q51)</f>
        <v>-7249018.9000000004</v>
      </c>
      <c r="R52" s="8"/>
      <c r="S52" s="21">
        <f>SUBTOTAL(9,S15:S51)</f>
        <v>-3007887</v>
      </c>
      <c r="T52" s="21"/>
      <c r="U52" s="21">
        <f>SUBTOTAL(9,U15:U51)</f>
        <v>0</v>
      </c>
      <c r="V52" s="8"/>
      <c r="W52" s="21">
        <f>SUBTOTAL(9,W15:W51)</f>
        <v>187728119</v>
      </c>
    </row>
    <row r="53" spans="1:23" x14ac:dyDescent="0.2">
      <c r="A53" s="18"/>
      <c r="C53" s="13"/>
      <c r="G53" s="8"/>
      <c r="H53" s="8"/>
      <c r="I53" s="8"/>
      <c r="J53" s="8"/>
      <c r="K53" s="8"/>
      <c r="L53" s="8"/>
      <c r="M53" s="8"/>
      <c r="O53" s="8"/>
      <c r="P53" s="8"/>
      <c r="Q53" s="8"/>
      <c r="R53" s="8"/>
      <c r="S53" s="8"/>
      <c r="T53" s="8"/>
      <c r="U53" s="8"/>
      <c r="V53" s="8"/>
      <c r="W53" s="8"/>
    </row>
    <row r="54" spans="1:23" ht="15.75" x14ac:dyDescent="0.25">
      <c r="A54" s="24" t="s">
        <v>42</v>
      </c>
      <c r="C54" s="12"/>
      <c r="E54" s="21"/>
      <c r="G54" s="8"/>
      <c r="H54" s="8"/>
      <c r="I54" s="8"/>
      <c r="J54" s="8"/>
      <c r="K54" s="8"/>
      <c r="L54" s="8"/>
      <c r="M54" s="8"/>
      <c r="O54" s="8"/>
      <c r="P54" s="8"/>
      <c r="Q54" s="8"/>
      <c r="R54" s="8"/>
      <c r="S54" s="8"/>
      <c r="T54" s="8"/>
      <c r="U54" s="8"/>
      <c r="V54" s="8"/>
      <c r="W54" s="8"/>
    </row>
    <row r="55" spans="1:23" x14ac:dyDescent="0.2">
      <c r="A55" s="25"/>
      <c r="C55" s="13"/>
      <c r="G55" s="8"/>
      <c r="H55" s="8"/>
      <c r="I55" s="8"/>
      <c r="J55" s="8"/>
      <c r="K55" s="8"/>
      <c r="L55" s="8"/>
      <c r="M55" s="8"/>
      <c r="O55" s="8"/>
      <c r="P55" s="8"/>
      <c r="Q55" s="8"/>
      <c r="R55" s="8"/>
      <c r="S55" s="8"/>
      <c r="T55" s="8"/>
      <c r="U55" s="8"/>
      <c r="V55" s="8"/>
      <c r="W55" s="8"/>
    </row>
    <row r="56" spans="1:23" x14ac:dyDescent="0.2">
      <c r="A56" s="25"/>
      <c r="C56" s="13" t="s">
        <v>43</v>
      </c>
      <c r="G56" s="8"/>
      <c r="H56" s="8"/>
      <c r="I56" s="8"/>
      <c r="J56" s="8"/>
      <c r="K56" s="8"/>
      <c r="L56" s="8"/>
      <c r="M56" s="8"/>
      <c r="O56" s="8"/>
      <c r="P56" s="8"/>
      <c r="Q56" s="8"/>
      <c r="R56" s="8"/>
      <c r="S56" s="8"/>
      <c r="T56" s="8"/>
      <c r="U56" s="8"/>
      <c r="V56" s="8"/>
      <c r="W56" s="8"/>
    </row>
    <row r="57" spans="1:23" x14ac:dyDescent="0.2">
      <c r="A57" s="18">
        <v>391.1</v>
      </c>
      <c r="C57" s="20" t="s">
        <v>44</v>
      </c>
      <c r="E57" s="8">
        <v>290000</v>
      </c>
      <c r="G57" s="8">
        <v>46131</v>
      </c>
      <c r="H57" s="8"/>
      <c r="I57" s="8">
        <v>-1775</v>
      </c>
      <c r="J57" s="8"/>
      <c r="K57" s="8"/>
      <c r="L57" s="8"/>
      <c r="M57" s="8"/>
      <c r="O57" s="8">
        <v>46087</v>
      </c>
      <c r="P57" s="8"/>
      <c r="Q57" s="8"/>
      <c r="R57" s="8"/>
      <c r="S57" s="8"/>
      <c r="T57" s="8"/>
      <c r="U57" s="8">
        <v>557</v>
      </c>
      <c r="V57" s="8"/>
      <c r="W57" s="8">
        <f t="shared" ref="W57:W58" si="3">VALUE(ROUND(SUM(E57:U57),0))</f>
        <v>381000</v>
      </c>
    </row>
    <row r="58" spans="1:23" x14ac:dyDescent="0.2">
      <c r="A58" s="18">
        <v>391.12</v>
      </c>
      <c r="C58" s="20" t="s">
        <v>45</v>
      </c>
      <c r="E58" s="19">
        <v>11140</v>
      </c>
      <c r="G58" s="19">
        <v>7426</v>
      </c>
      <c r="H58" s="8"/>
      <c r="I58" s="19"/>
      <c r="J58" s="8"/>
      <c r="K58" s="19"/>
      <c r="L58" s="8"/>
      <c r="M58" s="19"/>
      <c r="O58" s="19">
        <v>7426</v>
      </c>
      <c r="P58" s="8"/>
      <c r="Q58" s="19"/>
      <c r="R58" s="8"/>
      <c r="S58" s="19"/>
      <c r="T58" s="8"/>
      <c r="U58" s="19"/>
      <c r="V58" s="8"/>
      <c r="W58" s="19">
        <f t="shared" si="3"/>
        <v>25992</v>
      </c>
    </row>
    <row r="59" spans="1:23" x14ac:dyDescent="0.2">
      <c r="A59" s="18"/>
      <c r="C59" s="15"/>
      <c r="G59" s="8"/>
      <c r="H59" s="8"/>
      <c r="I59" s="8"/>
      <c r="J59" s="8"/>
      <c r="K59" s="8"/>
      <c r="L59" s="8"/>
      <c r="M59" s="8"/>
      <c r="O59" s="8"/>
      <c r="P59" s="8"/>
      <c r="Q59" s="8"/>
      <c r="R59" s="8"/>
      <c r="S59" s="8"/>
      <c r="T59" s="8"/>
      <c r="U59" s="8"/>
      <c r="V59" s="8"/>
      <c r="W59" s="8"/>
    </row>
    <row r="60" spans="1:23" x14ac:dyDescent="0.2">
      <c r="A60" s="18"/>
      <c r="C60" s="20" t="s">
        <v>46</v>
      </c>
      <c r="E60" s="8">
        <f>SUBTOTAL(9,E56:E59)</f>
        <v>301140</v>
      </c>
      <c r="G60" s="8">
        <f>SUBTOTAL(9,G56:G59)</f>
        <v>53557</v>
      </c>
      <c r="H60" s="8"/>
      <c r="I60" s="8">
        <f>SUBTOTAL(9,I56:I59)</f>
        <v>-1775</v>
      </c>
      <c r="J60" s="8"/>
      <c r="K60" s="8">
        <f>SUBTOTAL(9,K56:K59)</f>
        <v>0</v>
      </c>
      <c r="L60" s="8"/>
      <c r="M60" s="8">
        <f>SUBTOTAL(9,M56:M59)</f>
        <v>0</v>
      </c>
      <c r="O60" s="8">
        <f>SUBTOTAL(9,O56:O59)</f>
        <v>53513</v>
      </c>
      <c r="P60" s="8"/>
      <c r="Q60" s="8">
        <f>SUBTOTAL(9,Q56:Q59)</f>
        <v>0</v>
      </c>
      <c r="R60" s="8"/>
      <c r="S60" s="8">
        <f>SUBTOTAL(9,S56:S59)</f>
        <v>0</v>
      </c>
      <c r="T60" s="8"/>
      <c r="U60" s="8">
        <f>SUBTOTAL(9,U56:U59)</f>
        <v>557</v>
      </c>
      <c r="V60" s="8"/>
      <c r="W60" s="8">
        <f>SUBTOTAL(9,W56:W59)</f>
        <v>406992</v>
      </c>
    </row>
    <row r="61" spans="1:23" x14ac:dyDescent="0.2">
      <c r="A61" s="18"/>
      <c r="C61" s="15"/>
      <c r="G61" s="8"/>
      <c r="H61" s="8"/>
      <c r="I61" s="8"/>
      <c r="J61" s="8"/>
      <c r="K61" s="8"/>
      <c r="L61" s="8"/>
      <c r="M61" s="8"/>
      <c r="O61" s="8"/>
      <c r="P61" s="8"/>
      <c r="Q61" s="8"/>
      <c r="R61" s="8"/>
      <c r="S61" s="8"/>
      <c r="T61" s="8"/>
      <c r="U61" s="8"/>
      <c r="V61" s="8"/>
      <c r="W61" s="8"/>
    </row>
    <row r="62" spans="1:23" x14ac:dyDescent="0.2">
      <c r="A62" s="18">
        <v>392.2</v>
      </c>
      <c r="C62" s="15" t="s">
        <v>47</v>
      </c>
      <c r="E62" s="8">
        <v>108734</v>
      </c>
      <c r="G62" s="8"/>
      <c r="H62" s="8"/>
      <c r="I62" s="8">
        <v>-46853.599999999999</v>
      </c>
      <c r="J62" s="8"/>
      <c r="K62" s="8">
        <v>4685</v>
      </c>
      <c r="L62" s="8"/>
      <c r="M62" s="8"/>
      <c r="O62" s="8"/>
      <c r="P62" s="8"/>
      <c r="Q62" s="8"/>
      <c r="R62" s="8"/>
      <c r="S62" s="8"/>
      <c r="T62" s="8"/>
      <c r="U62" s="8"/>
      <c r="V62" s="8"/>
      <c r="W62" s="8">
        <f t="shared" ref="W62:W66" si="4">VALUE(ROUND(SUM(E62:U62),0))</f>
        <v>66565</v>
      </c>
    </row>
    <row r="63" spans="1:23" x14ac:dyDescent="0.2">
      <c r="A63" s="18">
        <v>394</v>
      </c>
      <c r="C63" s="15" t="s">
        <v>48</v>
      </c>
      <c r="E63" s="8">
        <v>1555276</v>
      </c>
      <c r="G63" s="8">
        <v>210090</v>
      </c>
      <c r="H63" s="8"/>
      <c r="I63" s="8">
        <v>-23235.26</v>
      </c>
      <c r="J63" s="8"/>
      <c r="K63" s="8"/>
      <c r="L63" s="8"/>
      <c r="M63" s="8"/>
      <c r="O63" s="8">
        <v>262642</v>
      </c>
      <c r="P63" s="8"/>
      <c r="Q63" s="8">
        <v>-55442.14</v>
      </c>
      <c r="R63" s="8"/>
      <c r="S63" s="8"/>
      <c r="T63" s="8"/>
      <c r="U63" s="8">
        <v>-4665</v>
      </c>
      <c r="V63" s="8"/>
      <c r="W63" s="8">
        <f t="shared" si="4"/>
        <v>1944666</v>
      </c>
    </row>
    <row r="64" spans="1:23" x14ac:dyDescent="0.2">
      <c r="A64" s="18">
        <v>395</v>
      </c>
      <c r="C64" s="15" t="s">
        <v>49</v>
      </c>
      <c r="E64" s="8">
        <v>3954</v>
      </c>
      <c r="G64" s="8">
        <v>208</v>
      </c>
      <c r="H64" s="8"/>
      <c r="I64" s="8">
        <v>-4162.05</v>
      </c>
      <c r="J64" s="8"/>
      <c r="K64" s="8"/>
      <c r="L64" s="8"/>
      <c r="M64" s="8"/>
      <c r="O64" s="8"/>
      <c r="P64" s="8"/>
      <c r="Q64" s="8"/>
      <c r="R64" s="8"/>
      <c r="S64" s="8"/>
      <c r="T64" s="8"/>
      <c r="U64" s="8"/>
      <c r="V64" s="8"/>
      <c r="W64" s="8">
        <f t="shared" si="4"/>
        <v>0</v>
      </c>
    </row>
    <row r="65" spans="1:23" x14ac:dyDescent="0.2">
      <c r="A65" s="18">
        <v>396</v>
      </c>
      <c r="C65" s="15" t="s">
        <v>50</v>
      </c>
      <c r="E65" s="8">
        <v>171938</v>
      </c>
      <c r="G65" s="8"/>
      <c r="H65" s="8"/>
      <c r="I65" s="8"/>
      <c r="J65" s="8"/>
      <c r="K65" s="8"/>
      <c r="L65" s="8"/>
      <c r="M65" s="8"/>
      <c r="O65" s="8"/>
      <c r="P65" s="8"/>
      <c r="Q65" s="8"/>
      <c r="R65" s="8"/>
      <c r="S65" s="8"/>
      <c r="T65" s="8"/>
      <c r="U65" s="8"/>
      <c r="V65" s="8"/>
      <c r="W65" s="8">
        <f t="shared" si="4"/>
        <v>171938</v>
      </c>
    </row>
    <row r="66" spans="1:23" x14ac:dyDescent="0.2">
      <c r="A66" s="18">
        <v>398</v>
      </c>
      <c r="C66" s="15" t="s">
        <v>51</v>
      </c>
      <c r="E66" s="19">
        <v>79650</v>
      </c>
      <c r="G66" s="19">
        <v>9182</v>
      </c>
      <c r="H66" s="8"/>
      <c r="I66" s="19">
        <v>-20748.53</v>
      </c>
      <c r="J66" s="8"/>
      <c r="K66" s="19"/>
      <c r="L66" s="8"/>
      <c r="M66" s="19"/>
      <c r="O66" s="19">
        <v>8198</v>
      </c>
      <c r="P66" s="8"/>
      <c r="Q66" s="19">
        <v>-8738.69</v>
      </c>
      <c r="R66" s="8"/>
      <c r="S66" s="19"/>
      <c r="T66" s="8"/>
      <c r="U66" s="19">
        <v>-896</v>
      </c>
      <c r="V66" s="8"/>
      <c r="W66" s="19">
        <f t="shared" si="4"/>
        <v>66647</v>
      </c>
    </row>
    <row r="67" spans="1:23" x14ac:dyDescent="0.2">
      <c r="A67" s="18"/>
      <c r="C67" s="15"/>
      <c r="G67" s="8"/>
      <c r="H67" s="8"/>
      <c r="I67" s="8"/>
      <c r="J67" s="8"/>
      <c r="K67" s="8"/>
      <c r="L67" s="8"/>
      <c r="M67" s="8"/>
      <c r="O67" s="8"/>
      <c r="P67" s="8"/>
      <c r="Q67" s="8"/>
      <c r="R67" s="8"/>
      <c r="S67" s="8"/>
      <c r="T67" s="8"/>
      <c r="U67" s="8"/>
      <c r="V67" s="8"/>
      <c r="W67" s="8"/>
    </row>
    <row r="68" spans="1:23" ht="15.75" x14ac:dyDescent="0.25">
      <c r="A68" s="23" t="s">
        <v>52</v>
      </c>
      <c r="C68" s="11"/>
      <c r="E68" s="21">
        <f>SUBTOTAL(9,E57:E67)</f>
        <v>2220692</v>
      </c>
      <c r="G68" s="21">
        <f>SUBTOTAL(9,G57:G67)</f>
        <v>273037</v>
      </c>
      <c r="H68" s="8"/>
      <c r="I68" s="21">
        <f>SUBTOTAL(9,I57:I67)</f>
        <v>-96774.44</v>
      </c>
      <c r="J68" s="8"/>
      <c r="K68" s="21">
        <f>SUBTOTAL(9,K57:K67)</f>
        <v>4685</v>
      </c>
      <c r="L68" s="21"/>
      <c r="M68" s="21">
        <f>SUBTOTAL(9,M57:M67)</f>
        <v>0</v>
      </c>
      <c r="O68" s="21">
        <f>SUBTOTAL(9,O57:O67)</f>
        <v>324353</v>
      </c>
      <c r="P68" s="8"/>
      <c r="Q68" s="21">
        <f>SUBTOTAL(9,Q57:Q67)</f>
        <v>-64180.83</v>
      </c>
      <c r="R68" s="8"/>
      <c r="S68" s="21">
        <f>SUBTOTAL(9,S57:S67)</f>
        <v>0</v>
      </c>
      <c r="T68" s="21"/>
      <c r="U68" s="21">
        <f>SUBTOTAL(9,U57:U67)</f>
        <v>-5004</v>
      </c>
      <c r="V68" s="8"/>
      <c r="W68" s="21">
        <f>SUBTOTAL(9,W57:W67)</f>
        <v>2656808</v>
      </c>
    </row>
    <row r="69" spans="1:23" x14ac:dyDescent="0.2">
      <c r="A69" s="18"/>
      <c r="C69" s="15"/>
      <c r="E69" s="26"/>
      <c r="G69" s="8"/>
      <c r="H69" s="8"/>
      <c r="I69" s="8"/>
      <c r="J69" s="8"/>
      <c r="K69" s="8"/>
      <c r="L69" s="8"/>
      <c r="M69" s="8"/>
      <c r="O69" s="8"/>
      <c r="P69" s="8"/>
      <c r="Q69" s="8"/>
      <c r="R69" s="8"/>
      <c r="S69" s="8"/>
      <c r="T69" s="8"/>
      <c r="U69" s="8"/>
      <c r="V69" s="8"/>
      <c r="W69" s="8"/>
    </row>
    <row r="70" spans="1:23" ht="15.75" x14ac:dyDescent="0.25">
      <c r="A70" s="23" t="s">
        <v>80</v>
      </c>
      <c r="C70" s="12"/>
      <c r="E70" s="21"/>
      <c r="G70" s="8"/>
      <c r="H70" s="8"/>
      <c r="I70" s="8"/>
      <c r="J70" s="8"/>
      <c r="K70" s="8"/>
      <c r="L70" s="8"/>
      <c r="M70" s="8"/>
      <c r="O70" s="8"/>
      <c r="P70" s="8"/>
      <c r="Q70" s="8"/>
      <c r="R70" s="8"/>
      <c r="S70" s="8"/>
      <c r="T70" s="8"/>
      <c r="U70" s="8"/>
      <c r="V70" s="8"/>
      <c r="W70" s="8"/>
    </row>
    <row r="71" spans="1:23" x14ac:dyDescent="0.2">
      <c r="A71" s="18"/>
      <c r="C71" s="13"/>
      <c r="G71" s="8"/>
      <c r="H71" s="8"/>
      <c r="I71" s="8"/>
      <c r="J71" s="8"/>
      <c r="K71" s="8"/>
      <c r="L71" s="8"/>
      <c r="M71" s="8"/>
      <c r="O71" s="8"/>
      <c r="P71" s="8"/>
      <c r="Q71" s="8"/>
      <c r="R71" s="8"/>
      <c r="S71" s="8"/>
      <c r="T71" s="8"/>
      <c r="U71" s="8"/>
      <c r="V71" s="8"/>
      <c r="W71" s="8"/>
    </row>
    <row r="72" spans="1:23" x14ac:dyDescent="0.2">
      <c r="A72" s="18">
        <v>391.1</v>
      </c>
      <c r="C72" s="15" t="s">
        <v>44</v>
      </c>
      <c r="E72" s="8">
        <v>-173320</v>
      </c>
      <c r="G72" s="8">
        <v>57773</v>
      </c>
      <c r="H72" s="8"/>
      <c r="I72" s="8"/>
      <c r="J72" s="8"/>
      <c r="K72" s="8"/>
      <c r="L72" s="8"/>
      <c r="M72" s="8"/>
      <c r="O72" s="8">
        <v>57773</v>
      </c>
      <c r="P72" s="8"/>
      <c r="Q72" s="8"/>
      <c r="R72" s="8"/>
      <c r="S72" s="8"/>
      <c r="T72" s="8"/>
      <c r="U72" s="8">
        <v>-557</v>
      </c>
      <c r="V72" s="8"/>
      <c r="W72" s="8">
        <v>-58331</v>
      </c>
    </row>
    <row r="73" spans="1:23" x14ac:dyDescent="0.2">
      <c r="A73" s="18">
        <v>391.11</v>
      </c>
      <c r="C73" s="15" t="s">
        <v>53</v>
      </c>
      <c r="E73" s="8">
        <v>-18934</v>
      </c>
      <c r="G73" s="8">
        <v>6311</v>
      </c>
      <c r="H73" s="8"/>
      <c r="I73" s="8"/>
      <c r="J73" s="8"/>
      <c r="K73" s="8"/>
      <c r="L73" s="8"/>
      <c r="M73" s="8"/>
      <c r="O73" s="8">
        <v>6311</v>
      </c>
      <c r="P73" s="8"/>
      <c r="Q73" s="8"/>
      <c r="R73" s="8"/>
      <c r="S73" s="8"/>
      <c r="T73" s="8"/>
      <c r="U73" s="8"/>
      <c r="V73" s="8"/>
      <c r="W73" s="8">
        <v>-6312</v>
      </c>
    </row>
    <row r="74" spans="1:23" x14ac:dyDescent="0.2">
      <c r="A74" s="18">
        <v>391.12</v>
      </c>
      <c r="C74" s="15" t="s">
        <v>45</v>
      </c>
      <c r="E74" s="8">
        <v>-16424</v>
      </c>
      <c r="G74" s="8">
        <v>5475</v>
      </c>
      <c r="H74" s="8"/>
      <c r="I74" s="8"/>
      <c r="J74" s="8"/>
      <c r="K74" s="8"/>
      <c r="L74" s="8"/>
      <c r="M74" s="8"/>
      <c r="O74" s="8">
        <v>5475</v>
      </c>
      <c r="P74" s="8"/>
      <c r="Q74" s="8"/>
      <c r="R74" s="8"/>
      <c r="S74" s="8"/>
      <c r="T74" s="8"/>
      <c r="U74" s="8"/>
      <c r="V74" s="8"/>
      <c r="W74" s="8">
        <v>-5474</v>
      </c>
    </row>
    <row r="75" spans="1:23" x14ac:dyDescent="0.2">
      <c r="A75" s="18">
        <v>394</v>
      </c>
      <c r="C75" s="15" t="s">
        <v>54</v>
      </c>
      <c r="E75" s="8">
        <v>28404</v>
      </c>
      <c r="G75" s="8">
        <v>-9468</v>
      </c>
      <c r="H75" s="8"/>
      <c r="I75" s="8"/>
      <c r="J75" s="8"/>
      <c r="K75" s="8"/>
      <c r="L75" s="8"/>
      <c r="M75" s="8"/>
      <c r="O75" s="8">
        <v>-9468</v>
      </c>
      <c r="P75" s="8"/>
      <c r="Q75" s="8"/>
      <c r="R75" s="8"/>
      <c r="S75" s="8"/>
      <c r="T75" s="8"/>
      <c r="U75" s="8">
        <v>4665</v>
      </c>
      <c r="V75" s="8"/>
      <c r="W75" s="8">
        <v>14133</v>
      </c>
    </row>
    <row r="76" spans="1:23" x14ac:dyDescent="0.2">
      <c r="A76" s="18">
        <v>395</v>
      </c>
      <c r="C76" s="15" t="s">
        <v>49</v>
      </c>
      <c r="E76" s="8">
        <v>99</v>
      </c>
      <c r="G76" s="8">
        <v>-33</v>
      </c>
      <c r="H76" s="8"/>
      <c r="I76" s="8"/>
      <c r="J76" s="8"/>
      <c r="K76" s="8"/>
      <c r="L76" s="8"/>
      <c r="M76" s="8"/>
      <c r="O76" s="8">
        <v>-33</v>
      </c>
      <c r="P76" s="8"/>
      <c r="Q76" s="8"/>
      <c r="R76" s="8"/>
      <c r="S76" s="8"/>
      <c r="T76" s="8"/>
      <c r="U76" s="8"/>
      <c r="V76" s="8"/>
      <c r="W76" s="8">
        <v>33</v>
      </c>
    </row>
    <row r="77" spans="1:23" x14ac:dyDescent="0.2">
      <c r="A77" s="18">
        <v>398</v>
      </c>
      <c r="C77" s="15" t="s">
        <v>51</v>
      </c>
      <c r="E77" s="19">
        <v>-9546</v>
      </c>
      <c r="G77" s="19">
        <v>3182</v>
      </c>
      <c r="H77" s="8"/>
      <c r="I77" s="19"/>
      <c r="J77" s="8"/>
      <c r="K77" s="19"/>
      <c r="L77" s="8"/>
      <c r="M77" s="19"/>
      <c r="O77" s="19">
        <v>3182</v>
      </c>
      <c r="P77" s="8"/>
      <c r="Q77" s="19"/>
      <c r="R77" s="8"/>
      <c r="S77" s="19"/>
      <c r="T77" s="8"/>
      <c r="U77" s="19">
        <v>896</v>
      </c>
      <c r="V77" s="8"/>
      <c r="W77" s="19">
        <v>-2286</v>
      </c>
    </row>
    <row r="78" spans="1:23" x14ac:dyDescent="0.2">
      <c r="A78" s="18"/>
      <c r="C78" s="13"/>
      <c r="G78" s="8"/>
      <c r="H78" s="8"/>
      <c r="I78" s="8"/>
      <c r="J78" s="8"/>
      <c r="K78" s="8"/>
      <c r="L78" s="8"/>
      <c r="M78" s="8"/>
      <c r="O78" s="8"/>
      <c r="P78" s="8"/>
      <c r="Q78" s="8"/>
      <c r="R78" s="8"/>
      <c r="S78" s="8"/>
      <c r="T78" s="8"/>
      <c r="U78" s="8"/>
      <c r="V78" s="8"/>
      <c r="W78" s="8"/>
    </row>
    <row r="79" spans="1:23" ht="15.75" x14ac:dyDescent="0.25">
      <c r="A79" s="23" t="s">
        <v>81</v>
      </c>
      <c r="C79" s="27"/>
      <c r="E79" s="28">
        <f>SUBTOTAL(9,E72:E78)</f>
        <v>-189721</v>
      </c>
      <c r="G79" s="29">
        <f>SUBTOTAL(9,G72:G78)</f>
        <v>63240</v>
      </c>
      <c r="H79" s="8"/>
      <c r="I79" s="29">
        <f t="shared" ref="I79:M79" si="5">SUBTOTAL(9,I72:I78)</f>
        <v>0</v>
      </c>
      <c r="J79" s="21"/>
      <c r="K79" s="29">
        <f t="shared" si="5"/>
        <v>0</v>
      </c>
      <c r="L79" s="21"/>
      <c r="M79" s="29">
        <f t="shared" si="5"/>
        <v>0</v>
      </c>
      <c r="O79" s="29">
        <f>SUBTOTAL(9,O72:O78)</f>
        <v>63240</v>
      </c>
      <c r="P79" s="8"/>
      <c r="Q79" s="29">
        <f>SUBTOTAL(9,Q72:Q78)</f>
        <v>0</v>
      </c>
      <c r="R79" s="8"/>
      <c r="S79" s="29">
        <f>SUBTOTAL(9,S72:S78)</f>
        <v>0</v>
      </c>
      <c r="T79" s="8"/>
      <c r="U79" s="29">
        <f>SUBTOTAL(9,U72:U78)</f>
        <v>5004</v>
      </c>
      <c r="V79" s="8"/>
      <c r="W79" s="29">
        <f>SUBTOTAL(9,W72:W78)</f>
        <v>-58237</v>
      </c>
    </row>
    <row r="80" spans="1:23" x14ac:dyDescent="0.2">
      <c r="A80" s="18"/>
      <c r="C80" s="17"/>
      <c r="E80" s="13"/>
      <c r="G80" s="8"/>
      <c r="H80" s="8"/>
      <c r="I80" s="8"/>
      <c r="J80" s="8"/>
      <c r="K80" s="8"/>
      <c r="L80" s="8"/>
      <c r="M80" s="8"/>
      <c r="O80" s="8"/>
      <c r="P80" s="8"/>
      <c r="Q80" s="8"/>
      <c r="R80" s="8"/>
      <c r="S80" s="8"/>
      <c r="T80" s="8"/>
      <c r="U80" s="8"/>
      <c r="V80" s="8"/>
      <c r="W80" s="8"/>
    </row>
    <row r="81" spans="1:23" ht="16.5" thickBot="1" x14ac:dyDescent="0.3">
      <c r="A81" s="23" t="s">
        <v>55</v>
      </c>
      <c r="C81" s="11"/>
      <c r="E81" s="30">
        <f>SUBTOTAL(9,E14:E80)</f>
        <v>165422282</v>
      </c>
      <c r="G81" s="30">
        <f>SUBTOTAL(9,G14:G80)</f>
        <v>23812055</v>
      </c>
      <c r="H81" s="8"/>
      <c r="I81" s="30">
        <f>SUBTOTAL(9,I14:I80)</f>
        <v>-9274317.3300000001</v>
      </c>
      <c r="J81" s="21"/>
      <c r="K81" s="30">
        <f>SUBTOTAL(9,K14:K80)</f>
        <v>-4651219</v>
      </c>
      <c r="L81" s="21"/>
      <c r="M81" s="30">
        <f>SUBTOTAL(9,M14:M80)</f>
        <v>0</v>
      </c>
      <c r="O81" s="30">
        <f>SUBTOTAL(9,O14:O80)</f>
        <v>25338976</v>
      </c>
      <c r="P81" s="8"/>
      <c r="Q81" s="30">
        <f>SUBTOTAL(9,Q14:Q80)</f>
        <v>-7313199.7300000004</v>
      </c>
      <c r="R81" s="8"/>
      <c r="S81" s="30">
        <f>SUBTOTAL(9,S14:S80)</f>
        <v>-3007887</v>
      </c>
      <c r="T81" s="8"/>
      <c r="U81" s="30">
        <f>SUBTOTAL(9,U14:U80)</f>
        <v>0</v>
      </c>
      <c r="V81" s="8"/>
      <c r="W81" s="30">
        <f>SUBTOTAL(9,W14:W80)</f>
        <v>190326690</v>
      </c>
    </row>
    <row r="82" spans="1:23" ht="15.75" thickTop="1" x14ac:dyDescent="0.2">
      <c r="A82" s="18"/>
      <c r="C82" s="15"/>
      <c r="G82" s="8"/>
      <c r="H82" s="8"/>
      <c r="I82" s="8"/>
      <c r="J82" s="8"/>
      <c r="K82" s="8"/>
      <c r="L82" s="8"/>
      <c r="M82" s="8"/>
      <c r="O82" s="8"/>
      <c r="P82" s="8"/>
      <c r="Q82" s="8"/>
      <c r="R82" s="8"/>
      <c r="S82" s="8"/>
      <c r="T82" s="8"/>
      <c r="U82" s="8"/>
      <c r="V82" s="8"/>
      <c r="W82" s="8"/>
    </row>
    <row r="83" spans="1:23" ht="15.75" x14ac:dyDescent="0.25">
      <c r="A83" s="24" t="s">
        <v>56</v>
      </c>
      <c r="C83" s="12"/>
      <c r="E83" s="21"/>
      <c r="G83" s="8"/>
      <c r="H83" s="8"/>
      <c r="I83" s="8"/>
      <c r="J83" s="8"/>
      <c r="K83" s="8"/>
      <c r="L83" s="8"/>
      <c r="M83" s="8"/>
      <c r="O83" s="8"/>
      <c r="P83" s="8"/>
      <c r="Q83" s="8"/>
      <c r="R83" s="8"/>
      <c r="S83" s="8"/>
      <c r="T83" s="8"/>
      <c r="U83" s="8"/>
      <c r="V83" s="8"/>
      <c r="W83" s="8"/>
    </row>
    <row r="84" spans="1:23" x14ac:dyDescent="0.2">
      <c r="A84" s="25"/>
      <c r="C84" s="13"/>
      <c r="G84" s="8"/>
      <c r="H84" s="8"/>
      <c r="I84" s="8"/>
      <c r="J84" s="8"/>
      <c r="K84" s="8"/>
      <c r="L84" s="8"/>
      <c r="M84" s="8"/>
      <c r="O84" s="8"/>
      <c r="P84" s="8"/>
      <c r="Q84" s="8"/>
      <c r="R84" s="8"/>
      <c r="S84" s="8"/>
      <c r="T84" s="8"/>
      <c r="U84" s="8"/>
      <c r="V84" s="8"/>
      <c r="W84" s="8"/>
    </row>
    <row r="85" spans="1:23" x14ac:dyDescent="0.2">
      <c r="A85" s="18">
        <v>303</v>
      </c>
      <c r="C85" s="13" t="s">
        <v>57</v>
      </c>
      <c r="E85" s="8">
        <v>6859547.6100000003</v>
      </c>
      <c r="G85" s="8">
        <v>2342289</v>
      </c>
      <c r="H85" s="8"/>
      <c r="I85" s="8">
        <v>-3340617.83</v>
      </c>
      <c r="J85" s="8"/>
      <c r="K85" s="8"/>
      <c r="L85" s="8"/>
      <c r="M85" s="8"/>
      <c r="O85" s="8">
        <v>2821958</v>
      </c>
      <c r="P85" s="8"/>
      <c r="Q85" s="31">
        <v>-1184169.6100000001</v>
      </c>
      <c r="R85" s="8"/>
      <c r="S85" s="8"/>
      <c r="T85" s="8"/>
      <c r="U85" s="8"/>
      <c r="V85" s="8"/>
      <c r="W85" s="8">
        <f t="shared" ref="W85:W88" si="6">VALUE(ROUND(SUM(E85:U85),0))</f>
        <v>7499007</v>
      </c>
    </row>
    <row r="86" spans="1:23" x14ac:dyDescent="0.2">
      <c r="A86" s="18">
        <v>303.99</v>
      </c>
      <c r="C86" s="13" t="s">
        <v>58</v>
      </c>
      <c r="E86" s="8">
        <v>987550.74</v>
      </c>
      <c r="G86" s="8">
        <v>418165</v>
      </c>
      <c r="H86" s="8"/>
      <c r="I86" s="8">
        <v>-250041.72</v>
      </c>
      <c r="J86" s="8"/>
      <c r="K86" s="8"/>
      <c r="L86" s="8"/>
      <c r="M86" s="8"/>
      <c r="O86" s="8">
        <v>652350</v>
      </c>
      <c r="P86" s="8"/>
      <c r="Q86" s="8">
        <v>-147705.69</v>
      </c>
      <c r="R86" s="8"/>
      <c r="S86" s="8"/>
      <c r="T86" s="8"/>
      <c r="U86" s="8"/>
      <c r="V86" s="8"/>
      <c r="W86" s="8">
        <f t="shared" si="6"/>
        <v>1660318</v>
      </c>
    </row>
    <row r="87" spans="1:23" x14ac:dyDescent="0.2">
      <c r="A87" s="18">
        <v>375.71</v>
      </c>
      <c r="C87" s="15" t="s">
        <v>59</v>
      </c>
      <c r="E87" s="8">
        <v>758963.13</v>
      </c>
      <c r="G87" s="8">
        <v>56922</v>
      </c>
      <c r="H87" s="8"/>
      <c r="I87" s="8"/>
      <c r="J87" s="8"/>
      <c r="K87" s="8"/>
      <c r="L87" s="8"/>
      <c r="M87" s="8"/>
      <c r="O87" s="8">
        <v>56922</v>
      </c>
      <c r="P87" s="8"/>
      <c r="Q87" s="8"/>
      <c r="R87" s="8"/>
      <c r="S87" s="8"/>
      <c r="T87" s="8"/>
      <c r="U87" s="8"/>
      <c r="V87" s="8"/>
      <c r="W87" s="8">
        <f t="shared" si="6"/>
        <v>872807</v>
      </c>
    </row>
    <row r="88" spans="1:23" x14ac:dyDescent="0.2">
      <c r="A88" s="18">
        <v>378.21</v>
      </c>
      <c r="C88" s="22" t="s">
        <v>60</v>
      </c>
      <c r="E88" s="19">
        <v>-200540.91</v>
      </c>
      <c r="G88" s="19">
        <v>-25903</v>
      </c>
      <c r="H88" s="8"/>
      <c r="I88" s="19"/>
      <c r="J88" s="8"/>
      <c r="K88" s="19"/>
      <c r="L88" s="8"/>
      <c r="M88" s="19"/>
      <c r="O88" s="19">
        <v>-25903</v>
      </c>
      <c r="P88" s="8"/>
      <c r="Q88" s="19"/>
      <c r="R88" s="8"/>
      <c r="S88" s="19"/>
      <c r="T88" s="8"/>
      <c r="U88" s="19"/>
      <c r="V88" s="8"/>
      <c r="W88" s="19">
        <f t="shared" si="6"/>
        <v>-252347</v>
      </c>
    </row>
    <row r="89" spans="1:23" x14ac:dyDescent="0.2">
      <c r="A89" s="18"/>
      <c r="C89" s="15"/>
      <c r="G89" s="8"/>
      <c r="H89" s="8"/>
      <c r="I89" s="8"/>
      <c r="J89" s="8"/>
      <c r="K89" s="8"/>
      <c r="L89" s="8"/>
      <c r="M89" s="8"/>
      <c r="O89" s="8"/>
      <c r="P89" s="8"/>
      <c r="Q89" s="8"/>
      <c r="R89" s="8"/>
      <c r="S89" s="8"/>
      <c r="T89" s="8"/>
      <c r="U89" s="8"/>
      <c r="V89" s="8"/>
      <c r="W89" s="8"/>
    </row>
    <row r="90" spans="1:23" ht="15.75" x14ac:dyDescent="0.25">
      <c r="A90" s="23" t="s">
        <v>61</v>
      </c>
      <c r="C90" s="11"/>
      <c r="E90" s="21">
        <f>SUBTOTAL(9,E85:E89)</f>
        <v>8405520.5700000003</v>
      </c>
      <c r="G90" s="21">
        <f>SUBTOTAL(9,G85:G89)</f>
        <v>2791473</v>
      </c>
      <c r="H90" s="8"/>
      <c r="I90" s="21">
        <f>SUBTOTAL(9,I85:I89)</f>
        <v>-3590659.5500000003</v>
      </c>
      <c r="J90" s="8"/>
      <c r="K90" s="21">
        <f>SUBTOTAL(9,K85:K89)</f>
        <v>0</v>
      </c>
      <c r="L90" s="21"/>
      <c r="M90" s="21">
        <f>SUBTOTAL(9,M85:M89)</f>
        <v>0</v>
      </c>
      <c r="O90" s="21">
        <f>SUBTOTAL(9,O85:O89)</f>
        <v>3505327</v>
      </c>
      <c r="P90" s="8"/>
      <c r="Q90" s="21">
        <f>SUBTOTAL(9,Q85:Q89)</f>
        <v>-1331875.3</v>
      </c>
      <c r="R90" s="8"/>
      <c r="S90" s="21">
        <f>SUBTOTAL(9,S85:S89)</f>
        <v>0</v>
      </c>
      <c r="T90" s="21"/>
      <c r="U90" s="21">
        <f>SUBTOTAL(9,U85:U89)</f>
        <v>0</v>
      </c>
      <c r="V90" s="8"/>
      <c r="W90" s="21">
        <f>SUBTOTAL(9,W85:W89)</f>
        <v>9779785</v>
      </c>
    </row>
    <row r="91" spans="1:23" x14ac:dyDescent="0.2">
      <c r="A91" s="25"/>
      <c r="C91" s="13" t="s">
        <v>25</v>
      </c>
      <c r="G91" s="8"/>
      <c r="H91" s="8"/>
      <c r="I91" s="8"/>
      <c r="J91" s="8"/>
      <c r="K91" s="8"/>
      <c r="L91" s="8"/>
      <c r="M91" s="8"/>
      <c r="O91" s="8"/>
      <c r="P91" s="8"/>
      <c r="Q91" s="8"/>
      <c r="R91" s="8"/>
      <c r="S91" s="8"/>
      <c r="T91" s="8"/>
      <c r="U91" s="8"/>
      <c r="V91" s="8"/>
      <c r="W91" s="8"/>
    </row>
    <row r="92" spans="1:23" ht="15.75" x14ac:dyDescent="0.25">
      <c r="A92" s="24" t="s">
        <v>82</v>
      </c>
      <c r="C92" s="11"/>
      <c r="E92" s="21"/>
      <c r="G92" s="8"/>
      <c r="H92" s="8"/>
      <c r="I92" s="8"/>
      <c r="J92" s="8"/>
      <c r="K92" s="8"/>
      <c r="L92" s="8"/>
      <c r="M92" s="8"/>
      <c r="O92" s="8"/>
      <c r="P92" s="8"/>
      <c r="Q92" s="8"/>
      <c r="R92" s="8"/>
      <c r="S92" s="8"/>
      <c r="T92" s="8"/>
      <c r="U92" s="8"/>
      <c r="V92" s="8"/>
      <c r="W92" s="8"/>
    </row>
    <row r="93" spans="1:23" x14ac:dyDescent="0.2">
      <c r="A93" s="25"/>
      <c r="C93" s="15"/>
      <c r="E93" s="26"/>
      <c r="G93" s="8"/>
      <c r="H93" s="8"/>
      <c r="I93" s="8"/>
      <c r="J93" s="8"/>
      <c r="K93" s="8"/>
      <c r="L93" s="8"/>
      <c r="M93" s="8"/>
      <c r="O93" s="8"/>
      <c r="P93" s="8"/>
      <c r="Q93" s="8"/>
      <c r="R93" s="8"/>
      <c r="S93" s="8"/>
      <c r="T93" s="8"/>
      <c r="U93" s="8"/>
      <c r="V93" s="8"/>
      <c r="W93" s="8"/>
    </row>
    <row r="94" spans="1:23" x14ac:dyDescent="0.2">
      <c r="A94" s="18">
        <v>374.2</v>
      </c>
      <c r="C94" s="13" t="s">
        <v>62</v>
      </c>
      <c r="E94" s="8">
        <v>-522</v>
      </c>
      <c r="G94" s="8"/>
      <c r="H94" s="8"/>
      <c r="I94" s="8"/>
      <c r="J94" s="8"/>
      <c r="K94" s="8"/>
      <c r="L94" s="8"/>
      <c r="M94" s="8"/>
      <c r="O94" s="8"/>
      <c r="P94" s="8"/>
      <c r="Q94" s="8"/>
      <c r="R94" s="8"/>
      <c r="S94" s="8"/>
      <c r="T94" s="8"/>
      <c r="U94" s="8"/>
      <c r="V94" s="8"/>
      <c r="W94" s="8">
        <f t="shared" ref="W94:W97" si="7">VALUE(ROUND(SUM(E94:U94),0))</f>
        <v>-522</v>
      </c>
    </row>
    <row r="95" spans="1:23" x14ac:dyDescent="0.2">
      <c r="A95" s="18">
        <v>375.9</v>
      </c>
      <c r="C95" s="13" t="s">
        <v>63</v>
      </c>
      <c r="E95" s="8">
        <v>643373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8"/>
      <c r="S95" s="8"/>
      <c r="T95" s="8"/>
      <c r="U95" s="8"/>
      <c r="V95" s="8"/>
      <c r="W95" s="8">
        <f t="shared" si="7"/>
        <v>643373</v>
      </c>
    </row>
    <row r="96" spans="1:23" x14ac:dyDescent="0.2">
      <c r="A96" s="18">
        <v>376.02</v>
      </c>
      <c r="C96" s="13" t="s">
        <v>64</v>
      </c>
      <c r="E96" s="8">
        <v>521376</v>
      </c>
      <c r="G96" s="8"/>
      <c r="H96" s="8"/>
      <c r="I96" s="8"/>
      <c r="J96" s="8"/>
      <c r="K96" s="8"/>
      <c r="L96" s="8"/>
      <c r="M96" s="8"/>
      <c r="O96" s="8"/>
      <c r="P96" s="8"/>
      <c r="Q96" s="8"/>
      <c r="R96" s="8"/>
      <c r="S96" s="8"/>
      <c r="T96" s="8"/>
      <c r="U96" s="8"/>
      <c r="V96" s="8"/>
      <c r="W96" s="8">
        <f t="shared" si="7"/>
        <v>521376</v>
      </c>
    </row>
    <row r="97" spans="1:23" x14ac:dyDescent="0.2">
      <c r="A97" s="18">
        <v>376.03</v>
      </c>
      <c r="C97" s="13" t="s">
        <v>64</v>
      </c>
      <c r="E97" s="19">
        <v>32661</v>
      </c>
      <c r="G97" s="19"/>
      <c r="H97" s="8"/>
      <c r="I97" s="19"/>
      <c r="J97" s="8"/>
      <c r="K97" s="19"/>
      <c r="L97" s="8"/>
      <c r="M97" s="19"/>
      <c r="O97" s="19"/>
      <c r="P97" s="8"/>
      <c r="Q97" s="19"/>
      <c r="R97" s="8"/>
      <c r="S97" s="19"/>
      <c r="T97" s="8"/>
      <c r="U97" s="19"/>
      <c r="V97" s="8"/>
      <c r="W97" s="19">
        <f t="shared" si="7"/>
        <v>32661</v>
      </c>
    </row>
    <row r="98" spans="1:23" x14ac:dyDescent="0.2">
      <c r="A98" s="25"/>
      <c r="C98" s="15"/>
      <c r="E98" s="26"/>
      <c r="G98" s="8"/>
      <c r="H98" s="8"/>
      <c r="I98" s="8"/>
      <c r="J98" s="8"/>
      <c r="K98" s="8"/>
      <c r="L98" s="8"/>
      <c r="M98" s="8"/>
      <c r="O98" s="8"/>
      <c r="P98" s="8"/>
      <c r="Q98" s="8"/>
      <c r="R98" s="8"/>
      <c r="S98" s="8"/>
      <c r="T98" s="8"/>
      <c r="U98" s="8"/>
      <c r="V98" s="8"/>
      <c r="W98" s="8"/>
    </row>
    <row r="99" spans="1:23" ht="15.75" x14ac:dyDescent="0.25">
      <c r="A99" s="11" t="s">
        <v>83</v>
      </c>
      <c r="C99" s="11"/>
      <c r="E99" s="29">
        <f>SUBTOTAL(9,E94:E98)</f>
        <v>1196888</v>
      </c>
      <c r="G99" s="29">
        <f>SUBTOTAL(9,G94:G98)</f>
        <v>0</v>
      </c>
      <c r="H99" s="8"/>
      <c r="I99" s="29">
        <f>SUBTOTAL(9,I94:I98)</f>
        <v>0</v>
      </c>
      <c r="J99" s="8"/>
      <c r="K99" s="29">
        <f>SUBTOTAL(9,K94:K98)</f>
        <v>0</v>
      </c>
      <c r="L99" s="21"/>
      <c r="M99" s="29">
        <f>SUBTOTAL(9,M94:M98)</f>
        <v>0</v>
      </c>
      <c r="O99" s="29">
        <f>SUBTOTAL(9,O94:O98)</f>
        <v>0</v>
      </c>
      <c r="P99" s="8"/>
      <c r="Q99" s="29">
        <f>SUBTOTAL(9,Q94:Q98)</f>
        <v>0</v>
      </c>
      <c r="R99" s="8"/>
      <c r="S99" s="29">
        <f>SUBTOTAL(9,S94:S98)</f>
        <v>0</v>
      </c>
      <c r="T99" s="21"/>
      <c r="U99" s="29">
        <f>SUBTOTAL(9,U94:U98)</f>
        <v>0</v>
      </c>
      <c r="V99" s="8"/>
      <c r="W99" s="29">
        <f>SUBTOTAL(9,W94:W98)</f>
        <v>1196888</v>
      </c>
    </row>
    <row r="100" spans="1:23" x14ac:dyDescent="0.2">
      <c r="A100" s="15"/>
      <c r="C100" s="15"/>
      <c r="E100" s="26"/>
      <c r="G100" s="8"/>
      <c r="H100" s="8"/>
      <c r="I100" s="8"/>
      <c r="J100" s="8"/>
      <c r="K100" s="8"/>
      <c r="L100" s="8"/>
      <c r="M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 ht="16.5" thickBot="1" x14ac:dyDescent="0.3">
      <c r="A101" s="27" t="s">
        <v>65</v>
      </c>
      <c r="C101" s="11"/>
      <c r="E101" s="30">
        <f>SUBTOTAL(9,E15:E100)</f>
        <v>175024690.57000002</v>
      </c>
      <c r="G101" s="30">
        <f>SUBTOTAL(9,G15:G100)</f>
        <v>26603528</v>
      </c>
      <c r="H101" s="8"/>
      <c r="I101" s="30">
        <f>SUBTOTAL(9,I15:I100)</f>
        <v>-12864976.880000001</v>
      </c>
      <c r="J101" s="8"/>
      <c r="K101" s="30">
        <f>SUBTOTAL(9,K15:K100)</f>
        <v>-4651219</v>
      </c>
      <c r="L101" s="21"/>
      <c r="M101" s="30">
        <f>SUBTOTAL(9,M15:M100)</f>
        <v>0</v>
      </c>
      <c r="O101" s="30">
        <f>SUBTOTAL(9,O15:O100)</f>
        <v>28844303</v>
      </c>
      <c r="P101" s="8"/>
      <c r="Q101" s="30">
        <f>SUBTOTAL(9,Q15:Q100)</f>
        <v>-8645075.0299999993</v>
      </c>
      <c r="R101" s="8"/>
      <c r="S101" s="30">
        <f>SUBTOTAL(9,S15:S100)</f>
        <v>-3007887</v>
      </c>
      <c r="T101" s="21"/>
      <c r="U101" s="30">
        <f>SUBTOTAL(9,U15:U100)</f>
        <v>0</v>
      </c>
      <c r="V101" s="8"/>
      <c r="W101" s="30">
        <f>SUBTOTAL(9,W15:W100)</f>
        <v>201303363</v>
      </c>
    </row>
    <row r="102" spans="1:23" ht="15.75" thickTop="1" x14ac:dyDescent="0.2"/>
    <row r="104" spans="1:23" x14ac:dyDescent="0.2">
      <c r="W104" s="8"/>
    </row>
  </sheetData>
  <pageMargins left="0.75" right="0.75" top="1" bottom="0.75" header="0.3" footer="0.3"/>
  <pageSetup scale="36" fitToHeight="0" orientation="landscape" r:id="rId1"/>
  <rowBreaks count="1" manualBreakCount="1">
    <brk id="81" max="2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D3BF6419712D41B897E776747B2DEC" ma:contentTypeVersion="6" ma:contentTypeDescription="Create a new document." ma:contentTypeScope="" ma:versionID="144139933c185da01d95fdb985779177">
  <xsd:schema xmlns:xsd="http://www.w3.org/2001/XMLSchema" xmlns:xs="http://www.w3.org/2001/XMLSchema" xmlns:p="http://schemas.microsoft.com/office/2006/metadata/properties" xmlns:ns2="b8c4d881-3f18-475a-abcb-6f3cd552703a" xmlns:ns3="8928fb92-c978-446f-a3f0-ff349eb0a339" targetNamespace="http://schemas.microsoft.com/office/2006/metadata/properties" ma:root="true" ma:fieldsID="323a07131de6960a51f5c0b658d5bd66" ns2:_="" ns3:_="">
    <xsd:import namespace="b8c4d881-3f18-475a-abcb-6f3cd552703a"/>
    <xsd:import namespace="8928fb92-c978-446f-a3f0-ff349eb0a3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4d881-3f18-475a-abcb-6f3cd55270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8fb92-c978-446f-a3f0-ff349eb0a3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13AB6F-6350-4DE5-86C9-F9F7F0511F2B}"/>
</file>

<file path=customXml/itemProps2.xml><?xml version="1.0" encoding="utf-8"?>
<ds:datastoreItem xmlns:ds="http://schemas.openxmlformats.org/officeDocument/2006/customXml" ds:itemID="{F5641247-E9FA-4593-A36D-115B9EF82F94}"/>
</file>

<file path=customXml/itemProps3.xml><?xml version="1.0" encoding="utf-8"?>
<ds:datastoreItem xmlns:ds="http://schemas.openxmlformats.org/officeDocument/2006/customXml" ds:itemID="{2969F948-E65A-4BDF-8F26-37814C91F5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Staff-5-004 Attachment D-3</vt:lpstr>
      <vt:lpstr>'Staff-5-004 Attachment D-3'!Print_Area</vt:lpstr>
      <vt:lpstr>'Staff-5-004 Attachment D-3'!Print_Titles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Neiderer, Mackenzie P.</dc:creator>
  <cp:lastModifiedBy>Ryan \ John \ Robert</cp:lastModifiedBy>
  <cp:lastPrinted>2024-03-11T19:43:24Z</cp:lastPrinted>
  <dcterms:created xsi:type="dcterms:W3CDTF">2024-03-06T15:58:35Z</dcterms:created>
  <dcterms:modified xsi:type="dcterms:W3CDTF">2024-09-29T17:26:35Z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0x01010023D3BF6419712D41B897E776747B2DEC</vt:lpwstr>
  </property>
</Properties>
</file>