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W:\John Ryan\CKY\2024 Rate Case\Discovery\Staff Set 5\Drafts\"/>
    </mc:Choice>
  </mc:AlternateContent>
  <xr:revisionPtr revIDLastSave="0" documentId="8_{EB8B8600-C3AF-47F2-887C-E6C5319AB41C}" xr6:coauthVersionLast="47" xr6:coauthVersionMax="47" xr10:uidLastSave="{00000000-0000-0000-0000-000000000000}"/>
  <bookViews>
    <workbookView xWindow="-28920" yWindow="-120" windowWidth="29040" windowHeight="15840" xr2:uid="{5F329ADD-005B-425A-A84B-EBF7DD2D37A1}"/>
  </bookViews>
  <sheets>
    <sheet name="Staff-5-004 Attachment D-2" sheetId="1" r:id="rId1"/>
  </sheets>
  <definedNames>
    <definedName name="_xlnm._FilterDatabase" localSheetId="0" hidden="1">'Staff-5-004 Attachment D-2'!$A$5:$P$68</definedName>
    <definedName name="_xlnm.Print_Area" localSheetId="0">'Staff-5-004 Attachment D-2'!$A$1:$O$89</definedName>
    <definedName name="_xlnm.Print_Titles" localSheetId="0">'Staff-5-004 Attachment D-2'!$1:$9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3" i="1" l="1"/>
  <c r="O84" i="1"/>
  <c r="O83" i="1"/>
  <c r="O82" i="1"/>
  <c r="O81" i="1"/>
  <c r="O75" i="1"/>
  <c r="O74" i="1"/>
  <c r="O73" i="1"/>
  <c r="O72" i="1"/>
  <c r="O66" i="1"/>
  <c r="O65" i="1"/>
  <c r="O64" i="1"/>
  <c r="O63" i="1"/>
  <c r="O62" i="1"/>
  <c r="O58" i="1"/>
  <c r="O57" i="1"/>
  <c r="O50" i="1"/>
  <c r="O49" i="1"/>
  <c r="O48" i="1"/>
  <c r="O47" i="1"/>
  <c r="O46" i="1"/>
  <c r="O45" i="1"/>
  <c r="O44" i="1"/>
  <c r="O42" i="1"/>
  <c r="O41" i="1"/>
  <c r="O40" i="1"/>
  <c r="O36" i="1"/>
  <c r="O35" i="1"/>
  <c r="O34" i="1"/>
  <c r="O29" i="1"/>
  <c r="O25" i="1"/>
  <c r="O24" i="1"/>
  <c r="O21" i="1"/>
  <c r="O16" i="1"/>
  <c r="O15" i="1"/>
  <c r="M86" i="1" l="1"/>
  <c r="K86" i="1"/>
  <c r="I86" i="1"/>
  <c r="G86" i="1"/>
  <c r="E86" i="1"/>
  <c r="M77" i="1"/>
  <c r="K77" i="1"/>
  <c r="I77" i="1"/>
  <c r="G77" i="1"/>
  <c r="E77" i="1"/>
  <c r="M60" i="1"/>
  <c r="M68" i="1" s="1"/>
  <c r="K60" i="1"/>
  <c r="K68" i="1" s="1"/>
  <c r="M38" i="1"/>
  <c r="I38" i="1"/>
  <c r="K38" i="1"/>
  <c r="G38" i="1"/>
  <c r="M27" i="1"/>
  <c r="M31" i="1" s="1"/>
  <c r="G27" i="1"/>
  <c r="E27" i="1"/>
  <c r="E31" i="1" s="1"/>
  <c r="I27" i="1"/>
  <c r="K31" i="1"/>
  <c r="K18" i="1"/>
  <c r="I18" i="1"/>
  <c r="K52" i="1" l="1"/>
  <c r="K88" i="1" s="1"/>
  <c r="I31" i="1"/>
  <c r="I52" i="1" s="1"/>
  <c r="O38" i="1"/>
  <c r="E18" i="1"/>
  <c r="G18" i="1"/>
  <c r="E60" i="1"/>
  <c r="E68" i="1" s="1"/>
  <c r="G60" i="1"/>
  <c r="G68" i="1" s="1"/>
  <c r="I60" i="1"/>
  <c r="I68" i="1" s="1"/>
  <c r="M18" i="1"/>
  <c r="M52" i="1" s="1"/>
  <c r="M88" i="1" s="1"/>
  <c r="G31" i="1"/>
  <c r="E38" i="1"/>
  <c r="I88" i="1" l="1"/>
  <c r="G52" i="1"/>
  <c r="G88" i="1" s="1"/>
  <c r="E52" i="1"/>
  <c r="E88" i="1" s="1"/>
  <c r="O77" i="1"/>
  <c r="O27" i="1"/>
  <c r="O18" i="1" l="1"/>
  <c r="O31" i="1"/>
  <c r="O60" i="1"/>
  <c r="O68" i="1" s="1"/>
  <c r="O86" i="1"/>
  <c r="O52" i="1" l="1"/>
  <c r="O88" i="1" s="1"/>
</calcChain>
</file>

<file path=xl/sharedStrings.xml><?xml version="1.0" encoding="utf-8"?>
<sst xmlns="http://schemas.openxmlformats.org/spreadsheetml/2006/main" count="79" uniqueCount="72">
  <si>
    <t>COLUMBIA GAS OF KENTUCKY, INC.</t>
  </si>
  <si>
    <t>ORIGINAL COST</t>
  </si>
  <si>
    <t xml:space="preserve">AS OF </t>
  </si>
  <si>
    <t>ACCOUNT</t>
  </si>
  <si>
    <t>DECEMBER 31, 2023</t>
  </si>
  <si>
    <t>ADDITIONS</t>
  </si>
  <si>
    <t>RETIREMENTS</t>
  </si>
  <si>
    <t>DECEMBER 31, 2025</t>
  </si>
  <si>
    <t>DEPRECIABLE PLANT</t>
  </si>
  <si>
    <t>DISTRIBUTION PLANT</t>
  </si>
  <si>
    <t>LAND AND LAND RIGHTS</t>
  </si>
  <si>
    <t>LAND RIGHTS</t>
  </si>
  <si>
    <t>RIGHTS OF WAY</t>
  </si>
  <si>
    <t>TOTAL ACCOUNT 374.00</t>
  </si>
  <si>
    <t>STRUCTURES AND IMPROVEMENTS</t>
  </si>
  <si>
    <t>MEASURING AND REGULATING</t>
  </si>
  <si>
    <t>OTHER DISTRIBUTION SYSTEM</t>
  </si>
  <si>
    <t>DISTRIBUTION SYSTEM STRUCTURES</t>
  </si>
  <si>
    <t>OTHER BUILDINGS</t>
  </si>
  <si>
    <t>TOTAL ACCOUNT 375.70</t>
  </si>
  <si>
    <t>COMMUNICATION</t>
  </si>
  <si>
    <t>TOTAL ACCOUNT 375.00</t>
  </si>
  <si>
    <t/>
  </si>
  <si>
    <t>MAINS</t>
  </si>
  <si>
    <t>BARE STEEL</t>
  </si>
  <si>
    <t>COATED STEEL</t>
  </si>
  <si>
    <t>PLASTIC</t>
  </si>
  <si>
    <t>TOTAL ACCOUNT 376.00</t>
  </si>
  <si>
    <t>MEASURING AND REGULATING STATION EQUIPMENT  -  GENERAL</t>
  </si>
  <si>
    <t>MEASURING AND REGULATING STATION EQUIPMENT  -  CITY GATE</t>
  </si>
  <si>
    <t>SERVICES</t>
  </si>
  <si>
    <t>METERS</t>
  </si>
  <si>
    <t>METER INSTALLATIONS</t>
  </si>
  <si>
    <t>HOUSE REGULATORS</t>
  </si>
  <si>
    <t>HOUSE REGULATOR INSTALLATIONS</t>
  </si>
  <si>
    <t>INDUSTRIAL MEASURING AND REGULATING STATION EQUIPMENT</t>
  </si>
  <si>
    <t>OTHER EQUIPMENT - CUSTOMER INFORMATION SERVICES</t>
  </si>
  <si>
    <t>OTHER EQUIPMENT - GPS PIPE LOCATORS</t>
  </si>
  <si>
    <t>TOTAL DISTRIBUTION PLANT</t>
  </si>
  <si>
    <t>GENERAL PLANT</t>
  </si>
  <si>
    <t>OFFICE FURNITURE AND EQUIPMENT</t>
  </si>
  <si>
    <t>FURNITURE</t>
  </si>
  <si>
    <t>INFORMATION SYSTEMS</t>
  </si>
  <si>
    <t>TOTAL ACCOUNT 391.00</t>
  </si>
  <si>
    <t>TRANSPORTATION EQUIPMENT - TRAILERS</t>
  </si>
  <si>
    <t>TOOLS, SHOP AND GARAGE EQUIPMENT</t>
  </si>
  <si>
    <t>LABORATORY EQUIPMENT</t>
  </si>
  <si>
    <t>POWER OPERATED EQUIPMENT</t>
  </si>
  <si>
    <t>MISCELLANEOUS EQUIPMENT</t>
  </si>
  <si>
    <t>TOTAL GENERAL PLANT</t>
  </si>
  <si>
    <t>AMORTIZABLE PLANT</t>
  </si>
  <si>
    <t>MISCELLANEOUS INTANGIBLE PLANT</t>
  </si>
  <si>
    <t>MISCELLANEOUS INTANGIBLE PLANT - CLOUD</t>
  </si>
  <si>
    <t>STRUCTURES AND IMPROVEMENTS - LEASEHOLDS</t>
  </si>
  <si>
    <t>MEASURING AND REGULATING STATION EQUIPMENT  -  FMV</t>
  </si>
  <si>
    <t>TOTAL AMORTIZABLE PLANT</t>
  </si>
  <si>
    <t>ORGANIZATION</t>
  </si>
  <si>
    <t>LAND</t>
  </si>
  <si>
    <t>LEASE</t>
  </si>
  <si>
    <t>TOTAL GAS PLANT</t>
  </si>
  <si>
    <t>(1)</t>
  </si>
  <si>
    <t>(2)</t>
  </si>
  <si>
    <t>(3)</t>
  </si>
  <si>
    <t>(4)</t>
  </si>
  <si>
    <t>(6)</t>
  </si>
  <si>
    <t>(7)</t>
  </si>
  <si>
    <t>TABLE 2.  SUMMARY OF THE FORECASTED PLANT IN SERVICE FOR THE PERIOD ENDED DECEMBER 31, 2025</t>
  </si>
  <si>
    <t>METERS - AMR</t>
  </si>
  <si>
    <t>(5)</t>
  </si>
  <si>
    <t>NONDEPRECIABLE PLANT AND ACCOUNTS NOT STUDIED</t>
  </si>
  <si>
    <t>TOTAL NONDEPRECIABLE PLANT AND ACCOUNTS NOT STUDIED</t>
  </si>
  <si>
    <t xml:space="preserve">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</si>
</sst>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4" x14ac:knownFonts="1">
    <font>
      <sz val="12"/>
      <name val="Arial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3" fillId="0" borderId="0"/>
  </cellStyleXfs>
  <cellXfs count="36">
    <xf numFmtId="0" fontId="0" fillId="0" borderId="0" xfId="0"/>
    <xf numFmtId="0" fontId="1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39" fontId="0" fillId="0" borderId="0" xfId="0" applyNumberFormat="1"/>
    <xf numFmtId="0" fontId="1" fillId="0" borderId="0" xfId="0" applyFont="1" applyAlignment="1">
      <alignment horizontal="left"/>
    </xf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/>
    <xf numFmtId="39" fontId="1" fillId="0" borderId="0" xfId="0" applyNumberFormat="1" applyFont="1"/>
    <xf numFmtId="49" fontId="1" fillId="0" borderId="0" xfId="0" quotePrefix="1" applyNumberFormat="1" applyFont="1" applyAlignment="1">
      <alignment horizontal="center"/>
    </xf>
    <xf numFmtId="0" fontId="1" fillId="0" borderId="1" xfId="0" quotePrefix="1" applyFont="1" applyBorder="1" applyAlignment="1">
      <alignment horizontal="center"/>
    </xf>
    <xf numFmtId="3" fontId="1" fillId="0" borderId="0" xfId="0" applyNumberFormat="1" applyFont="1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/>
    <xf numFmtId="0" fontId="2" fillId="0" borderId="0" xfId="0" applyFont="1" applyAlignment="1">
      <alignment horizontal="left"/>
    </xf>
    <xf numFmtId="39" fontId="2" fillId="0" borderId="0" xfId="2" applyNumberFormat="1" applyFont="1"/>
    <xf numFmtId="2" fontId="2" fillId="0" borderId="0" xfId="0" applyNumberFormat="1" applyFont="1" applyAlignment="1">
      <alignment horizontal="left"/>
    </xf>
    <xf numFmtId="39" fontId="0" fillId="0" borderId="1" xfId="0" applyNumberFormat="1" applyBorder="1"/>
    <xf numFmtId="0" fontId="2" fillId="0" borderId="0" xfId="0" applyFont="1" applyAlignment="1">
      <alignment horizontal="left" indent="1"/>
    </xf>
    <xf numFmtId="0" fontId="2" fillId="0" borderId="0" xfId="0" applyFont="1" applyAlignment="1">
      <alignment horizontal="left" indent="2"/>
    </xf>
    <xf numFmtId="0" fontId="2" fillId="0" borderId="0" xfId="0" quotePrefix="1" applyFont="1" applyAlignment="1">
      <alignment horizontal="left"/>
    </xf>
    <xf numFmtId="2" fontId="1" fillId="0" borderId="0" xfId="0" applyNumberFormat="1" applyFont="1" applyAlignment="1">
      <alignment horizontal="left"/>
    </xf>
    <xf numFmtId="2" fontId="1" fillId="0" borderId="0" xfId="0" applyNumberFormat="1" applyFont="1"/>
    <xf numFmtId="2" fontId="2" fillId="0" borderId="0" xfId="0" applyNumberFormat="1" applyFont="1"/>
    <xf numFmtId="39" fontId="1" fillId="0" borderId="1" xfId="0" applyNumberFormat="1" applyFont="1" applyBorder="1"/>
    <xf numFmtId="39" fontId="1" fillId="0" borderId="3" xfId="0" applyNumberFormat="1" applyFont="1" applyBorder="1"/>
    <xf numFmtId="43" fontId="0" fillId="0" borderId="0" xfId="1" applyFont="1" applyFill="1" applyAlignment="1"/>
    <xf numFmtId="0" fontId="1" fillId="0" borderId="1" xfId="0" applyFont="1" applyBorder="1" applyAlignment="1">
      <alignment horizontal="center"/>
    </xf>
    <xf numFmtId="37" fontId="1" fillId="0" borderId="2" xfId="0" quotePrefix="1" applyNumberFormat="1" applyFont="1" applyBorder="1" applyAlignment="1">
      <alignment horizontal="center"/>
    </xf>
    <xf numFmtId="37" fontId="1" fillId="0" borderId="0" xfId="0" quotePrefix="1" applyNumberFormat="1" applyFont="1" applyAlignment="1">
      <alignment horizontal="center"/>
    </xf>
    <xf numFmtId="0" fontId="1" fillId="0" borderId="1" xfId="0" applyFont="1" applyBorder="1" applyAlignment="1">
      <alignment horizontal="centerContinuous"/>
    </xf>
    <xf numFmtId="0" fontId="0" fillId="0" borderId="1" xfId="0" applyBorder="1" applyAlignment="1">
      <alignment horizontal="centerContinuous"/>
    </xf>
    <xf numFmtId="0" fontId="2" fillId="0" borderId="0" xfId="0" applyFont="1" applyAlignment="1">
      <alignment horizontal="center"/>
    </xf>
  </cellXfs>
  <cellStyles count="3">
    <cellStyle name="Comma" xfId="1" builtinId="3"/>
    <cellStyle name="Normal" xfId="0" builtinId="0"/>
    <cellStyle name="Normal_Iowa ASL GPAMORT" xfId="2" xr:uid="{34C26C30-2BF2-42CA-9C2F-583908562CB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8347C8-E442-4810-9877-5102A88E26C3}">
  <sheetPr transitionEvaluation="1">
    <pageSetUpPr autoPageBreaks="0" fitToPage="1"/>
  </sheetPr>
  <dimension ref="A1:R98"/>
  <sheetViews>
    <sheetView tabSelected="1" zoomScale="80" zoomScaleNormal="80" workbookViewId="0"/>
  </sheetViews>
  <sheetFormatPr defaultColWidth="9.77734375" defaultRowHeight="15" x14ac:dyDescent="0.2"/>
  <cols>
    <col min="1" max="1" width="11.6640625" style="13" customWidth="1"/>
    <col min="2" max="2" width="2.33203125" style="5" bestFit="1" customWidth="1"/>
    <col min="3" max="3" width="60.77734375" bestFit="1" customWidth="1"/>
    <col min="4" max="4" width="2.6640625" customWidth="1"/>
    <col min="5" max="5" width="22.6640625" bestFit="1" customWidth="1"/>
    <col min="6" max="6" width="2.6640625" customWidth="1"/>
    <col min="7" max="7" width="17.6640625" bestFit="1" customWidth="1"/>
    <col min="8" max="8" width="2.6640625" customWidth="1"/>
    <col min="9" max="9" width="17.109375" bestFit="1" customWidth="1"/>
    <col min="10" max="10" width="2.6640625" customWidth="1"/>
    <col min="11" max="11" width="17.6640625" bestFit="1" customWidth="1"/>
    <col min="12" max="12" width="2.6640625" customWidth="1"/>
    <col min="13" max="13" width="17.109375" bestFit="1" customWidth="1"/>
    <col min="14" max="14" width="2.6640625" customWidth="1"/>
    <col min="15" max="15" width="22.6640625" customWidth="1"/>
    <col min="16" max="16" width="5.5546875" customWidth="1"/>
  </cols>
  <sheetData>
    <row r="1" spans="1:17" ht="15.75" x14ac:dyDescent="0.25">
      <c r="A1" s="1" t="s">
        <v>0</v>
      </c>
      <c r="B1" s="1"/>
      <c r="C1" s="1"/>
      <c r="D1" s="1"/>
      <c r="E1" s="1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7" ht="15.75" x14ac:dyDescent="0.25">
      <c r="A2" s="1"/>
      <c r="B2" s="1"/>
      <c r="C2" s="1"/>
      <c r="D2" s="1"/>
      <c r="E2" s="1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7" ht="15.75" x14ac:dyDescent="0.25">
      <c r="A3" s="1" t="s">
        <v>66</v>
      </c>
      <c r="B3" s="1"/>
      <c r="C3" s="1"/>
      <c r="D3" s="1"/>
      <c r="E3" s="1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7" ht="15.75" x14ac:dyDescent="0.25">
      <c r="A4" s="4"/>
      <c r="C4" s="2"/>
      <c r="D4" s="2"/>
      <c r="E4" s="2"/>
    </row>
    <row r="5" spans="1:17" s="8" customFormat="1" ht="15.75" x14ac:dyDescent="0.25">
      <c r="A5" s="4"/>
      <c r="B5" s="6"/>
      <c r="C5" s="7"/>
      <c r="D5" s="7"/>
      <c r="E5" s="7" t="s">
        <v>1</v>
      </c>
      <c r="O5" s="7" t="s">
        <v>1</v>
      </c>
    </row>
    <row r="6" spans="1:17" s="8" customFormat="1" ht="15.75" x14ac:dyDescent="0.25">
      <c r="A6" s="4"/>
      <c r="B6" s="6"/>
      <c r="C6" s="7"/>
      <c r="D6" s="7"/>
      <c r="E6" s="7" t="s">
        <v>2</v>
      </c>
      <c r="G6" s="33">
        <v>2024</v>
      </c>
      <c r="H6" s="33"/>
      <c r="I6" s="34"/>
      <c r="K6" s="33">
        <v>2025</v>
      </c>
      <c r="L6" s="33"/>
      <c r="M6" s="34"/>
      <c r="O6" s="7" t="s">
        <v>2</v>
      </c>
    </row>
    <row r="7" spans="1:17" s="8" customFormat="1" ht="15.75" x14ac:dyDescent="0.25">
      <c r="A7" s="4"/>
      <c r="B7" s="6"/>
      <c r="C7" s="7" t="s">
        <v>3</v>
      </c>
      <c r="D7" s="7"/>
      <c r="E7" s="10" t="s">
        <v>4</v>
      </c>
      <c r="G7" s="30" t="s">
        <v>5</v>
      </c>
      <c r="H7" s="7"/>
      <c r="I7" s="30" t="s">
        <v>6</v>
      </c>
      <c r="K7" s="30" t="s">
        <v>5</v>
      </c>
      <c r="L7" s="7"/>
      <c r="M7" s="30" t="s">
        <v>6</v>
      </c>
      <c r="O7" s="11" t="s">
        <v>7</v>
      </c>
    </row>
    <row r="8" spans="1:17" s="8" customFormat="1" ht="15.75" x14ac:dyDescent="0.25">
      <c r="A8" s="4"/>
      <c r="B8" s="6"/>
      <c r="C8" s="31" t="s">
        <v>60</v>
      </c>
      <c r="D8" s="12"/>
      <c r="E8" s="31" t="s">
        <v>61</v>
      </c>
      <c r="G8" s="32" t="s">
        <v>62</v>
      </c>
      <c r="I8" s="32" t="s">
        <v>63</v>
      </c>
      <c r="J8" s="32"/>
      <c r="K8" s="32" t="s">
        <v>68</v>
      </c>
      <c r="L8" s="32"/>
      <c r="M8" s="32" t="s">
        <v>64</v>
      </c>
      <c r="N8" s="32"/>
      <c r="O8" s="32" t="s">
        <v>65</v>
      </c>
    </row>
    <row r="9" spans="1:17" ht="15.75" x14ac:dyDescent="0.25">
      <c r="B9" s="6"/>
      <c r="C9" s="12"/>
      <c r="D9" s="12"/>
      <c r="E9" s="12"/>
    </row>
    <row r="10" spans="1:17" ht="15.75" x14ac:dyDescent="0.25">
      <c r="A10" s="8" t="s">
        <v>8</v>
      </c>
      <c r="C10" s="14"/>
      <c r="G10" s="3"/>
      <c r="H10" s="3"/>
      <c r="I10" s="3"/>
      <c r="K10" s="3"/>
      <c r="L10" s="3"/>
      <c r="M10" s="3"/>
      <c r="N10" s="3"/>
      <c r="O10" s="3"/>
    </row>
    <row r="11" spans="1:17" x14ac:dyDescent="0.2">
      <c r="A11"/>
      <c r="C11" s="15"/>
      <c r="G11" s="3"/>
      <c r="H11" s="3"/>
      <c r="I11" s="3"/>
      <c r="K11" s="3"/>
      <c r="L11" s="3"/>
      <c r="M11" s="3"/>
      <c r="N11" s="3"/>
      <c r="O11" s="3"/>
    </row>
    <row r="12" spans="1:17" ht="15.75" x14ac:dyDescent="0.25">
      <c r="A12" s="8" t="s">
        <v>9</v>
      </c>
      <c r="C12" s="14"/>
      <c r="G12" s="3"/>
      <c r="H12" s="3"/>
      <c r="I12" s="3"/>
      <c r="K12" s="3"/>
      <c r="L12" s="3"/>
      <c r="M12" s="3"/>
      <c r="N12" s="3"/>
      <c r="O12" s="3"/>
    </row>
    <row r="13" spans="1:17" x14ac:dyDescent="0.2">
      <c r="A13" s="16"/>
      <c r="C13" s="15"/>
      <c r="E13" s="3"/>
      <c r="G13" s="3"/>
      <c r="H13" s="3"/>
      <c r="I13" s="3"/>
      <c r="K13" s="3"/>
      <c r="L13" s="3"/>
      <c r="M13" s="3"/>
      <c r="N13" s="3"/>
      <c r="O13" s="3"/>
    </row>
    <row r="14" spans="1:17" x14ac:dyDescent="0.2">
      <c r="A14" s="17"/>
      <c r="C14" s="16" t="s">
        <v>10</v>
      </c>
      <c r="E14" s="18"/>
      <c r="G14" s="3"/>
      <c r="H14" s="3"/>
      <c r="I14" s="3"/>
      <c r="K14" s="3"/>
      <c r="L14" s="3"/>
      <c r="M14" s="3"/>
      <c r="N14" s="3"/>
      <c r="O14" s="3"/>
    </row>
    <row r="15" spans="1:17" x14ac:dyDescent="0.2">
      <c r="A15" s="19">
        <v>374.4</v>
      </c>
      <c r="C15" s="21" t="s">
        <v>11</v>
      </c>
      <c r="E15" s="3">
        <v>2957826.15</v>
      </c>
      <c r="F15" s="3"/>
      <c r="G15" s="3">
        <v>180547.99</v>
      </c>
      <c r="H15" s="3"/>
      <c r="I15" s="3"/>
      <c r="J15" s="3"/>
      <c r="K15" s="3">
        <v>191020</v>
      </c>
      <c r="L15" s="3"/>
      <c r="M15" s="3"/>
      <c r="N15" s="3"/>
      <c r="O15" s="3">
        <f>SUM(E15:M15)</f>
        <v>3329394.1399999997</v>
      </c>
      <c r="P15" s="3"/>
      <c r="Q15" s="3"/>
    </row>
    <row r="16" spans="1:17" x14ac:dyDescent="0.2">
      <c r="A16" s="19">
        <v>374.5</v>
      </c>
      <c r="C16" s="21" t="s">
        <v>12</v>
      </c>
      <c r="E16" s="20">
        <v>2666577.16</v>
      </c>
      <c r="F16" s="3"/>
      <c r="G16" s="20"/>
      <c r="H16" s="3"/>
      <c r="I16" s="20"/>
      <c r="J16" s="3"/>
      <c r="K16" s="20"/>
      <c r="L16" s="3"/>
      <c r="M16" s="20"/>
      <c r="N16" s="3"/>
      <c r="O16" s="20">
        <f>SUM(E16:M16)</f>
        <v>2666577.16</v>
      </c>
      <c r="P16" s="3"/>
      <c r="Q16" s="3"/>
    </row>
    <row r="17" spans="1:17" x14ac:dyDescent="0.2">
      <c r="A17" s="19"/>
      <c r="C17" s="21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</row>
    <row r="18" spans="1:17" x14ac:dyDescent="0.2">
      <c r="A18" s="19"/>
      <c r="C18" s="21" t="s">
        <v>13</v>
      </c>
      <c r="E18" s="3">
        <f>SUBTOTAL(9,E15:E16)</f>
        <v>5624403.3100000005</v>
      </c>
      <c r="F18" s="3"/>
      <c r="G18" s="3">
        <f>SUBTOTAL(9,G15:G16)</f>
        <v>180547.99</v>
      </c>
      <c r="H18" s="3"/>
      <c r="I18" s="3">
        <f>SUBTOTAL(9,I15:I16)</f>
        <v>0</v>
      </c>
      <c r="J18" s="3"/>
      <c r="K18" s="3">
        <f>SUBTOTAL(9,K15:K16)</f>
        <v>191020</v>
      </c>
      <c r="L18" s="3"/>
      <c r="M18" s="3">
        <f>SUBTOTAL(9,M15:M16)</f>
        <v>0</v>
      </c>
      <c r="N18" s="3"/>
      <c r="O18" s="3">
        <f>SUBTOTAL(9,O15:O16)</f>
        <v>5995971.2999999998</v>
      </c>
      <c r="P18" s="3"/>
      <c r="Q18" s="3"/>
    </row>
    <row r="19" spans="1:17" x14ac:dyDescent="0.2">
      <c r="A19" s="19"/>
      <c r="C19" s="15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</row>
    <row r="20" spans="1:17" x14ac:dyDescent="0.2">
      <c r="A20" s="19"/>
      <c r="C20" s="16" t="s">
        <v>14</v>
      </c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1:17" x14ac:dyDescent="0.2">
      <c r="A21" s="19">
        <v>375.34</v>
      </c>
      <c r="C21" s="21" t="s">
        <v>15</v>
      </c>
      <c r="E21" s="3">
        <v>2999115.51</v>
      </c>
      <c r="F21" s="3"/>
      <c r="G21" s="3">
        <v>513043.7</v>
      </c>
      <c r="H21" s="3"/>
      <c r="I21" s="3">
        <v>-90244.389999999956</v>
      </c>
      <c r="J21" s="3"/>
      <c r="K21" s="3">
        <v>1413293.69</v>
      </c>
      <c r="L21" s="3"/>
      <c r="M21" s="3">
        <v>-248598.36000000004</v>
      </c>
      <c r="N21" s="3"/>
      <c r="O21" s="3">
        <f>SUM(E21:M21)</f>
        <v>4586610.1499999994</v>
      </c>
      <c r="P21" s="3"/>
      <c r="Q21" s="3"/>
    </row>
    <row r="22" spans="1:17" x14ac:dyDescent="0.2">
      <c r="A22" s="19"/>
      <c r="C22" s="17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spans="1:17" x14ac:dyDescent="0.2">
      <c r="A23" s="19">
        <v>375.7</v>
      </c>
      <c r="C23" s="21" t="s">
        <v>16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</row>
    <row r="24" spans="1:17" x14ac:dyDescent="0.2">
      <c r="A24" s="19"/>
      <c r="C24" s="22" t="s">
        <v>17</v>
      </c>
      <c r="E24" s="3">
        <v>9377241.4899999984</v>
      </c>
      <c r="F24" s="3"/>
      <c r="G24" s="3">
        <v>116622.7</v>
      </c>
      <c r="H24" s="3"/>
      <c r="I24" s="3"/>
      <c r="J24" s="3"/>
      <c r="K24" s="3">
        <v>122100.01</v>
      </c>
      <c r="L24" s="3"/>
      <c r="M24" s="3"/>
      <c r="N24" s="3"/>
      <c r="O24" s="3">
        <f t="shared" ref="O24:O25" si="0">SUM(E24:M24)</f>
        <v>9615964.1999999974</v>
      </c>
      <c r="P24" s="3"/>
      <c r="Q24" s="3"/>
    </row>
    <row r="25" spans="1:17" x14ac:dyDescent="0.2">
      <c r="A25" s="19"/>
      <c r="C25" s="22" t="s">
        <v>18</v>
      </c>
      <c r="E25" s="20">
        <v>195377.97</v>
      </c>
      <c r="F25" s="3"/>
      <c r="G25" s="20"/>
      <c r="H25" s="3"/>
      <c r="I25" s="20">
        <v>-956.31000000000006</v>
      </c>
      <c r="J25" s="3"/>
      <c r="K25" s="20"/>
      <c r="L25" s="3"/>
      <c r="M25" s="20">
        <v>-1001.22</v>
      </c>
      <c r="N25" s="3"/>
      <c r="O25" s="20">
        <f t="shared" si="0"/>
        <v>193420.44</v>
      </c>
      <c r="P25" s="3"/>
      <c r="Q25" s="3"/>
    </row>
    <row r="26" spans="1:17" x14ac:dyDescent="0.2">
      <c r="A26" s="19"/>
      <c r="C26" s="22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1:17" x14ac:dyDescent="0.2">
      <c r="A27" s="19"/>
      <c r="C27" s="22" t="s">
        <v>19</v>
      </c>
      <c r="E27" s="3">
        <f>SUBTOTAL(9,E24:E25)</f>
        <v>9572619.459999999</v>
      </c>
      <c r="F27" s="3"/>
      <c r="G27" s="3">
        <f>SUBTOTAL(9,G24:G25)</f>
        <v>116622.7</v>
      </c>
      <c r="H27" s="3"/>
      <c r="I27" s="3">
        <f>SUBTOTAL(9,I24:I25)</f>
        <v>-956.31000000000006</v>
      </c>
      <c r="J27" s="3"/>
      <c r="K27" s="3">
        <v>0</v>
      </c>
      <c r="L27" s="3"/>
      <c r="M27" s="3">
        <f>SUBTOTAL(9,M24:M25)</f>
        <v>-1001.22</v>
      </c>
      <c r="N27" s="3"/>
      <c r="O27" s="3">
        <f>SUBTOTAL(9,O24:O25)</f>
        <v>9809384.6399999969</v>
      </c>
      <c r="P27" s="3"/>
      <c r="Q27" s="3"/>
    </row>
    <row r="28" spans="1:17" x14ac:dyDescent="0.2">
      <c r="A28" s="19"/>
      <c r="C28" s="35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17" x14ac:dyDescent="0.2">
      <c r="A29" s="19">
        <v>375.8</v>
      </c>
      <c r="B29"/>
      <c r="C29" s="21" t="s">
        <v>20</v>
      </c>
      <c r="E29" s="20">
        <v>132125.04</v>
      </c>
      <c r="F29" s="3"/>
      <c r="G29" s="20"/>
      <c r="H29" s="3"/>
      <c r="I29" s="20"/>
      <c r="J29" s="3"/>
      <c r="K29" s="20"/>
      <c r="L29" s="3"/>
      <c r="M29" s="20"/>
      <c r="N29" s="3"/>
      <c r="O29" s="20">
        <f>SUM(E29:M29)</f>
        <v>132125.04</v>
      </c>
      <c r="P29" s="3"/>
      <c r="Q29" s="3"/>
    </row>
    <row r="30" spans="1:17" x14ac:dyDescent="0.2">
      <c r="A30" s="19"/>
      <c r="C30" s="16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</row>
    <row r="31" spans="1:17" x14ac:dyDescent="0.2">
      <c r="A31" s="19"/>
      <c r="C31" s="21" t="s">
        <v>21</v>
      </c>
      <c r="E31" s="3">
        <f>SUBTOTAL(9,E21:E30)</f>
        <v>12703860.009999998</v>
      </c>
      <c r="F31" s="3"/>
      <c r="G31" s="3">
        <f>SUBTOTAL(9,G21:G30)</f>
        <v>629666.4</v>
      </c>
      <c r="H31" s="3"/>
      <c r="I31" s="3">
        <f>SUBTOTAL(9,I21:I30)</f>
        <v>-91200.699999999953</v>
      </c>
      <c r="J31" s="3"/>
      <c r="K31" s="3">
        <f>SUBTOTAL(9,K21:K30)</f>
        <v>1535393.7</v>
      </c>
      <c r="L31" s="3"/>
      <c r="M31" s="3">
        <f>SUBTOTAL(9,M21:M30)</f>
        <v>-249599.58000000005</v>
      </c>
      <c r="N31" s="3"/>
      <c r="O31" s="3">
        <f>SUBTOTAL(9,O21:O30)</f>
        <v>14528119.829999996</v>
      </c>
      <c r="P31" s="3"/>
      <c r="Q31" s="3"/>
    </row>
    <row r="32" spans="1:17" x14ac:dyDescent="0.2">
      <c r="A32" s="19"/>
      <c r="C32" s="15" t="s">
        <v>22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  <row r="33" spans="1:17" x14ac:dyDescent="0.2">
      <c r="A33" s="19">
        <v>376</v>
      </c>
      <c r="C33" s="16" t="s">
        <v>23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</row>
    <row r="34" spans="1:17" x14ac:dyDescent="0.2">
      <c r="A34" s="19"/>
      <c r="C34" s="21" t="s">
        <v>24</v>
      </c>
      <c r="E34" s="3">
        <v>16097808.02</v>
      </c>
      <c r="F34" s="3"/>
      <c r="G34" s="3"/>
      <c r="H34" s="3"/>
      <c r="I34" s="3">
        <v>-188033.61</v>
      </c>
      <c r="J34" s="3"/>
      <c r="K34" s="3"/>
      <c r="L34" s="3"/>
      <c r="M34" s="3">
        <v>-235042.02</v>
      </c>
      <c r="N34" s="3"/>
      <c r="O34" s="3">
        <f t="shared" ref="O34:O36" si="1">SUM(E34:M34)</f>
        <v>15674732.390000001</v>
      </c>
      <c r="P34" s="3"/>
      <c r="Q34" s="3"/>
    </row>
    <row r="35" spans="1:17" x14ac:dyDescent="0.2">
      <c r="A35" s="19"/>
      <c r="C35" s="21" t="s">
        <v>25</v>
      </c>
      <c r="E35" s="3">
        <v>81595117.769999996</v>
      </c>
      <c r="F35" s="3"/>
      <c r="G35" s="3">
        <v>3264699.5999999996</v>
      </c>
      <c r="H35" s="3"/>
      <c r="I35" s="3">
        <v>-287691.42000000004</v>
      </c>
      <c r="J35" s="3"/>
      <c r="K35" s="3">
        <v>3224909.5</v>
      </c>
      <c r="L35" s="3"/>
      <c r="M35" s="3">
        <v>-529764.86</v>
      </c>
      <c r="N35" s="3"/>
      <c r="O35" s="3">
        <f t="shared" si="1"/>
        <v>87267270.589999989</v>
      </c>
      <c r="P35" s="3"/>
      <c r="Q35" s="3"/>
    </row>
    <row r="36" spans="1:17" x14ac:dyDescent="0.2">
      <c r="A36" s="19"/>
      <c r="C36" s="21" t="s">
        <v>26</v>
      </c>
      <c r="E36" s="20">
        <v>344287096.31999999</v>
      </c>
      <c r="F36" s="3"/>
      <c r="G36" s="20">
        <v>29382296.41</v>
      </c>
      <c r="H36" s="3"/>
      <c r="I36" s="20">
        <v>-276409.40000000002</v>
      </c>
      <c r="J36" s="3"/>
      <c r="K36" s="20">
        <v>29024185.539999999</v>
      </c>
      <c r="L36" s="3"/>
      <c r="M36" s="20">
        <v>-508989.77</v>
      </c>
      <c r="N36" s="3"/>
      <c r="O36" s="20">
        <f t="shared" si="1"/>
        <v>401908179.10000008</v>
      </c>
      <c r="P36" s="3"/>
      <c r="Q36" s="3"/>
    </row>
    <row r="37" spans="1:17" x14ac:dyDescent="0.2">
      <c r="A37" s="19"/>
      <c r="C37" s="21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</row>
    <row r="38" spans="1:17" x14ac:dyDescent="0.2">
      <c r="A38" s="19"/>
      <c r="C38" s="21" t="s">
        <v>27</v>
      </c>
      <c r="E38" s="3">
        <f>SUBTOTAL(9,E34:E36)</f>
        <v>441980022.11000001</v>
      </c>
      <c r="F38" s="3"/>
      <c r="G38" s="3">
        <f>SUBTOTAL(9,G34:G36)</f>
        <v>32646996.009999998</v>
      </c>
      <c r="H38" s="3"/>
      <c r="I38" s="3">
        <f>SUBTOTAL(9,I34:I36)</f>
        <v>-752134.43</v>
      </c>
      <c r="J38" s="3"/>
      <c r="K38" s="3">
        <f>SUBTOTAL(9,K34:K36)</f>
        <v>32249095.039999999</v>
      </c>
      <c r="L38" s="3"/>
      <c r="M38" s="3">
        <f>SUBTOTAL(9,M34:M36)</f>
        <v>-1273796.6499999999</v>
      </c>
      <c r="N38" s="3"/>
      <c r="O38" s="3">
        <f>SUBTOTAL(9,O34:O36)</f>
        <v>504850182.08000004</v>
      </c>
      <c r="P38" s="3"/>
      <c r="Q38" s="3"/>
    </row>
    <row r="39" spans="1:17" x14ac:dyDescent="0.2">
      <c r="A39" s="19"/>
      <c r="C39" s="16" t="s">
        <v>22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</row>
    <row r="40" spans="1:17" x14ac:dyDescent="0.2">
      <c r="A40" s="19">
        <v>378</v>
      </c>
      <c r="C40" s="23" t="s">
        <v>28</v>
      </c>
      <c r="E40" s="3">
        <v>25562443.079999998</v>
      </c>
      <c r="F40" s="3"/>
      <c r="G40" s="3">
        <v>3737418.2399999998</v>
      </c>
      <c r="H40" s="3"/>
      <c r="I40" s="3">
        <v>-1076380.8</v>
      </c>
      <c r="J40" s="3"/>
      <c r="K40" s="3">
        <v>4612145.8899999997</v>
      </c>
      <c r="L40" s="3"/>
      <c r="M40" s="3">
        <v>-1420540.94</v>
      </c>
      <c r="N40" s="3"/>
      <c r="O40" s="3">
        <f t="shared" ref="O40:O50" si="2">SUM(E40:M40)</f>
        <v>31415085.469999995</v>
      </c>
      <c r="P40" s="3"/>
      <c r="Q40" s="3"/>
    </row>
    <row r="41" spans="1:17" x14ac:dyDescent="0.2">
      <c r="A41" s="19">
        <v>379.1</v>
      </c>
      <c r="C41" s="23" t="s">
        <v>29</v>
      </c>
      <c r="E41" s="3">
        <v>1554144.06</v>
      </c>
      <c r="F41" s="3"/>
      <c r="G41" s="3"/>
      <c r="H41" s="3"/>
      <c r="I41" s="3"/>
      <c r="J41" s="3"/>
      <c r="K41" s="3"/>
      <c r="L41" s="3"/>
      <c r="M41" s="3"/>
      <c r="N41" s="3"/>
      <c r="O41" s="3">
        <f t="shared" si="2"/>
        <v>1554144.06</v>
      </c>
      <c r="P41" s="3"/>
      <c r="Q41" s="3"/>
    </row>
    <row r="42" spans="1:17" x14ac:dyDescent="0.2">
      <c r="A42" s="19">
        <v>380</v>
      </c>
      <c r="C42" s="16" t="s">
        <v>30</v>
      </c>
      <c r="E42" s="3">
        <v>212084968.00999999</v>
      </c>
      <c r="F42" s="3"/>
      <c r="G42" s="3">
        <v>19827360.98</v>
      </c>
      <c r="H42" s="3"/>
      <c r="I42" s="3">
        <v>-5650287.4900000002</v>
      </c>
      <c r="J42" s="3"/>
      <c r="K42" s="3">
        <v>16216318.99</v>
      </c>
      <c r="L42" s="3"/>
      <c r="M42" s="3">
        <v>-3129512.94</v>
      </c>
      <c r="N42" s="3"/>
      <c r="O42" s="3">
        <f t="shared" si="2"/>
        <v>239348847.54999998</v>
      </c>
      <c r="P42" s="3"/>
      <c r="Q42" s="3"/>
    </row>
    <row r="43" spans="1:17" x14ac:dyDescent="0.2">
      <c r="A43" s="19">
        <v>381</v>
      </c>
      <c r="C43" s="16" t="s">
        <v>31</v>
      </c>
      <c r="E43" s="3">
        <v>19455628.809999999</v>
      </c>
      <c r="F43" s="3"/>
      <c r="G43" s="3">
        <v>2401017.89</v>
      </c>
      <c r="H43" s="3"/>
      <c r="I43" s="3">
        <v>-1140723.6100000001</v>
      </c>
      <c r="J43" s="3"/>
      <c r="K43" s="3">
        <v>968461.69</v>
      </c>
      <c r="L43" s="3"/>
      <c r="M43" s="3">
        <v>-460116.15</v>
      </c>
      <c r="N43" s="3"/>
      <c r="O43" s="3">
        <f>SUM(E43:M43)</f>
        <v>21224268.630000003</v>
      </c>
      <c r="P43" s="3"/>
      <c r="Q43" s="3"/>
    </row>
    <row r="44" spans="1:17" x14ac:dyDescent="0.2">
      <c r="A44" s="19">
        <v>381.1</v>
      </c>
      <c r="C44" s="16" t="s">
        <v>67</v>
      </c>
      <c r="E44" s="3">
        <v>9980854.4800000004</v>
      </c>
      <c r="F44" s="3"/>
      <c r="G44" s="3">
        <v>0</v>
      </c>
      <c r="H44" s="3"/>
      <c r="I44" s="3"/>
      <c r="J44" s="3"/>
      <c r="K44" s="3"/>
      <c r="L44" s="3"/>
      <c r="M44" s="3"/>
      <c r="N44" s="3"/>
      <c r="O44" s="3">
        <f t="shared" si="2"/>
        <v>9980854.4800000004</v>
      </c>
      <c r="P44" s="3"/>
      <c r="Q44" s="3"/>
    </row>
    <row r="45" spans="1:17" x14ac:dyDescent="0.2">
      <c r="A45" s="19">
        <v>382</v>
      </c>
      <c r="C45" s="16" t="s">
        <v>32</v>
      </c>
      <c r="E45" s="3">
        <v>10602664.76</v>
      </c>
      <c r="F45" s="3"/>
      <c r="G45" s="3">
        <v>358212</v>
      </c>
      <c r="H45" s="3"/>
      <c r="I45" s="3">
        <v>-44200.82</v>
      </c>
      <c r="J45" s="3"/>
      <c r="K45" s="3">
        <v>239628.88</v>
      </c>
      <c r="L45" s="3"/>
      <c r="M45" s="3">
        <v>-24969.33</v>
      </c>
      <c r="N45" s="3"/>
      <c r="O45" s="3">
        <f t="shared" si="2"/>
        <v>11131335.49</v>
      </c>
      <c r="P45" s="3"/>
      <c r="Q45" s="3"/>
    </row>
    <row r="46" spans="1:17" x14ac:dyDescent="0.2">
      <c r="A46" s="19">
        <v>383</v>
      </c>
      <c r="C46" s="16" t="s">
        <v>33</v>
      </c>
      <c r="E46" s="3">
        <v>7327690.7400000002</v>
      </c>
      <c r="F46" s="3"/>
      <c r="G46" s="3">
        <v>397853.98</v>
      </c>
      <c r="H46" s="3"/>
      <c r="I46" s="3">
        <v>-8452.59</v>
      </c>
      <c r="J46" s="3"/>
      <c r="K46" s="3">
        <v>409329.64</v>
      </c>
      <c r="L46" s="3"/>
      <c r="M46" s="3">
        <v>-8759.65</v>
      </c>
      <c r="N46" s="3"/>
      <c r="O46" s="3">
        <f t="shared" si="2"/>
        <v>8117662.1200000001</v>
      </c>
      <c r="P46" s="3"/>
      <c r="Q46" s="3"/>
    </row>
    <row r="47" spans="1:17" x14ac:dyDescent="0.2">
      <c r="A47" s="19">
        <v>384</v>
      </c>
      <c r="C47" s="16" t="s">
        <v>34</v>
      </c>
      <c r="E47" s="3">
        <v>2085058.65</v>
      </c>
      <c r="F47" s="3"/>
      <c r="G47" s="3">
        <v>158.96</v>
      </c>
      <c r="H47" s="3"/>
      <c r="I47" s="3"/>
      <c r="J47" s="3"/>
      <c r="K47" s="3">
        <v>167.96</v>
      </c>
      <c r="L47" s="3"/>
      <c r="M47" s="3"/>
      <c r="N47" s="3"/>
      <c r="O47" s="3">
        <f t="shared" si="2"/>
        <v>2085385.5699999998</v>
      </c>
      <c r="P47" s="3"/>
      <c r="Q47" s="3"/>
    </row>
    <row r="48" spans="1:17" x14ac:dyDescent="0.2">
      <c r="A48" s="19">
        <v>385</v>
      </c>
      <c r="C48" s="16" t="s">
        <v>35</v>
      </c>
      <c r="E48" s="3">
        <v>6050694.3200000003</v>
      </c>
      <c r="F48" s="3"/>
      <c r="G48" s="3">
        <v>287802.89</v>
      </c>
      <c r="H48" s="3"/>
      <c r="I48" s="3">
        <v>-89852.06</v>
      </c>
      <c r="J48" s="3"/>
      <c r="K48" s="3">
        <v>344501</v>
      </c>
      <c r="L48" s="3"/>
      <c r="M48" s="3">
        <v>-107553.2</v>
      </c>
      <c r="N48" s="3"/>
      <c r="O48" s="3">
        <f t="shared" si="2"/>
        <v>6485592.9500000002</v>
      </c>
      <c r="P48" s="3"/>
      <c r="Q48" s="3"/>
    </row>
    <row r="49" spans="1:17" x14ac:dyDescent="0.2">
      <c r="A49" s="19">
        <v>387.4</v>
      </c>
      <c r="C49" s="16" t="s">
        <v>36</v>
      </c>
      <c r="E49" s="3">
        <v>6928601.5700000003</v>
      </c>
      <c r="F49" s="3"/>
      <c r="G49" s="3">
        <v>745250.02</v>
      </c>
      <c r="H49" s="3"/>
      <c r="I49" s="3">
        <v>-324310.39</v>
      </c>
      <c r="J49" s="3"/>
      <c r="K49" s="3">
        <v>1265250.02</v>
      </c>
      <c r="L49" s="3"/>
      <c r="M49" s="3">
        <v>-574170.46</v>
      </c>
      <c r="N49" s="3"/>
      <c r="O49" s="3">
        <f t="shared" si="2"/>
        <v>8040620.7600000007</v>
      </c>
      <c r="P49" s="3"/>
      <c r="Q49" s="3"/>
    </row>
    <row r="50" spans="1:17" x14ac:dyDescent="0.2">
      <c r="A50" s="19">
        <v>387.5</v>
      </c>
      <c r="C50" s="16" t="s">
        <v>37</v>
      </c>
      <c r="E50" s="20">
        <v>238072.69</v>
      </c>
      <c r="F50" s="3"/>
      <c r="G50" s="20"/>
      <c r="H50" s="3"/>
      <c r="I50" s="20"/>
      <c r="J50" s="3"/>
      <c r="K50" s="20"/>
      <c r="L50" s="3"/>
      <c r="M50" s="20"/>
      <c r="N50" s="3"/>
      <c r="O50" s="20">
        <f t="shared" si="2"/>
        <v>238072.69</v>
      </c>
      <c r="P50" s="3"/>
      <c r="Q50" s="3"/>
    </row>
    <row r="51" spans="1:17" x14ac:dyDescent="0.2">
      <c r="A51" s="19"/>
      <c r="C51" s="15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</row>
    <row r="52" spans="1:17" ht="15.75" x14ac:dyDescent="0.25">
      <c r="A52" s="24" t="s">
        <v>38</v>
      </c>
      <c r="C52" s="8"/>
      <c r="E52" s="9">
        <f>SUBTOTAL(9,E15:E51)</f>
        <v>762179106.60000002</v>
      </c>
      <c r="F52" s="3"/>
      <c r="G52" s="9">
        <f>SUBTOTAL(9,G15:G51)</f>
        <v>61212285.360000007</v>
      </c>
      <c r="H52" s="3"/>
      <c r="I52" s="9">
        <f>SUBTOTAL(9,I15:I51)</f>
        <v>-9177542.8900000006</v>
      </c>
      <c r="J52" s="3"/>
      <c r="K52" s="9">
        <f>SUBTOTAL(9,K15:K51)</f>
        <v>58031312.81000001</v>
      </c>
      <c r="L52" s="3"/>
      <c r="M52" s="9">
        <f>SUBTOTAL(9,M15:M51)</f>
        <v>-7249018.9000000004</v>
      </c>
      <c r="N52" s="3"/>
      <c r="O52" s="9">
        <f>SUBTOTAL(9,O15:O51)</f>
        <v>864996142.98000014</v>
      </c>
      <c r="P52" s="3"/>
      <c r="Q52" s="3"/>
    </row>
    <row r="53" spans="1:17" x14ac:dyDescent="0.2">
      <c r="A53" s="19"/>
      <c r="C53" s="15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</row>
    <row r="54" spans="1:17" ht="15.75" x14ac:dyDescent="0.25">
      <c r="A54" s="25" t="s">
        <v>39</v>
      </c>
      <c r="C54" s="14"/>
      <c r="E54" s="9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</row>
    <row r="55" spans="1:17" x14ac:dyDescent="0.2">
      <c r="A55" s="26"/>
      <c r="C55" s="15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</row>
    <row r="56" spans="1:17" x14ac:dyDescent="0.2">
      <c r="A56" s="26"/>
      <c r="C56" s="15" t="s">
        <v>40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</row>
    <row r="57" spans="1:17" x14ac:dyDescent="0.2">
      <c r="A57" s="19">
        <v>391.1</v>
      </c>
      <c r="C57" s="21" t="s">
        <v>41</v>
      </c>
      <c r="E57" s="3">
        <v>923516.33</v>
      </c>
      <c r="F57" s="3"/>
      <c r="G57" s="3"/>
      <c r="H57" s="3"/>
      <c r="I57" s="3">
        <v>-1775</v>
      </c>
      <c r="J57" s="3"/>
      <c r="K57" s="3"/>
      <c r="L57" s="3"/>
      <c r="M57" s="3"/>
      <c r="N57" s="3"/>
      <c r="O57" s="3">
        <f t="shared" ref="O57:O58" si="3">SUM(E57:M57)</f>
        <v>921741.33</v>
      </c>
      <c r="P57" s="3"/>
      <c r="Q57" s="3"/>
    </row>
    <row r="58" spans="1:17" x14ac:dyDescent="0.2">
      <c r="A58" s="19">
        <v>391.12</v>
      </c>
      <c r="C58" s="21" t="s">
        <v>42</v>
      </c>
      <c r="E58" s="20">
        <v>37129.58</v>
      </c>
      <c r="F58" s="3"/>
      <c r="G58" s="20"/>
      <c r="H58" s="3"/>
      <c r="I58" s="20"/>
      <c r="J58" s="3"/>
      <c r="K58" s="20"/>
      <c r="L58" s="3"/>
      <c r="M58" s="20"/>
      <c r="N58" s="3"/>
      <c r="O58" s="20">
        <f t="shared" si="3"/>
        <v>37129.58</v>
      </c>
      <c r="P58" s="3"/>
      <c r="Q58" s="3"/>
    </row>
    <row r="59" spans="1:17" x14ac:dyDescent="0.2">
      <c r="A59" s="19"/>
      <c r="C59" s="16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</row>
    <row r="60" spans="1:17" x14ac:dyDescent="0.2">
      <c r="A60" s="19"/>
      <c r="C60" s="21" t="s">
        <v>43</v>
      </c>
      <c r="E60" s="3">
        <f>SUBTOTAL(9,E56:E59)</f>
        <v>960645.90999999992</v>
      </c>
      <c r="F60" s="3"/>
      <c r="G60" s="3">
        <f>SUBTOTAL(9,G56:G59)</f>
        <v>0</v>
      </c>
      <c r="H60" s="3"/>
      <c r="I60" s="3">
        <f>SUBTOTAL(9,I56:I59)</f>
        <v>-1775</v>
      </c>
      <c r="J60" s="3"/>
      <c r="K60" s="3">
        <f>SUBTOTAL(9,K56:K59)</f>
        <v>0</v>
      </c>
      <c r="L60" s="3"/>
      <c r="M60" s="3">
        <f>SUBTOTAL(9,M56:M59)</f>
        <v>0</v>
      </c>
      <c r="N60" s="3"/>
      <c r="O60" s="3">
        <f>SUBTOTAL(9,O56:O59)</f>
        <v>958870.90999999992</v>
      </c>
      <c r="P60" s="3"/>
      <c r="Q60" s="3"/>
    </row>
    <row r="61" spans="1:17" x14ac:dyDescent="0.2">
      <c r="A61" s="19"/>
      <c r="C61" s="16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</row>
    <row r="62" spans="1:17" x14ac:dyDescent="0.2">
      <c r="A62" s="19">
        <v>392.2</v>
      </c>
      <c r="C62" s="16" t="s">
        <v>44</v>
      </c>
      <c r="E62" s="3">
        <v>120240.2</v>
      </c>
      <c r="F62" s="3"/>
      <c r="G62" s="3"/>
      <c r="H62" s="3"/>
      <c r="I62" s="3">
        <v>-46853.599999999999</v>
      </c>
      <c r="J62" s="3"/>
      <c r="K62" s="3"/>
      <c r="L62" s="3"/>
      <c r="M62" s="3"/>
      <c r="N62" s="3"/>
      <c r="O62" s="3">
        <f t="shared" ref="O62:O66" si="4">SUM(E62:M62)</f>
        <v>73386.600000000006</v>
      </c>
      <c r="P62" s="3"/>
      <c r="Q62" s="3"/>
    </row>
    <row r="63" spans="1:17" x14ac:dyDescent="0.2">
      <c r="A63" s="19">
        <v>394</v>
      </c>
      <c r="C63" s="16" t="s">
        <v>45</v>
      </c>
      <c r="E63" s="3">
        <v>5113873.45</v>
      </c>
      <c r="F63" s="3"/>
      <c r="G63" s="3">
        <v>300000</v>
      </c>
      <c r="H63" s="3"/>
      <c r="I63" s="3">
        <v>-23235.26</v>
      </c>
      <c r="J63" s="3"/>
      <c r="K63" s="3">
        <v>2406247.0099999998</v>
      </c>
      <c r="L63" s="3"/>
      <c r="M63" s="3">
        <v>-55442.14</v>
      </c>
      <c r="N63" s="3"/>
      <c r="O63" s="3">
        <f t="shared" si="4"/>
        <v>7741443.0600000005</v>
      </c>
      <c r="P63" s="3"/>
      <c r="Q63" s="3"/>
    </row>
    <row r="64" spans="1:17" x14ac:dyDescent="0.2">
      <c r="A64" s="19">
        <v>395</v>
      </c>
      <c r="C64" s="16" t="s">
        <v>46</v>
      </c>
      <c r="E64" s="3">
        <v>4162.05</v>
      </c>
      <c r="F64" s="3"/>
      <c r="G64" s="3"/>
      <c r="H64" s="3"/>
      <c r="I64" s="3">
        <v>-4162.05</v>
      </c>
      <c r="J64" s="3"/>
      <c r="K64" s="3"/>
      <c r="L64" s="3"/>
      <c r="M64" s="3"/>
      <c r="N64" s="3"/>
      <c r="O64" s="3">
        <f t="shared" si="4"/>
        <v>0</v>
      </c>
      <c r="P64" s="3"/>
      <c r="Q64" s="3"/>
    </row>
    <row r="65" spans="1:18" x14ac:dyDescent="0.2">
      <c r="A65" s="19">
        <v>396</v>
      </c>
      <c r="C65" s="16" t="s">
        <v>47</v>
      </c>
      <c r="E65" s="3">
        <v>185547</v>
      </c>
      <c r="F65" s="3"/>
      <c r="G65" s="3"/>
      <c r="H65" s="3"/>
      <c r="I65" s="3"/>
      <c r="J65" s="3"/>
      <c r="K65" s="3"/>
      <c r="L65" s="3"/>
      <c r="M65" s="3"/>
      <c r="N65" s="3"/>
      <c r="O65" s="3">
        <f t="shared" si="4"/>
        <v>185547</v>
      </c>
      <c r="P65" s="3"/>
      <c r="Q65" s="3"/>
    </row>
    <row r="66" spans="1:18" x14ac:dyDescent="0.2">
      <c r="A66" s="19">
        <v>398</v>
      </c>
      <c r="C66" s="16" t="s">
        <v>48</v>
      </c>
      <c r="E66" s="20">
        <v>148028.20000000001</v>
      </c>
      <c r="F66" s="3"/>
      <c r="G66" s="20"/>
      <c r="H66" s="3"/>
      <c r="I66" s="20">
        <v>-20748.53</v>
      </c>
      <c r="J66" s="3"/>
      <c r="K66" s="20"/>
      <c r="L66" s="3"/>
      <c r="M66" s="20">
        <v>-8738.69</v>
      </c>
      <c r="N66" s="3"/>
      <c r="O66" s="20">
        <f t="shared" si="4"/>
        <v>118540.98000000001</v>
      </c>
      <c r="P66" s="3"/>
      <c r="Q66" s="3"/>
    </row>
    <row r="67" spans="1:18" x14ac:dyDescent="0.2">
      <c r="A67" s="19"/>
      <c r="C67" s="16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</row>
    <row r="68" spans="1:18" ht="15.75" x14ac:dyDescent="0.25">
      <c r="A68" s="24" t="s">
        <v>49</v>
      </c>
      <c r="C68" s="8"/>
      <c r="E68" s="9">
        <f>SUBTOTAL(9,E57:E67)</f>
        <v>6532496.8100000005</v>
      </c>
      <c r="F68" s="3"/>
      <c r="G68" s="9">
        <f>SUBTOTAL(9,G57:G67)</f>
        <v>300000</v>
      </c>
      <c r="H68" s="3"/>
      <c r="I68" s="9">
        <f>SUBTOTAL(9,I57:I67)</f>
        <v>-96774.44</v>
      </c>
      <c r="J68" s="3"/>
      <c r="K68" s="9">
        <f>SUBTOTAL(9,K57:K67)</f>
        <v>2406247.0099999998</v>
      </c>
      <c r="L68" s="3"/>
      <c r="M68" s="9">
        <f>SUBTOTAL(9,M57:M67)</f>
        <v>-64180.83</v>
      </c>
      <c r="N68" s="3"/>
      <c r="O68" s="9">
        <f>SUBTOTAL(9,O57:O67)</f>
        <v>9077788.5500000007</v>
      </c>
      <c r="P68" s="3"/>
      <c r="Q68" s="3"/>
    </row>
    <row r="69" spans="1:18" x14ac:dyDescent="0.2"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</row>
    <row r="70" spans="1:18" ht="15.75" x14ac:dyDescent="0.25">
      <c r="A70" s="25" t="s">
        <v>50</v>
      </c>
      <c r="C70" s="14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</row>
    <row r="71" spans="1:18" x14ac:dyDescent="0.2">
      <c r="A71" s="26"/>
      <c r="C71" s="15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</row>
    <row r="72" spans="1:18" x14ac:dyDescent="0.2">
      <c r="A72" s="19">
        <v>303</v>
      </c>
      <c r="C72" s="15" t="s">
        <v>51</v>
      </c>
      <c r="E72" s="3">
        <v>13199898.619999999</v>
      </c>
      <c r="F72" s="3"/>
      <c r="G72" s="3">
        <v>2916795</v>
      </c>
      <c r="H72" s="3"/>
      <c r="I72" s="3">
        <v>-3340617.83</v>
      </c>
      <c r="J72" s="3"/>
      <c r="K72" s="3">
        <v>5502385.25</v>
      </c>
      <c r="L72" s="3"/>
      <c r="M72" s="3">
        <v>-1184169.6100000001</v>
      </c>
      <c r="N72" s="3"/>
      <c r="O72" s="3">
        <f t="shared" ref="O72:O75" si="5">SUM(E72:M72)</f>
        <v>17094291.43</v>
      </c>
      <c r="P72" s="3"/>
      <c r="Q72" s="3"/>
    </row>
    <row r="73" spans="1:18" x14ac:dyDescent="0.2">
      <c r="A73" s="19">
        <v>303.99</v>
      </c>
      <c r="C73" s="15" t="s">
        <v>52</v>
      </c>
      <c r="E73" s="3">
        <v>2060025.96</v>
      </c>
      <c r="F73" s="3"/>
      <c r="G73" s="3">
        <v>216165.54</v>
      </c>
      <c r="H73" s="3"/>
      <c r="I73" s="3">
        <v>-250041.72</v>
      </c>
      <c r="J73" s="3"/>
      <c r="K73" s="3">
        <v>2724597.63</v>
      </c>
      <c r="L73" s="3"/>
      <c r="M73" s="3">
        <v>-147705.69</v>
      </c>
      <c r="N73" s="3"/>
      <c r="O73" s="3">
        <f t="shared" si="5"/>
        <v>4603041.72</v>
      </c>
      <c r="P73" s="3"/>
      <c r="Q73" s="3"/>
    </row>
    <row r="74" spans="1:18" x14ac:dyDescent="0.2">
      <c r="A74" s="19">
        <v>375.71</v>
      </c>
      <c r="C74" s="16" t="s">
        <v>53</v>
      </c>
      <c r="E74" s="3">
        <v>880994.59</v>
      </c>
      <c r="F74" s="3"/>
      <c r="G74" s="3"/>
      <c r="H74" s="3"/>
      <c r="I74" s="3"/>
      <c r="J74" s="3"/>
      <c r="K74" s="3"/>
      <c r="L74" s="3"/>
      <c r="M74" s="3"/>
      <c r="N74" s="3"/>
      <c r="O74" s="3">
        <f t="shared" si="5"/>
        <v>880994.59</v>
      </c>
      <c r="P74" s="3"/>
      <c r="Q74" s="3"/>
    </row>
    <row r="75" spans="1:18" x14ac:dyDescent="0.2">
      <c r="A75" s="19">
        <v>378.21</v>
      </c>
      <c r="C75" s="23" t="s">
        <v>54</v>
      </c>
      <c r="E75" s="20">
        <v>-771902.82000000007</v>
      </c>
      <c r="F75" s="3"/>
      <c r="G75" s="20"/>
      <c r="H75" s="3"/>
      <c r="I75" s="20"/>
      <c r="J75" s="3"/>
      <c r="K75" s="20"/>
      <c r="L75" s="3"/>
      <c r="M75" s="20"/>
      <c r="N75" s="3"/>
      <c r="O75" s="20">
        <f t="shared" si="5"/>
        <v>-771902.82000000007</v>
      </c>
      <c r="P75" s="3"/>
      <c r="Q75" s="3"/>
    </row>
    <row r="76" spans="1:18" x14ac:dyDescent="0.2">
      <c r="A76" s="19"/>
      <c r="C76" s="16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</row>
    <row r="77" spans="1:18" ht="15.75" x14ac:dyDescent="0.25">
      <c r="A77" s="24" t="s">
        <v>55</v>
      </c>
      <c r="C77" s="8"/>
      <c r="E77" s="9">
        <f>SUBTOTAL(9,E72:E76)</f>
        <v>15369016.349999998</v>
      </c>
      <c r="F77" s="3"/>
      <c r="G77" s="9">
        <f>SUBTOTAL(9,G72:G76)</f>
        <v>3132960.54</v>
      </c>
      <c r="H77" s="3"/>
      <c r="I77" s="9">
        <f>SUBTOTAL(9,I72:I76)</f>
        <v>-3590659.5500000003</v>
      </c>
      <c r="J77" s="3"/>
      <c r="K77" s="9">
        <f>SUBTOTAL(9,K72:K76)</f>
        <v>8226982.8799999999</v>
      </c>
      <c r="L77" s="3"/>
      <c r="M77" s="9">
        <f>SUBTOTAL(9,M72:M76)</f>
        <v>-1331875.3</v>
      </c>
      <c r="N77" s="3"/>
      <c r="O77" s="9">
        <f>SUBTOTAL(9,O72:O76)</f>
        <v>21806424.919999998</v>
      </c>
      <c r="P77" s="3"/>
      <c r="Q77" s="3"/>
    </row>
    <row r="78" spans="1:18" x14ac:dyDescent="0.2">
      <c r="A78" s="26"/>
      <c r="C78" s="15" t="s">
        <v>22</v>
      </c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</row>
    <row r="79" spans="1:18" ht="15.75" x14ac:dyDescent="0.25">
      <c r="A79" s="25" t="s">
        <v>69</v>
      </c>
      <c r="C79" s="8"/>
      <c r="E79" s="9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</row>
    <row r="80" spans="1:18" x14ac:dyDescent="0.2">
      <c r="A80" s="26"/>
      <c r="C80" s="16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t="s">
        <v>71</v>
      </c>
    </row>
    <row r="81" spans="1:17" x14ac:dyDescent="0.2">
      <c r="A81" s="19">
        <v>301</v>
      </c>
      <c r="C81" s="15" t="s">
        <v>56</v>
      </c>
      <c r="E81" s="3">
        <v>521.20000000000005</v>
      </c>
      <c r="F81" s="3"/>
      <c r="G81" s="3"/>
      <c r="H81" s="3"/>
      <c r="I81" s="3"/>
      <c r="J81" s="3"/>
      <c r="K81" s="3"/>
      <c r="L81" s="3"/>
      <c r="M81" s="3"/>
      <c r="N81" s="3"/>
      <c r="O81" s="3">
        <f t="shared" ref="O81:O84" si="6">SUM(E81:M81)</f>
        <v>521.20000000000005</v>
      </c>
      <c r="P81" s="3"/>
      <c r="Q81" s="3"/>
    </row>
    <row r="82" spans="1:17" x14ac:dyDescent="0.2">
      <c r="A82" s="19">
        <v>374.1</v>
      </c>
      <c r="C82" s="15" t="s">
        <v>57</v>
      </c>
      <c r="E82" s="3">
        <v>205.4</v>
      </c>
      <c r="F82" s="3"/>
      <c r="G82" s="3"/>
      <c r="H82" s="3"/>
      <c r="I82" s="3"/>
      <c r="J82" s="3"/>
      <c r="K82" s="3"/>
      <c r="L82" s="3"/>
      <c r="M82" s="3"/>
      <c r="N82" s="3"/>
      <c r="O82" s="3">
        <f t="shared" si="6"/>
        <v>205.4</v>
      </c>
      <c r="P82" s="3"/>
      <c r="Q82" s="3"/>
    </row>
    <row r="83" spans="1:17" x14ac:dyDescent="0.2">
      <c r="A83" s="19">
        <v>374.2</v>
      </c>
      <c r="C83" s="15" t="s">
        <v>57</v>
      </c>
      <c r="E83" s="3">
        <v>876986.66</v>
      </c>
      <c r="F83" s="3"/>
      <c r="G83" s="3"/>
      <c r="H83" s="3"/>
      <c r="I83" s="3"/>
      <c r="J83" s="3"/>
      <c r="K83" s="3"/>
      <c r="L83" s="3"/>
      <c r="M83" s="3"/>
      <c r="N83" s="3"/>
      <c r="O83" s="3">
        <f t="shared" si="6"/>
        <v>876986.66</v>
      </c>
      <c r="P83" s="3"/>
      <c r="Q83" s="3"/>
    </row>
    <row r="84" spans="1:17" x14ac:dyDescent="0.2">
      <c r="A84" s="19">
        <v>375.9</v>
      </c>
      <c r="C84" s="15" t="s">
        <v>58</v>
      </c>
      <c r="E84" s="20">
        <v>399999.92</v>
      </c>
      <c r="F84" s="3"/>
      <c r="G84" s="20"/>
      <c r="H84" s="3"/>
      <c r="I84" s="20"/>
      <c r="J84" s="3"/>
      <c r="K84" s="20"/>
      <c r="L84" s="3"/>
      <c r="M84" s="20"/>
      <c r="N84" s="3"/>
      <c r="O84" s="20">
        <f t="shared" si="6"/>
        <v>399999.92</v>
      </c>
      <c r="P84" s="3"/>
      <c r="Q84" s="3"/>
    </row>
    <row r="85" spans="1:17" x14ac:dyDescent="0.2">
      <c r="A85" s="26"/>
      <c r="C85" s="16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</row>
    <row r="86" spans="1:17" ht="15.75" x14ac:dyDescent="0.25">
      <c r="A86" s="8" t="s">
        <v>70</v>
      </c>
      <c r="C86" s="8"/>
      <c r="E86" s="27">
        <f>SUBTOTAL(9,E81:E85)</f>
        <v>1277713.18</v>
      </c>
      <c r="F86" s="3"/>
      <c r="G86" s="27">
        <f>SUBTOTAL(9,G81:G85)</f>
        <v>0</v>
      </c>
      <c r="H86" s="3"/>
      <c r="I86" s="27">
        <f>SUBTOTAL(9,I81:I85)</f>
        <v>0</v>
      </c>
      <c r="J86" s="3"/>
      <c r="K86" s="27">
        <f>SUBTOTAL(9,K81:K85)</f>
        <v>0</v>
      </c>
      <c r="L86" s="3"/>
      <c r="M86" s="27">
        <f>SUBTOTAL(9,M81:M85)</f>
        <v>0</v>
      </c>
      <c r="N86" s="3"/>
      <c r="O86" s="27">
        <f>SUBTOTAL(9,O81:O85)</f>
        <v>1277713.18</v>
      </c>
      <c r="P86" s="3"/>
      <c r="Q86" s="3"/>
    </row>
    <row r="87" spans="1:17" x14ac:dyDescent="0.2"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</row>
    <row r="88" spans="1:17" ht="16.5" thickBot="1" x14ac:dyDescent="0.3">
      <c r="A88" s="4" t="s">
        <v>59</v>
      </c>
      <c r="E88" s="28">
        <f>SUBTOTAL(9,E13:E87)</f>
        <v>785358332.94000018</v>
      </c>
      <c r="F88" s="3"/>
      <c r="G88" s="28">
        <f>SUBTOTAL(9,G13:G87)</f>
        <v>64645245.900000006</v>
      </c>
      <c r="H88" s="3"/>
      <c r="I88" s="28">
        <f>SUBTOTAL(9,I13:I87)</f>
        <v>-12864976.880000001</v>
      </c>
      <c r="J88" s="3"/>
      <c r="K88" s="28">
        <f>SUBTOTAL(9,K13:K87)</f>
        <v>68664542.700000003</v>
      </c>
      <c r="L88" s="3"/>
      <c r="M88" s="28">
        <f>SUBTOTAL(9,M13:M87)</f>
        <v>-8645075.0299999993</v>
      </c>
      <c r="N88" s="3"/>
      <c r="O88" s="28">
        <f>SUBTOTAL(9,O13:O87)</f>
        <v>897158069.63000011</v>
      </c>
      <c r="P88" s="3"/>
      <c r="Q88" s="3"/>
    </row>
    <row r="89" spans="1:17" ht="15.75" thickTop="1" x14ac:dyDescent="0.2"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</row>
    <row r="90" spans="1:17" ht="15.75" x14ac:dyDescent="0.25">
      <c r="G90" s="29"/>
      <c r="H90" s="29"/>
      <c r="I90" s="29"/>
      <c r="J90" s="29"/>
      <c r="K90" s="29"/>
      <c r="L90" s="29"/>
      <c r="M90" s="29"/>
      <c r="O90" s="9"/>
    </row>
    <row r="91" spans="1:17" x14ac:dyDescent="0.2">
      <c r="G91" s="29"/>
      <c r="H91" s="29"/>
      <c r="I91" s="29"/>
      <c r="J91" s="29"/>
      <c r="K91" s="29"/>
      <c r="L91" s="29"/>
      <c r="M91" s="29"/>
    </row>
    <row r="92" spans="1:17" x14ac:dyDescent="0.2">
      <c r="G92" s="29"/>
      <c r="H92" s="29"/>
      <c r="I92" s="29"/>
      <c r="J92" s="29"/>
      <c r="K92" s="29"/>
      <c r="L92" s="29"/>
      <c r="M92" s="29"/>
    </row>
    <row r="93" spans="1:17" x14ac:dyDescent="0.2">
      <c r="G93" s="29"/>
      <c r="H93" s="29"/>
      <c r="I93" s="29"/>
      <c r="J93" s="29"/>
      <c r="K93" s="29"/>
      <c r="L93" s="29"/>
      <c r="M93" s="29"/>
    </row>
    <row r="94" spans="1:17" x14ac:dyDescent="0.2">
      <c r="G94" s="29"/>
      <c r="H94" s="29"/>
      <c r="I94" s="29"/>
      <c r="J94" s="29"/>
      <c r="K94" s="29"/>
      <c r="L94" s="29"/>
      <c r="M94" s="29"/>
    </row>
    <row r="95" spans="1:17" x14ac:dyDescent="0.2">
      <c r="G95" s="29"/>
      <c r="H95" s="29"/>
      <c r="I95" s="29"/>
      <c r="J95" s="29"/>
      <c r="K95" s="29"/>
      <c r="L95" s="29"/>
      <c r="M95" s="29"/>
    </row>
    <row r="96" spans="1:17" x14ac:dyDescent="0.2">
      <c r="G96" s="29"/>
      <c r="H96" s="29"/>
      <c r="I96" s="29"/>
      <c r="J96" s="29"/>
      <c r="K96" s="29"/>
      <c r="L96" s="29"/>
      <c r="M96" s="29"/>
    </row>
    <row r="97" spans="7:13" x14ac:dyDescent="0.2">
      <c r="G97" s="29"/>
      <c r="H97" s="29"/>
      <c r="I97" s="29"/>
      <c r="J97" s="29"/>
      <c r="K97" s="29"/>
      <c r="L97" s="29"/>
      <c r="M97" s="29"/>
    </row>
    <row r="98" spans="7:13" x14ac:dyDescent="0.2">
      <c r="G98" s="29"/>
      <c r="H98" s="29"/>
      <c r="I98" s="29"/>
      <c r="J98" s="29"/>
      <c r="K98" s="29"/>
      <c r="L98" s="29"/>
      <c r="M98" s="29"/>
    </row>
  </sheetData>
  <printOptions horizontalCentered="1"/>
  <pageMargins left="0.75" right="0.75" top="1" bottom="0.75" header="0.3" footer="0.3"/>
  <pageSetup scale="49" fitToHeight="0" orientation="landscape" r:id="rId1"/>
  <headerFooter alignWithMargins="0">
    <oddHeader xml:space="preserve">&amp;R
</oddHeader>
  </headerFooter>
  <rowBreaks count="1" manualBreakCount="1">
    <brk id="60" max="14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D3BF6419712D41B897E776747B2DEC" ma:contentTypeVersion="6" ma:contentTypeDescription="Create a new document." ma:contentTypeScope="" ma:versionID="144139933c185da01d95fdb985779177">
  <xsd:schema xmlns:xsd="http://www.w3.org/2001/XMLSchema" xmlns:xs="http://www.w3.org/2001/XMLSchema" xmlns:p="http://schemas.microsoft.com/office/2006/metadata/properties" xmlns:ns2="b8c4d881-3f18-475a-abcb-6f3cd552703a" xmlns:ns3="8928fb92-c978-446f-a3f0-ff349eb0a339" targetNamespace="http://schemas.microsoft.com/office/2006/metadata/properties" ma:root="true" ma:fieldsID="323a07131de6960a51f5c0b658d5bd66" ns2:_="" ns3:_="">
    <xsd:import namespace="b8c4d881-3f18-475a-abcb-6f3cd552703a"/>
    <xsd:import namespace="8928fb92-c978-446f-a3f0-ff349eb0a33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c4d881-3f18-475a-abcb-6f3cd552703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28fb92-c978-446f-a3f0-ff349eb0a3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DA51BC3-4FEF-45B3-9024-F3BAC0118583}"/>
</file>

<file path=customXml/itemProps2.xml><?xml version="1.0" encoding="utf-8"?>
<ds:datastoreItem xmlns:ds="http://schemas.openxmlformats.org/officeDocument/2006/customXml" ds:itemID="{AF19EC7E-CC30-4578-A5AB-14D64123DDF0}"/>
</file>

<file path=customXml/itemProps3.xml><?xml version="1.0" encoding="utf-8"?>
<ds:datastoreItem xmlns:ds="http://schemas.openxmlformats.org/officeDocument/2006/customXml" ds:itemID="{DC466460-7EBB-4A89-BB80-E1D9DAD4CD9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Staff-5-004 Attachment D-2</vt:lpstr>
      <vt:lpstr>'Staff-5-004 Attachment D-2'!Print_Area</vt:lpstr>
      <vt:lpstr>'Staff-5-004 Attachment D-2'!Print_Titles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Neiderer, Mackenzie P.</dc:creator>
  <cp:lastModifiedBy>Ryan \ John \ Robert</cp:lastModifiedBy>
  <cp:lastPrinted>2024-03-13T15:48:20Z</cp:lastPrinted>
  <dcterms:created xsi:type="dcterms:W3CDTF">2024-03-06T15:45:25Z</dcterms:created>
  <dcterms:modified xsi:type="dcterms:W3CDTF">2024-09-29T17:26:07Z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0x01010023D3BF6419712D41B897E776747B2DEC</vt:lpwstr>
  </property>
</Properties>
</file>