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SC\Rate Case\Rate Case 2024\Monthly Updates\"/>
    </mc:Choice>
  </mc:AlternateContent>
  <xr:revisionPtr revIDLastSave="0" documentId="13_ncr:1_{2EF27369-F7C8-45DE-B6E8-AD0D475C4C55}" xr6:coauthVersionLast="47" xr6:coauthVersionMax="47" xr10:uidLastSave="{00000000-0000-0000-0000-000000000000}"/>
  <bookViews>
    <workbookView xWindow="28680" yWindow="-120" windowWidth="29040" windowHeight="15840" xr2:uid="{7BC7AC82-DF0B-42B1-8E5A-15E2E67C243F}"/>
  </bookViews>
  <sheets>
    <sheet name="JPEC" sheetId="1" r:id="rId1"/>
  </sheets>
  <definedNames>
    <definedName name="_xlnm._FilterDatabase" localSheetId="0" hidden="1">JPEC!$A$7:$K$30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7" i="1"/>
  <c r="H39" i="1"/>
  <c r="J39" i="1" s="1"/>
  <c r="L36" i="1"/>
  <c r="L19" i="1"/>
  <c r="I39" i="1"/>
  <c r="A36" i="1"/>
  <c r="A37" i="1"/>
  <c r="L35" i="1"/>
  <c r="L18" i="1"/>
  <c r="L34" i="1"/>
  <c r="E34" i="1"/>
  <c r="L17" i="1"/>
  <c r="L33" i="1"/>
  <c r="I16" i="1"/>
  <c r="L16" i="1" s="1"/>
  <c r="L15" i="1"/>
  <c r="L9" i="1"/>
  <c r="L10" i="1"/>
  <c r="L11" i="1"/>
  <c r="L12" i="1"/>
  <c r="L13" i="1"/>
  <c r="L1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8" i="1"/>
  <c r="A9" i="1"/>
  <c r="A10" i="1" s="1"/>
  <c r="K39" i="1" l="1"/>
  <c r="A11" i="1"/>
  <c r="A12" i="1" s="1"/>
  <c r="A13" i="1" s="1"/>
  <c r="L39" i="1" l="1"/>
  <c r="L37" i="1"/>
  <c r="L38" i="1"/>
  <c r="A14" i="1"/>
  <c r="A15" i="1" l="1"/>
  <c r="A16" i="1" l="1"/>
  <c r="A17" i="1" l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8" i="1" s="1"/>
  <c r="A39" i="1" s="1"/>
</calcChain>
</file>

<file path=xl/sharedStrings.xml><?xml version="1.0" encoding="utf-8"?>
<sst xmlns="http://schemas.openxmlformats.org/spreadsheetml/2006/main" count="84" uniqueCount="40">
  <si>
    <t>Jackson Purchase Energy Corporation</t>
  </si>
  <si>
    <t>Line No.</t>
  </si>
  <si>
    <t>(a)</t>
  </si>
  <si>
    <t>(b)</t>
  </si>
  <si>
    <t>(d)</t>
  </si>
  <si>
    <t>(f)</t>
  </si>
  <si>
    <t>(g)</t>
  </si>
  <si>
    <t>Legal</t>
  </si>
  <si>
    <t>Consultants</t>
  </si>
  <si>
    <t>Description</t>
  </si>
  <si>
    <t>(c)</t>
  </si>
  <si>
    <t>Incurred to date</t>
  </si>
  <si>
    <t>Catalyst Consulting</t>
  </si>
  <si>
    <t>Total</t>
  </si>
  <si>
    <t xml:space="preserve">Date </t>
  </si>
  <si>
    <t>of Invoice</t>
  </si>
  <si>
    <t>Vendor</t>
  </si>
  <si>
    <t>Number</t>
  </si>
  <si>
    <t xml:space="preserve">Hours </t>
  </si>
  <si>
    <t>Worked</t>
  </si>
  <si>
    <t>Rate</t>
  </si>
  <si>
    <t>Per Hour</t>
  </si>
  <si>
    <t>(e)</t>
  </si>
  <si>
    <t xml:space="preserve">Account </t>
  </si>
  <si>
    <t>Estimate of remaining work</t>
  </si>
  <si>
    <t>(h)</t>
  </si>
  <si>
    <t>(i)</t>
  </si>
  <si>
    <t>(j)</t>
  </si>
  <si>
    <t>TOTAL</t>
  </si>
  <si>
    <t>Invoice Number</t>
  </si>
  <si>
    <t>or Service Month</t>
  </si>
  <si>
    <t>Case No. 2024-00085</t>
  </si>
  <si>
    <t>Sum (g to j)</t>
  </si>
  <si>
    <t>Honaker Law Office</t>
  </si>
  <si>
    <t>$255/$265</t>
  </si>
  <si>
    <t>$275/$290</t>
  </si>
  <si>
    <t>$265/$275/$290</t>
  </si>
  <si>
    <t>$265/$290</t>
  </si>
  <si>
    <t>N/A - Estimate</t>
  </si>
  <si>
    <t>Rate Case Costs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</si>
</sst>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6" fontId="0" fillId="0" borderId="0" xfId="1" applyNumberFormat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68"/>
  <sheetViews>
    <sheetView tabSelected="1" zoomScaleNormal="100" workbookViewId="0">
      <pane ySplit="7" topLeftCell="A17" activePane="bottomLeft" state="frozen"/>
      <selection pane="bottomLeft" activeCell="K39" sqref="K39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</row>
    <row r="2" spans="1:12" x14ac:dyDescent="0.25">
      <c r="A2" s="1" t="s">
        <v>31</v>
      </c>
      <c r="B2" s="1"/>
      <c r="C2" s="1"/>
      <c r="D2" s="1"/>
      <c r="E2" s="1"/>
      <c r="F2" s="1"/>
      <c r="G2" s="1"/>
    </row>
    <row r="3" spans="1:12" x14ac:dyDescent="0.25">
      <c r="A3" s="1" t="s">
        <v>39</v>
      </c>
      <c r="B3" s="1"/>
      <c r="C3" s="1"/>
      <c r="D3" s="1"/>
      <c r="E3" s="1"/>
      <c r="F3" s="1"/>
      <c r="G3" s="1"/>
    </row>
    <row r="5" spans="1:12" x14ac:dyDescent="0.25">
      <c r="A5" s="15"/>
      <c r="B5" s="18" t="s">
        <v>14</v>
      </c>
      <c r="C5" s="8" t="s">
        <v>16</v>
      </c>
      <c r="D5" s="18" t="s">
        <v>29</v>
      </c>
      <c r="E5" s="8" t="s">
        <v>18</v>
      </c>
      <c r="F5" s="18" t="s">
        <v>20</v>
      </c>
      <c r="G5" s="8" t="s">
        <v>23</v>
      </c>
      <c r="H5" s="25" t="s">
        <v>11</v>
      </c>
      <c r="I5" s="26"/>
      <c r="J5" s="25" t="s">
        <v>24</v>
      </c>
      <c r="K5" s="26"/>
      <c r="L5" s="5"/>
    </row>
    <row r="6" spans="1:12" x14ac:dyDescent="0.25">
      <c r="A6" s="6"/>
      <c r="B6" s="19" t="s">
        <v>15</v>
      </c>
      <c r="C6" s="7" t="s">
        <v>9</v>
      </c>
      <c r="D6" s="19" t="s">
        <v>30</v>
      </c>
      <c r="E6" s="7" t="s">
        <v>19</v>
      </c>
      <c r="F6" s="19" t="s">
        <v>21</v>
      </c>
      <c r="G6" s="7" t="s">
        <v>17</v>
      </c>
      <c r="H6" s="18" t="s">
        <v>7</v>
      </c>
      <c r="I6" s="18" t="s">
        <v>8</v>
      </c>
      <c r="J6" s="18" t="s">
        <v>7</v>
      </c>
      <c r="K6" s="18" t="s">
        <v>8</v>
      </c>
      <c r="L6" s="16" t="s">
        <v>13</v>
      </c>
    </row>
    <row r="7" spans="1:12" x14ac:dyDescent="0.25">
      <c r="A7" s="2" t="s">
        <v>1</v>
      </c>
      <c r="B7" s="20" t="s">
        <v>2</v>
      </c>
      <c r="C7" s="4" t="s">
        <v>3</v>
      </c>
      <c r="D7" s="20" t="s">
        <v>10</v>
      </c>
      <c r="E7" s="4" t="s">
        <v>4</v>
      </c>
      <c r="F7" s="20" t="s">
        <v>22</v>
      </c>
      <c r="G7" s="4" t="s">
        <v>5</v>
      </c>
      <c r="H7" s="20" t="s">
        <v>6</v>
      </c>
      <c r="I7" s="20" t="s">
        <v>25</v>
      </c>
      <c r="J7" s="20" t="s">
        <v>26</v>
      </c>
      <c r="K7" s="20" t="s">
        <v>27</v>
      </c>
      <c r="L7" s="17" t="s">
        <v>32</v>
      </c>
    </row>
    <row r="8" spans="1:12" x14ac:dyDescent="0.25">
      <c r="A8" s="3">
        <v>1</v>
      </c>
      <c r="B8" s="11">
        <v>45231</v>
      </c>
      <c r="C8" s="3" t="s">
        <v>12</v>
      </c>
      <c r="D8" s="3">
        <v>231010</v>
      </c>
      <c r="E8" s="3">
        <v>2.5</v>
      </c>
      <c r="F8" s="21">
        <v>225</v>
      </c>
      <c r="G8" s="3">
        <v>186.21</v>
      </c>
      <c r="H8" s="9"/>
      <c r="I8" s="9">
        <v>562.5</v>
      </c>
      <c r="J8" s="9"/>
      <c r="K8" s="9"/>
      <c r="L8" s="9">
        <f>+SUM(H8:K8)</f>
        <v>562.5</v>
      </c>
    </row>
    <row r="9" spans="1:12" x14ac:dyDescent="0.25">
      <c r="A9" s="3">
        <f t="shared" ref="A9:A38" si="0">+A8+1</f>
        <v>2</v>
      </c>
      <c r="B9" s="11">
        <v>45261</v>
      </c>
      <c r="C9" s="3" t="s">
        <v>12</v>
      </c>
      <c r="D9" s="3">
        <v>231113</v>
      </c>
      <c r="E9" s="3">
        <v>1.5</v>
      </c>
      <c r="F9" s="21">
        <v>225</v>
      </c>
      <c r="G9" s="3">
        <v>186.21</v>
      </c>
      <c r="H9" s="9"/>
      <c r="I9" s="9">
        <v>337.5</v>
      </c>
      <c r="J9" s="9"/>
      <c r="K9" s="9"/>
      <c r="L9" s="9">
        <f t="shared" ref="L9:L38" si="1">+SUM(H9:K9)</f>
        <v>337.5</v>
      </c>
    </row>
    <row r="10" spans="1:12" x14ac:dyDescent="0.25">
      <c r="A10" s="3">
        <f t="shared" si="0"/>
        <v>3</v>
      </c>
      <c r="B10" s="11">
        <v>45291</v>
      </c>
      <c r="C10" s="3" t="s">
        <v>12</v>
      </c>
      <c r="D10" s="3">
        <v>231209</v>
      </c>
      <c r="E10" s="3">
        <v>15.5</v>
      </c>
      <c r="F10" s="21">
        <v>225</v>
      </c>
      <c r="G10" s="3">
        <v>186.21</v>
      </c>
      <c r="H10" s="9"/>
      <c r="I10" s="9">
        <v>3487.5</v>
      </c>
      <c r="J10" s="9"/>
      <c r="K10" s="9"/>
      <c r="L10" s="9">
        <f t="shared" si="1"/>
        <v>3487.5</v>
      </c>
    </row>
    <row r="11" spans="1:12" x14ac:dyDescent="0.25">
      <c r="A11" s="3">
        <f t="shared" si="0"/>
        <v>4</v>
      </c>
      <c r="B11" s="11">
        <v>45323</v>
      </c>
      <c r="C11" s="3" t="s">
        <v>12</v>
      </c>
      <c r="D11" s="3">
        <v>240109</v>
      </c>
      <c r="E11" s="3">
        <v>21.5</v>
      </c>
      <c r="F11" s="21">
        <v>230</v>
      </c>
      <c r="G11" s="3">
        <v>186.21</v>
      </c>
      <c r="H11" s="9"/>
      <c r="I11" s="9">
        <v>4945</v>
      </c>
      <c r="J11" s="9"/>
      <c r="K11" s="9"/>
      <c r="L11" s="9">
        <f t="shared" si="1"/>
        <v>4945</v>
      </c>
    </row>
    <row r="12" spans="1:12" x14ac:dyDescent="0.25">
      <c r="A12" s="3">
        <f t="shared" si="0"/>
        <v>5</v>
      </c>
      <c r="B12" s="11">
        <v>45352</v>
      </c>
      <c r="C12" s="3" t="s">
        <v>12</v>
      </c>
      <c r="D12" s="3">
        <v>240208</v>
      </c>
      <c r="E12" s="3">
        <v>7.5</v>
      </c>
      <c r="F12" s="21">
        <v>230</v>
      </c>
      <c r="G12" s="3">
        <v>186.21</v>
      </c>
      <c r="H12" s="9"/>
      <c r="I12" s="9">
        <v>1725</v>
      </c>
      <c r="J12" s="9"/>
      <c r="K12" s="9"/>
      <c r="L12" s="9">
        <f t="shared" si="1"/>
        <v>1725</v>
      </c>
    </row>
    <row r="13" spans="1:12" x14ac:dyDescent="0.25">
      <c r="A13" s="3">
        <f t="shared" si="0"/>
        <v>6</v>
      </c>
      <c r="B13" s="11">
        <v>45382</v>
      </c>
      <c r="C13" s="3" t="s">
        <v>12</v>
      </c>
      <c r="D13" s="3">
        <v>240307</v>
      </c>
      <c r="E13" s="3">
        <v>28</v>
      </c>
      <c r="F13" s="21">
        <v>230</v>
      </c>
      <c r="G13" s="3">
        <v>186.21</v>
      </c>
      <c r="H13" s="9"/>
      <c r="I13" s="9">
        <v>6748.2</v>
      </c>
      <c r="J13" s="9"/>
      <c r="K13" s="9"/>
      <c r="L13" s="9">
        <f t="shared" si="1"/>
        <v>6748.2</v>
      </c>
    </row>
    <row r="14" spans="1:12" x14ac:dyDescent="0.25">
      <c r="A14" s="3">
        <f t="shared" si="0"/>
        <v>7</v>
      </c>
      <c r="B14" s="11">
        <v>45413</v>
      </c>
      <c r="C14" s="3" t="s">
        <v>12</v>
      </c>
      <c r="D14" s="3">
        <v>240410</v>
      </c>
      <c r="E14" s="3">
        <v>6</v>
      </c>
      <c r="F14" s="21">
        <v>230</v>
      </c>
      <c r="G14" s="3">
        <v>186.21</v>
      </c>
      <c r="H14" s="9"/>
      <c r="I14" s="9">
        <v>1380</v>
      </c>
      <c r="J14" s="9"/>
      <c r="K14" s="9"/>
      <c r="L14" s="9">
        <f t="shared" si="1"/>
        <v>1380</v>
      </c>
    </row>
    <row r="15" spans="1:12" x14ac:dyDescent="0.25">
      <c r="A15" s="3">
        <f t="shared" si="0"/>
        <v>8</v>
      </c>
      <c r="B15" s="11">
        <v>45444</v>
      </c>
      <c r="C15" s="3" t="s">
        <v>12</v>
      </c>
      <c r="D15" s="3">
        <v>240509</v>
      </c>
      <c r="E15" s="3">
        <v>1.5</v>
      </c>
      <c r="F15" s="21">
        <v>230</v>
      </c>
      <c r="G15" s="3">
        <v>186.21</v>
      </c>
      <c r="H15" s="9"/>
      <c r="I15" s="9">
        <v>345</v>
      </c>
      <c r="J15" s="9"/>
      <c r="K15" s="9"/>
      <c r="L15" s="9">
        <f t="shared" si="1"/>
        <v>345</v>
      </c>
    </row>
    <row r="16" spans="1:12" x14ac:dyDescent="0.25">
      <c r="A16" s="3">
        <f t="shared" si="0"/>
        <v>9</v>
      </c>
      <c r="B16" s="11">
        <v>45474</v>
      </c>
      <c r="C16" s="3" t="s">
        <v>12</v>
      </c>
      <c r="D16" s="3">
        <v>240608</v>
      </c>
      <c r="E16" s="3">
        <v>7</v>
      </c>
      <c r="F16" s="21">
        <v>230</v>
      </c>
      <c r="G16" s="3">
        <v>186.21</v>
      </c>
      <c r="H16" s="9"/>
      <c r="I16" s="9">
        <f>+F16*E16</f>
        <v>1610</v>
      </c>
      <c r="J16" s="9"/>
      <c r="K16" s="9"/>
      <c r="L16" s="9">
        <f>+SUM(H16:K16)</f>
        <v>1610</v>
      </c>
    </row>
    <row r="17" spans="1:12" x14ac:dyDescent="0.25">
      <c r="A17" s="3">
        <f t="shared" si="0"/>
        <v>10</v>
      </c>
      <c r="B17" s="11">
        <v>45505</v>
      </c>
      <c r="C17" s="3" t="s">
        <v>12</v>
      </c>
      <c r="D17" s="3">
        <v>240710</v>
      </c>
      <c r="E17" s="3">
        <v>12</v>
      </c>
      <c r="F17" s="21">
        <v>230</v>
      </c>
      <c r="G17" s="3">
        <v>186.21</v>
      </c>
      <c r="H17" s="9"/>
      <c r="I17" s="9">
        <v>2760</v>
      </c>
      <c r="J17" s="9"/>
      <c r="K17" s="9"/>
      <c r="L17" s="9">
        <f>+SUM(H17:K17)</f>
        <v>2760</v>
      </c>
    </row>
    <row r="18" spans="1:12" x14ac:dyDescent="0.25">
      <c r="A18" s="3">
        <f t="shared" si="0"/>
        <v>11</v>
      </c>
      <c r="B18" s="11">
        <v>45536</v>
      </c>
      <c r="C18" s="3" t="s">
        <v>12</v>
      </c>
      <c r="D18" s="3">
        <v>240811</v>
      </c>
      <c r="E18" s="3">
        <v>6.5</v>
      </c>
      <c r="F18" s="21">
        <v>230</v>
      </c>
      <c r="G18" s="3">
        <v>186.21</v>
      </c>
      <c r="H18" s="9"/>
      <c r="I18" s="9">
        <v>1495</v>
      </c>
      <c r="J18" s="9"/>
      <c r="K18" s="9"/>
      <c r="L18" s="9">
        <f>+SUM(H18:K18)</f>
        <v>1495</v>
      </c>
    </row>
    <row r="19" spans="1:12" x14ac:dyDescent="0.25">
      <c r="A19" s="3">
        <f t="shared" si="0"/>
        <v>12</v>
      </c>
      <c r="B19" s="11">
        <v>45566</v>
      </c>
      <c r="C19" s="3" t="s">
        <v>12</v>
      </c>
      <c r="D19" s="3">
        <v>240908</v>
      </c>
      <c r="E19" s="3">
        <v>4.5</v>
      </c>
      <c r="F19" s="21">
        <v>230</v>
      </c>
      <c r="G19" s="3">
        <v>186.21</v>
      </c>
      <c r="H19" s="9"/>
      <c r="I19" s="9">
        <v>1035</v>
      </c>
      <c r="J19" s="9"/>
      <c r="K19" s="9"/>
      <c r="L19" s="9">
        <f>+SUM(H19:K19)</f>
        <v>1035</v>
      </c>
    </row>
    <row r="20" spans="1:12" x14ac:dyDescent="0.25">
      <c r="A20" s="3">
        <f t="shared" si="0"/>
        <v>13</v>
      </c>
      <c r="B20" s="11">
        <v>45085</v>
      </c>
      <c r="C20" s="3" t="s">
        <v>33</v>
      </c>
      <c r="D20" s="3">
        <v>350</v>
      </c>
      <c r="E20" s="3">
        <v>0.4</v>
      </c>
      <c r="F20" s="21">
        <v>265</v>
      </c>
      <c r="G20" s="3">
        <v>186.21</v>
      </c>
      <c r="H20" s="9">
        <v>106</v>
      </c>
      <c r="I20" s="9"/>
      <c r="J20" s="9"/>
      <c r="K20" s="9"/>
      <c r="L20" s="9">
        <f t="shared" si="1"/>
        <v>106</v>
      </c>
    </row>
    <row r="21" spans="1:12" x14ac:dyDescent="0.25">
      <c r="A21" s="3">
        <f t="shared" si="0"/>
        <v>14</v>
      </c>
      <c r="B21" s="11">
        <v>45110</v>
      </c>
      <c r="C21" s="3" t="s">
        <v>33</v>
      </c>
      <c r="D21" s="3">
        <v>389</v>
      </c>
      <c r="E21" s="3">
        <v>1.9</v>
      </c>
      <c r="F21" s="21" t="s">
        <v>34</v>
      </c>
      <c r="G21" s="3">
        <v>186.21</v>
      </c>
      <c r="H21" s="9">
        <v>501.5</v>
      </c>
      <c r="I21" s="9"/>
      <c r="J21" s="9"/>
      <c r="K21" s="9"/>
      <c r="L21" s="9">
        <f t="shared" si="1"/>
        <v>501.5</v>
      </c>
    </row>
    <row r="22" spans="1:12" x14ac:dyDescent="0.25">
      <c r="A22" s="3">
        <f t="shared" si="0"/>
        <v>15</v>
      </c>
      <c r="B22" s="11">
        <v>45177</v>
      </c>
      <c r="C22" s="3" t="s">
        <v>33</v>
      </c>
      <c r="D22" s="3">
        <v>476</v>
      </c>
      <c r="E22" s="3">
        <v>3.5</v>
      </c>
      <c r="F22" s="21" t="s">
        <v>34</v>
      </c>
      <c r="G22" s="3">
        <v>186.21</v>
      </c>
      <c r="H22" s="9">
        <v>910.5</v>
      </c>
      <c r="I22" s="9"/>
      <c r="J22" s="9"/>
      <c r="K22" s="9"/>
      <c r="L22" s="9">
        <f t="shared" si="1"/>
        <v>910.5</v>
      </c>
    </row>
    <row r="23" spans="1:12" x14ac:dyDescent="0.25">
      <c r="A23" s="3">
        <f t="shared" si="0"/>
        <v>16</v>
      </c>
      <c r="B23" s="11">
        <v>45202</v>
      </c>
      <c r="C23" s="3" t="s">
        <v>33</v>
      </c>
      <c r="D23" s="3">
        <v>501</v>
      </c>
      <c r="E23" s="3">
        <v>1</v>
      </c>
      <c r="F23" s="21" t="s">
        <v>34</v>
      </c>
      <c r="G23" s="3">
        <v>186.21</v>
      </c>
      <c r="H23" s="9">
        <v>261</v>
      </c>
      <c r="I23" s="9"/>
      <c r="J23" s="9"/>
      <c r="K23" s="9"/>
      <c r="L23" s="9">
        <f t="shared" si="1"/>
        <v>261</v>
      </c>
    </row>
    <row r="24" spans="1:12" x14ac:dyDescent="0.25">
      <c r="A24" s="3">
        <f t="shared" si="0"/>
        <v>17</v>
      </c>
      <c r="B24" s="11">
        <v>45234</v>
      </c>
      <c r="C24" s="3" t="s">
        <v>33</v>
      </c>
      <c r="D24" s="3">
        <v>547</v>
      </c>
      <c r="E24" s="3">
        <v>3.4</v>
      </c>
      <c r="F24" s="21" t="s">
        <v>34</v>
      </c>
      <c r="G24" s="3">
        <v>186.21</v>
      </c>
      <c r="H24" s="9">
        <v>884</v>
      </c>
      <c r="I24" s="9"/>
      <c r="J24" s="9"/>
      <c r="K24" s="9"/>
      <c r="L24" s="9">
        <f t="shared" si="1"/>
        <v>884</v>
      </c>
    </row>
    <row r="25" spans="1:12" x14ac:dyDescent="0.25">
      <c r="A25" s="3">
        <f t="shared" si="0"/>
        <v>18</v>
      </c>
      <c r="B25" s="11">
        <v>45266</v>
      </c>
      <c r="C25" s="3" t="s">
        <v>33</v>
      </c>
      <c r="D25" s="3">
        <v>598</v>
      </c>
      <c r="E25" s="3">
        <v>7</v>
      </c>
      <c r="F25" s="21" t="s">
        <v>34</v>
      </c>
      <c r="G25" s="3">
        <v>186.21</v>
      </c>
      <c r="H25" s="9">
        <v>1795</v>
      </c>
      <c r="I25" s="9"/>
      <c r="J25" s="9"/>
      <c r="K25" s="9"/>
      <c r="L25" s="9">
        <f t="shared" si="1"/>
        <v>1795</v>
      </c>
    </row>
    <row r="26" spans="1:12" x14ac:dyDescent="0.25">
      <c r="A26" s="3">
        <f t="shared" si="0"/>
        <v>19</v>
      </c>
      <c r="B26" s="11">
        <v>45293</v>
      </c>
      <c r="C26" s="3" t="s">
        <v>33</v>
      </c>
      <c r="D26" s="3">
        <v>638</v>
      </c>
      <c r="E26" s="3">
        <v>3.1</v>
      </c>
      <c r="F26" s="21" t="s">
        <v>34</v>
      </c>
      <c r="G26" s="3">
        <v>186.21</v>
      </c>
      <c r="H26" s="9">
        <v>807.5</v>
      </c>
      <c r="I26" s="9"/>
      <c r="J26" s="9"/>
      <c r="K26" s="9"/>
      <c r="L26" s="9">
        <f t="shared" si="1"/>
        <v>807.5</v>
      </c>
    </row>
    <row r="27" spans="1:12" x14ac:dyDescent="0.25">
      <c r="A27" s="3">
        <f t="shared" si="0"/>
        <v>20</v>
      </c>
      <c r="B27" s="11">
        <v>45328</v>
      </c>
      <c r="C27" s="3" t="s">
        <v>33</v>
      </c>
      <c r="D27" s="3">
        <v>684</v>
      </c>
      <c r="E27" s="3">
        <v>0.6</v>
      </c>
      <c r="F27" s="21" t="s">
        <v>35</v>
      </c>
      <c r="G27" s="3">
        <v>186.21</v>
      </c>
      <c r="H27" s="9">
        <v>171</v>
      </c>
      <c r="I27" s="9"/>
      <c r="J27" s="9"/>
      <c r="K27" s="9"/>
      <c r="L27" s="9">
        <f t="shared" si="1"/>
        <v>171</v>
      </c>
    </row>
    <row r="28" spans="1:12" x14ac:dyDescent="0.25">
      <c r="A28" s="3">
        <f t="shared" si="0"/>
        <v>21</v>
      </c>
      <c r="B28" s="11">
        <v>45356</v>
      </c>
      <c r="C28" s="3" t="s">
        <v>33</v>
      </c>
      <c r="D28" s="3">
        <v>724</v>
      </c>
      <c r="E28" s="3">
        <v>16.7</v>
      </c>
      <c r="F28" s="21" t="s">
        <v>36</v>
      </c>
      <c r="G28" s="3">
        <v>186.21</v>
      </c>
      <c r="H28" s="9">
        <v>4585</v>
      </c>
      <c r="I28" s="9"/>
      <c r="J28" s="9"/>
      <c r="K28" s="9"/>
      <c r="L28" s="9">
        <f t="shared" si="1"/>
        <v>4585</v>
      </c>
    </row>
    <row r="29" spans="1:12" x14ac:dyDescent="0.25">
      <c r="A29" s="3">
        <f t="shared" si="0"/>
        <v>22</v>
      </c>
      <c r="B29" s="11">
        <v>45356</v>
      </c>
      <c r="C29" s="3" t="s">
        <v>33</v>
      </c>
      <c r="D29" s="3">
        <v>723</v>
      </c>
      <c r="E29" s="3">
        <v>0.4</v>
      </c>
      <c r="F29" s="22" t="s">
        <v>37</v>
      </c>
      <c r="G29" s="3">
        <v>186.21</v>
      </c>
      <c r="H29" s="9">
        <v>111</v>
      </c>
      <c r="I29" s="9"/>
      <c r="J29" s="9"/>
      <c r="K29" s="9"/>
      <c r="L29" s="9">
        <f t="shared" si="1"/>
        <v>111</v>
      </c>
    </row>
    <row r="30" spans="1:12" x14ac:dyDescent="0.25">
      <c r="A30" s="3">
        <f t="shared" si="0"/>
        <v>23</v>
      </c>
      <c r="B30" s="11">
        <v>45385</v>
      </c>
      <c r="C30" s="3" t="s">
        <v>33</v>
      </c>
      <c r="D30" s="3">
        <v>777</v>
      </c>
      <c r="E30" s="3">
        <v>11.9</v>
      </c>
      <c r="F30" s="21" t="s">
        <v>36</v>
      </c>
      <c r="G30" s="3">
        <v>186.21</v>
      </c>
      <c r="H30" s="9">
        <v>3245.5</v>
      </c>
      <c r="I30" s="9"/>
      <c r="J30" s="9"/>
      <c r="K30" s="9"/>
      <c r="L30" s="9">
        <f t="shared" si="1"/>
        <v>3245.5</v>
      </c>
    </row>
    <row r="31" spans="1:12" x14ac:dyDescent="0.25">
      <c r="A31" s="3">
        <f t="shared" si="0"/>
        <v>24</v>
      </c>
      <c r="B31" s="11">
        <v>45421</v>
      </c>
      <c r="C31" s="3" t="s">
        <v>33</v>
      </c>
      <c r="D31" s="3">
        <v>822</v>
      </c>
      <c r="E31" s="3">
        <v>27.4</v>
      </c>
      <c r="F31" s="22" t="s">
        <v>37</v>
      </c>
      <c r="G31" s="3">
        <v>186.21</v>
      </c>
      <c r="H31" s="9">
        <v>7426</v>
      </c>
      <c r="I31" s="9"/>
      <c r="J31" s="9"/>
      <c r="K31" s="9"/>
      <c r="L31" s="9">
        <f t="shared" si="1"/>
        <v>7426</v>
      </c>
    </row>
    <row r="32" spans="1:12" x14ac:dyDescent="0.25">
      <c r="A32" s="3">
        <f t="shared" si="0"/>
        <v>25</v>
      </c>
      <c r="B32" s="11">
        <v>45449</v>
      </c>
      <c r="C32" s="3" t="s">
        <v>33</v>
      </c>
      <c r="D32" s="3">
        <v>884</v>
      </c>
      <c r="E32" s="3">
        <v>24.6</v>
      </c>
      <c r="F32" s="21" t="s">
        <v>36</v>
      </c>
      <c r="G32" s="3">
        <v>186.21</v>
      </c>
      <c r="H32" s="9">
        <v>6667.5</v>
      </c>
      <c r="I32" s="9"/>
      <c r="J32" s="9"/>
      <c r="K32" s="9"/>
      <c r="L32" s="9">
        <f t="shared" si="1"/>
        <v>6667.5</v>
      </c>
    </row>
    <row r="33" spans="1:12" x14ac:dyDescent="0.25">
      <c r="A33" s="3">
        <f t="shared" si="0"/>
        <v>26</v>
      </c>
      <c r="B33" s="11">
        <v>45481</v>
      </c>
      <c r="C33" s="3" t="s">
        <v>33</v>
      </c>
      <c r="D33" s="3">
        <v>928</v>
      </c>
      <c r="E33" s="3">
        <v>30.5</v>
      </c>
      <c r="F33" s="22" t="s">
        <v>37</v>
      </c>
      <c r="G33" s="3">
        <v>186.21</v>
      </c>
      <c r="H33" s="9">
        <v>8205</v>
      </c>
      <c r="I33" s="9"/>
      <c r="J33" s="9"/>
      <c r="K33" s="9"/>
      <c r="L33" s="9">
        <f t="shared" si="1"/>
        <v>8205</v>
      </c>
    </row>
    <row r="34" spans="1:12" x14ac:dyDescent="0.25">
      <c r="A34" s="3">
        <f t="shared" si="0"/>
        <v>27</v>
      </c>
      <c r="B34" s="11">
        <v>45511</v>
      </c>
      <c r="C34" s="3" t="s">
        <v>33</v>
      </c>
      <c r="D34" s="3">
        <v>964</v>
      </c>
      <c r="E34" s="3">
        <f>4.6+22.6</f>
        <v>27.200000000000003</v>
      </c>
      <c r="F34" s="22" t="s">
        <v>37</v>
      </c>
      <c r="G34" s="3">
        <v>186.21</v>
      </c>
      <c r="H34" s="9">
        <v>7323</v>
      </c>
      <c r="I34" s="9"/>
      <c r="J34" s="9"/>
      <c r="K34" s="9"/>
      <c r="L34" s="9">
        <f t="shared" si="1"/>
        <v>7323</v>
      </c>
    </row>
    <row r="35" spans="1:12" x14ac:dyDescent="0.25">
      <c r="A35" s="3">
        <f t="shared" si="0"/>
        <v>28</v>
      </c>
      <c r="B35" s="11">
        <v>45541</v>
      </c>
      <c r="C35" s="3" t="s">
        <v>33</v>
      </c>
      <c r="D35" s="3">
        <v>1024</v>
      </c>
      <c r="E35" s="3">
        <v>14.8</v>
      </c>
      <c r="F35" s="22" t="s">
        <v>37</v>
      </c>
      <c r="G35" s="3">
        <v>186.21</v>
      </c>
      <c r="H35" s="9">
        <v>4054.5</v>
      </c>
      <c r="I35" s="9"/>
      <c r="J35" s="9"/>
      <c r="K35" s="9"/>
      <c r="L35" s="9">
        <f t="shared" si="1"/>
        <v>4054.5</v>
      </c>
    </row>
    <row r="36" spans="1:12" x14ac:dyDescent="0.25">
      <c r="A36" s="3">
        <f t="shared" si="0"/>
        <v>29</v>
      </c>
      <c r="B36" s="11">
        <v>45571</v>
      </c>
      <c r="C36" s="3" t="s">
        <v>33</v>
      </c>
      <c r="D36" s="3">
        <v>1071</v>
      </c>
      <c r="E36" s="3">
        <v>14.7</v>
      </c>
      <c r="F36" s="22" t="s">
        <v>37</v>
      </c>
      <c r="G36" s="3">
        <v>186.21</v>
      </c>
      <c r="H36" s="9">
        <v>4053</v>
      </c>
      <c r="I36" s="9"/>
      <c r="J36" s="9"/>
      <c r="K36" s="9"/>
      <c r="L36" s="9">
        <f t="shared" si="1"/>
        <v>4053</v>
      </c>
    </row>
    <row r="37" spans="1:12" x14ac:dyDescent="0.25">
      <c r="A37" s="3">
        <f t="shared" si="0"/>
        <v>30</v>
      </c>
      <c r="B37" s="3" t="s">
        <v>38</v>
      </c>
      <c r="C37" s="3" t="s">
        <v>33</v>
      </c>
      <c r="D37" s="3"/>
      <c r="E37" s="3"/>
      <c r="F37" s="3"/>
      <c r="G37" s="3"/>
      <c r="J37" s="13">
        <f>150000-H39</f>
        <v>98893</v>
      </c>
      <c r="K37" s="13"/>
      <c r="L37" s="9">
        <f t="shared" si="1"/>
        <v>98893</v>
      </c>
    </row>
    <row r="38" spans="1:12" x14ac:dyDescent="0.25">
      <c r="A38" s="10">
        <f t="shared" si="0"/>
        <v>31</v>
      </c>
      <c r="B38" s="10" t="s">
        <v>38</v>
      </c>
      <c r="C38" s="10" t="s">
        <v>12</v>
      </c>
      <c r="D38" s="10"/>
      <c r="E38" s="10"/>
      <c r="F38" s="23"/>
      <c r="G38" s="10"/>
      <c r="H38" s="14"/>
      <c r="I38" s="14"/>
      <c r="J38" s="24"/>
      <c r="K38" s="24">
        <f>60000-I39</f>
        <v>33569.300000000003</v>
      </c>
      <c r="L38" s="14">
        <f t="shared" si="1"/>
        <v>33569.300000000003</v>
      </c>
    </row>
    <row r="39" spans="1:12" x14ac:dyDescent="0.25">
      <c r="A39" s="3">
        <f>+A38+1</f>
        <v>32</v>
      </c>
      <c r="B39" s="11"/>
      <c r="C39" s="3" t="s">
        <v>28</v>
      </c>
      <c r="D39" s="3"/>
      <c r="E39" s="3"/>
      <c r="F39" s="12"/>
      <c r="G39" s="3"/>
      <c r="H39" s="13">
        <f>SUM(H8:H38)</f>
        <v>51107</v>
      </c>
      <c r="I39" s="13">
        <f>SUM(I8:I38)</f>
        <v>26430.7</v>
      </c>
      <c r="J39" s="13">
        <f>SUM(J8:J38)</f>
        <v>98893</v>
      </c>
      <c r="K39" s="13">
        <f>SUM(K8:K38)</f>
        <v>33569.300000000003</v>
      </c>
      <c r="L39" s="9">
        <f>+SUM(H39:K39)</f>
        <v>210000</v>
      </c>
    </row>
    <row r="40" spans="1:12" x14ac:dyDescent="0.25">
      <c r="A40" s="3"/>
      <c r="B40" s="3"/>
      <c r="C40" s="3"/>
      <c r="D40" s="3"/>
      <c r="E40" s="3"/>
      <c r="F40" s="3"/>
      <c r="G40" s="3"/>
    </row>
    <row r="41" spans="1:12" x14ac:dyDescent="0.25">
      <c r="A41" s="3"/>
      <c r="B41" s="3"/>
      <c r="C41" s="3"/>
      <c r="D41" s="3"/>
      <c r="E41" s="3"/>
      <c r="F41" s="3"/>
      <c r="G41" s="3"/>
    </row>
    <row r="42" spans="1:12" x14ac:dyDescent="0.25">
      <c r="A42" s="3"/>
      <c r="B42" s="3"/>
      <c r="C42" s="3"/>
      <c r="D42" s="3"/>
      <c r="E42" s="3"/>
      <c r="F42" s="3"/>
      <c r="G42" s="3"/>
    </row>
    <row r="43" spans="1:12" x14ac:dyDescent="0.25">
      <c r="A43" s="3"/>
      <c r="B43" s="3"/>
      <c r="C43" s="3"/>
      <c r="D43" s="3"/>
      <c r="E43" s="3"/>
      <c r="F43" s="3"/>
      <c r="G43" s="3"/>
    </row>
    <row r="44" spans="1:12" x14ac:dyDescent="0.25">
      <c r="A44" s="3"/>
      <c r="B44" s="3"/>
      <c r="C44" s="3"/>
      <c r="D44" s="3"/>
      <c r="E44" s="3"/>
      <c r="F44" s="3"/>
      <c r="G44" s="3"/>
    </row>
    <row r="45" spans="1:12" x14ac:dyDescent="0.25">
      <c r="A45" s="3"/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</sheetData>
  <mergeCells count="2">
    <mergeCell ref="J5:K5"/>
    <mergeCell ref="H5:I5"/>
  </mergeCell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Meredith Kendall</cp:lastModifiedBy>
  <cp:lastPrinted>2021-10-19T14:36:12Z</cp:lastPrinted>
  <dcterms:created xsi:type="dcterms:W3CDTF">2021-10-19T13:15:57Z</dcterms:created>
  <dcterms:modified xsi:type="dcterms:W3CDTF">2024-10-14T16:59:44Z</dcterms:modified>
</cp:coreProperties>
</file>