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penergy-my.sharepoint.com/personal/mkendall_jpenergy_com/Documents/Desktop/"/>
    </mc:Choice>
  </mc:AlternateContent>
  <xr:revisionPtr revIDLastSave="0" documentId="10_ncr:8000_{6C8106B7-7D16-44D9-B84C-CC07AF017F0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" sheetId="12" r:id="rId1"/>
  </sheets>
  <definedNames>
    <definedName name="_xlnm._FilterDatabase" localSheetId="0" hidden="1">'2024'!$A$1:$L$74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2" l="1"/>
  <c r="C80" i="12"/>
  <c r="C79" i="12"/>
  <c r="C78" i="12"/>
  <c r="C77" i="12"/>
  <c r="C76" i="12"/>
  <c r="A3" i="12"/>
  <c r="A4" i="12" s="1"/>
  <c r="C85" i="12"/>
  <c r="C84" i="12"/>
  <c r="C83" i="12"/>
  <c r="C90" i="12"/>
  <c r="C89" i="12"/>
  <c r="C88" i="12"/>
  <c r="C87" i="12"/>
  <c r="C86" i="12"/>
  <c r="C82" i="12"/>
  <c r="A5" i="12" l="1"/>
  <c r="A6" i="12" l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l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</calcChain>
</file>

<file path=xl/sharedStrings.xml><?xml version="1.0" encoding="utf-8"?>
<sst xmlns="http://schemas.openxmlformats.org/spreadsheetml/2006/main" count="222" uniqueCount="94">
  <si>
    <t>Reg Salary</t>
  </si>
  <si>
    <t>Bonus</t>
  </si>
  <si>
    <t>Executive</t>
  </si>
  <si>
    <t>Salaried</t>
  </si>
  <si>
    <t>Non-Salaried</t>
  </si>
  <si>
    <t>Title</t>
  </si>
  <si>
    <t>MECHANIC</t>
  </si>
  <si>
    <t>MEMBER SERVICES REPRESENTATIVE</t>
  </si>
  <si>
    <t>MANAGER OF MEMBER SERVICES</t>
  </si>
  <si>
    <t>CREW LEADER</t>
  </si>
  <si>
    <t>METER READER</t>
  </si>
  <si>
    <t>LINE TECHNICIAN</t>
  </si>
  <si>
    <t>GIS TECHNICIAN</t>
  </si>
  <si>
    <t>DISPATCHER</t>
  </si>
  <si>
    <t>ADMINISTRATIVE ASSISTANT</t>
  </si>
  <si>
    <t>HUMAN RESOURCES GENERALIST</t>
  </si>
  <si>
    <t>EXECUTIVE ASSISTANT</t>
  </si>
  <si>
    <t>APPRENTICE LINE TECHNICIAN</t>
  </si>
  <si>
    <t>PRESIDENT &amp; CEO</t>
  </si>
  <si>
    <t>MATERIAL HANDLER</t>
  </si>
  <si>
    <t>LINE INSPECTOR/JOINT USE ADMINISTRATOR</t>
  </si>
  <si>
    <t>LEAD MEMBER SERVICES REPRESENTATIVE</t>
  </si>
  <si>
    <t>VICE PRESIDENT OF ACCOUNTING &amp; FINANCE</t>
  </si>
  <si>
    <t>SUBSTATION CREW LEADER</t>
  </si>
  <si>
    <t>BILLING &amp; AMI SPECIALIST</t>
  </si>
  <si>
    <t>ACCOUNTING ANALYST</t>
  </si>
  <si>
    <t>Vehicle Allowance</t>
  </si>
  <si>
    <t>Incentive Compensation</t>
  </si>
  <si>
    <t>Awards</t>
  </si>
  <si>
    <t>STAKING ENGINEER</t>
  </si>
  <si>
    <t>Relocation</t>
  </si>
  <si>
    <t>X</t>
  </si>
  <si>
    <t>Employee</t>
  </si>
  <si>
    <t>RIGHT-OF-WAY &amp; SPECIAL PROJECTS MANAGER</t>
  </si>
  <si>
    <t>BUILDING &amp; GROUNDS</t>
  </si>
  <si>
    <t>LEAD DISPATCHER</t>
  </si>
  <si>
    <t>TECHINCAL SERVICES SPECIALIST</t>
  </si>
  <si>
    <t>MANAGER OF WAREHOUSING &amp; PURCHASING</t>
  </si>
  <si>
    <t>MANAGER OF OPERATIONS</t>
  </si>
  <si>
    <t>FIELD ENGINEER</t>
  </si>
  <si>
    <t>VICE PRESIDENT OF MEMBER SERVICES, COMMUNICATIONS &amp; HR</t>
  </si>
  <si>
    <t>N/A</t>
  </si>
  <si>
    <t>DIRECTOR OF SAFETY &amp; ENVIRONMENTAL COMPLIANCE</t>
  </si>
  <si>
    <t>MANAGER OF TECHNICAL SERCVICES</t>
  </si>
  <si>
    <t>VICE PRESIDENT OF OPERATIONS &amp; TECHNICAL SERVICES</t>
  </si>
  <si>
    <t>Raise %, YOY</t>
  </si>
  <si>
    <t>3(b)</t>
  </si>
  <si>
    <t>4(b)</t>
  </si>
  <si>
    <t>5(b)</t>
  </si>
  <si>
    <t>5(c)</t>
  </si>
  <si>
    <t>4(c)</t>
  </si>
  <si>
    <t>3(c)</t>
  </si>
  <si>
    <t>Average Bonus, Executive Staff</t>
  </si>
  <si>
    <t>Average Bonus, Salaried Staff</t>
  </si>
  <si>
    <t>3(d)</t>
  </si>
  <si>
    <t>4(d)</t>
  </si>
  <si>
    <t>5(d)</t>
  </si>
  <si>
    <t>Average Bonus, Non-Salaried Staff</t>
  </si>
  <si>
    <t>Awards, Executive Staff</t>
  </si>
  <si>
    <t>Awards, Salaried Staff</t>
  </si>
  <si>
    <t>Awards, Non-Salaried Staff</t>
  </si>
  <si>
    <t>3(e)</t>
  </si>
  <si>
    <t>4(e)</t>
  </si>
  <si>
    <t>5(e)</t>
  </si>
  <si>
    <t>Vehicle Allowances, Executive Staff</t>
  </si>
  <si>
    <t>Vehicle Allowances, Salaried Staff</t>
  </si>
  <si>
    <t>Vehicle Allowances, Non-Salaried Staff</t>
  </si>
  <si>
    <t>3(f)</t>
  </si>
  <si>
    <t>4(f)</t>
  </si>
  <si>
    <t>5(f)</t>
  </si>
  <si>
    <t>Incentive Compensation, Executive Staff</t>
  </si>
  <si>
    <t>Incentive Compensation, Salaried Staff</t>
  </si>
  <si>
    <t>Incentive Compensation, Non-Salaried Staff</t>
  </si>
  <si>
    <t>VICE PRESIDENT OF ENGINEERING</t>
  </si>
  <si>
    <t>Average Raise YOY, Executive Staff**</t>
  </si>
  <si>
    <t>Average Raise YOY, Salaried Employees**</t>
  </si>
  <si>
    <t>Average Raise YOY, Non-Salaried Employees**</t>
  </si>
  <si>
    <t>CREW ASSISTANT</t>
  </si>
  <si>
    <t>*Apprentice Line Technicians receive incremental raises every 6 months</t>
  </si>
  <si>
    <t>*Promoted to Billing and AMI Specialist July 2024</t>
  </si>
  <si>
    <t>*Promoted to Lead Member Services Representative March 2024</t>
  </si>
  <si>
    <t>*Received a 12.27% raise in February 2024 and a 9% raise in July 2024 due to increased workload</t>
  </si>
  <si>
    <t>*Resigned February 2024</t>
  </si>
  <si>
    <t>*Note 1: Some employees are marked as both Executive Staff and Salaried employees and are included in both categories above.</t>
  </si>
  <si>
    <t>*Retired March 2024, 41 Years of Service ($850 net service award)</t>
  </si>
  <si>
    <t>*Promoted to Crew Leader June 2024</t>
  </si>
  <si>
    <t>*Promoted to ROW &amp; Special Projects Manager March 2024</t>
  </si>
  <si>
    <t>*Retired August 2024, 35 Years of Service ($1,000.00 net service and retirement award)</t>
  </si>
  <si>
    <t>*Promoted to Administrative Assistant May 2024</t>
  </si>
  <si>
    <t>*Retired May 2024, 31 Years of Service ($650 net retirement award)</t>
  </si>
  <si>
    <t>*Retired May 2024, 15 Years of Service ($400 net service and retirement awards)</t>
  </si>
  <si>
    <t>*Promoted to Line Technician August 2024</t>
  </si>
  <si>
    <t>**Note 2: Raises shown reflect current approved raises as of September 11th, 2024. Bargaining employees do not receive raises until November 1st,</t>
  </si>
  <si>
    <t xml:space="preserve">and are currently unknown as of September 11th, 2024 due to contract negotiations.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</si>
</sst>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44" fontId="0" fillId="0" borderId="0" xfId="1" applyFont="1" applyFill="1"/>
    <xf numFmtId="10" fontId="0" fillId="0" borderId="0" xfId="1" applyNumberFormat="1" applyFont="1" applyFill="1"/>
    <xf numFmtId="0" fontId="0" fillId="0" borderId="2" xfId="0" applyBorder="1"/>
    <xf numFmtId="49" fontId="3" fillId="0" borderId="3" xfId="0" applyNumberFormat="1" applyFont="1" applyBorder="1" applyAlignment="1">
      <alignment horizontal="left" vertical="top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10" fontId="0" fillId="0" borderId="0" xfId="1" applyNumberFormat="1" applyFont="1" applyFill="1" applyAlignment="1">
      <alignment horizontal="right"/>
    </xf>
    <xf numFmtId="49" fontId="3" fillId="0" borderId="0" xfId="0" applyNumberFormat="1" applyFont="1" applyAlignment="1">
      <alignment horizontal="left" vertical="top"/>
    </xf>
    <xf numFmtId="10" fontId="0" fillId="0" borderId="0" xfId="2" applyNumberFormat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10" fontId="0" fillId="0" borderId="3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C88BB-20BD-4884-BB6A-4258CA08AA7E}">
  <dimension ref="A1:O94"/>
  <sheetViews>
    <sheetView tabSelected="1" zoomScale="110" zoomScaleNormal="110" workbookViewId="0">
      <pane ySplit="1" topLeftCell="A2" activePane="bottomLeft" state="frozen"/>
      <selection activeCell="L1" sqref="L1:L1048576"/>
      <selection pane="bottomLeft" activeCell="A95" sqref="A95"/>
    </sheetView>
  </sheetViews>
  <sheetFormatPr defaultRowHeight="15" x14ac:dyDescent="0.25"/>
  <cols>
    <col min="1" max="1" width="9.85546875" bestFit="1" customWidth="1"/>
    <col min="2" max="2" width="62.5703125" customWidth="1"/>
    <col min="3" max="3" width="11.5703125" style="1" bestFit="1" customWidth="1"/>
    <col min="4" max="4" width="8.140625" style="1" bestFit="1" customWidth="1"/>
    <col min="5" max="5" width="12.5703125" style="1" customWidth="1"/>
    <col min="6" max="6" width="14.28515625" bestFit="1" customWidth="1"/>
    <col min="7" max="7" width="14" customWidth="1"/>
    <col min="8" max="8" width="10.5703125" bestFit="1" customWidth="1"/>
    <col min="9" max="9" width="10.42578125" bestFit="1" customWidth="1"/>
    <col min="10" max="10" width="10.5703125" bestFit="1" customWidth="1"/>
    <col min="11" max="11" width="14" bestFit="1" customWidth="1"/>
    <col min="12" max="12" width="12.140625" bestFit="1" customWidth="1"/>
  </cols>
  <sheetData>
    <row r="1" spans="1:15" ht="30" x14ac:dyDescent="0.25">
      <c r="A1" s="3" t="s">
        <v>32</v>
      </c>
      <c r="B1" s="4" t="s">
        <v>5</v>
      </c>
      <c r="C1" s="5" t="s">
        <v>2</v>
      </c>
      <c r="D1" s="5" t="s">
        <v>3</v>
      </c>
      <c r="E1" s="5" t="s">
        <v>4</v>
      </c>
      <c r="F1" s="3" t="s">
        <v>0</v>
      </c>
      <c r="G1" s="3" t="s">
        <v>1</v>
      </c>
      <c r="H1" s="3" t="s">
        <v>28</v>
      </c>
      <c r="I1" s="3" t="s">
        <v>30</v>
      </c>
      <c r="J1" s="6" t="s">
        <v>26</v>
      </c>
      <c r="K1" s="6" t="s">
        <v>27</v>
      </c>
      <c r="L1" s="6" t="s">
        <v>45</v>
      </c>
      <c r="M1" s="7"/>
      <c r="N1" s="7"/>
      <c r="O1" s="7"/>
    </row>
    <row r="2" spans="1:15" x14ac:dyDescent="0.25">
      <c r="A2">
        <v>1</v>
      </c>
      <c r="B2" s="18" t="s">
        <v>33</v>
      </c>
      <c r="D2" s="1" t="s">
        <v>31</v>
      </c>
      <c r="F2" s="8" t="s">
        <v>41</v>
      </c>
      <c r="G2" s="8">
        <v>0</v>
      </c>
      <c r="H2" s="8">
        <v>1302.77</v>
      </c>
      <c r="I2" s="8">
        <v>0</v>
      </c>
      <c r="J2" s="8">
        <v>0</v>
      </c>
      <c r="K2" s="8">
        <v>0</v>
      </c>
      <c r="L2" s="17" t="s">
        <v>41</v>
      </c>
      <c r="M2" t="s">
        <v>84</v>
      </c>
    </row>
    <row r="3" spans="1:15" x14ac:dyDescent="0.25">
      <c r="A3">
        <f>+A2+1</f>
        <v>2</v>
      </c>
      <c r="B3" s="18" t="s">
        <v>10</v>
      </c>
      <c r="E3" s="1" t="s">
        <v>31</v>
      </c>
      <c r="F3" s="8" t="s">
        <v>41</v>
      </c>
      <c r="G3" s="8">
        <v>0</v>
      </c>
      <c r="H3" s="8">
        <v>1530.22</v>
      </c>
      <c r="I3" s="8">
        <v>0</v>
      </c>
      <c r="J3" s="8">
        <v>0</v>
      </c>
      <c r="K3" s="8">
        <v>0</v>
      </c>
      <c r="L3" s="17" t="s">
        <v>41</v>
      </c>
      <c r="M3" t="s">
        <v>87</v>
      </c>
    </row>
    <row r="4" spans="1:15" x14ac:dyDescent="0.25">
      <c r="A4">
        <f>+A3+1</f>
        <v>3</v>
      </c>
      <c r="B4" s="18" t="s">
        <v>9</v>
      </c>
      <c r="E4" s="1" t="s">
        <v>31</v>
      </c>
      <c r="F4" s="8">
        <v>91665.600000000006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9">
        <v>0</v>
      </c>
    </row>
    <row r="5" spans="1:15" x14ac:dyDescent="0.25">
      <c r="A5">
        <f t="shared" ref="A5:A67" si="0">A4+1</f>
        <v>4</v>
      </c>
      <c r="B5" s="18" t="s">
        <v>10</v>
      </c>
      <c r="E5" s="1" t="s">
        <v>31</v>
      </c>
      <c r="F5" s="8">
        <v>70844.800000000003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9">
        <v>0</v>
      </c>
    </row>
    <row r="6" spans="1:15" x14ac:dyDescent="0.25">
      <c r="A6">
        <f t="shared" si="0"/>
        <v>5</v>
      </c>
      <c r="B6" s="18" t="s">
        <v>9</v>
      </c>
      <c r="E6" s="1" t="s">
        <v>31</v>
      </c>
      <c r="F6" s="8">
        <v>91665.600000000006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9">
        <v>0</v>
      </c>
    </row>
    <row r="7" spans="1:15" x14ac:dyDescent="0.25">
      <c r="A7">
        <f t="shared" si="0"/>
        <v>6</v>
      </c>
      <c r="B7" s="18" t="s">
        <v>9</v>
      </c>
      <c r="E7" s="1" t="s">
        <v>31</v>
      </c>
      <c r="F7" s="8" t="s">
        <v>41</v>
      </c>
      <c r="G7" s="8">
        <v>0</v>
      </c>
      <c r="H7" s="8">
        <v>994.92</v>
      </c>
      <c r="I7" s="8">
        <v>0</v>
      </c>
      <c r="J7" s="8">
        <v>0</v>
      </c>
      <c r="K7" s="8">
        <v>0</v>
      </c>
      <c r="L7" s="17" t="s">
        <v>41</v>
      </c>
      <c r="M7" t="s">
        <v>89</v>
      </c>
    </row>
    <row r="8" spans="1:15" x14ac:dyDescent="0.25">
      <c r="A8">
        <f t="shared" si="0"/>
        <v>7</v>
      </c>
      <c r="B8" s="18" t="s">
        <v>9</v>
      </c>
      <c r="E8" s="1" t="s">
        <v>31</v>
      </c>
      <c r="F8" s="8">
        <v>91665.600000000006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9">
        <v>0</v>
      </c>
    </row>
    <row r="9" spans="1:15" x14ac:dyDescent="0.25">
      <c r="A9">
        <f t="shared" si="0"/>
        <v>8</v>
      </c>
      <c r="B9" s="24" t="s">
        <v>20</v>
      </c>
      <c r="E9" s="1" t="s">
        <v>31</v>
      </c>
      <c r="F9" s="8">
        <v>62999.040000000001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9">
        <v>0.05</v>
      </c>
    </row>
    <row r="10" spans="1:15" x14ac:dyDescent="0.25">
      <c r="A10">
        <f t="shared" si="0"/>
        <v>9</v>
      </c>
      <c r="B10" s="18" t="s">
        <v>9</v>
      </c>
      <c r="E10" s="1" t="s">
        <v>31</v>
      </c>
      <c r="F10" s="8">
        <v>91665.600000000006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9">
        <v>0</v>
      </c>
    </row>
    <row r="11" spans="1:15" x14ac:dyDescent="0.25">
      <c r="A11">
        <f t="shared" si="0"/>
        <v>10</v>
      </c>
      <c r="B11" s="18" t="s">
        <v>11</v>
      </c>
      <c r="E11" s="1" t="s">
        <v>31</v>
      </c>
      <c r="F11" s="8">
        <v>83345.600000000006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9">
        <v>0</v>
      </c>
    </row>
    <row r="12" spans="1:15" x14ac:dyDescent="0.25">
      <c r="A12">
        <f t="shared" si="0"/>
        <v>11</v>
      </c>
      <c r="B12" s="18" t="s">
        <v>34</v>
      </c>
      <c r="E12" s="1" t="s">
        <v>31</v>
      </c>
      <c r="F12" s="8">
        <v>68099.199999999997</v>
      </c>
      <c r="G12" s="8">
        <v>1500</v>
      </c>
      <c r="H12" s="8">
        <v>0</v>
      </c>
      <c r="I12" s="8">
        <v>0</v>
      </c>
      <c r="J12" s="8">
        <v>0</v>
      </c>
      <c r="K12" s="8">
        <v>0</v>
      </c>
      <c r="L12" s="9">
        <v>0</v>
      </c>
    </row>
    <row r="13" spans="1:15" x14ac:dyDescent="0.25">
      <c r="A13">
        <f t="shared" si="0"/>
        <v>12</v>
      </c>
      <c r="B13" s="18" t="s">
        <v>9</v>
      </c>
      <c r="E13" s="1" t="s">
        <v>31</v>
      </c>
      <c r="F13" s="8">
        <v>91665.600000000006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9">
        <v>0</v>
      </c>
    </row>
    <row r="14" spans="1:15" x14ac:dyDescent="0.25">
      <c r="A14">
        <f t="shared" si="0"/>
        <v>13</v>
      </c>
      <c r="B14" s="18" t="s">
        <v>12</v>
      </c>
      <c r="E14" s="1" t="s">
        <v>31</v>
      </c>
      <c r="F14" s="8">
        <v>61861.279999999999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9">
        <v>0.06</v>
      </c>
    </row>
    <row r="15" spans="1:15" x14ac:dyDescent="0.25">
      <c r="A15">
        <f t="shared" si="0"/>
        <v>14</v>
      </c>
      <c r="B15" s="18" t="s">
        <v>9</v>
      </c>
      <c r="E15" s="1" t="s">
        <v>31</v>
      </c>
      <c r="F15" s="8">
        <v>91665.600000000006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9">
        <v>9.98E-2</v>
      </c>
      <c r="M15" t="s">
        <v>85</v>
      </c>
    </row>
    <row r="16" spans="1:15" x14ac:dyDescent="0.25">
      <c r="A16">
        <f t="shared" si="0"/>
        <v>15</v>
      </c>
      <c r="B16" s="18" t="s">
        <v>13</v>
      </c>
      <c r="E16" s="1" t="s">
        <v>31</v>
      </c>
      <c r="F16" s="8">
        <v>65967.199999999997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9">
        <v>0.05</v>
      </c>
    </row>
    <row r="17" spans="1:13" x14ac:dyDescent="0.25">
      <c r="A17">
        <f t="shared" si="0"/>
        <v>16</v>
      </c>
      <c r="B17" s="18" t="s">
        <v>9</v>
      </c>
      <c r="E17" s="1" t="s">
        <v>31</v>
      </c>
      <c r="F17" s="8">
        <v>91665.600000000006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9">
        <v>0</v>
      </c>
    </row>
    <row r="18" spans="1:13" x14ac:dyDescent="0.25">
      <c r="A18">
        <f t="shared" si="0"/>
        <v>17</v>
      </c>
      <c r="B18" s="18" t="s">
        <v>11</v>
      </c>
      <c r="E18" s="1" t="s">
        <v>31</v>
      </c>
      <c r="F18" s="8">
        <v>83345.600000000006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9">
        <v>0</v>
      </c>
    </row>
    <row r="19" spans="1:13" x14ac:dyDescent="0.25">
      <c r="A19">
        <f t="shared" si="0"/>
        <v>18</v>
      </c>
      <c r="B19" s="18" t="s">
        <v>7</v>
      </c>
      <c r="E19" s="1" t="s">
        <v>31</v>
      </c>
      <c r="F19" s="8">
        <v>49042.239999999998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9">
        <v>0.04</v>
      </c>
    </row>
    <row r="20" spans="1:13" x14ac:dyDescent="0.25">
      <c r="A20">
        <f t="shared" si="0"/>
        <v>19</v>
      </c>
      <c r="B20" s="18" t="s">
        <v>25</v>
      </c>
      <c r="E20" s="1" t="s">
        <v>31</v>
      </c>
      <c r="F20" s="8">
        <v>75358.399999999994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9">
        <v>0.05</v>
      </c>
    </row>
    <row r="21" spans="1:13" x14ac:dyDescent="0.25">
      <c r="A21">
        <f t="shared" si="0"/>
        <v>20</v>
      </c>
      <c r="B21" s="18" t="s">
        <v>38</v>
      </c>
      <c r="D21" s="1" t="s">
        <v>31</v>
      </c>
      <c r="F21" s="8">
        <v>135943.51999999999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9">
        <v>0.05</v>
      </c>
    </row>
    <row r="22" spans="1:13" x14ac:dyDescent="0.25">
      <c r="A22">
        <f t="shared" si="0"/>
        <v>21</v>
      </c>
      <c r="B22" s="18" t="s">
        <v>33</v>
      </c>
      <c r="D22" s="1" t="s">
        <v>31</v>
      </c>
      <c r="F22" s="8">
        <v>90000.24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9">
        <v>7.9799999999999996E-2</v>
      </c>
      <c r="M22" t="s">
        <v>86</v>
      </c>
    </row>
    <row r="23" spans="1:13" x14ac:dyDescent="0.25">
      <c r="A23">
        <f t="shared" si="0"/>
        <v>22</v>
      </c>
      <c r="B23" s="18" t="s">
        <v>39</v>
      </c>
      <c r="E23" s="1" t="s">
        <v>31</v>
      </c>
      <c r="F23" s="8">
        <v>69825.600000000006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9">
        <v>0.2238</v>
      </c>
      <c r="M23" t="s">
        <v>81</v>
      </c>
    </row>
    <row r="24" spans="1:13" x14ac:dyDescent="0.25">
      <c r="A24">
        <f t="shared" si="0"/>
        <v>23</v>
      </c>
      <c r="B24" s="18" t="s">
        <v>24</v>
      </c>
      <c r="E24" s="1" t="s">
        <v>31</v>
      </c>
      <c r="F24" s="8">
        <v>51750.400000000001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9">
        <v>0.1</v>
      </c>
      <c r="M24" t="s">
        <v>79</v>
      </c>
    </row>
    <row r="25" spans="1:13" x14ac:dyDescent="0.25">
      <c r="A25">
        <f t="shared" si="0"/>
        <v>24</v>
      </c>
      <c r="B25" s="18" t="s">
        <v>11</v>
      </c>
      <c r="E25" s="1" t="s">
        <v>31</v>
      </c>
      <c r="F25" s="8">
        <v>83345.600000000006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9">
        <v>0</v>
      </c>
    </row>
    <row r="26" spans="1:13" x14ac:dyDescent="0.25">
      <c r="A26">
        <f t="shared" si="0"/>
        <v>25</v>
      </c>
      <c r="B26" s="18" t="s">
        <v>19</v>
      </c>
      <c r="E26" s="1" t="s">
        <v>31</v>
      </c>
      <c r="F26" s="8">
        <v>70844.800000000003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9">
        <v>0</v>
      </c>
    </row>
    <row r="27" spans="1:13" x14ac:dyDescent="0.25">
      <c r="A27">
        <f t="shared" si="0"/>
        <v>26</v>
      </c>
      <c r="B27" s="18" t="s">
        <v>23</v>
      </c>
      <c r="E27" s="1" t="s">
        <v>31</v>
      </c>
      <c r="F27" s="8">
        <v>91665.600000000006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9">
        <v>0</v>
      </c>
    </row>
    <row r="28" spans="1:13" x14ac:dyDescent="0.25">
      <c r="A28">
        <f t="shared" si="0"/>
        <v>27</v>
      </c>
      <c r="B28" s="24" t="s">
        <v>21</v>
      </c>
      <c r="E28" s="1" t="s">
        <v>31</v>
      </c>
      <c r="F28" s="8" t="s">
        <v>41</v>
      </c>
      <c r="G28" s="8">
        <v>0</v>
      </c>
      <c r="H28" s="8">
        <v>612.09</v>
      </c>
      <c r="I28" s="8">
        <v>0</v>
      </c>
      <c r="J28" s="8">
        <v>0</v>
      </c>
      <c r="K28" s="8">
        <v>0</v>
      </c>
      <c r="L28" s="17" t="s">
        <v>41</v>
      </c>
      <c r="M28" t="s">
        <v>90</v>
      </c>
    </row>
    <row r="29" spans="1:13" x14ac:dyDescent="0.25">
      <c r="A29">
        <f t="shared" si="0"/>
        <v>28</v>
      </c>
      <c r="B29" s="24" t="s">
        <v>35</v>
      </c>
      <c r="E29" s="1" t="s">
        <v>31</v>
      </c>
      <c r="F29" s="8">
        <v>70772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9">
        <v>0.05</v>
      </c>
    </row>
    <row r="30" spans="1:13" x14ac:dyDescent="0.25">
      <c r="A30">
        <f t="shared" si="0"/>
        <v>29</v>
      </c>
      <c r="B30" s="18" t="s">
        <v>11</v>
      </c>
      <c r="E30" s="1" t="s">
        <v>31</v>
      </c>
      <c r="F30" s="8">
        <v>83345.600000000006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9">
        <v>0</v>
      </c>
    </row>
    <row r="31" spans="1:13" x14ac:dyDescent="0.25">
      <c r="A31">
        <f t="shared" si="0"/>
        <v>30</v>
      </c>
      <c r="B31" s="18" t="s">
        <v>7</v>
      </c>
      <c r="E31" s="1" t="s">
        <v>31</v>
      </c>
      <c r="F31" s="8">
        <v>45495.839999999997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9">
        <v>0.04</v>
      </c>
    </row>
    <row r="32" spans="1:13" x14ac:dyDescent="0.25">
      <c r="A32">
        <f t="shared" si="0"/>
        <v>31</v>
      </c>
      <c r="B32" s="18" t="s">
        <v>15</v>
      </c>
      <c r="E32" s="1" t="s">
        <v>31</v>
      </c>
      <c r="F32" s="8">
        <v>91270.399999999994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9">
        <v>0.03</v>
      </c>
    </row>
    <row r="33" spans="1:13" x14ac:dyDescent="0.25">
      <c r="A33">
        <f t="shared" si="0"/>
        <v>32</v>
      </c>
      <c r="B33" s="18" t="s">
        <v>14</v>
      </c>
      <c r="E33" s="1" t="s">
        <v>31</v>
      </c>
      <c r="F33" s="8">
        <v>65965.119999999995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9">
        <v>0.03</v>
      </c>
      <c r="M33" t="s">
        <v>88</v>
      </c>
    </row>
    <row r="34" spans="1:13" x14ac:dyDescent="0.25">
      <c r="A34">
        <f t="shared" si="0"/>
        <v>33</v>
      </c>
      <c r="B34" s="18" t="s">
        <v>8</v>
      </c>
      <c r="D34" s="1" t="s">
        <v>31</v>
      </c>
      <c r="F34" s="8">
        <v>99977.38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9">
        <v>0.04</v>
      </c>
    </row>
    <row r="35" spans="1:13" x14ac:dyDescent="0.25">
      <c r="A35">
        <f t="shared" si="0"/>
        <v>34</v>
      </c>
      <c r="B35" s="18" t="s">
        <v>11</v>
      </c>
      <c r="E35" s="1" t="s">
        <v>31</v>
      </c>
      <c r="F35" s="8">
        <v>83345.600000000006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9">
        <v>0</v>
      </c>
    </row>
    <row r="36" spans="1:13" x14ac:dyDescent="0.25">
      <c r="A36">
        <f t="shared" si="0"/>
        <v>35</v>
      </c>
      <c r="B36" s="18" t="s">
        <v>11</v>
      </c>
      <c r="E36" s="1" t="s">
        <v>31</v>
      </c>
      <c r="F36" s="8">
        <v>83345.600000000006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9">
        <v>0</v>
      </c>
    </row>
    <row r="37" spans="1:13" x14ac:dyDescent="0.25">
      <c r="A37">
        <f t="shared" si="0"/>
        <v>36</v>
      </c>
      <c r="B37" s="18" t="s">
        <v>11</v>
      </c>
      <c r="E37" s="1" t="s">
        <v>31</v>
      </c>
      <c r="F37" s="8">
        <v>83345.600000000006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9">
        <v>0</v>
      </c>
    </row>
    <row r="38" spans="1:13" x14ac:dyDescent="0.25">
      <c r="A38">
        <f t="shared" si="0"/>
        <v>37</v>
      </c>
      <c r="B38" s="24" t="s">
        <v>21</v>
      </c>
      <c r="E38" s="1" t="s">
        <v>31</v>
      </c>
      <c r="F38" s="8">
        <v>54512.639999999999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9">
        <v>0.15479999999999999</v>
      </c>
      <c r="M38" t="s">
        <v>80</v>
      </c>
    </row>
    <row r="39" spans="1:13" x14ac:dyDescent="0.25">
      <c r="A39">
        <f t="shared" si="0"/>
        <v>38</v>
      </c>
      <c r="B39" s="18" t="s">
        <v>13</v>
      </c>
      <c r="E39" s="1" t="s">
        <v>31</v>
      </c>
      <c r="F39" s="8">
        <v>60815.040000000001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9">
        <v>0.05</v>
      </c>
    </row>
    <row r="40" spans="1:13" x14ac:dyDescent="0.25">
      <c r="A40">
        <f t="shared" si="0"/>
        <v>39</v>
      </c>
      <c r="B40" s="18" t="s">
        <v>44</v>
      </c>
      <c r="C40" s="1" t="s">
        <v>31</v>
      </c>
      <c r="D40" s="1" t="s">
        <v>31</v>
      </c>
      <c r="F40" s="8">
        <v>163770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9">
        <v>0.03</v>
      </c>
    </row>
    <row r="41" spans="1:13" x14ac:dyDescent="0.25">
      <c r="A41">
        <f t="shared" si="0"/>
        <v>40</v>
      </c>
      <c r="B41" s="18" t="s">
        <v>11</v>
      </c>
      <c r="E41" s="1" t="s">
        <v>31</v>
      </c>
      <c r="F41" s="8">
        <v>83345.600000000006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9">
        <v>0</v>
      </c>
    </row>
    <row r="42" spans="1:13" x14ac:dyDescent="0.25">
      <c r="A42">
        <f t="shared" si="0"/>
        <v>41</v>
      </c>
      <c r="B42" s="18" t="s">
        <v>25</v>
      </c>
      <c r="E42" s="1" t="s">
        <v>31</v>
      </c>
      <c r="F42" s="8">
        <v>78133.119999999995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9">
        <v>7.0000000000000007E-2</v>
      </c>
    </row>
    <row r="43" spans="1:13" x14ac:dyDescent="0.25">
      <c r="A43">
        <f t="shared" si="0"/>
        <v>42</v>
      </c>
      <c r="B43" s="18" t="s">
        <v>18</v>
      </c>
      <c r="C43" s="1" t="s">
        <v>31</v>
      </c>
      <c r="D43" s="1" t="s">
        <v>31</v>
      </c>
      <c r="F43" s="8">
        <v>353380.66</v>
      </c>
      <c r="G43" s="8">
        <v>0</v>
      </c>
      <c r="H43" s="8">
        <v>0</v>
      </c>
      <c r="I43" s="8">
        <v>0</v>
      </c>
      <c r="J43" s="8">
        <v>0</v>
      </c>
      <c r="K43" s="8">
        <v>48000</v>
      </c>
      <c r="L43" s="9">
        <v>0.03</v>
      </c>
    </row>
    <row r="44" spans="1:13" x14ac:dyDescent="0.25">
      <c r="A44">
        <f t="shared" si="0"/>
        <v>43</v>
      </c>
      <c r="B44" s="18" t="s">
        <v>36</v>
      </c>
      <c r="D44" s="1" t="s">
        <v>31</v>
      </c>
      <c r="F44" s="8">
        <v>65766.84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9">
        <v>0.04</v>
      </c>
    </row>
    <row r="45" spans="1:13" x14ac:dyDescent="0.25">
      <c r="A45">
        <f t="shared" si="0"/>
        <v>44</v>
      </c>
      <c r="B45" s="18" t="s">
        <v>43</v>
      </c>
      <c r="D45" s="1" t="s">
        <v>31</v>
      </c>
      <c r="F45" s="8">
        <v>112719.24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9">
        <v>7.0000000000000007E-2</v>
      </c>
    </row>
    <row r="46" spans="1:13" x14ac:dyDescent="0.25">
      <c r="A46">
        <f t="shared" si="0"/>
        <v>45</v>
      </c>
      <c r="B46" s="18" t="s">
        <v>16</v>
      </c>
      <c r="E46" s="1" t="s">
        <v>31</v>
      </c>
      <c r="F46" s="8">
        <v>77423.839999999997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9">
        <v>0.05</v>
      </c>
    </row>
    <row r="47" spans="1:13" x14ac:dyDescent="0.25">
      <c r="A47">
        <f t="shared" si="0"/>
        <v>46</v>
      </c>
      <c r="B47" s="18" t="s">
        <v>40</v>
      </c>
      <c r="C47" s="1" t="s">
        <v>31</v>
      </c>
      <c r="D47" s="1" t="s">
        <v>31</v>
      </c>
      <c r="F47" s="8" t="s">
        <v>41</v>
      </c>
      <c r="G47" s="8">
        <v>0</v>
      </c>
      <c r="H47" s="8">
        <v>0</v>
      </c>
      <c r="I47" s="8">
        <v>0</v>
      </c>
      <c r="J47" s="8">
        <v>1112.3800000000001</v>
      </c>
      <c r="K47" s="8">
        <v>0</v>
      </c>
      <c r="L47" s="17" t="s">
        <v>41</v>
      </c>
      <c r="M47" t="s">
        <v>82</v>
      </c>
    </row>
    <row r="48" spans="1:13" x14ac:dyDescent="0.25">
      <c r="A48">
        <f t="shared" si="0"/>
        <v>47</v>
      </c>
      <c r="B48" s="24" t="s">
        <v>37</v>
      </c>
      <c r="D48" s="1" t="s">
        <v>31</v>
      </c>
      <c r="F48" s="8">
        <v>90860.52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9">
        <v>0.05</v>
      </c>
    </row>
    <row r="49" spans="1:13" x14ac:dyDescent="0.25">
      <c r="A49">
        <f t="shared" si="0"/>
        <v>48</v>
      </c>
      <c r="B49" s="18" t="s">
        <v>6</v>
      </c>
      <c r="E49" s="1" t="s">
        <v>31</v>
      </c>
      <c r="F49" s="8">
        <v>69172.479999999996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9">
        <v>0.05</v>
      </c>
    </row>
    <row r="50" spans="1:13" x14ac:dyDescent="0.25">
      <c r="A50">
        <f t="shared" si="0"/>
        <v>49</v>
      </c>
      <c r="B50" s="18" t="s">
        <v>24</v>
      </c>
      <c r="E50" s="1" t="s">
        <v>31</v>
      </c>
      <c r="F50" s="8">
        <v>56573.919999999998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9">
        <v>0.06</v>
      </c>
    </row>
    <row r="51" spans="1:13" x14ac:dyDescent="0.25">
      <c r="A51">
        <f t="shared" si="0"/>
        <v>50</v>
      </c>
      <c r="B51" s="18" t="s">
        <v>11</v>
      </c>
      <c r="E51" s="1" t="s">
        <v>31</v>
      </c>
      <c r="F51" s="8">
        <v>83345.600000000006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9">
        <v>0</v>
      </c>
    </row>
    <row r="52" spans="1:13" x14ac:dyDescent="0.25">
      <c r="A52">
        <f t="shared" si="0"/>
        <v>51</v>
      </c>
      <c r="B52" s="18" t="s">
        <v>11</v>
      </c>
      <c r="E52" s="1" t="s">
        <v>31</v>
      </c>
      <c r="F52" s="8">
        <v>83345.600000000006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9">
        <v>0</v>
      </c>
    </row>
    <row r="53" spans="1:13" x14ac:dyDescent="0.25">
      <c r="A53">
        <f t="shared" si="0"/>
        <v>52</v>
      </c>
      <c r="B53" s="18" t="s">
        <v>11</v>
      </c>
      <c r="E53" s="1" t="s">
        <v>31</v>
      </c>
      <c r="F53" s="8">
        <v>83345.600000000006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9">
        <v>0</v>
      </c>
    </row>
    <row r="54" spans="1:13" x14ac:dyDescent="0.25">
      <c r="A54">
        <f t="shared" si="0"/>
        <v>53</v>
      </c>
      <c r="B54" s="18" t="s">
        <v>13</v>
      </c>
      <c r="E54" s="1" t="s">
        <v>31</v>
      </c>
      <c r="F54" s="8">
        <v>60469.760000000002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9">
        <v>7.0000000000000007E-2</v>
      </c>
    </row>
    <row r="55" spans="1:13" x14ac:dyDescent="0.25">
      <c r="A55">
        <f t="shared" si="0"/>
        <v>54</v>
      </c>
      <c r="B55" s="18" t="s">
        <v>73</v>
      </c>
      <c r="C55" s="1" t="s">
        <v>31</v>
      </c>
      <c r="D55" s="1" t="s">
        <v>31</v>
      </c>
      <c r="F55" s="8">
        <v>150000.03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9">
        <v>8.1100000000000005E-2</v>
      </c>
    </row>
    <row r="56" spans="1:13" x14ac:dyDescent="0.25">
      <c r="A56">
        <f t="shared" si="0"/>
        <v>55</v>
      </c>
      <c r="B56" s="18" t="s">
        <v>11</v>
      </c>
      <c r="E56" s="1" t="s">
        <v>31</v>
      </c>
      <c r="F56" s="8">
        <v>83345.600000000006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9">
        <v>0</v>
      </c>
    </row>
    <row r="57" spans="1:13" x14ac:dyDescent="0.25">
      <c r="A57">
        <f t="shared" si="0"/>
        <v>56</v>
      </c>
      <c r="B57" s="18" t="s">
        <v>11</v>
      </c>
      <c r="E57" s="1" t="s">
        <v>31</v>
      </c>
      <c r="F57" s="8">
        <v>83345.600000000006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9">
        <v>0</v>
      </c>
    </row>
    <row r="58" spans="1:13" x14ac:dyDescent="0.25">
      <c r="A58">
        <f t="shared" si="0"/>
        <v>57</v>
      </c>
      <c r="B58" s="18" t="s">
        <v>42</v>
      </c>
      <c r="D58" s="1" t="s">
        <v>31</v>
      </c>
      <c r="F58" s="8">
        <v>100000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9">
        <v>5.2600000000000001E-2</v>
      </c>
    </row>
    <row r="59" spans="1:13" x14ac:dyDescent="0.25">
      <c r="A59">
        <f t="shared" si="0"/>
        <v>58</v>
      </c>
      <c r="B59" s="18" t="s">
        <v>22</v>
      </c>
      <c r="C59" s="1" t="s">
        <v>31</v>
      </c>
      <c r="D59" s="1" t="s">
        <v>31</v>
      </c>
      <c r="F59" s="8">
        <v>150000.03</v>
      </c>
      <c r="G59" s="8">
        <v>0</v>
      </c>
      <c r="H59" s="8">
        <v>0</v>
      </c>
      <c r="I59" s="8">
        <v>0</v>
      </c>
      <c r="J59" s="8">
        <v>5508.96</v>
      </c>
      <c r="K59" s="8">
        <v>0</v>
      </c>
      <c r="L59" s="9">
        <v>8.1100000000000005E-2</v>
      </c>
    </row>
    <row r="60" spans="1:13" x14ac:dyDescent="0.25">
      <c r="A60">
        <f t="shared" si="0"/>
        <v>59</v>
      </c>
      <c r="B60" s="18" t="s">
        <v>29</v>
      </c>
      <c r="D60" s="1" t="s">
        <v>31</v>
      </c>
      <c r="F60" s="8">
        <v>84040.06</v>
      </c>
      <c r="G60" s="8">
        <v>3500</v>
      </c>
      <c r="H60" s="8">
        <v>0</v>
      </c>
      <c r="I60" s="8">
        <v>0</v>
      </c>
      <c r="J60" s="8">
        <v>0</v>
      </c>
      <c r="K60" s="8">
        <v>0</v>
      </c>
      <c r="L60" s="9">
        <v>0.10580000000000001</v>
      </c>
    </row>
    <row r="61" spans="1:13" x14ac:dyDescent="0.25">
      <c r="A61">
        <f t="shared" si="0"/>
        <v>60</v>
      </c>
      <c r="B61" s="18" t="s">
        <v>17</v>
      </c>
      <c r="E61" s="1" t="s">
        <v>31</v>
      </c>
      <c r="F61" s="8">
        <v>75836.800000000003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9">
        <v>0.1376</v>
      </c>
      <c r="M61" t="s">
        <v>78</v>
      </c>
    </row>
    <row r="62" spans="1:13" x14ac:dyDescent="0.25">
      <c r="A62">
        <f t="shared" si="0"/>
        <v>61</v>
      </c>
      <c r="B62" s="18" t="s">
        <v>11</v>
      </c>
      <c r="E62" s="1" t="s">
        <v>31</v>
      </c>
      <c r="F62" s="8">
        <v>83345.600000000006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9">
        <v>9.9000000000000005E-2</v>
      </c>
      <c r="M62" t="s">
        <v>91</v>
      </c>
    </row>
    <row r="63" spans="1:13" x14ac:dyDescent="0.25">
      <c r="A63">
        <f t="shared" si="0"/>
        <v>62</v>
      </c>
      <c r="B63" s="18" t="s">
        <v>13</v>
      </c>
      <c r="E63" s="1" t="s">
        <v>31</v>
      </c>
      <c r="F63" s="8">
        <v>53722.239999999998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9">
        <v>0.03</v>
      </c>
    </row>
    <row r="64" spans="1:13" x14ac:dyDescent="0.25">
      <c r="A64">
        <f t="shared" si="0"/>
        <v>63</v>
      </c>
      <c r="B64" s="18" t="s">
        <v>17</v>
      </c>
      <c r="E64" s="1" t="s">
        <v>31</v>
      </c>
      <c r="F64" s="8">
        <v>66664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9">
        <v>0.14299999999999999</v>
      </c>
      <c r="M64" t="s">
        <v>78</v>
      </c>
    </row>
    <row r="65" spans="1:13" x14ac:dyDescent="0.25">
      <c r="A65">
        <f t="shared" si="0"/>
        <v>64</v>
      </c>
      <c r="B65" s="18" t="s">
        <v>39</v>
      </c>
      <c r="E65" s="1" t="s">
        <v>31</v>
      </c>
      <c r="F65" s="8">
        <v>80000.960000000006</v>
      </c>
      <c r="G65" s="8">
        <v>2000</v>
      </c>
      <c r="H65" s="8">
        <v>0</v>
      </c>
      <c r="I65" s="8">
        <v>0</v>
      </c>
      <c r="J65" s="8">
        <v>0</v>
      </c>
      <c r="K65" s="8">
        <v>0</v>
      </c>
      <c r="L65" s="9">
        <v>0</v>
      </c>
    </row>
    <row r="66" spans="1:13" x14ac:dyDescent="0.25">
      <c r="A66">
        <f t="shared" si="0"/>
        <v>65</v>
      </c>
      <c r="B66" s="18" t="s">
        <v>17</v>
      </c>
      <c r="E66" s="1" t="s">
        <v>31</v>
      </c>
      <c r="F66" s="8">
        <v>54184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17">
        <v>0</v>
      </c>
      <c r="M66" t="s">
        <v>78</v>
      </c>
    </row>
    <row r="67" spans="1:13" x14ac:dyDescent="0.25">
      <c r="A67">
        <f t="shared" si="0"/>
        <v>66</v>
      </c>
      <c r="B67" s="18" t="s">
        <v>77</v>
      </c>
      <c r="E67" s="1" t="s">
        <v>31</v>
      </c>
      <c r="F67" s="8">
        <v>45843.199999999997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17">
        <v>0</v>
      </c>
    </row>
    <row r="68" spans="1:13" x14ac:dyDescent="0.25">
      <c r="A68">
        <f t="shared" ref="A68:A70" si="1">A67+1</f>
        <v>67</v>
      </c>
      <c r="B68" s="18" t="s">
        <v>7</v>
      </c>
      <c r="E68" s="1" t="s">
        <v>31</v>
      </c>
      <c r="F68" s="8">
        <v>46956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17">
        <v>0.05</v>
      </c>
    </row>
    <row r="69" spans="1:13" x14ac:dyDescent="0.25">
      <c r="A69">
        <f t="shared" si="1"/>
        <v>68</v>
      </c>
      <c r="B69" s="18" t="s">
        <v>39</v>
      </c>
      <c r="E69" s="1" t="s">
        <v>31</v>
      </c>
      <c r="F69" s="8">
        <v>60001.760000000002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17">
        <v>0</v>
      </c>
    </row>
    <row r="70" spans="1:13" x14ac:dyDescent="0.25">
      <c r="A70">
        <f t="shared" si="1"/>
        <v>69</v>
      </c>
      <c r="B70" s="18" t="s">
        <v>40</v>
      </c>
      <c r="C70" s="1" t="s">
        <v>31</v>
      </c>
      <c r="D70" s="1" t="s">
        <v>31</v>
      </c>
      <c r="F70" s="8">
        <v>145000.01999999999</v>
      </c>
      <c r="G70" s="8">
        <v>5000</v>
      </c>
      <c r="H70" s="8">
        <v>0</v>
      </c>
      <c r="I70" s="8">
        <v>0</v>
      </c>
      <c r="J70" s="8">
        <v>2411.81</v>
      </c>
      <c r="K70" s="8">
        <v>0</v>
      </c>
      <c r="L70" s="17">
        <v>0</v>
      </c>
    </row>
    <row r="71" spans="1:13" x14ac:dyDescent="0.25">
      <c r="A71">
        <f>A70+1</f>
        <v>70</v>
      </c>
      <c r="B71" s="18" t="s">
        <v>25</v>
      </c>
      <c r="E71" s="1" t="s">
        <v>31</v>
      </c>
      <c r="F71" s="8">
        <v>58760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17">
        <v>0</v>
      </c>
    </row>
    <row r="72" spans="1:13" x14ac:dyDescent="0.25">
      <c r="A72">
        <f t="shared" ref="A72:A74" si="2">A71+1</f>
        <v>71</v>
      </c>
      <c r="B72" s="18" t="s">
        <v>7</v>
      </c>
      <c r="E72" s="1" t="s">
        <v>31</v>
      </c>
      <c r="F72" s="8">
        <v>44720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17">
        <v>0</v>
      </c>
    </row>
    <row r="73" spans="1:13" x14ac:dyDescent="0.25">
      <c r="A73">
        <f t="shared" si="2"/>
        <v>72</v>
      </c>
      <c r="B73" s="18" t="s">
        <v>77</v>
      </c>
      <c r="E73" s="1" t="s">
        <v>31</v>
      </c>
      <c r="F73" s="8">
        <v>45843.199999999997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17">
        <v>0</v>
      </c>
    </row>
    <row r="74" spans="1:13" x14ac:dyDescent="0.25">
      <c r="A74">
        <f t="shared" si="2"/>
        <v>73</v>
      </c>
      <c r="B74" s="18" t="s">
        <v>77</v>
      </c>
      <c r="E74" s="1" t="s">
        <v>31</v>
      </c>
      <c r="F74" s="8">
        <v>45843.199999999997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17">
        <v>0</v>
      </c>
    </row>
    <row r="75" spans="1:13" ht="15.75" thickBot="1" x14ac:dyDescent="0.3">
      <c r="G75" s="2"/>
      <c r="H75" s="2"/>
      <c r="I75" s="2"/>
      <c r="J75" s="2"/>
    </row>
    <row r="76" spans="1:13" x14ac:dyDescent="0.25">
      <c r="A76" s="10" t="s">
        <v>46</v>
      </c>
      <c r="B76" s="11" t="s">
        <v>74</v>
      </c>
      <c r="C76" s="21">
        <f>+AVERAGEIF(C$2:C$74,"X",$L$2:$L$74)</f>
        <v>4.444E-2</v>
      </c>
      <c r="D76" s="22"/>
    </row>
    <row r="77" spans="1:13" x14ac:dyDescent="0.25">
      <c r="A77" s="12" t="s">
        <v>47</v>
      </c>
      <c r="B77" s="18" t="s">
        <v>75</v>
      </c>
      <c r="C77" s="19">
        <f>+AVERAGEIF(D$2:D$74,"X",$L$2:$L$74)</f>
        <v>5.4646153846153851E-2</v>
      </c>
      <c r="D77" s="13"/>
    </row>
    <row r="78" spans="1:13" x14ac:dyDescent="0.25">
      <c r="A78" s="12" t="s">
        <v>48</v>
      </c>
      <c r="B78" s="18" t="s">
        <v>76</v>
      </c>
      <c r="C78" s="19">
        <f>+AVERAGEIF(E$2:E$74,"X",$L$2:$L$74)</f>
        <v>3.2509090909090911E-2</v>
      </c>
      <c r="D78" s="13"/>
    </row>
    <row r="79" spans="1:13" x14ac:dyDescent="0.25">
      <c r="A79" s="12" t="s">
        <v>51</v>
      </c>
      <c r="B79" s="18" t="s">
        <v>52</v>
      </c>
      <c r="C79" s="20">
        <f>+AVERAGEIF(C$2:C$74,"X",$G$2:$G$74)</f>
        <v>833.33333333333337</v>
      </c>
      <c r="D79" s="13"/>
    </row>
    <row r="80" spans="1:13" x14ac:dyDescent="0.25">
      <c r="A80" s="12" t="s">
        <v>50</v>
      </c>
      <c r="B80" s="18" t="s">
        <v>53</v>
      </c>
      <c r="C80" s="20">
        <f>+AVERAGEIF(D$2:D$74,"X",$G$2:$G$74)</f>
        <v>566.66666666666663</v>
      </c>
      <c r="D80" s="13"/>
    </row>
    <row r="81" spans="1:4" x14ac:dyDescent="0.25">
      <c r="A81" s="12" t="s">
        <v>49</v>
      </c>
      <c r="B81" s="18" t="s">
        <v>57</v>
      </c>
      <c r="C81" s="20">
        <f>+AVERAGEIF(E$2:E$74,"X",$G$2:$G$74)</f>
        <v>60.344827586206897</v>
      </c>
      <c r="D81" s="13"/>
    </row>
    <row r="82" spans="1:4" x14ac:dyDescent="0.25">
      <c r="A82" s="12" t="s">
        <v>54</v>
      </c>
      <c r="B82" s="18" t="s">
        <v>58</v>
      </c>
      <c r="C82" s="20">
        <f>+SUMIF(C$2:C$74,"X",$H$2:$H$74)</f>
        <v>0</v>
      </c>
      <c r="D82" s="13"/>
    </row>
    <row r="83" spans="1:4" x14ac:dyDescent="0.25">
      <c r="A83" s="12" t="s">
        <v>55</v>
      </c>
      <c r="B83" s="18" t="s">
        <v>59</v>
      </c>
      <c r="C83" s="20">
        <f>+SUMIF(D$2:D$74,"X",$H$2:$H$74)</f>
        <v>1302.77</v>
      </c>
      <c r="D83" s="13"/>
    </row>
    <row r="84" spans="1:4" x14ac:dyDescent="0.25">
      <c r="A84" s="12" t="s">
        <v>56</v>
      </c>
      <c r="B84" s="18" t="s">
        <v>60</v>
      </c>
      <c r="C84" s="20">
        <f>+SUMIF(E$2:E$74,"X",$H$2:$H$74)</f>
        <v>3137.23</v>
      </c>
      <c r="D84" s="13"/>
    </row>
    <row r="85" spans="1:4" x14ac:dyDescent="0.25">
      <c r="A85" s="12" t="s">
        <v>61</v>
      </c>
      <c r="B85" s="18" t="s">
        <v>64</v>
      </c>
      <c r="C85" s="20">
        <f>+SUMIF(C$2:C$74,"X",$J$2:$J$74)</f>
        <v>9033.15</v>
      </c>
      <c r="D85" s="13"/>
    </row>
    <row r="86" spans="1:4" x14ac:dyDescent="0.25">
      <c r="A86" s="12" t="s">
        <v>62</v>
      </c>
      <c r="B86" s="18" t="s">
        <v>65</v>
      </c>
      <c r="C86" s="20">
        <f>+SUMIF(D$2:D$74,"X",$J$2:$J$74)</f>
        <v>9033.15</v>
      </c>
      <c r="D86" s="13"/>
    </row>
    <row r="87" spans="1:4" x14ac:dyDescent="0.25">
      <c r="A87" s="12" t="s">
        <v>63</v>
      </c>
      <c r="B87" s="18" t="s">
        <v>66</v>
      </c>
      <c r="C87" s="20">
        <f>+SUMIF(E$2:E$74,"X",$J$2:$J$74)</f>
        <v>0</v>
      </c>
      <c r="D87" s="13"/>
    </row>
    <row r="88" spans="1:4" x14ac:dyDescent="0.25">
      <c r="A88" s="12" t="s">
        <v>67</v>
      </c>
      <c r="B88" s="18" t="s">
        <v>70</v>
      </c>
      <c r="C88" s="20">
        <f>+SUMIF(C$2:C$74,"X",$K$2:$K$74)+SUMIF(C$2:C$74,"X",$I$2:$I$74)</f>
        <v>48000</v>
      </c>
      <c r="D88" s="13"/>
    </row>
    <row r="89" spans="1:4" x14ac:dyDescent="0.25">
      <c r="A89" s="12" t="s">
        <v>68</v>
      </c>
      <c r="B89" s="18" t="s">
        <v>71</v>
      </c>
      <c r="C89" s="20">
        <f>+SUMIF(D$2:D$74,"X",$K$2:$K$74)+SUMIF(D$2:D$74,"X",$I$2:$I$74)</f>
        <v>48000</v>
      </c>
      <c r="D89" s="13"/>
    </row>
    <row r="90" spans="1:4" x14ac:dyDescent="0.25">
      <c r="A90" s="12" t="s">
        <v>69</v>
      </c>
      <c r="B90" s="18" t="s">
        <v>72</v>
      </c>
      <c r="C90" s="20">
        <f>+SUMIF(E$2:E$74,"X",$K$2:$K$74)+SUMIF(E$2:E$74,"X",$I$2:$I$74)</f>
        <v>0</v>
      </c>
      <c r="D90" s="13"/>
    </row>
    <row r="91" spans="1:4" x14ac:dyDescent="0.25">
      <c r="A91" s="12"/>
      <c r="D91" s="13"/>
    </row>
    <row r="92" spans="1:4" x14ac:dyDescent="0.25">
      <c r="A92" s="12" t="s">
        <v>83</v>
      </c>
      <c r="D92" s="13"/>
    </row>
    <row r="93" spans="1:4" x14ac:dyDescent="0.25">
      <c r="A93" s="12" t="s">
        <v>92</v>
      </c>
      <c r="D93" s="13"/>
    </row>
    <row r="94" spans="1:4" ht="15.75" thickBot="1" x14ac:dyDescent="0.3">
      <c r="A94" s="14" t="s">
        <v>93</v>
      </c>
      <c r="B94" s="15"/>
      <c r="C94" s="23"/>
      <c r="D94" s="16"/>
    </row>
  </sheetData>
  <autoFilter ref="A1:L74" xr:uid="{51BC88BB-20BD-4884-BB6A-4258CA08AA7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i-net Clear Reports 19.2.597</dc:creator>
  <cp:lastModifiedBy>Meredith Kendall</cp:lastModifiedBy>
  <dcterms:created xsi:type="dcterms:W3CDTF">2016-01-14T08:18:05Z</dcterms:created>
  <dcterms:modified xsi:type="dcterms:W3CDTF">2024-09-11T15:27:32Z</dcterms:modified>
</cp:coreProperties>
</file>