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 - AG\"/>
    </mc:Choice>
  </mc:AlternateContent>
  <xr:revisionPtr revIDLastSave="0" documentId="13_ncr:1_{EF86F79B-427E-4F80-B172-A0BD77D2E6F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ummary" sheetId="1" r:id="rId1"/>
    <sheet name="Donations &amp; Sponsorships" sheetId="2" r:id="rId2"/>
    <sheet name="Membership Dues_Donations" sheetId="3" r:id="rId3"/>
    <sheet name="Outside Services" sheetId="7" r:id="rId4"/>
    <sheet name="Employee Benefits Misc" sheetId="5" r:id="rId5"/>
    <sheet name="Annual Meeting" sheetId="6" r:id="rId6"/>
  </sheets>
  <definedNames>
    <definedName name="_xlnm._FilterDatabase" localSheetId="1" hidden="1">'Donations &amp; Sponsorships'!$A$1:$R$43</definedName>
    <definedName name="_xlnm._FilterDatabase" localSheetId="3" hidden="1">'Outside Services'!$A$1:$O$81</definedName>
    <definedName name="_xlnm._FilterDatabase" localSheetId="0" hidden="1">Summary!$A$6:$C$24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7" i="1" l="1"/>
  <c r="D3" i="6"/>
  <c r="D4" i="6"/>
  <c r="D5" i="6"/>
  <c r="D6" i="6"/>
  <c r="D7" i="6"/>
  <c r="D2" i="6"/>
  <c r="C30" i="5"/>
  <c r="C84" i="7"/>
  <c r="C86" i="7" s="1"/>
  <c r="C85" i="7"/>
  <c r="C81" i="7"/>
  <c r="C59" i="3"/>
  <c r="V25" i="1"/>
  <c r="D25" i="1"/>
  <c r="C8" i="6"/>
  <c r="B8" i="6"/>
  <c r="C31" i="5"/>
  <c r="C27" i="5"/>
  <c r="C60" i="3"/>
  <c r="C56" i="3"/>
  <c r="C44" i="2"/>
  <c r="D8" i="6" l="1"/>
  <c r="C32" i="5"/>
  <c r="C61" i="3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X25" i="1" l="1"/>
  <c r="W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C2" authorId="0" shapeId="0" xr:uid="{501B3D71-6F22-4EA2-A935-C5B4E72C3B4B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IEEE Membership</t>
        </r>
      </text>
    </comment>
    <comment ref="C46" authorId="0" shapeId="0" xr:uid="{87D6A6C6-8D7A-40F4-B10E-738D598CADBF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Hotel for CFC annual meeting</t>
        </r>
      </text>
    </comment>
    <comment ref="C47" authorId="0" shapeId="0" xr:uid="{86D99CF5-7442-4268-A2CD-6E8C54D5171B}">
      <text>
        <r>
          <rPr>
            <b/>
            <sz val="9"/>
            <color indexed="81"/>
            <rFont val="Tahoma"/>
            <family val="2"/>
          </rPr>
          <t>Meredith Kendall:</t>
        </r>
        <r>
          <rPr>
            <sz val="9"/>
            <color indexed="81"/>
            <rFont val="Tahoma"/>
            <family val="2"/>
          </rPr>
          <t xml:space="preserve">
Food - CFC annual meeting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Meredith Kendall</author>
  </authors>
  <commentList>
    <comment ref="D2" authorId="0" shapeId="0" xr:uid="{EF164F4A-99E0-4A45-9BF7-41655E15F191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Phone issues</t>
        </r>
      </text>
    </comment>
    <comment ref="D3" authorId="0" shapeId="0" xr:uid="{BDD04E60-5A2C-4F34-9CE8-BE80FE000580}">
      <text>
        <r>
          <rPr>
            <b/>
            <sz val="9"/>
            <color indexed="81"/>
            <rFont val="Tahoma"/>
            <charset val="1"/>
          </rPr>
          <t>Meredith Kendall:</t>
        </r>
        <r>
          <rPr>
            <sz val="9"/>
            <color indexed="81"/>
            <rFont val="Tahoma"/>
            <charset val="1"/>
          </rPr>
          <t xml:space="preserve">
Phone issues</t>
        </r>
      </text>
    </comment>
  </commentList>
</comments>
</file>

<file path=xl/sharedStrings.xml><?xml version="1.0" encoding="utf-8"?>
<sst xmlns="http://schemas.openxmlformats.org/spreadsheetml/2006/main" count="1183" uniqueCount="279">
  <si>
    <t>Activity</t>
  </si>
  <si>
    <t>Donations &amp; Sponsorships</t>
  </si>
  <si>
    <t>KAEC Dues</t>
  </si>
  <si>
    <t>Membership Dues/Donation</t>
  </si>
  <si>
    <t>NRECA Dues</t>
  </si>
  <si>
    <t>Outside Services</t>
  </si>
  <si>
    <t>Professional Dues</t>
  </si>
  <si>
    <t>Subscriptions/Publications</t>
  </si>
  <si>
    <t>Rodeo Expenses</t>
  </si>
  <si>
    <t>Community Events</t>
  </si>
  <si>
    <t>Cooperative Information</t>
  </si>
  <si>
    <t>Employee Benefits/Misc.</t>
  </si>
  <si>
    <t>Employee Christmas Party</t>
  </si>
  <si>
    <t>Employee Events</t>
  </si>
  <si>
    <t>JPEC Annual Meeting</t>
  </si>
  <si>
    <t>Scholarships</t>
  </si>
  <si>
    <t>Service Related Promotional Item</t>
  </si>
  <si>
    <t>Youth Tour (Frankfort/Washington)</t>
  </si>
  <si>
    <t>Total</t>
  </si>
  <si>
    <t>Jackson Purchase Energy Corporation</t>
  </si>
  <si>
    <t>Case No. 2024-00085</t>
  </si>
  <si>
    <t>Activity Code Description</t>
  </si>
  <si>
    <t>G/L Code Description</t>
  </si>
  <si>
    <t>Included in Revenue Requirement</t>
  </si>
  <si>
    <t>Excluded in Revenue Requirement</t>
  </si>
  <si>
    <t>Co-op Month Expense</t>
  </si>
  <si>
    <t>Account</t>
  </si>
  <si>
    <t>Date</t>
  </si>
  <si>
    <t>Amount</t>
  </si>
  <si>
    <t>Reference</t>
  </si>
  <si>
    <t>Vendor</t>
  </si>
  <si>
    <t>Vendor Name</t>
  </si>
  <si>
    <t>Invoice</t>
  </si>
  <si>
    <t>Module</t>
  </si>
  <si>
    <t>Last Check/Tran</t>
  </si>
  <si>
    <t>Pymts Applied</t>
  </si>
  <si>
    <t>Journal</t>
  </si>
  <si>
    <t>Journal Desc</t>
  </si>
  <si>
    <t>Jrnl Cd</t>
  </si>
  <si>
    <t>Period</t>
  </si>
  <si>
    <t>Donation to Integrity Fund</t>
  </si>
  <si>
    <t>COOPERATIVE SYSTEM INTEGRITY FUND</t>
  </si>
  <si>
    <t>AP</t>
  </si>
  <si>
    <t>4 - Accounts Payable</t>
  </si>
  <si>
    <t>Project Graduation 2023</t>
  </si>
  <si>
    <t>MCCRACKEN COUNTY HIGH SCHOOL</t>
  </si>
  <si>
    <t>LIVINGSTON CENTRAL</t>
  </si>
  <si>
    <t>Junior-Senior Spring Banquet</t>
  </si>
  <si>
    <t>CHRISTIAN FELLOWSHIP SCHOOL</t>
  </si>
  <si>
    <t>2023 Project Graduation Donation</t>
  </si>
  <si>
    <t>CARLISLE CO HIGH SCHOOL</t>
  </si>
  <si>
    <t>Project Graduation</t>
  </si>
  <si>
    <t>GRAVES CO HIGH SCHOOL</t>
  </si>
  <si>
    <t>Project Graduation Donation</t>
  </si>
  <si>
    <t>ST MARY HIGH SCHOOL</t>
  </si>
  <si>
    <t>PADUCAH TILGHMAN HIGH SCHOOL</t>
  </si>
  <si>
    <t>Re-class candy for Labor Day parade</t>
  </si>
  <si>
    <t>GL</t>
  </si>
  <si>
    <t>Re-class expenses to correct depts/codes</t>
  </si>
  <si>
    <t>3 - General Journal</t>
  </si>
  <si>
    <t>5k Walk/Run Happy Feet shoe program</t>
  </si>
  <si>
    <t>SMITHLAND FIRST BAPTIST CHURH</t>
  </si>
  <si>
    <t>Amelia's Run Sponsorship</t>
  </si>
  <si>
    <t>GRAND RIVERS CHAMBER OF COMMERCE</t>
  </si>
  <si>
    <t>Christmas in the Park Donation</t>
  </si>
  <si>
    <t>MARSHALL COUNTY PARKS DEPARTMENT</t>
  </si>
  <si>
    <t>Books shipped to North, South Livingston</t>
  </si>
  <si>
    <t>FAMILY CONCEPTS, LTD</t>
  </si>
  <si>
    <t>Sponsorship for Combined Conference</t>
  </si>
  <si>
    <t>PADUCAH FIRE DEPARTMENT</t>
  </si>
  <si>
    <t>Christmas for Kid Golf Scramble-Sponsor</t>
  </si>
  <si>
    <t>SALEM FIRE DEPARTMENT</t>
  </si>
  <si>
    <t>Donation for Christmas in the Courtyard</t>
  </si>
  <si>
    <t>LIVINGSTON CO CHAMBER OF COMMERCE</t>
  </si>
  <si>
    <t>Snowball Event Sponsorship</t>
  </si>
  <si>
    <t>CHARITY LEAGUE OF PADUCAH</t>
  </si>
  <si>
    <t>Calvert City Christmas Parade Hot choco</t>
  </si>
  <si>
    <t>THE LATTE BARN, LLC</t>
  </si>
  <si>
    <t>Donation</t>
  </si>
  <si>
    <t>RIVER CITY MISSION INC</t>
  </si>
  <si>
    <t>COMMUNITY KITCHEN</t>
  </si>
  <si>
    <t>Sponsorship Park-A-Palooza</t>
  </si>
  <si>
    <t>ROTARY CLUB OF PADUCAH</t>
  </si>
  <si>
    <t>Mercy Health Iron Mom- Mile Sponsor</t>
  </si>
  <si>
    <t>FAMILY SERVICE SOCIETY</t>
  </si>
  <si>
    <t>Reclass WIP $ 22067721 Donation</t>
  </si>
  <si>
    <t>WO</t>
  </si>
  <si>
    <t>Direct Charge and Transfer</t>
  </si>
  <si>
    <t>5 - Fixed Journal</t>
  </si>
  <si>
    <t>2023 Paducah Kindness Walk Donation</t>
  </si>
  <si>
    <t>GUESS ANTI-BULLYING FOUNDATION</t>
  </si>
  <si>
    <t>Wave AG Day Partnership Bronze Level</t>
  </si>
  <si>
    <t>WAVE AG</t>
  </si>
  <si>
    <t>2023 Victory Celebration</t>
  </si>
  <si>
    <t>UNITED WAY OF PADUCAH-</t>
  </si>
  <si>
    <t>LIVINGSTON COUNTY EMERGENCY MANAGEMENT</t>
  </si>
  <si>
    <t>BALLARD COUNTY EMERGENCY MANAGEMENT</t>
  </si>
  <si>
    <t>CARLISLE COUNTY EMERGENCY MANAGEMENT</t>
  </si>
  <si>
    <t>Banquet Sponsorship</t>
  </si>
  <si>
    <t>PADUCAH LIFELINE</t>
  </si>
  <si>
    <t>Reimbursement for Knife</t>
  </si>
  <si>
    <t>THWEATT, ZACH</t>
  </si>
  <si>
    <t>Golf Scramble Sponsorship</t>
  </si>
  <si>
    <t>PADUCAH DAY NURSERY</t>
  </si>
  <si>
    <t>7th Annual Golf-Hole Sponsor</t>
  </si>
  <si>
    <t>LIVINGSTON HOSPITAL FOUNDATION, INC</t>
  </si>
  <si>
    <t>Beautify the Bluegrass</t>
  </si>
  <si>
    <t>TURNER, ASHLEY</t>
  </si>
  <si>
    <t>Breakfast for Beautify the Bluegrass</t>
  </si>
  <si>
    <t>Breakfast for BTB; Greg/Scott Lunch Revi</t>
  </si>
  <si>
    <t>Donation to Denim&amp;Rhinestones</t>
  </si>
  <si>
    <t>MARSHALL CO ROTARY CLUB</t>
  </si>
  <si>
    <t>Donation towards Rodeo</t>
  </si>
  <si>
    <t>KAEC</t>
  </si>
  <si>
    <t>GRAND RIVERS CHAMBER OF</t>
  </si>
  <si>
    <t>SMITHLAND FIRE &amp; RESCUE</t>
  </si>
  <si>
    <t>14th Annual Golf Outing-Hole Sponsor</t>
  </si>
  <si>
    <t>Corporate Sponsorship Table</t>
  </si>
  <si>
    <t>THE PAPILLION CENTER</t>
  </si>
  <si>
    <t>Donation-Food Pantry</t>
  </si>
  <si>
    <t>LIVINGSTON COUNTY HELPING HANDS INC</t>
  </si>
  <si>
    <t>Y</t>
  </si>
  <si>
    <t>Engineering - Registration Training</t>
  </si>
  <si>
    <t>SPICELAND, TRAVIS</t>
  </si>
  <si>
    <t>Hole Sponsorship-Donation</t>
  </si>
  <si>
    <t>KRUS</t>
  </si>
  <si>
    <t>Business Prime Membership Fee</t>
  </si>
  <si>
    <t>AMEX Annual Membership Fee</t>
  </si>
  <si>
    <t>Sam's Club Membership</t>
  </si>
  <si>
    <t>Membership Dues-Ashley Turner</t>
  </si>
  <si>
    <t>KIWANIS CLUB</t>
  </si>
  <si>
    <t>Reclass Rotary Club Backpacks</t>
  </si>
  <si>
    <t>Reverse Reclass Rotary Club Backpacks</t>
  </si>
  <si>
    <t>Donations</t>
  </si>
  <si>
    <t>ADAIR, SCOTT THOMAS</t>
  </si>
  <si>
    <t>Membership dues/donations</t>
  </si>
  <si>
    <t>Membership for Scott Adair</t>
  </si>
  <si>
    <t>Membership/Affiliate Dues</t>
  </si>
  <si>
    <t>TENNESSEE VALLEY PUBLIC POWER</t>
  </si>
  <si>
    <t>INV0066043</t>
  </si>
  <si>
    <t>2023 Managers Association Dues</t>
  </si>
  <si>
    <t>AMEX Annual Membership Fee-Scott Adair</t>
  </si>
  <si>
    <t>Visa Annual Fee</t>
  </si>
  <si>
    <t>RURAL COOPERATIVES CREDIT UN</t>
  </si>
  <si>
    <t>00 263</t>
  </si>
  <si>
    <t>Membership Dues, Dining</t>
  </si>
  <si>
    <t>COUNTRY CLUB OF PADUCAH</t>
  </si>
  <si>
    <t>Membership Dues</t>
  </si>
  <si>
    <t>MembershipDues,Dining,EmployeeHolidfund</t>
  </si>
  <si>
    <t>For Attorney General Fundraiser</t>
  </si>
  <si>
    <t>COLEMAN, RUSSELL</t>
  </si>
  <si>
    <t>void check</t>
  </si>
  <si>
    <t>BR</t>
  </si>
  <si>
    <t>Payment Void</t>
  </si>
  <si>
    <t>2 - Cash Disbursements</t>
  </si>
  <si>
    <t>Membership Dues, Fac Enhancement</t>
  </si>
  <si>
    <t>Dessert Donated to Rotary Bake Sale</t>
  </si>
  <si>
    <t>MemDues,Dining,FAC,GolfHandicap,Sportsfe</t>
  </si>
  <si>
    <t>Membership Dues, Dining, GolfCart Rental</t>
  </si>
  <si>
    <t>Membership Dues,Banquet Event, Golf Tour</t>
  </si>
  <si>
    <t>Membership Dues, Dining, Golf</t>
  </si>
  <si>
    <t>CFC Annual Meeting</t>
  </si>
  <si>
    <t>CFC Annual Meeting/Federated</t>
  </si>
  <si>
    <t>CFC Annual Meeting; Federated Charges</t>
  </si>
  <si>
    <t>Membership Dues, Dining, Golf, etc</t>
  </si>
  <si>
    <t>Silect Auction Basket for KEC Wire</t>
  </si>
  <si>
    <t>KEC Wire Auction/Breakroom Supplies</t>
  </si>
  <si>
    <t>Donation Paducah Class #36</t>
  </si>
  <si>
    <t>LEADERSHIP PADUCAH FOUNDATION</t>
  </si>
  <si>
    <t>Excluded from Revenue Requirement</t>
  </si>
  <si>
    <t>Reconciliation to Summary Tab:</t>
  </si>
  <si>
    <t>AMAZON CAPITAL SERVICES, INC</t>
  </si>
  <si>
    <t>Funeral Flowers for Employee Spouse</t>
  </si>
  <si>
    <t>Xmas Gifts, Decor, Flowers, Plates, Coff</t>
  </si>
  <si>
    <t>Sympathy Flowers</t>
  </si>
  <si>
    <t>Annual Mtg Gift; Flowers</t>
  </si>
  <si>
    <t>Cards; Retirement Cupcakes</t>
  </si>
  <si>
    <t>CoBank Parking; Cards; Meals; Office Sup</t>
  </si>
  <si>
    <t>Flowers for employees</t>
  </si>
  <si>
    <t>RUDOLPH, SAMANTHA</t>
  </si>
  <si>
    <t>Sympathy Donations for Greg's FIL</t>
  </si>
  <si>
    <t>Golf Cart Rental; Sympathy Donation</t>
  </si>
  <si>
    <t>Ret-Squincher Packs</t>
  </si>
  <si>
    <t>1KQ9-D6VG-FKPK</t>
  </si>
  <si>
    <t>Coffee for Office</t>
  </si>
  <si>
    <t>Christmas Cards; Staking Trainingl PO Bo</t>
  </si>
  <si>
    <t>Business Expenses-Main Account</t>
  </si>
  <si>
    <t>1437-TJQ4-1VNX</t>
  </si>
  <si>
    <t>Employee Bday Cards; Funeral Arrangement</t>
  </si>
  <si>
    <t>Gift Cards for Employee Birthdays</t>
  </si>
  <si>
    <t>Gift Cards; Potluck; Retiree's Cookies</t>
  </si>
  <si>
    <t>Reimbursement for Breakroom-Coffee</t>
  </si>
  <si>
    <t>HORTON, STEFANIE</t>
  </si>
  <si>
    <t>Donuts for Staff Meeting</t>
  </si>
  <si>
    <t>IVTD-RGR6-6FDK</t>
  </si>
  <si>
    <t>1YGW-94DM-4973</t>
  </si>
  <si>
    <t>Reimbursement for Coffee for Breakroom</t>
  </si>
  <si>
    <t>1D47-RFV6-DT7Y</t>
  </si>
  <si>
    <t>Employee Benefits/Misc</t>
  </si>
  <si>
    <t>1QT1-Y39G-KWMR</t>
  </si>
  <si>
    <t>Gift Cards for Birthdays; BdMtg Supplies</t>
  </si>
  <si>
    <t>Flowers for Josh Seay's Brother's Funera</t>
  </si>
  <si>
    <t>Flowers; Storm Food; Office Supplies</t>
  </si>
  <si>
    <t>Flowers for Retired Director-Bobby Ross</t>
  </si>
  <si>
    <t>Flowers-Bobby Ross; Parking-Amy Vick</t>
  </si>
  <si>
    <t>Coffee/Bowls for Breakroom;Snacks for Mt</t>
  </si>
  <si>
    <t>1H3V-476W-4J4H</t>
  </si>
  <si>
    <t>BTA-Annual Fees</t>
  </si>
  <si>
    <t>NRECA GROUP BENEFITS TRUST</t>
  </si>
  <si>
    <t>Description</t>
  </si>
  <si>
    <t>Annual Meeting reports</t>
  </si>
  <si>
    <t>Annual Meeting giveaways to members</t>
  </si>
  <si>
    <t>Annual Meeting supplies</t>
  </si>
  <si>
    <t>Annual Meeting - meals for staff and Directors</t>
  </si>
  <si>
    <t>Annual Meeting - rental fee for venue, security</t>
  </si>
  <si>
    <t>Annual Meeting - shirts</t>
  </si>
  <si>
    <t>Included in Revenue Requirement - not actual "membership dues"</t>
  </si>
  <si>
    <t>N</t>
  </si>
  <si>
    <t>General Assistance</t>
  </si>
  <si>
    <t>KELLER SCHROEDER &amp; ASSOCIATES</t>
  </si>
  <si>
    <t>Flex License/Travel</t>
  </si>
  <si>
    <t>Compensation Plan Update Distribution</t>
  </si>
  <si>
    <t>TRAINING UNLIMITED</t>
  </si>
  <si>
    <t>KY020-23-1</t>
  </si>
  <si>
    <t>Subscription to National Benefits Survey</t>
  </si>
  <si>
    <t>NRECA</t>
  </si>
  <si>
    <t>Consulting Services for September 2022</t>
  </si>
  <si>
    <t>CATALYST CONSULTING LLC</t>
  </si>
  <si>
    <t>Labor Hours for Support</t>
  </si>
  <si>
    <t>RED PIXEL STUDIOS, INC</t>
  </si>
  <si>
    <t>Professional Services Rendered</t>
  </si>
  <si>
    <t>IRP Presentation</t>
  </si>
  <si>
    <t>Bethany Russell</t>
  </si>
  <si>
    <t>TEMPS PLUS OF PADUCAH</t>
  </si>
  <si>
    <t>Alex Jackson, Bethany Russell</t>
  </si>
  <si>
    <t>Background Check A. Jackson/B. Russell</t>
  </si>
  <si>
    <t>DM706</t>
  </si>
  <si>
    <t>Seth Burnett, Bethany Russell</t>
  </si>
  <si>
    <t>Professional Services</t>
  </si>
  <si>
    <t>ALLEN &amp; HOSHALL</t>
  </si>
  <si>
    <t>Tanner G. Wilkerson</t>
  </si>
  <si>
    <t>Tanner Wilkerson</t>
  </si>
  <si>
    <t>NRECA Research GRIP Consortium App Cost</t>
  </si>
  <si>
    <t>Professional Services-Shay Hobbs</t>
  </si>
  <si>
    <t>PATTERSON &amp; DEWAR ENGINEERS</t>
  </si>
  <si>
    <t>Seth Burnett</t>
  </si>
  <si>
    <t>Accrue Patterson &amp; Dewar invoice</t>
  </si>
  <si>
    <t>Janitorial Services</t>
  </si>
  <si>
    <t>OFFICE PRIDE OF WEST KENTUCKY</t>
  </si>
  <si>
    <t>INV-105265</t>
  </si>
  <si>
    <t>INV-110454</t>
  </si>
  <si>
    <t>INV-115497</t>
  </si>
  <si>
    <t>INV-120454</t>
  </si>
  <si>
    <t>INV-125159</t>
  </si>
  <si>
    <t>INV-129915</t>
  </si>
  <si>
    <t>INV-134877</t>
  </si>
  <si>
    <t>INV-138973</t>
  </si>
  <si>
    <t>INV-144210</t>
  </si>
  <si>
    <t>INV-149181</t>
  </si>
  <si>
    <t>INV-153932</t>
  </si>
  <si>
    <t>INV-158928</t>
  </si>
  <si>
    <t>Adjusted?</t>
  </si>
  <si>
    <t>Request 40 - Promotions, Advertising, Dues, etc.</t>
  </si>
  <si>
    <t>Note</t>
  </si>
  <si>
    <t>A</t>
  </si>
  <si>
    <t>C</t>
  </si>
  <si>
    <t>B</t>
  </si>
  <si>
    <t>F</t>
  </si>
  <si>
    <t>E</t>
  </si>
  <si>
    <t>D</t>
  </si>
  <si>
    <t>Notes:</t>
  </si>
  <si>
    <t>Please see the Donations &amp; Sponsorships tab for a breakdown of these expenses. All of these expenses were excluded from the revenue requirement.</t>
  </si>
  <si>
    <t>Please see the Membership Dues_Donations tab for a breakdown of these expenses. The only items on this list that were included in the revenue</t>
  </si>
  <si>
    <t>requirement were misclassified as dues but were actually expenses incurred for the CFC annual meeting.</t>
  </si>
  <si>
    <t>Please see the Outside Services tab for a breakdown of these expenses.</t>
  </si>
  <si>
    <t>These were expenses incurred by Jackson Purchase during the test year to host the annual KAEC Lineman's Rodeo. The only expenses that were included</t>
  </si>
  <si>
    <t>in the revenue requirement were labor expenses incurred by Jackson Purchase employees.</t>
  </si>
  <si>
    <t>Please see the Employee Benefits Misc tab for a breakdown of these expenses.</t>
  </si>
  <si>
    <t>Please see the Annual Meeting tab for a breakdown of these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</si>
</sst>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 applyFill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3" fontId="0" fillId="0" borderId="10" xfId="0" applyNumberFormat="1" applyBorder="1"/>
    <xf numFmtId="0" fontId="16" fillId="0" borderId="0" xfId="0" applyFont="1"/>
    <xf numFmtId="43" fontId="0" fillId="0" borderId="0" xfId="0" applyNumberFormat="1"/>
    <xf numFmtId="43" fontId="0" fillId="0" borderId="0" xfId="1" applyFont="1"/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43" fontId="0" fillId="0" borderId="14" xfId="1" applyFont="1" applyBorder="1"/>
    <xf numFmtId="43" fontId="0" fillId="0" borderId="0" xfId="1" applyFont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10" xfId="0" applyNumberFormat="1" applyFill="1" applyBorder="1"/>
    <xf numFmtId="43" fontId="0" fillId="33" borderId="0" xfId="1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0" borderId="14" xfId="43" applyFont="1" applyBorder="1"/>
    <xf numFmtId="0" fontId="16" fillId="0" borderId="15" xfId="0" applyFont="1" applyBorder="1"/>
    <xf numFmtId="0" fontId="0" fillId="0" borderId="16" xfId="0" applyBorder="1"/>
    <xf numFmtId="0" fontId="0" fillId="0" borderId="16" xfId="0" applyFill="1" applyBorder="1"/>
    <xf numFmtId="0" fontId="0" fillId="0" borderId="17" xfId="0" applyFill="1" applyBorder="1"/>
    <xf numFmtId="0" fontId="16" fillId="0" borderId="18" xfId="0" applyFont="1" applyBorder="1" applyAlignment="1">
      <alignment horizontal="center"/>
    </xf>
    <xf numFmtId="0" fontId="0" fillId="0" borderId="0" xfId="0" applyBorder="1"/>
    <xf numFmtId="0" fontId="0" fillId="0" borderId="19" xfId="0" applyBorder="1"/>
    <xf numFmtId="0" fontId="0" fillId="0" borderId="18" xfId="0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workbookViewId="0">
      <pane ySplit="6" topLeftCell="A7" activePane="bottomLeft" state="frozen"/>
      <selection pane="bottomLeft" activeCell="T22" sqref="T22"/>
    </sheetView>
  </sheetViews>
  <sheetFormatPr defaultRowHeight="15" x14ac:dyDescent="0.25"/>
  <cols>
    <col min="1" max="2" width="11" customWidth="1"/>
    <col min="3" max="3" width="27.7109375" customWidth="1"/>
    <col min="4" max="4" width="10.5703125" bestFit="1" customWidth="1"/>
    <col min="5" max="6" width="11.5703125" bestFit="1" customWidth="1"/>
    <col min="7" max="7" width="9.5703125" bestFit="1" customWidth="1"/>
    <col min="8" max="8" width="10.5703125" bestFit="1" customWidth="1"/>
    <col min="10" max="10" width="9.5703125" bestFit="1" customWidth="1"/>
    <col min="11" max="11" width="11.5703125" bestFit="1" customWidth="1"/>
    <col min="12" max="13" width="10.5703125" customWidth="1"/>
    <col min="14" max="14" width="9.5703125" bestFit="1" customWidth="1"/>
    <col min="15" max="18" width="9.5703125" customWidth="1"/>
    <col min="19" max="19" width="11.5703125" bestFit="1" customWidth="1"/>
    <col min="20" max="20" width="11.5703125" customWidth="1"/>
    <col min="22" max="22" width="11.5703125" bestFit="1" customWidth="1"/>
    <col min="23" max="23" width="32.42578125" bestFit="1" customWidth="1"/>
    <col min="24" max="24" width="32.85546875" bestFit="1" customWidth="1"/>
  </cols>
  <sheetData>
    <row r="1" spans="1:33" x14ac:dyDescent="0.25">
      <c r="A1" s="7" t="s">
        <v>19</v>
      </c>
      <c r="B1" s="7"/>
    </row>
    <row r="2" spans="1:33" x14ac:dyDescent="0.25">
      <c r="A2" s="7" t="s">
        <v>20</v>
      </c>
      <c r="B2" s="7"/>
    </row>
    <row r="3" spans="1:33" x14ac:dyDescent="0.25">
      <c r="A3" s="7" t="s">
        <v>262</v>
      </c>
      <c r="B3" s="7"/>
    </row>
    <row r="4" spans="1:33" ht="15.75" thickBot="1" x14ac:dyDescent="0.3">
      <c r="A4" s="7"/>
      <c r="B4" s="7"/>
    </row>
    <row r="5" spans="1:33" ht="15.75" thickBot="1" x14ac:dyDescent="0.3">
      <c r="D5" s="17" t="s">
        <v>22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</row>
    <row r="6" spans="1:33" s="2" customFormat="1" x14ac:dyDescent="0.25">
      <c r="A6" s="2" t="s">
        <v>0</v>
      </c>
      <c r="B6" s="2" t="s">
        <v>263</v>
      </c>
      <c r="C6" s="2" t="s">
        <v>21</v>
      </c>
      <c r="D6" s="2">
        <v>930.22</v>
      </c>
      <c r="E6" s="3">
        <v>921</v>
      </c>
      <c r="F6" s="2">
        <v>930.2</v>
      </c>
      <c r="G6" s="2">
        <v>426.1</v>
      </c>
      <c r="H6" s="2">
        <v>930.3</v>
      </c>
      <c r="I6" s="3">
        <v>580</v>
      </c>
      <c r="J6" s="3">
        <v>588.20000000000005</v>
      </c>
      <c r="K6" s="4">
        <v>930.20699999999999</v>
      </c>
      <c r="L6" s="4">
        <v>930.20799999999997</v>
      </c>
      <c r="M6" s="4">
        <v>930.20899999999995</v>
      </c>
      <c r="N6" s="2">
        <v>921.1</v>
      </c>
      <c r="O6" s="2">
        <v>930.41</v>
      </c>
      <c r="P6" s="2">
        <v>930.42</v>
      </c>
      <c r="Q6" s="2">
        <v>912.7</v>
      </c>
      <c r="R6" s="2">
        <v>912.8</v>
      </c>
      <c r="S6" s="3">
        <v>923</v>
      </c>
      <c r="T6" s="3">
        <v>926.2</v>
      </c>
      <c r="U6" s="3">
        <v>925</v>
      </c>
      <c r="V6" s="2" t="s">
        <v>18</v>
      </c>
      <c r="W6" s="2" t="s">
        <v>23</v>
      </c>
      <c r="X6" s="2" t="s">
        <v>24</v>
      </c>
    </row>
    <row r="7" spans="1:33" x14ac:dyDescent="0.25">
      <c r="A7" s="21">
        <v>330</v>
      </c>
      <c r="B7" s="24" t="s">
        <v>264</v>
      </c>
      <c r="C7" s="21" t="s">
        <v>1</v>
      </c>
      <c r="D7" s="1"/>
      <c r="E7" s="1"/>
      <c r="F7" s="1"/>
      <c r="G7" s="1">
        <v>1700</v>
      </c>
      <c r="H7" s="1">
        <v>13812.83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>
        <v>15512.83</v>
      </c>
      <c r="W7" s="1"/>
      <c r="X7" s="1">
        <v>15512.83</v>
      </c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>
        <v>354</v>
      </c>
      <c r="B8" s="25"/>
      <c r="C8" t="s">
        <v>2</v>
      </c>
      <c r="D8" s="1"/>
      <c r="E8" s="1"/>
      <c r="F8" s="1">
        <v>64991.7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64991.7</v>
      </c>
      <c r="W8" s="1"/>
      <c r="X8" s="1">
        <v>64991.7</v>
      </c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21">
        <v>363</v>
      </c>
      <c r="B9" s="24" t="s">
        <v>266</v>
      </c>
      <c r="C9" s="21" t="s">
        <v>3</v>
      </c>
      <c r="D9" s="1"/>
      <c r="E9" s="1">
        <v>7999.86</v>
      </c>
      <c r="F9" s="1"/>
      <c r="G9" s="1"/>
      <c r="H9" s="1">
        <v>500</v>
      </c>
      <c r="I9" s="1">
        <v>309</v>
      </c>
      <c r="J9" s="1"/>
      <c r="K9" s="1"/>
      <c r="L9" s="1"/>
      <c r="M9" s="1"/>
      <c r="N9" s="1">
        <v>4103.6099999999997</v>
      </c>
      <c r="O9" s="1"/>
      <c r="P9" s="1"/>
      <c r="Q9" s="1"/>
      <c r="R9" s="1"/>
      <c r="S9" s="1"/>
      <c r="T9" s="1"/>
      <c r="U9" s="1">
        <v>136.16999999999999</v>
      </c>
      <c r="V9" s="1">
        <v>13048.640000000001</v>
      </c>
      <c r="W9" s="1">
        <v>538.44000000000005</v>
      </c>
      <c r="X9" s="1">
        <v>12510.2</v>
      </c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>
        <v>381</v>
      </c>
      <c r="B10" s="25"/>
      <c r="C10" t="s">
        <v>4</v>
      </c>
      <c r="D10" s="1"/>
      <c r="E10" s="1"/>
      <c r="F10" s="1">
        <v>43510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43510</v>
      </c>
      <c r="W10" s="1"/>
      <c r="X10" s="1">
        <v>43510</v>
      </c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21">
        <v>402</v>
      </c>
      <c r="B11" s="24" t="s">
        <v>265</v>
      </c>
      <c r="C11" s="21" t="s">
        <v>5</v>
      </c>
      <c r="D11" s="1"/>
      <c r="E11" s="1">
        <v>8191.38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234368.1</v>
      </c>
      <c r="T11" s="1"/>
      <c r="U11" s="1"/>
      <c r="V11" s="1">
        <v>242559.48</v>
      </c>
      <c r="W11" s="1">
        <v>207463.13</v>
      </c>
      <c r="X11" s="1">
        <v>35096.35</v>
      </c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>
        <v>411</v>
      </c>
      <c r="B12" s="25"/>
      <c r="C12" t="s">
        <v>6</v>
      </c>
      <c r="D12" s="1"/>
      <c r="E12" s="1">
        <v>1161</v>
      </c>
      <c r="F12" s="1"/>
      <c r="G12" s="1"/>
      <c r="H12" s="1"/>
      <c r="I12" s="1">
        <v>66.95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v>150</v>
      </c>
      <c r="V12" s="1">
        <v>1377.95</v>
      </c>
      <c r="W12" s="1"/>
      <c r="X12" s="1">
        <v>1377.95</v>
      </c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>
        <v>435</v>
      </c>
      <c r="B13" s="25"/>
      <c r="C13" t="s">
        <v>7</v>
      </c>
      <c r="D13" s="1"/>
      <c r="E13" s="1">
        <v>150650.97</v>
      </c>
      <c r="F13" s="1">
        <v>650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151300.97</v>
      </c>
      <c r="W13" s="1"/>
      <c r="X13" s="1">
        <v>151300.97</v>
      </c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21">
        <v>510</v>
      </c>
      <c r="B14" s="24" t="s">
        <v>269</v>
      </c>
      <c r="C14" s="21" t="s">
        <v>8</v>
      </c>
      <c r="D14" s="1"/>
      <c r="E14" s="1"/>
      <c r="F14" s="1"/>
      <c r="G14" s="1"/>
      <c r="H14" s="1"/>
      <c r="I14" s="1"/>
      <c r="J14" s="1">
        <v>4908.25</v>
      </c>
      <c r="K14" s="1">
        <v>152011.81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156920.06</v>
      </c>
      <c r="W14" s="1">
        <v>101038.59</v>
      </c>
      <c r="X14" s="1">
        <v>55881.47</v>
      </c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>
        <v>705</v>
      </c>
      <c r="B15" s="25"/>
      <c r="C15" t="s">
        <v>9</v>
      </c>
      <c r="D15" s="1"/>
      <c r="E15" s="1"/>
      <c r="F15" s="1">
        <v>5553.46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5553.46</v>
      </c>
      <c r="W15" s="1"/>
      <c r="X15" s="1">
        <v>5553.46</v>
      </c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>
        <v>709</v>
      </c>
      <c r="B16" s="25"/>
      <c r="C16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3589.17</v>
      </c>
      <c r="S16" s="1"/>
      <c r="T16" s="1"/>
      <c r="U16" s="1"/>
      <c r="V16" s="1">
        <v>3589.17</v>
      </c>
      <c r="W16" s="1"/>
      <c r="X16" s="1">
        <v>3589.17</v>
      </c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>
        <v>711</v>
      </c>
      <c r="B17" s="25"/>
      <c r="C17" t="s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3104.92</v>
      </c>
      <c r="P17" s="1">
        <v>9550</v>
      </c>
      <c r="Q17" s="1">
        <v>406.93</v>
      </c>
      <c r="R17" s="1"/>
      <c r="S17" s="1"/>
      <c r="T17" s="1"/>
      <c r="U17" s="1"/>
      <c r="V17" s="1">
        <v>13061.85</v>
      </c>
      <c r="W17" s="1"/>
      <c r="X17" s="1">
        <v>13061.85</v>
      </c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21">
        <v>727</v>
      </c>
      <c r="B18" s="24" t="s">
        <v>268</v>
      </c>
      <c r="C18" s="21" t="s">
        <v>11</v>
      </c>
      <c r="D18" s="1"/>
      <c r="E18" s="1">
        <v>701.34</v>
      </c>
      <c r="F18" s="1"/>
      <c r="G18" s="1"/>
      <c r="H18" s="1"/>
      <c r="I18" s="1"/>
      <c r="J18" s="1"/>
      <c r="K18" s="1"/>
      <c r="L18" s="1"/>
      <c r="M18" s="1"/>
      <c r="N18" s="1">
        <v>1450.33</v>
      </c>
      <c r="O18" s="1"/>
      <c r="P18" s="1"/>
      <c r="Q18" s="1"/>
      <c r="R18" s="1"/>
      <c r="S18" s="1"/>
      <c r="T18" s="1">
        <v>324</v>
      </c>
      <c r="U18" s="1"/>
      <c r="V18" s="1">
        <v>2475.67</v>
      </c>
      <c r="W18" s="1">
        <v>324</v>
      </c>
      <c r="X18" s="1">
        <v>2151.67</v>
      </c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>
        <v>729</v>
      </c>
      <c r="B19" s="25"/>
      <c r="C19" t="s">
        <v>12</v>
      </c>
      <c r="D19" s="1"/>
      <c r="E19" s="1">
        <v>17043.2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17043.2</v>
      </c>
      <c r="W19" s="1"/>
      <c r="X19" s="1">
        <v>17043.2</v>
      </c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>
        <v>737</v>
      </c>
      <c r="B20" s="25"/>
      <c r="C20" t="s">
        <v>13</v>
      </c>
      <c r="D20" s="1"/>
      <c r="E20" s="1">
        <v>2869.78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2869.78</v>
      </c>
      <c r="W20" s="1"/>
      <c r="X20" s="1">
        <v>2869.78</v>
      </c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21">
        <v>749</v>
      </c>
      <c r="B21" s="24" t="s">
        <v>267</v>
      </c>
      <c r="C21" s="21" t="s">
        <v>14</v>
      </c>
      <c r="D21" s="1">
        <v>33880.42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33880.42</v>
      </c>
      <c r="W21" s="1">
        <v>8324.2099999999991</v>
      </c>
      <c r="X21" s="1">
        <v>25556.21</v>
      </c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>
        <v>763</v>
      </c>
      <c r="B22" s="25"/>
      <c r="C22" t="s">
        <v>15</v>
      </c>
      <c r="D22" s="1"/>
      <c r="E22" s="1"/>
      <c r="F22" s="1"/>
      <c r="G22" s="1"/>
      <c r="H22" s="1"/>
      <c r="I22" s="1"/>
      <c r="J22" s="1"/>
      <c r="K22" s="1"/>
      <c r="L22" s="1">
        <v>11000</v>
      </c>
      <c r="M22" s="1"/>
      <c r="N22" s="1"/>
      <c r="O22" s="1"/>
      <c r="P22" s="1"/>
      <c r="Q22" s="1"/>
      <c r="R22" s="1"/>
      <c r="S22" s="1"/>
      <c r="T22" s="1"/>
      <c r="U22" s="1"/>
      <c r="V22" s="1">
        <v>11000</v>
      </c>
      <c r="W22" s="1"/>
      <c r="X22" s="1">
        <v>11000</v>
      </c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5">
      <c r="A23">
        <v>765</v>
      </c>
      <c r="B23" s="25"/>
      <c r="C23" t="s">
        <v>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369.53</v>
      </c>
      <c r="R23" s="1"/>
      <c r="S23" s="1"/>
      <c r="T23" s="1"/>
      <c r="U23" s="1"/>
      <c r="V23" s="1">
        <v>369.53</v>
      </c>
      <c r="W23" s="1"/>
      <c r="X23" s="1">
        <v>369.53</v>
      </c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>
        <v>775</v>
      </c>
      <c r="B24" s="25"/>
      <c r="C24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>
        <v>9581.16</v>
      </c>
      <c r="N24" s="1"/>
      <c r="O24" s="1"/>
      <c r="P24" s="1"/>
      <c r="Q24" s="1"/>
      <c r="R24" s="1"/>
      <c r="S24" s="1"/>
      <c r="T24" s="1"/>
      <c r="U24" s="1"/>
      <c r="V24" s="1">
        <v>9581.16</v>
      </c>
      <c r="W24" s="1"/>
      <c r="X24" s="1">
        <v>9581.16</v>
      </c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thickBot="1" x14ac:dyDescent="0.3">
      <c r="C25" s="5" t="s">
        <v>18</v>
      </c>
      <c r="D25" s="22">
        <f>+SUM(D7:D24)</f>
        <v>33880.42</v>
      </c>
      <c r="E25" s="22">
        <f t="shared" ref="E25:U25" si="0">+SUM(E7:E24)</f>
        <v>188617.53</v>
      </c>
      <c r="F25" s="22">
        <f t="shared" si="0"/>
        <v>114705.16</v>
      </c>
      <c r="G25" s="22">
        <f t="shared" si="0"/>
        <v>1700</v>
      </c>
      <c r="H25" s="22">
        <f t="shared" si="0"/>
        <v>14312.83</v>
      </c>
      <c r="I25" s="22">
        <f t="shared" si="0"/>
        <v>375.95</v>
      </c>
      <c r="J25" s="22">
        <f t="shared" si="0"/>
        <v>4908.25</v>
      </c>
      <c r="K25" s="22">
        <f t="shared" si="0"/>
        <v>152011.81</v>
      </c>
      <c r="L25" s="22">
        <f t="shared" si="0"/>
        <v>11000</v>
      </c>
      <c r="M25" s="22">
        <f t="shared" si="0"/>
        <v>9581.16</v>
      </c>
      <c r="N25" s="22">
        <f t="shared" si="0"/>
        <v>5553.94</v>
      </c>
      <c r="O25" s="22">
        <f t="shared" si="0"/>
        <v>3104.92</v>
      </c>
      <c r="P25" s="22">
        <f t="shared" si="0"/>
        <v>9550</v>
      </c>
      <c r="Q25" s="22">
        <f t="shared" si="0"/>
        <v>776.46</v>
      </c>
      <c r="R25" s="22">
        <f t="shared" si="0"/>
        <v>3589.17</v>
      </c>
      <c r="S25" s="22">
        <f t="shared" si="0"/>
        <v>234368.1</v>
      </c>
      <c r="T25" s="22">
        <f t="shared" si="0"/>
        <v>324</v>
      </c>
      <c r="U25" s="22">
        <f t="shared" si="0"/>
        <v>286.16999999999996</v>
      </c>
      <c r="V25" s="6">
        <f>+SUM(V7:V24)</f>
        <v>788645.87000000023</v>
      </c>
      <c r="W25" s="6">
        <f>+SUM(W7:W24)</f>
        <v>317688.37000000005</v>
      </c>
      <c r="X25" s="6">
        <f>+SUM(X7:X24)</f>
        <v>470957.5</v>
      </c>
    </row>
    <row r="26" spans="1:33" ht="16.5" thickTop="1" thickBot="1" x14ac:dyDescent="0.3">
      <c r="D26" s="20"/>
      <c r="E26" s="20"/>
      <c r="F26" s="20"/>
      <c r="G26" s="21"/>
      <c r="H26" s="21"/>
      <c r="I26" s="21"/>
      <c r="J26" s="21"/>
      <c r="K26" s="20"/>
      <c r="L26" s="21"/>
      <c r="M26" s="21"/>
      <c r="N26" s="20"/>
      <c r="O26" s="21"/>
      <c r="P26" s="21"/>
      <c r="Q26" s="21"/>
      <c r="R26" s="21"/>
      <c r="S26" s="20"/>
      <c r="T26" s="20"/>
    </row>
    <row r="27" spans="1:33" x14ac:dyDescent="0.25">
      <c r="A27" s="27" t="s">
        <v>270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21"/>
      <c r="O27" s="21"/>
      <c r="P27" s="21"/>
      <c r="Q27" s="21"/>
      <c r="R27" s="21"/>
      <c r="S27" s="20"/>
      <c r="T27" s="21"/>
      <c r="X27" s="8">
        <f>+X25-455665.61</f>
        <v>15291.890000000014</v>
      </c>
    </row>
    <row r="28" spans="1:33" x14ac:dyDescent="0.25">
      <c r="A28" s="31" t="s">
        <v>264</v>
      </c>
      <c r="B28" s="32" t="s">
        <v>271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S28" s="8"/>
      <c r="T28" s="8"/>
    </row>
    <row r="29" spans="1:33" x14ac:dyDescent="0.25">
      <c r="A29" s="31" t="s">
        <v>266</v>
      </c>
      <c r="B29" s="32" t="s">
        <v>272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T29" s="8"/>
    </row>
    <row r="30" spans="1:33" x14ac:dyDescent="0.25">
      <c r="A30" s="34"/>
      <c r="B30" s="32" t="s">
        <v>273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33" x14ac:dyDescent="0.25">
      <c r="A31" s="31" t="s">
        <v>265</v>
      </c>
      <c r="B31" s="32" t="s">
        <v>274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33" x14ac:dyDescent="0.25">
      <c r="A32" s="31" t="s">
        <v>269</v>
      </c>
      <c r="B32" s="32" t="s">
        <v>275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x14ac:dyDescent="0.25">
      <c r="A33" s="34"/>
      <c r="B33" s="32" t="s">
        <v>276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3" x14ac:dyDescent="0.25">
      <c r="A34" s="31" t="s">
        <v>268</v>
      </c>
      <c r="B34" s="32" t="s">
        <v>277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15.75" thickBot="1" x14ac:dyDescent="0.3">
      <c r="A35" s="35" t="s">
        <v>267</v>
      </c>
      <c r="B35" s="36" t="s">
        <v>278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</sheetData>
  <autoFilter ref="A6:C24" xr:uid="{00000000-0009-0000-0000-000000000000}"/>
  <mergeCells count="1">
    <mergeCell ref="D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E094-3AAC-4750-ACDA-07C7AF132DB7}">
  <dimension ref="A1:M44"/>
  <sheetViews>
    <sheetView workbookViewId="0">
      <pane ySplit="1" topLeftCell="A2" activePane="bottomLeft" state="frozen"/>
      <selection activeCell="F6" sqref="F6"/>
      <selection pane="bottomLeft" activeCell="F6" sqref="F6"/>
    </sheetView>
  </sheetViews>
  <sheetFormatPr defaultRowHeight="15" x14ac:dyDescent="0.25"/>
  <cols>
    <col min="1" max="1" width="8.140625" bestFit="1" customWidth="1"/>
    <col min="2" max="2" width="10.42578125" bestFit="1" customWidth="1"/>
    <col min="3" max="3" width="10.5703125" style="9" bestFit="1" customWidth="1"/>
    <col min="4" max="4" width="38.5703125" bestFit="1" customWidth="1"/>
    <col min="5" max="5" width="7.28515625" bestFit="1" customWidth="1"/>
    <col min="6" max="6" width="46.7109375" bestFit="1" customWidth="1"/>
    <col min="7" max="7" width="12" bestFit="1" customWidth="1"/>
    <col min="8" max="8" width="7.5703125" bestFit="1" customWidth="1"/>
    <col min="9" max="9" width="15.5703125" bestFit="1" customWidth="1"/>
    <col min="10" max="10" width="7.5703125" bestFit="1" customWidth="1"/>
    <col min="11" max="11" width="38.140625" bestFit="1" customWidth="1"/>
    <col min="12" max="12" width="19.42578125" bestFit="1" customWidth="1"/>
    <col min="13" max="13" width="7.28515625" bestFit="1" customWidth="1"/>
  </cols>
  <sheetData>
    <row r="1" spans="1:13" x14ac:dyDescent="0.25">
      <c r="A1" t="s">
        <v>26</v>
      </c>
      <c r="B1" t="s">
        <v>27</v>
      </c>
      <c r="C1" s="9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36</v>
      </c>
      <c r="K1" t="s">
        <v>37</v>
      </c>
      <c r="L1" t="s">
        <v>38</v>
      </c>
      <c r="M1" t="s">
        <v>39</v>
      </c>
    </row>
    <row r="2" spans="1:13" x14ac:dyDescent="0.25">
      <c r="A2">
        <v>426.1</v>
      </c>
      <c r="B2" s="10">
        <v>45054</v>
      </c>
      <c r="C2" s="9">
        <v>1000</v>
      </c>
      <c r="D2" t="s">
        <v>40</v>
      </c>
      <c r="E2">
        <v>5944</v>
      </c>
      <c r="F2" t="s">
        <v>41</v>
      </c>
      <c r="G2">
        <v>20230508151034</v>
      </c>
      <c r="H2" t="s">
        <v>42</v>
      </c>
      <c r="I2">
        <v>232115</v>
      </c>
      <c r="J2">
        <v>118369</v>
      </c>
      <c r="K2" t="s">
        <v>32</v>
      </c>
      <c r="L2" t="s">
        <v>43</v>
      </c>
      <c r="M2" s="11">
        <v>45047</v>
      </c>
    </row>
    <row r="3" spans="1:13" x14ac:dyDescent="0.25">
      <c r="A3">
        <v>426.1</v>
      </c>
      <c r="B3" s="10">
        <v>44873</v>
      </c>
      <c r="C3" s="9">
        <v>100</v>
      </c>
      <c r="D3" t="s">
        <v>44</v>
      </c>
      <c r="E3">
        <v>4254</v>
      </c>
      <c r="F3" t="s">
        <v>45</v>
      </c>
      <c r="G3">
        <v>20221108145125</v>
      </c>
      <c r="H3" t="s">
        <v>42</v>
      </c>
      <c r="I3">
        <v>231297</v>
      </c>
      <c r="J3">
        <v>110099</v>
      </c>
      <c r="K3" t="s">
        <v>32</v>
      </c>
      <c r="L3" t="s">
        <v>43</v>
      </c>
      <c r="M3" s="11">
        <v>44866</v>
      </c>
    </row>
    <row r="4" spans="1:13" x14ac:dyDescent="0.25">
      <c r="A4">
        <v>426.1</v>
      </c>
      <c r="B4" s="10">
        <v>44910</v>
      </c>
      <c r="C4" s="9">
        <v>100</v>
      </c>
      <c r="D4" t="s">
        <v>44</v>
      </c>
      <c r="E4">
        <v>2886</v>
      </c>
      <c r="F4" t="s">
        <v>46</v>
      </c>
      <c r="G4">
        <v>20221215134105</v>
      </c>
      <c r="H4" t="s">
        <v>42</v>
      </c>
      <c r="I4">
        <v>231231</v>
      </c>
      <c r="J4">
        <v>111633</v>
      </c>
      <c r="K4" t="s">
        <v>32</v>
      </c>
      <c r="L4" t="s">
        <v>43</v>
      </c>
      <c r="M4" s="11">
        <v>44896</v>
      </c>
    </row>
    <row r="5" spans="1:13" x14ac:dyDescent="0.25">
      <c r="A5">
        <v>426.1</v>
      </c>
      <c r="B5" s="10">
        <v>44946</v>
      </c>
      <c r="C5" s="9">
        <v>100</v>
      </c>
      <c r="D5" t="s">
        <v>47</v>
      </c>
      <c r="E5">
        <v>2917</v>
      </c>
      <c r="F5" t="s">
        <v>48</v>
      </c>
      <c r="G5">
        <v>20230120151705</v>
      </c>
      <c r="H5" t="s">
        <v>42</v>
      </c>
      <c r="I5">
        <v>231338</v>
      </c>
      <c r="J5">
        <v>113433</v>
      </c>
      <c r="K5" t="s">
        <v>32</v>
      </c>
      <c r="L5" t="s">
        <v>43</v>
      </c>
      <c r="M5" s="11">
        <v>44927</v>
      </c>
    </row>
    <row r="6" spans="1:13" x14ac:dyDescent="0.25">
      <c r="A6">
        <v>426.1</v>
      </c>
      <c r="B6" s="10">
        <v>44956</v>
      </c>
      <c r="C6" s="9">
        <v>100</v>
      </c>
      <c r="D6" t="s">
        <v>49</v>
      </c>
      <c r="E6">
        <v>3374</v>
      </c>
      <c r="F6" t="s">
        <v>50</v>
      </c>
      <c r="G6">
        <v>20230130084931</v>
      </c>
      <c r="H6" t="s">
        <v>42</v>
      </c>
      <c r="I6">
        <v>231401</v>
      </c>
      <c r="J6">
        <v>113820</v>
      </c>
      <c r="K6" t="s">
        <v>32</v>
      </c>
      <c r="L6" t="s">
        <v>43</v>
      </c>
      <c r="M6" s="11">
        <v>44927</v>
      </c>
    </row>
    <row r="7" spans="1:13" x14ac:dyDescent="0.25">
      <c r="A7">
        <v>426.1</v>
      </c>
      <c r="B7" s="10">
        <v>44957</v>
      </c>
      <c r="C7" s="9">
        <v>100</v>
      </c>
      <c r="D7" t="s">
        <v>51</v>
      </c>
      <c r="E7">
        <v>2914</v>
      </c>
      <c r="F7" t="s">
        <v>52</v>
      </c>
      <c r="G7">
        <v>20230215104126</v>
      </c>
      <c r="H7" t="s">
        <v>42</v>
      </c>
      <c r="I7">
        <v>231591</v>
      </c>
      <c r="J7">
        <v>114763</v>
      </c>
      <c r="K7" t="s">
        <v>32</v>
      </c>
      <c r="L7" t="s">
        <v>43</v>
      </c>
      <c r="M7" s="11">
        <v>44927</v>
      </c>
    </row>
    <row r="8" spans="1:13" x14ac:dyDescent="0.25">
      <c r="A8">
        <v>426.1</v>
      </c>
      <c r="B8" s="10">
        <v>44957</v>
      </c>
      <c r="C8" s="9">
        <v>100</v>
      </c>
      <c r="D8" t="s">
        <v>53</v>
      </c>
      <c r="E8">
        <v>660</v>
      </c>
      <c r="F8" t="s">
        <v>54</v>
      </c>
      <c r="G8">
        <v>20230215103624</v>
      </c>
      <c r="H8" t="s">
        <v>42</v>
      </c>
      <c r="I8">
        <v>231545</v>
      </c>
      <c r="J8">
        <v>114763</v>
      </c>
      <c r="K8" t="s">
        <v>32</v>
      </c>
      <c r="L8" t="s">
        <v>43</v>
      </c>
      <c r="M8" s="11">
        <v>44927</v>
      </c>
    </row>
    <row r="9" spans="1:13" x14ac:dyDescent="0.25">
      <c r="A9">
        <v>426.1</v>
      </c>
      <c r="B9" s="10">
        <v>44972</v>
      </c>
      <c r="C9" s="9">
        <v>100</v>
      </c>
      <c r="D9" t="s">
        <v>53</v>
      </c>
      <c r="E9">
        <v>8433</v>
      </c>
      <c r="F9" t="s">
        <v>55</v>
      </c>
      <c r="G9">
        <v>20230215104347</v>
      </c>
      <c r="H9" t="s">
        <v>42</v>
      </c>
      <c r="I9">
        <v>231730</v>
      </c>
      <c r="J9">
        <v>114763</v>
      </c>
      <c r="K9" t="s">
        <v>32</v>
      </c>
      <c r="L9" t="s">
        <v>43</v>
      </c>
      <c r="M9" s="11">
        <v>44958</v>
      </c>
    </row>
    <row r="10" spans="1:13" x14ac:dyDescent="0.25">
      <c r="A10">
        <v>930.3</v>
      </c>
      <c r="B10" s="10">
        <v>44805</v>
      </c>
      <c r="C10" s="9">
        <v>463.3</v>
      </c>
      <c r="D10" t="s">
        <v>56</v>
      </c>
      <c r="H10" t="s">
        <v>57</v>
      </c>
      <c r="I10">
        <v>0</v>
      </c>
      <c r="J10">
        <v>107832</v>
      </c>
      <c r="K10" t="s">
        <v>58</v>
      </c>
      <c r="L10" t="s">
        <v>59</v>
      </c>
      <c r="M10" s="11">
        <v>44805</v>
      </c>
    </row>
    <row r="11" spans="1:13" x14ac:dyDescent="0.25">
      <c r="A11">
        <v>930.3</v>
      </c>
      <c r="B11" s="10">
        <v>44819</v>
      </c>
      <c r="C11" s="9">
        <v>100</v>
      </c>
      <c r="D11" t="s">
        <v>60</v>
      </c>
      <c r="E11">
        <v>9997</v>
      </c>
      <c r="F11" t="s">
        <v>61</v>
      </c>
      <c r="G11">
        <v>20220915101259</v>
      </c>
      <c r="H11" t="s">
        <v>42</v>
      </c>
      <c r="I11">
        <v>230291</v>
      </c>
      <c r="J11">
        <v>107306</v>
      </c>
      <c r="K11" t="s">
        <v>32</v>
      </c>
      <c r="L11" t="s">
        <v>43</v>
      </c>
      <c r="M11" s="11">
        <v>44805</v>
      </c>
    </row>
    <row r="12" spans="1:13" x14ac:dyDescent="0.25">
      <c r="A12">
        <v>930.3</v>
      </c>
      <c r="B12" s="10">
        <v>44819</v>
      </c>
      <c r="C12" s="9">
        <v>100</v>
      </c>
      <c r="D12" t="s">
        <v>62</v>
      </c>
      <c r="E12">
        <v>2368</v>
      </c>
      <c r="F12" t="s">
        <v>63</v>
      </c>
      <c r="G12">
        <v>20220915101606</v>
      </c>
      <c r="H12" t="s">
        <v>42</v>
      </c>
      <c r="I12">
        <v>230260</v>
      </c>
      <c r="J12">
        <v>107306</v>
      </c>
      <c r="K12" t="s">
        <v>32</v>
      </c>
      <c r="L12" t="s">
        <v>43</v>
      </c>
      <c r="M12" s="11">
        <v>44805</v>
      </c>
    </row>
    <row r="13" spans="1:13" x14ac:dyDescent="0.25">
      <c r="A13">
        <v>930.3</v>
      </c>
      <c r="B13" s="10">
        <v>44823</v>
      </c>
      <c r="C13" s="9">
        <v>1000</v>
      </c>
      <c r="D13" t="s">
        <v>64</v>
      </c>
      <c r="E13">
        <v>1262</v>
      </c>
      <c r="F13" t="s">
        <v>65</v>
      </c>
      <c r="G13">
        <v>20220919083714</v>
      </c>
      <c r="H13" t="s">
        <v>42</v>
      </c>
      <c r="I13">
        <v>230319</v>
      </c>
      <c r="J13">
        <v>107561</v>
      </c>
      <c r="K13" t="s">
        <v>32</v>
      </c>
      <c r="L13" t="s">
        <v>43</v>
      </c>
      <c r="M13" s="11">
        <v>44805</v>
      </c>
    </row>
    <row r="14" spans="1:13" x14ac:dyDescent="0.25">
      <c r="A14">
        <v>930.3</v>
      </c>
      <c r="B14" s="10">
        <v>44825</v>
      </c>
      <c r="C14" s="9">
        <v>278.07</v>
      </c>
      <c r="D14" t="s">
        <v>66</v>
      </c>
      <c r="E14">
        <v>5975</v>
      </c>
      <c r="F14" t="s">
        <v>67</v>
      </c>
      <c r="G14">
        <v>86439</v>
      </c>
      <c r="H14" t="s">
        <v>42</v>
      </c>
      <c r="I14">
        <v>230453</v>
      </c>
      <c r="J14">
        <v>107666</v>
      </c>
      <c r="K14" t="s">
        <v>32</v>
      </c>
      <c r="L14" t="s">
        <v>43</v>
      </c>
      <c r="M14" s="11">
        <v>44805</v>
      </c>
    </row>
    <row r="15" spans="1:13" x14ac:dyDescent="0.25">
      <c r="A15">
        <v>930.3</v>
      </c>
      <c r="B15" s="10">
        <v>44825</v>
      </c>
      <c r="C15" s="9">
        <v>250</v>
      </c>
      <c r="D15" t="s">
        <v>68</v>
      </c>
      <c r="E15">
        <v>3525</v>
      </c>
      <c r="F15" t="s">
        <v>69</v>
      </c>
      <c r="G15">
        <v>20220921103057</v>
      </c>
      <c r="H15" t="s">
        <v>42</v>
      </c>
      <c r="I15">
        <v>230393</v>
      </c>
      <c r="J15">
        <v>107666</v>
      </c>
      <c r="K15" t="s">
        <v>32</v>
      </c>
      <c r="L15" t="s">
        <v>43</v>
      </c>
      <c r="M15" s="11">
        <v>44805</v>
      </c>
    </row>
    <row r="16" spans="1:13" x14ac:dyDescent="0.25">
      <c r="A16">
        <v>930.3</v>
      </c>
      <c r="B16" s="10">
        <v>44830</v>
      </c>
      <c r="C16" s="9">
        <v>100</v>
      </c>
      <c r="D16" t="s">
        <v>70</v>
      </c>
      <c r="E16">
        <v>7008</v>
      </c>
      <c r="F16" t="s">
        <v>71</v>
      </c>
      <c r="G16">
        <v>22000926150712</v>
      </c>
      <c r="H16" t="s">
        <v>42</v>
      </c>
      <c r="I16">
        <v>230459</v>
      </c>
      <c r="J16">
        <v>108160</v>
      </c>
      <c r="K16" t="s">
        <v>32</v>
      </c>
      <c r="L16" t="s">
        <v>43</v>
      </c>
      <c r="M16" s="11">
        <v>44805</v>
      </c>
    </row>
    <row r="17" spans="1:13" x14ac:dyDescent="0.25">
      <c r="A17">
        <v>930.3</v>
      </c>
      <c r="B17" s="10">
        <v>44880</v>
      </c>
      <c r="C17" s="9">
        <v>500</v>
      </c>
      <c r="D17" t="s">
        <v>72</v>
      </c>
      <c r="E17">
        <v>5934</v>
      </c>
      <c r="F17" t="s">
        <v>73</v>
      </c>
      <c r="G17">
        <v>20221115123811</v>
      </c>
      <c r="H17" t="s">
        <v>42</v>
      </c>
      <c r="I17">
        <v>230749</v>
      </c>
      <c r="J17">
        <v>110305</v>
      </c>
      <c r="K17" t="s">
        <v>32</v>
      </c>
      <c r="L17" t="s">
        <v>43</v>
      </c>
      <c r="M17" s="11">
        <v>44866</v>
      </c>
    </row>
    <row r="18" spans="1:13" x14ac:dyDescent="0.25">
      <c r="A18">
        <v>930.3</v>
      </c>
      <c r="B18" s="10">
        <v>44881</v>
      </c>
      <c r="C18" s="9">
        <v>250</v>
      </c>
      <c r="D18" t="s">
        <v>74</v>
      </c>
      <c r="E18">
        <v>7025</v>
      </c>
      <c r="F18" t="s">
        <v>75</v>
      </c>
      <c r="G18">
        <v>20221116104159</v>
      </c>
      <c r="H18" t="s">
        <v>42</v>
      </c>
      <c r="I18">
        <v>230757</v>
      </c>
      <c r="J18">
        <v>110305</v>
      </c>
      <c r="K18" t="s">
        <v>32</v>
      </c>
      <c r="L18" t="s">
        <v>43</v>
      </c>
      <c r="M18" s="11">
        <v>44866</v>
      </c>
    </row>
    <row r="19" spans="1:13" x14ac:dyDescent="0.25">
      <c r="A19">
        <v>930.3</v>
      </c>
      <c r="B19" s="10">
        <v>44915</v>
      </c>
      <c r="C19" s="9">
        <v>308</v>
      </c>
      <c r="D19" t="s">
        <v>76</v>
      </c>
      <c r="E19">
        <v>2226</v>
      </c>
      <c r="F19" t="s">
        <v>77</v>
      </c>
      <c r="G19">
        <v>20221220141410</v>
      </c>
      <c r="H19" t="s">
        <v>42</v>
      </c>
      <c r="I19">
        <v>231063</v>
      </c>
      <c r="J19">
        <v>111899</v>
      </c>
      <c r="K19" t="s">
        <v>32</v>
      </c>
      <c r="L19" t="s">
        <v>43</v>
      </c>
      <c r="M19" s="11">
        <v>44896</v>
      </c>
    </row>
    <row r="20" spans="1:13" x14ac:dyDescent="0.25">
      <c r="A20">
        <v>930.3</v>
      </c>
      <c r="B20" s="10">
        <v>44923</v>
      </c>
      <c r="C20" s="9">
        <v>100</v>
      </c>
      <c r="D20" t="s">
        <v>78</v>
      </c>
      <c r="E20">
        <v>5660</v>
      </c>
      <c r="F20" t="s">
        <v>79</v>
      </c>
      <c r="G20">
        <v>20221228145042</v>
      </c>
      <c r="H20" t="s">
        <v>42</v>
      </c>
      <c r="I20">
        <v>231192</v>
      </c>
      <c r="J20">
        <v>112409</v>
      </c>
      <c r="K20" t="s">
        <v>32</v>
      </c>
      <c r="L20" t="s">
        <v>43</v>
      </c>
      <c r="M20" s="11">
        <v>44896</v>
      </c>
    </row>
    <row r="21" spans="1:13" x14ac:dyDescent="0.25">
      <c r="A21">
        <v>930.3</v>
      </c>
      <c r="B21" s="10">
        <v>44923</v>
      </c>
      <c r="C21" s="9">
        <v>100</v>
      </c>
      <c r="D21" t="s">
        <v>78</v>
      </c>
      <c r="E21">
        <v>5961</v>
      </c>
      <c r="F21" t="s">
        <v>80</v>
      </c>
      <c r="G21">
        <v>20221228145417</v>
      </c>
      <c r="H21" t="s">
        <v>42</v>
      </c>
      <c r="I21">
        <v>231197</v>
      </c>
      <c r="J21">
        <v>112409</v>
      </c>
      <c r="K21" t="s">
        <v>32</v>
      </c>
      <c r="L21" t="s">
        <v>43</v>
      </c>
      <c r="M21" s="11">
        <v>44896</v>
      </c>
    </row>
    <row r="22" spans="1:13" x14ac:dyDescent="0.25">
      <c r="A22">
        <v>930.3</v>
      </c>
      <c r="B22" s="10">
        <v>45001</v>
      </c>
      <c r="C22" s="9">
        <v>750</v>
      </c>
      <c r="D22" t="s">
        <v>81</v>
      </c>
      <c r="E22">
        <v>5886</v>
      </c>
      <c r="F22" t="s">
        <v>82</v>
      </c>
      <c r="G22">
        <v>20230316090251</v>
      </c>
      <c r="H22" t="s">
        <v>42</v>
      </c>
      <c r="I22">
        <v>231766</v>
      </c>
      <c r="J22">
        <v>115896</v>
      </c>
      <c r="K22" t="s">
        <v>32</v>
      </c>
      <c r="L22" t="s">
        <v>43</v>
      </c>
      <c r="M22" s="11">
        <v>44986</v>
      </c>
    </row>
    <row r="23" spans="1:13" x14ac:dyDescent="0.25">
      <c r="A23">
        <v>930.3</v>
      </c>
      <c r="B23" s="10">
        <v>45030</v>
      </c>
      <c r="C23" s="9">
        <v>750</v>
      </c>
      <c r="D23" t="s">
        <v>83</v>
      </c>
      <c r="E23">
        <v>2567</v>
      </c>
      <c r="F23" t="s">
        <v>84</v>
      </c>
      <c r="G23">
        <v>20230414084436</v>
      </c>
      <c r="H23" t="s">
        <v>42</v>
      </c>
      <c r="I23">
        <v>231948</v>
      </c>
      <c r="J23">
        <v>117795</v>
      </c>
      <c r="K23" t="s">
        <v>32</v>
      </c>
      <c r="L23" t="s">
        <v>43</v>
      </c>
      <c r="M23" s="11">
        <v>45017</v>
      </c>
    </row>
    <row r="24" spans="1:13" x14ac:dyDescent="0.25">
      <c r="A24">
        <v>930.3</v>
      </c>
      <c r="B24" s="10">
        <v>45046</v>
      </c>
      <c r="C24" s="9">
        <v>1787.18</v>
      </c>
      <c r="D24" t="s">
        <v>85</v>
      </c>
      <c r="H24" t="s">
        <v>86</v>
      </c>
      <c r="I24">
        <v>0</v>
      </c>
      <c r="J24">
        <v>118381</v>
      </c>
      <c r="K24" t="s">
        <v>87</v>
      </c>
      <c r="L24" t="s">
        <v>88</v>
      </c>
      <c r="M24" s="11">
        <v>45017</v>
      </c>
    </row>
    <row r="25" spans="1:13" x14ac:dyDescent="0.25">
      <c r="A25">
        <v>930.3</v>
      </c>
      <c r="B25" s="10">
        <v>45048</v>
      </c>
      <c r="C25" s="9">
        <v>100</v>
      </c>
      <c r="D25" t="s">
        <v>89</v>
      </c>
      <c r="E25">
        <v>2501</v>
      </c>
      <c r="F25" t="s">
        <v>90</v>
      </c>
      <c r="G25">
        <v>20230502155354</v>
      </c>
      <c r="H25" t="s">
        <v>42</v>
      </c>
      <c r="I25">
        <v>232052</v>
      </c>
      <c r="J25">
        <v>118110</v>
      </c>
      <c r="K25" t="s">
        <v>32</v>
      </c>
      <c r="L25" t="s">
        <v>43</v>
      </c>
      <c r="M25" s="11">
        <v>45047</v>
      </c>
    </row>
    <row r="26" spans="1:13" x14ac:dyDescent="0.25">
      <c r="A26">
        <v>930.3</v>
      </c>
      <c r="B26" s="10">
        <v>45077</v>
      </c>
      <c r="C26" s="9">
        <v>250</v>
      </c>
      <c r="D26" t="s">
        <v>91</v>
      </c>
      <c r="E26">
        <v>6078</v>
      </c>
      <c r="F26" t="s">
        <v>92</v>
      </c>
      <c r="G26">
        <v>20230601140234</v>
      </c>
      <c r="H26" t="s">
        <v>42</v>
      </c>
      <c r="I26">
        <v>232278</v>
      </c>
      <c r="J26">
        <v>119578</v>
      </c>
      <c r="K26" t="s">
        <v>32</v>
      </c>
      <c r="L26" t="s">
        <v>43</v>
      </c>
      <c r="M26" s="11">
        <v>45047</v>
      </c>
    </row>
    <row r="27" spans="1:13" x14ac:dyDescent="0.25">
      <c r="A27">
        <v>930.3</v>
      </c>
      <c r="B27" s="10">
        <v>45078</v>
      </c>
      <c r="C27" s="9">
        <v>300</v>
      </c>
      <c r="D27" t="s">
        <v>93</v>
      </c>
      <c r="E27">
        <v>9042</v>
      </c>
      <c r="F27" t="s">
        <v>94</v>
      </c>
      <c r="G27">
        <v>20230601141608</v>
      </c>
      <c r="H27" t="s">
        <v>42</v>
      </c>
      <c r="I27">
        <v>232289</v>
      </c>
      <c r="J27">
        <v>119578</v>
      </c>
      <c r="K27" t="s">
        <v>32</v>
      </c>
      <c r="L27" t="s">
        <v>43</v>
      </c>
      <c r="M27" s="11">
        <v>45078</v>
      </c>
    </row>
    <row r="28" spans="1:13" x14ac:dyDescent="0.25">
      <c r="A28">
        <v>930.3</v>
      </c>
      <c r="B28" s="10">
        <v>45082</v>
      </c>
      <c r="C28" s="9">
        <v>1000</v>
      </c>
      <c r="D28" t="s">
        <v>78</v>
      </c>
      <c r="E28">
        <v>7020</v>
      </c>
      <c r="F28" t="s">
        <v>95</v>
      </c>
      <c r="G28">
        <v>20230605103608</v>
      </c>
      <c r="H28" t="s">
        <v>42</v>
      </c>
      <c r="I28">
        <v>232283</v>
      </c>
      <c r="J28">
        <v>119578</v>
      </c>
      <c r="K28" t="s">
        <v>32</v>
      </c>
      <c r="L28" t="s">
        <v>43</v>
      </c>
      <c r="M28" s="11">
        <v>45078</v>
      </c>
    </row>
    <row r="29" spans="1:13" x14ac:dyDescent="0.25">
      <c r="A29">
        <v>930.3</v>
      </c>
      <c r="B29" s="10">
        <v>45082</v>
      </c>
      <c r="C29" s="9">
        <v>1000</v>
      </c>
      <c r="D29" t="s">
        <v>78</v>
      </c>
      <c r="E29">
        <v>7021</v>
      </c>
      <c r="F29" t="s">
        <v>96</v>
      </c>
      <c r="G29">
        <v>20230605102809</v>
      </c>
      <c r="H29" t="s">
        <v>42</v>
      </c>
      <c r="I29">
        <v>232284</v>
      </c>
      <c r="J29">
        <v>119578</v>
      </c>
      <c r="K29" t="s">
        <v>32</v>
      </c>
      <c r="L29" t="s">
        <v>43</v>
      </c>
      <c r="M29" s="11">
        <v>45078</v>
      </c>
    </row>
    <row r="30" spans="1:13" x14ac:dyDescent="0.25">
      <c r="A30">
        <v>930.3</v>
      </c>
      <c r="B30" s="10">
        <v>45082</v>
      </c>
      <c r="C30" s="9">
        <v>1000</v>
      </c>
      <c r="D30" t="s">
        <v>78</v>
      </c>
      <c r="E30">
        <v>7022</v>
      </c>
      <c r="F30" t="s">
        <v>97</v>
      </c>
      <c r="G30">
        <v>20230605103139</v>
      </c>
      <c r="H30" t="s">
        <v>42</v>
      </c>
      <c r="I30">
        <v>232285</v>
      </c>
      <c r="J30">
        <v>119578</v>
      </c>
      <c r="K30" t="s">
        <v>32</v>
      </c>
      <c r="L30" t="s">
        <v>43</v>
      </c>
      <c r="M30" s="11">
        <v>45078</v>
      </c>
    </row>
    <row r="31" spans="1:13" x14ac:dyDescent="0.25">
      <c r="A31">
        <v>930.3</v>
      </c>
      <c r="B31" s="10">
        <v>45085</v>
      </c>
      <c r="C31" s="9">
        <v>100</v>
      </c>
      <c r="D31" t="s">
        <v>98</v>
      </c>
      <c r="E31">
        <v>5935</v>
      </c>
      <c r="F31" t="s">
        <v>99</v>
      </c>
      <c r="G31">
        <v>127</v>
      </c>
      <c r="H31" t="s">
        <v>42</v>
      </c>
      <c r="I31">
        <v>232320</v>
      </c>
      <c r="J31">
        <v>119931</v>
      </c>
      <c r="K31" t="s">
        <v>32</v>
      </c>
      <c r="L31" t="s">
        <v>43</v>
      </c>
      <c r="M31" s="11">
        <v>45078</v>
      </c>
    </row>
    <row r="32" spans="1:13" x14ac:dyDescent="0.25">
      <c r="A32">
        <v>930.3</v>
      </c>
      <c r="B32" s="10">
        <v>45085</v>
      </c>
      <c r="C32" s="9">
        <v>15.87</v>
      </c>
      <c r="D32" t="s">
        <v>100</v>
      </c>
      <c r="E32">
        <v>8250</v>
      </c>
      <c r="F32" t="s">
        <v>101</v>
      </c>
      <c r="G32">
        <v>20230608104443</v>
      </c>
      <c r="H32" t="s">
        <v>42</v>
      </c>
      <c r="I32">
        <v>38361</v>
      </c>
      <c r="J32">
        <v>119706</v>
      </c>
      <c r="K32" t="s">
        <v>32</v>
      </c>
      <c r="L32" t="s">
        <v>43</v>
      </c>
      <c r="M32" s="11">
        <v>45078</v>
      </c>
    </row>
    <row r="33" spans="1:13" x14ac:dyDescent="0.25">
      <c r="A33">
        <v>930.3</v>
      </c>
      <c r="B33" s="10">
        <v>45103</v>
      </c>
      <c r="C33" s="9">
        <v>150</v>
      </c>
      <c r="D33" t="s">
        <v>102</v>
      </c>
      <c r="E33">
        <v>7522</v>
      </c>
      <c r="F33" t="s">
        <v>103</v>
      </c>
      <c r="G33">
        <v>20230621152212</v>
      </c>
      <c r="H33" t="s">
        <v>42</v>
      </c>
      <c r="I33">
        <v>232439</v>
      </c>
      <c r="J33">
        <v>120694</v>
      </c>
      <c r="K33" t="s">
        <v>32</v>
      </c>
      <c r="L33" t="s">
        <v>43</v>
      </c>
      <c r="M33" s="11">
        <v>45078</v>
      </c>
    </row>
    <row r="34" spans="1:13" x14ac:dyDescent="0.25">
      <c r="A34">
        <v>930.3</v>
      </c>
      <c r="B34" s="10">
        <v>45117</v>
      </c>
      <c r="C34" s="9">
        <v>550</v>
      </c>
      <c r="D34" t="s">
        <v>104</v>
      </c>
      <c r="E34">
        <v>5932</v>
      </c>
      <c r="F34" t="s">
        <v>105</v>
      </c>
      <c r="G34">
        <v>20230710155222</v>
      </c>
      <c r="H34" t="s">
        <v>42</v>
      </c>
      <c r="I34">
        <v>232645</v>
      </c>
      <c r="J34">
        <v>121277</v>
      </c>
      <c r="K34" t="s">
        <v>32</v>
      </c>
      <c r="L34" t="s">
        <v>43</v>
      </c>
      <c r="M34" s="11">
        <v>45108</v>
      </c>
    </row>
    <row r="35" spans="1:13" x14ac:dyDescent="0.25">
      <c r="A35">
        <v>930.3</v>
      </c>
      <c r="B35" s="10">
        <v>45120</v>
      </c>
      <c r="C35" s="9">
        <v>206.23</v>
      </c>
      <c r="D35" t="s">
        <v>106</v>
      </c>
      <c r="E35">
        <v>8902</v>
      </c>
      <c r="F35" t="s">
        <v>107</v>
      </c>
      <c r="G35">
        <v>20230714094735</v>
      </c>
      <c r="H35" t="s">
        <v>42</v>
      </c>
      <c r="I35">
        <v>2421</v>
      </c>
      <c r="J35">
        <v>121399</v>
      </c>
      <c r="K35" t="s">
        <v>32</v>
      </c>
      <c r="L35" t="s">
        <v>43</v>
      </c>
      <c r="M35" s="11">
        <v>45108</v>
      </c>
    </row>
    <row r="36" spans="1:13" x14ac:dyDescent="0.25">
      <c r="A36">
        <v>930.3</v>
      </c>
      <c r="B36" s="10">
        <v>45120</v>
      </c>
      <c r="C36" s="9">
        <v>254.18</v>
      </c>
      <c r="D36" t="s">
        <v>108</v>
      </c>
      <c r="H36" t="s">
        <v>57</v>
      </c>
      <c r="I36">
        <v>0</v>
      </c>
      <c r="J36">
        <v>121903</v>
      </c>
      <c r="K36" t="s">
        <v>109</v>
      </c>
      <c r="L36" t="s">
        <v>59</v>
      </c>
      <c r="M36" s="11">
        <v>45108</v>
      </c>
    </row>
    <row r="37" spans="1:13" x14ac:dyDescent="0.25">
      <c r="A37">
        <v>930.3</v>
      </c>
      <c r="B37" s="10">
        <v>45126</v>
      </c>
      <c r="C37" s="9">
        <v>100</v>
      </c>
      <c r="D37" t="s">
        <v>110</v>
      </c>
      <c r="E37">
        <v>5972</v>
      </c>
      <c r="F37" t="s">
        <v>111</v>
      </c>
      <c r="G37">
        <v>20230719115809</v>
      </c>
      <c r="H37" t="s">
        <v>42</v>
      </c>
      <c r="I37">
        <v>232646</v>
      </c>
      <c r="J37">
        <v>121622</v>
      </c>
      <c r="K37" t="s">
        <v>32</v>
      </c>
      <c r="L37" t="s">
        <v>43</v>
      </c>
      <c r="M37" s="11">
        <v>45108</v>
      </c>
    </row>
    <row r="38" spans="1:13" x14ac:dyDescent="0.25">
      <c r="A38">
        <v>930.3</v>
      </c>
      <c r="B38" s="10">
        <v>45126</v>
      </c>
      <c r="C38" s="9">
        <v>500</v>
      </c>
      <c r="D38" t="s">
        <v>112</v>
      </c>
      <c r="E38">
        <v>990</v>
      </c>
      <c r="F38" t="s">
        <v>113</v>
      </c>
      <c r="G38">
        <v>20230719123755</v>
      </c>
      <c r="H38" t="s">
        <v>42</v>
      </c>
      <c r="I38">
        <v>232634</v>
      </c>
      <c r="J38">
        <v>121622</v>
      </c>
      <c r="K38" t="s">
        <v>32</v>
      </c>
      <c r="L38" t="s">
        <v>43</v>
      </c>
      <c r="M38" s="11">
        <v>45108</v>
      </c>
    </row>
    <row r="39" spans="1:13" x14ac:dyDescent="0.25">
      <c r="A39">
        <v>930.3</v>
      </c>
      <c r="B39" s="10">
        <v>45127</v>
      </c>
      <c r="C39" s="9">
        <v>100</v>
      </c>
      <c r="D39" t="s">
        <v>62</v>
      </c>
      <c r="E39">
        <v>2368</v>
      </c>
      <c r="F39" t="s">
        <v>114</v>
      </c>
      <c r="G39">
        <v>20230720105546</v>
      </c>
      <c r="H39" t="s">
        <v>42</v>
      </c>
      <c r="I39">
        <v>232635</v>
      </c>
      <c r="J39">
        <v>121692</v>
      </c>
      <c r="K39" t="s">
        <v>32</v>
      </c>
      <c r="L39" t="s">
        <v>43</v>
      </c>
      <c r="M39" s="11">
        <v>45108</v>
      </c>
    </row>
    <row r="40" spans="1:13" x14ac:dyDescent="0.25">
      <c r="A40">
        <v>930.3</v>
      </c>
      <c r="B40" s="10">
        <v>45156</v>
      </c>
      <c r="C40" s="9">
        <v>250</v>
      </c>
      <c r="D40" t="s">
        <v>78</v>
      </c>
      <c r="E40">
        <v>6032</v>
      </c>
      <c r="F40" t="s">
        <v>115</v>
      </c>
      <c r="G40">
        <v>20230818133529</v>
      </c>
      <c r="H40" t="s">
        <v>42</v>
      </c>
      <c r="I40">
        <v>232895</v>
      </c>
      <c r="J40">
        <v>123212</v>
      </c>
      <c r="K40" t="s">
        <v>32</v>
      </c>
      <c r="L40" t="s">
        <v>43</v>
      </c>
      <c r="M40" s="11">
        <v>45139</v>
      </c>
    </row>
    <row r="41" spans="1:13" x14ac:dyDescent="0.25">
      <c r="A41">
        <v>930.3</v>
      </c>
      <c r="B41" s="10">
        <v>45161</v>
      </c>
      <c r="C41" s="9">
        <v>250</v>
      </c>
      <c r="D41" t="s">
        <v>116</v>
      </c>
      <c r="E41">
        <v>5935</v>
      </c>
      <c r="F41" t="s">
        <v>99</v>
      </c>
      <c r="G41">
        <v>20230823153253</v>
      </c>
      <c r="H41" t="s">
        <v>42</v>
      </c>
      <c r="I41">
        <v>232834</v>
      </c>
      <c r="J41">
        <v>123285</v>
      </c>
      <c r="K41" t="s">
        <v>32</v>
      </c>
      <c r="L41" t="s">
        <v>43</v>
      </c>
      <c r="M41" s="11">
        <v>45139</v>
      </c>
    </row>
    <row r="42" spans="1:13" x14ac:dyDescent="0.25">
      <c r="A42">
        <v>930.3</v>
      </c>
      <c r="B42" s="10">
        <v>45162</v>
      </c>
      <c r="C42" s="9">
        <v>750</v>
      </c>
      <c r="D42" t="s">
        <v>117</v>
      </c>
      <c r="E42">
        <v>7078</v>
      </c>
      <c r="F42" t="s">
        <v>118</v>
      </c>
      <c r="G42">
        <v>20230824113510</v>
      </c>
      <c r="H42" t="s">
        <v>42</v>
      </c>
      <c r="I42">
        <v>232839</v>
      </c>
      <c r="J42">
        <v>123285</v>
      </c>
      <c r="K42" t="s">
        <v>32</v>
      </c>
      <c r="L42" t="s">
        <v>43</v>
      </c>
      <c r="M42" s="11">
        <v>45139</v>
      </c>
    </row>
    <row r="43" spans="1:13" x14ac:dyDescent="0.25">
      <c r="A43">
        <v>930.3</v>
      </c>
      <c r="B43" s="10">
        <v>45169</v>
      </c>
      <c r="C43" s="9">
        <v>100</v>
      </c>
      <c r="D43" t="s">
        <v>119</v>
      </c>
      <c r="E43">
        <v>6520</v>
      </c>
      <c r="F43" t="s">
        <v>120</v>
      </c>
      <c r="G43">
        <v>20230905161432</v>
      </c>
      <c r="H43" t="s">
        <v>42</v>
      </c>
      <c r="I43">
        <v>232930</v>
      </c>
      <c r="J43">
        <v>123839</v>
      </c>
      <c r="K43" t="s">
        <v>32</v>
      </c>
      <c r="L43" t="s">
        <v>43</v>
      </c>
      <c r="M43" s="11">
        <v>45139</v>
      </c>
    </row>
    <row r="44" spans="1:13" ht="15.75" thickBot="1" x14ac:dyDescent="0.3">
      <c r="C44" s="13">
        <f>SUM(C2:C43)</f>
        <v>15512.830000000002</v>
      </c>
      <c r="D44" t="s">
        <v>169</v>
      </c>
    </row>
  </sheetData>
  <autoFilter ref="A1:R43" xr:uid="{22ACE094-3AAC-4750-ACDA-07C7AF132DB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CB32-1799-4857-BDBD-BEC5E4025FE2}">
  <dimension ref="A1:M61"/>
  <sheetViews>
    <sheetView topLeftCell="A49" zoomScaleNormal="100" workbookViewId="0">
      <selection activeCell="F6" sqref="F6"/>
    </sheetView>
  </sheetViews>
  <sheetFormatPr defaultRowHeight="15" x14ac:dyDescent="0.25"/>
  <cols>
    <col min="1" max="2" width="10.42578125" bestFit="1" customWidth="1"/>
    <col min="3" max="3" width="11.5703125" style="9" bestFit="1" customWidth="1"/>
    <col min="4" max="4" width="42.140625" bestFit="1" customWidth="1"/>
    <col min="5" max="5" width="9.5703125" bestFit="1" customWidth="1"/>
    <col min="6" max="6" width="34.7109375" bestFit="1" customWidth="1"/>
    <col min="7" max="7" width="12.140625" bestFit="1" customWidth="1"/>
    <col min="8" max="8" width="9.85546875" bestFit="1" customWidth="1"/>
    <col min="9" max="9" width="17.85546875" bestFit="1" customWidth="1"/>
    <col min="10" max="10" width="9.85546875" bestFit="1" customWidth="1"/>
    <col min="11" max="11" width="38.85546875" bestFit="1" customWidth="1"/>
    <col min="12" max="12" width="22.42578125" bestFit="1" customWidth="1"/>
    <col min="13" max="13" width="9" bestFit="1" customWidth="1"/>
  </cols>
  <sheetData>
    <row r="1" spans="1:13" x14ac:dyDescent="0.25">
      <c r="A1" t="s">
        <v>26</v>
      </c>
      <c r="B1" t="s">
        <v>27</v>
      </c>
      <c r="C1" s="9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36</v>
      </c>
      <c r="K1" t="s">
        <v>37</v>
      </c>
      <c r="L1" t="s">
        <v>38</v>
      </c>
      <c r="M1" t="s">
        <v>39</v>
      </c>
    </row>
    <row r="2" spans="1:13" x14ac:dyDescent="0.25">
      <c r="A2" s="12">
        <v>580</v>
      </c>
      <c r="B2" s="10">
        <v>44971</v>
      </c>
      <c r="C2" s="9">
        <v>209</v>
      </c>
      <c r="D2" t="s">
        <v>122</v>
      </c>
      <c r="E2">
        <v>2010</v>
      </c>
      <c r="F2" t="s">
        <v>123</v>
      </c>
      <c r="G2">
        <v>20230216201300</v>
      </c>
      <c r="H2" t="s">
        <v>42</v>
      </c>
      <c r="I2">
        <v>2053</v>
      </c>
      <c r="J2">
        <v>114652</v>
      </c>
      <c r="K2" t="s">
        <v>32</v>
      </c>
      <c r="L2" t="s">
        <v>43</v>
      </c>
      <c r="M2" s="11">
        <v>44958</v>
      </c>
    </row>
    <row r="3" spans="1:13" x14ac:dyDescent="0.25">
      <c r="A3" s="12">
        <v>580</v>
      </c>
      <c r="B3" s="10">
        <v>45132</v>
      </c>
      <c r="C3" s="9">
        <v>100</v>
      </c>
      <c r="D3" t="s">
        <v>124</v>
      </c>
      <c r="E3">
        <v>7890</v>
      </c>
      <c r="F3" t="s">
        <v>125</v>
      </c>
      <c r="G3">
        <v>20230725135007</v>
      </c>
      <c r="H3" t="s">
        <v>42</v>
      </c>
      <c r="I3">
        <v>232698</v>
      </c>
      <c r="J3">
        <v>122315</v>
      </c>
      <c r="K3" t="s">
        <v>32</v>
      </c>
      <c r="L3" t="s">
        <v>43</v>
      </c>
      <c r="M3" s="11">
        <v>45108</v>
      </c>
    </row>
    <row r="4" spans="1:13" x14ac:dyDescent="0.25">
      <c r="A4" s="12">
        <v>921</v>
      </c>
      <c r="B4" s="10">
        <v>44816</v>
      </c>
      <c r="C4" s="9">
        <v>499</v>
      </c>
      <c r="D4" t="s">
        <v>126</v>
      </c>
      <c r="H4" t="s">
        <v>57</v>
      </c>
      <c r="I4">
        <v>0</v>
      </c>
      <c r="J4">
        <v>108531</v>
      </c>
      <c r="K4" t="s">
        <v>126</v>
      </c>
      <c r="L4" t="s">
        <v>59</v>
      </c>
      <c r="M4" s="11">
        <v>44805</v>
      </c>
    </row>
    <row r="5" spans="1:13" x14ac:dyDescent="0.25">
      <c r="A5" s="12">
        <v>921</v>
      </c>
      <c r="B5" s="10">
        <v>44879</v>
      </c>
      <c r="C5" s="9">
        <v>130.63</v>
      </c>
      <c r="D5" t="s">
        <v>127</v>
      </c>
      <c r="H5" t="s">
        <v>57</v>
      </c>
      <c r="I5">
        <v>0</v>
      </c>
      <c r="J5">
        <v>111089</v>
      </c>
      <c r="K5" t="s">
        <v>127</v>
      </c>
      <c r="L5" t="s">
        <v>59</v>
      </c>
      <c r="M5" s="11">
        <v>44866</v>
      </c>
    </row>
    <row r="6" spans="1:13" x14ac:dyDescent="0.25">
      <c r="A6" s="12">
        <v>921</v>
      </c>
      <c r="B6" s="10">
        <v>45166</v>
      </c>
      <c r="C6" s="9">
        <v>5.56</v>
      </c>
      <c r="D6" t="s">
        <v>128</v>
      </c>
      <c r="H6" t="s">
        <v>57</v>
      </c>
      <c r="I6">
        <v>0</v>
      </c>
      <c r="J6">
        <v>123567</v>
      </c>
      <c r="K6" t="s">
        <v>128</v>
      </c>
      <c r="L6" t="s">
        <v>59</v>
      </c>
      <c r="M6" s="11">
        <v>45139</v>
      </c>
    </row>
    <row r="7" spans="1:13" x14ac:dyDescent="0.25">
      <c r="A7" s="12">
        <v>921</v>
      </c>
      <c r="B7" s="10">
        <v>44879</v>
      </c>
      <c r="C7" s="9">
        <v>130.63</v>
      </c>
      <c r="D7" t="s">
        <v>127</v>
      </c>
      <c r="H7" t="s">
        <v>57</v>
      </c>
      <c r="I7">
        <v>0</v>
      </c>
      <c r="J7">
        <v>111089</v>
      </c>
      <c r="K7" t="s">
        <v>127</v>
      </c>
      <c r="L7" t="s">
        <v>59</v>
      </c>
      <c r="M7" s="11">
        <v>44866</v>
      </c>
    </row>
    <row r="8" spans="1:13" x14ac:dyDescent="0.25">
      <c r="A8" s="12">
        <v>921</v>
      </c>
      <c r="B8" s="10">
        <v>44972</v>
      </c>
      <c r="C8" s="9">
        <v>764</v>
      </c>
      <c r="D8" t="s">
        <v>129</v>
      </c>
      <c r="E8">
        <v>6090</v>
      </c>
      <c r="F8" t="s">
        <v>130</v>
      </c>
      <c r="G8">
        <v>20230215115058</v>
      </c>
      <c r="H8" t="s">
        <v>42</v>
      </c>
      <c r="I8">
        <v>231452</v>
      </c>
      <c r="J8">
        <v>114486</v>
      </c>
      <c r="K8" t="s">
        <v>32</v>
      </c>
      <c r="L8" t="s">
        <v>43</v>
      </c>
      <c r="M8" s="11">
        <v>44958</v>
      </c>
    </row>
    <row r="9" spans="1:13" x14ac:dyDescent="0.25">
      <c r="A9" s="12">
        <v>921</v>
      </c>
      <c r="B9" s="10">
        <v>45166</v>
      </c>
      <c r="C9" s="9">
        <v>5.56</v>
      </c>
      <c r="D9" t="s">
        <v>128</v>
      </c>
      <c r="H9" t="s">
        <v>57</v>
      </c>
      <c r="I9">
        <v>0</v>
      </c>
      <c r="J9">
        <v>123567</v>
      </c>
      <c r="K9" t="s">
        <v>128</v>
      </c>
      <c r="L9" t="s">
        <v>59</v>
      </c>
      <c r="M9" s="11">
        <v>45139</v>
      </c>
    </row>
    <row r="10" spans="1:13" x14ac:dyDescent="0.25">
      <c r="A10" s="12">
        <v>921</v>
      </c>
      <c r="B10" s="10">
        <v>45017</v>
      </c>
      <c r="C10" s="9">
        <v>-2081.8000000000002</v>
      </c>
      <c r="D10" t="s">
        <v>131</v>
      </c>
      <c r="H10" t="s">
        <v>57</v>
      </c>
      <c r="I10">
        <v>0</v>
      </c>
      <c r="J10">
        <v>118308</v>
      </c>
      <c r="K10" t="s">
        <v>131</v>
      </c>
      <c r="L10" t="s">
        <v>59</v>
      </c>
      <c r="M10" s="11">
        <v>45017</v>
      </c>
    </row>
    <row r="11" spans="1:13" x14ac:dyDescent="0.25">
      <c r="A11" s="12">
        <v>921</v>
      </c>
      <c r="B11" s="10">
        <v>45017</v>
      </c>
      <c r="C11" s="9">
        <v>2081.8000000000002</v>
      </c>
      <c r="D11" t="s">
        <v>131</v>
      </c>
      <c r="H11" t="s">
        <v>57</v>
      </c>
      <c r="I11">
        <v>0</v>
      </c>
      <c r="J11">
        <v>118310</v>
      </c>
      <c r="K11" t="s">
        <v>131</v>
      </c>
      <c r="L11" t="s">
        <v>59</v>
      </c>
      <c r="M11" s="11">
        <v>45017</v>
      </c>
    </row>
    <row r="12" spans="1:13" x14ac:dyDescent="0.25">
      <c r="A12" s="12">
        <v>921</v>
      </c>
      <c r="B12" s="10">
        <v>45017</v>
      </c>
      <c r="C12" s="9">
        <v>2081.8000000000002</v>
      </c>
      <c r="D12" t="s">
        <v>132</v>
      </c>
      <c r="H12" t="s">
        <v>57</v>
      </c>
      <c r="I12">
        <v>0</v>
      </c>
      <c r="J12">
        <v>118309</v>
      </c>
      <c r="K12" t="s">
        <v>131</v>
      </c>
      <c r="L12" t="s">
        <v>59</v>
      </c>
      <c r="M12" s="11">
        <v>45017</v>
      </c>
    </row>
    <row r="13" spans="1:13" x14ac:dyDescent="0.25">
      <c r="A13" s="12">
        <v>921</v>
      </c>
      <c r="B13" s="10">
        <v>45034</v>
      </c>
      <c r="C13" s="9">
        <v>1017.6</v>
      </c>
      <c r="D13" t="s">
        <v>133</v>
      </c>
      <c r="E13">
        <v>5871</v>
      </c>
      <c r="F13" t="s">
        <v>134</v>
      </c>
      <c r="G13">
        <v>20230509062955</v>
      </c>
      <c r="H13" t="s">
        <v>42</v>
      </c>
      <c r="I13">
        <v>2290</v>
      </c>
      <c r="J13">
        <v>118253</v>
      </c>
      <c r="K13" t="s">
        <v>32</v>
      </c>
      <c r="L13" t="s">
        <v>43</v>
      </c>
      <c r="M13" s="11">
        <v>45017</v>
      </c>
    </row>
    <row r="14" spans="1:13" x14ac:dyDescent="0.25">
      <c r="A14" s="12">
        <v>921</v>
      </c>
      <c r="B14" s="10">
        <v>45048</v>
      </c>
      <c r="C14" s="9">
        <v>34.450000000000003</v>
      </c>
      <c r="D14" t="s">
        <v>133</v>
      </c>
      <c r="E14">
        <v>5871</v>
      </c>
      <c r="F14" t="s">
        <v>134</v>
      </c>
      <c r="G14">
        <v>20230503065036</v>
      </c>
      <c r="H14" t="s">
        <v>42</v>
      </c>
      <c r="I14">
        <v>2273</v>
      </c>
      <c r="J14">
        <v>117959</v>
      </c>
      <c r="K14" t="s">
        <v>32</v>
      </c>
      <c r="L14" t="s">
        <v>43</v>
      </c>
      <c r="M14" s="11">
        <v>45047</v>
      </c>
    </row>
    <row r="15" spans="1:13" x14ac:dyDescent="0.25">
      <c r="A15" s="12">
        <v>921</v>
      </c>
      <c r="B15" s="10">
        <v>45048</v>
      </c>
      <c r="C15" s="9">
        <v>56.18</v>
      </c>
      <c r="D15" t="s">
        <v>133</v>
      </c>
      <c r="E15">
        <v>5871</v>
      </c>
      <c r="F15" t="s">
        <v>134</v>
      </c>
      <c r="G15">
        <v>20230503065050</v>
      </c>
      <c r="H15" t="s">
        <v>42</v>
      </c>
      <c r="I15">
        <v>2274</v>
      </c>
      <c r="J15">
        <v>117959</v>
      </c>
      <c r="K15" t="s">
        <v>32</v>
      </c>
      <c r="L15" t="s">
        <v>43</v>
      </c>
      <c r="M15" s="11">
        <v>45047</v>
      </c>
    </row>
    <row r="16" spans="1:13" x14ac:dyDescent="0.25">
      <c r="A16" s="12">
        <v>921</v>
      </c>
      <c r="B16" s="10">
        <v>45096</v>
      </c>
      <c r="C16" s="9">
        <v>119.99</v>
      </c>
      <c r="D16" t="s">
        <v>135</v>
      </c>
      <c r="E16">
        <v>5871</v>
      </c>
      <c r="F16" t="s">
        <v>134</v>
      </c>
      <c r="G16">
        <v>20230626171349</v>
      </c>
      <c r="H16" t="s">
        <v>42</v>
      </c>
      <c r="I16">
        <v>2374</v>
      </c>
      <c r="J16">
        <v>120629</v>
      </c>
      <c r="K16" t="s">
        <v>32</v>
      </c>
      <c r="L16" t="s">
        <v>43</v>
      </c>
      <c r="M16" s="11">
        <v>45078</v>
      </c>
    </row>
    <row r="17" spans="1:13" x14ac:dyDescent="0.25">
      <c r="A17" s="12">
        <v>921</v>
      </c>
      <c r="B17" s="10">
        <v>45097</v>
      </c>
      <c r="C17" s="9">
        <v>954</v>
      </c>
      <c r="D17" t="s">
        <v>135</v>
      </c>
      <c r="E17">
        <v>8902</v>
      </c>
      <c r="F17" t="s">
        <v>107</v>
      </c>
      <c r="G17">
        <v>20230623150644</v>
      </c>
      <c r="H17" t="s">
        <v>42</v>
      </c>
      <c r="I17">
        <v>2369</v>
      </c>
      <c r="J17">
        <v>120629</v>
      </c>
      <c r="K17" t="s">
        <v>32</v>
      </c>
      <c r="L17" t="s">
        <v>43</v>
      </c>
      <c r="M17" s="11">
        <v>45078</v>
      </c>
    </row>
    <row r="18" spans="1:13" x14ac:dyDescent="0.25">
      <c r="A18" s="12">
        <v>921</v>
      </c>
      <c r="B18" s="10">
        <v>45138</v>
      </c>
      <c r="C18" s="9">
        <v>936.5</v>
      </c>
      <c r="D18" t="s">
        <v>136</v>
      </c>
      <c r="E18">
        <v>5886</v>
      </c>
      <c r="F18" t="s">
        <v>82</v>
      </c>
      <c r="G18">
        <v>3954436</v>
      </c>
      <c r="H18" t="s">
        <v>42</v>
      </c>
      <c r="I18">
        <v>232686</v>
      </c>
      <c r="J18">
        <v>122315</v>
      </c>
      <c r="K18" t="s">
        <v>32</v>
      </c>
      <c r="L18" t="s">
        <v>43</v>
      </c>
      <c r="M18" s="11">
        <v>45108</v>
      </c>
    </row>
    <row r="19" spans="1:13" x14ac:dyDescent="0.25">
      <c r="A19" s="12">
        <v>921</v>
      </c>
      <c r="B19" s="10">
        <v>45166</v>
      </c>
      <c r="C19" s="9">
        <v>5.56</v>
      </c>
      <c r="D19" t="s">
        <v>128</v>
      </c>
      <c r="H19" t="s">
        <v>57</v>
      </c>
      <c r="I19">
        <v>0</v>
      </c>
      <c r="J19">
        <v>123567</v>
      </c>
      <c r="K19" t="s">
        <v>128</v>
      </c>
      <c r="L19" t="s">
        <v>59</v>
      </c>
      <c r="M19" s="11">
        <v>45139</v>
      </c>
    </row>
    <row r="20" spans="1:13" x14ac:dyDescent="0.25">
      <c r="A20" s="12">
        <v>921</v>
      </c>
      <c r="B20" s="10">
        <v>44805</v>
      </c>
      <c r="C20" s="9">
        <v>-463.3</v>
      </c>
      <c r="D20" t="s">
        <v>56</v>
      </c>
      <c r="H20" t="s">
        <v>57</v>
      </c>
      <c r="I20">
        <v>0</v>
      </c>
      <c r="J20">
        <v>107832</v>
      </c>
      <c r="K20" t="s">
        <v>58</v>
      </c>
      <c r="L20" t="s">
        <v>59</v>
      </c>
      <c r="M20" s="11">
        <v>44805</v>
      </c>
    </row>
    <row r="21" spans="1:13" x14ac:dyDescent="0.25">
      <c r="A21" s="12">
        <v>921</v>
      </c>
      <c r="B21" s="10">
        <v>44879</v>
      </c>
      <c r="C21" s="9">
        <v>130.63</v>
      </c>
      <c r="D21" t="s">
        <v>127</v>
      </c>
      <c r="H21" t="s">
        <v>57</v>
      </c>
      <c r="I21">
        <v>0</v>
      </c>
      <c r="J21">
        <v>111089</v>
      </c>
      <c r="K21" t="s">
        <v>127</v>
      </c>
      <c r="L21" t="s">
        <v>59</v>
      </c>
      <c r="M21" s="11">
        <v>44866</v>
      </c>
    </row>
    <row r="22" spans="1:13" x14ac:dyDescent="0.25">
      <c r="A22" s="12">
        <v>921</v>
      </c>
      <c r="B22" s="10">
        <v>44939</v>
      </c>
      <c r="C22" s="9">
        <v>500</v>
      </c>
      <c r="D22" t="s">
        <v>137</v>
      </c>
      <c r="E22">
        <v>2498</v>
      </c>
      <c r="F22" t="s">
        <v>138</v>
      </c>
      <c r="G22" t="s">
        <v>139</v>
      </c>
      <c r="H22" t="s">
        <v>42</v>
      </c>
      <c r="I22">
        <v>231229</v>
      </c>
      <c r="J22">
        <v>113091</v>
      </c>
      <c r="K22" t="s">
        <v>32</v>
      </c>
      <c r="L22" t="s">
        <v>43</v>
      </c>
      <c r="M22" s="11">
        <v>44927</v>
      </c>
    </row>
    <row r="23" spans="1:13" x14ac:dyDescent="0.25">
      <c r="A23" s="12">
        <v>921</v>
      </c>
      <c r="B23" s="10">
        <v>44978</v>
      </c>
      <c r="C23" s="9">
        <v>300</v>
      </c>
      <c r="D23" t="s">
        <v>140</v>
      </c>
      <c r="E23">
        <v>990</v>
      </c>
      <c r="F23" t="s">
        <v>113</v>
      </c>
      <c r="G23">
        <v>11694693</v>
      </c>
      <c r="H23" t="s">
        <v>42</v>
      </c>
      <c r="I23">
        <v>231490</v>
      </c>
      <c r="J23">
        <v>114832</v>
      </c>
      <c r="K23" t="s">
        <v>32</v>
      </c>
      <c r="L23" t="s">
        <v>43</v>
      </c>
      <c r="M23" s="11">
        <v>44958</v>
      </c>
    </row>
    <row r="24" spans="1:13" x14ac:dyDescent="0.25">
      <c r="A24" s="12">
        <v>921</v>
      </c>
      <c r="B24" s="10">
        <v>45061</v>
      </c>
      <c r="C24" s="9">
        <v>350</v>
      </c>
      <c r="D24" t="s">
        <v>141</v>
      </c>
      <c r="H24" t="s">
        <v>57</v>
      </c>
      <c r="I24">
        <v>0</v>
      </c>
      <c r="J24">
        <v>119482</v>
      </c>
      <c r="K24" t="s">
        <v>141</v>
      </c>
      <c r="L24" t="s">
        <v>59</v>
      </c>
      <c r="M24" s="11">
        <v>45047</v>
      </c>
    </row>
    <row r="25" spans="1:13" x14ac:dyDescent="0.25">
      <c r="A25" s="12">
        <v>921</v>
      </c>
      <c r="B25" s="10">
        <v>45166</v>
      </c>
      <c r="C25" s="9">
        <v>5.56</v>
      </c>
      <c r="D25" t="s">
        <v>128</v>
      </c>
      <c r="H25" t="s">
        <v>57</v>
      </c>
      <c r="I25">
        <v>0</v>
      </c>
      <c r="J25">
        <v>123567</v>
      </c>
      <c r="K25" t="s">
        <v>128</v>
      </c>
      <c r="L25" t="s">
        <v>59</v>
      </c>
      <c r="M25" s="11">
        <v>45139</v>
      </c>
    </row>
    <row r="26" spans="1:13" x14ac:dyDescent="0.25">
      <c r="A26" s="12">
        <v>921</v>
      </c>
      <c r="B26" s="10">
        <v>44879</v>
      </c>
      <c r="C26" s="9">
        <v>130.62</v>
      </c>
      <c r="D26" t="s">
        <v>127</v>
      </c>
      <c r="H26" t="s">
        <v>57</v>
      </c>
      <c r="I26">
        <v>0</v>
      </c>
      <c r="J26">
        <v>111089</v>
      </c>
      <c r="K26" t="s">
        <v>127</v>
      </c>
      <c r="L26" t="s">
        <v>59</v>
      </c>
      <c r="M26" s="11">
        <v>44866</v>
      </c>
    </row>
    <row r="27" spans="1:13" x14ac:dyDescent="0.25">
      <c r="A27" s="12">
        <v>921</v>
      </c>
      <c r="B27" s="10">
        <v>45166</v>
      </c>
      <c r="C27" s="9">
        <v>5.55</v>
      </c>
      <c r="D27" t="s">
        <v>128</v>
      </c>
      <c r="H27" t="s">
        <v>57</v>
      </c>
      <c r="I27">
        <v>0</v>
      </c>
      <c r="J27">
        <v>123567</v>
      </c>
      <c r="K27" t="s">
        <v>128</v>
      </c>
      <c r="L27" t="s">
        <v>59</v>
      </c>
      <c r="M27" s="11">
        <v>45139</v>
      </c>
    </row>
    <row r="28" spans="1:13" x14ac:dyDescent="0.25">
      <c r="A28" s="12">
        <v>921</v>
      </c>
      <c r="B28" s="10">
        <v>44879</v>
      </c>
      <c r="C28" s="9">
        <v>130.62</v>
      </c>
      <c r="D28" t="s">
        <v>127</v>
      </c>
      <c r="H28" t="s">
        <v>57</v>
      </c>
      <c r="I28">
        <v>0</v>
      </c>
      <c r="J28">
        <v>111089</v>
      </c>
      <c r="K28" t="s">
        <v>127</v>
      </c>
      <c r="L28" t="s">
        <v>59</v>
      </c>
      <c r="M28" s="11">
        <v>44866</v>
      </c>
    </row>
    <row r="29" spans="1:13" x14ac:dyDescent="0.25">
      <c r="A29" s="12">
        <v>921</v>
      </c>
      <c r="B29" s="10">
        <v>45166</v>
      </c>
      <c r="C29" s="9">
        <v>5.55</v>
      </c>
      <c r="D29" t="s">
        <v>128</v>
      </c>
      <c r="H29" t="s">
        <v>57</v>
      </c>
      <c r="I29">
        <v>0</v>
      </c>
      <c r="J29">
        <v>123567</v>
      </c>
      <c r="K29" t="s">
        <v>128</v>
      </c>
      <c r="L29" t="s">
        <v>59</v>
      </c>
      <c r="M29" s="11">
        <v>45139</v>
      </c>
    </row>
    <row r="30" spans="1:13" x14ac:dyDescent="0.25">
      <c r="A30" s="12">
        <v>921</v>
      </c>
      <c r="B30" s="10">
        <v>44879</v>
      </c>
      <c r="C30" s="9">
        <v>130.62</v>
      </c>
      <c r="D30" t="s">
        <v>127</v>
      </c>
      <c r="H30" t="s">
        <v>57</v>
      </c>
      <c r="I30">
        <v>0</v>
      </c>
      <c r="J30">
        <v>111089</v>
      </c>
      <c r="K30" t="s">
        <v>127</v>
      </c>
      <c r="L30" t="s">
        <v>59</v>
      </c>
      <c r="M30" s="11">
        <v>44866</v>
      </c>
    </row>
    <row r="31" spans="1:13" x14ac:dyDescent="0.25">
      <c r="A31" s="12">
        <v>921</v>
      </c>
      <c r="B31" s="10">
        <v>45037</v>
      </c>
      <c r="C31" s="9">
        <v>27</v>
      </c>
      <c r="D31" t="s">
        <v>142</v>
      </c>
      <c r="E31">
        <v>7277</v>
      </c>
      <c r="F31" t="s">
        <v>143</v>
      </c>
      <c r="G31" t="s">
        <v>144</v>
      </c>
      <c r="H31" t="s">
        <v>42</v>
      </c>
      <c r="I31">
        <v>232026</v>
      </c>
      <c r="J31">
        <v>117696</v>
      </c>
      <c r="K31" t="s">
        <v>32</v>
      </c>
      <c r="L31" t="s">
        <v>43</v>
      </c>
      <c r="M31" s="11">
        <v>45017</v>
      </c>
    </row>
    <row r="32" spans="1:13" x14ac:dyDescent="0.25">
      <c r="A32" s="12">
        <v>921</v>
      </c>
      <c r="B32" s="10">
        <v>45166</v>
      </c>
      <c r="C32" s="9">
        <v>5.55</v>
      </c>
      <c r="D32" t="s">
        <v>128</v>
      </c>
      <c r="H32" t="s">
        <v>57</v>
      </c>
      <c r="I32">
        <v>0</v>
      </c>
      <c r="J32">
        <v>123567</v>
      </c>
      <c r="K32" t="s">
        <v>128</v>
      </c>
      <c r="L32" t="s">
        <v>59</v>
      </c>
      <c r="M32" s="11">
        <v>45139</v>
      </c>
    </row>
    <row r="33" spans="1:13" x14ac:dyDescent="0.25">
      <c r="A33" s="12">
        <v>921.1</v>
      </c>
      <c r="B33" s="10">
        <v>44834</v>
      </c>
      <c r="C33" s="9">
        <v>206.7</v>
      </c>
      <c r="D33" t="s">
        <v>145</v>
      </c>
      <c r="E33">
        <v>5892</v>
      </c>
      <c r="F33" t="s">
        <v>146</v>
      </c>
      <c r="G33">
        <v>20221003154304</v>
      </c>
      <c r="H33" t="s">
        <v>42</v>
      </c>
      <c r="I33">
        <v>230451</v>
      </c>
      <c r="J33">
        <v>108169</v>
      </c>
      <c r="K33" t="s">
        <v>32</v>
      </c>
      <c r="L33" t="s">
        <v>43</v>
      </c>
      <c r="M33" s="11">
        <v>44805</v>
      </c>
    </row>
    <row r="34" spans="1:13" x14ac:dyDescent="0.25">
      <c r="A34" s="12">
        <v>921.1</v>
      </c>
      <c r="B34" s="10">
        <v>44865</v>
      </c>
      <c r="C34" s="9">
        <v>206.7</v>
      </c>
      <c r="D34" t="s">
        <v>147</v>
      </c>
      <c r="E34">
        <v>5892</v>
      </c>
      <c r="F34" t="s">
        <v>146</v>
      </c>
      <c r="G34">
        <v>20221108135527</v>
      </c>
      <c r="H34" t="s">
        <v>42</v>
      </c>
      <c r="I34">
        <v>230698</v>
      </c>
      <c r="J34">
        <v>109820</v>
      </c>
      <c r="K34" t="s">
        <v>32</v>
      </c>
      <c r="L34" t="s">
        <v>43</v>
      </c>
      <c r="M34" s="11">
        <v>44835</v>
      </c>
    </row>
    <row r="35" spans="1:13" x14ac:dyDescent="0.25">
      <c r="A35" s="12">
        <v>921.1</v>
      </c>
      <c r="B35" s="10">
        <v>44879</v>
      </c>
      <c r="C35" s="9">
        <v>130.63</v>
      </c>
      <c r="D35" t="s">
        <v>127</v>
      </c>
      <c r="H35" t="s">
        <v>57</v>
      </c>
      <c r="I35">
        <v>0</v>
      </c>
      <c r="J35">
        <v>111089</v>
      </c>
      <c r="K35" t="s">
        <v>127</v>
      </c>
      <c r="L35" t="s">
        <v>59</v>
      </c>
      <c r="M35" s="11">
        <v>44866</v>
      </c>
    </row>
    <row r="36" spans="1:13" x14ac:dyDescent="0.25">
      <c r="A36" s="12">
        <v>921.1</v>
      </c>
      <c r="B36" s="10">
        <v>44895</v>
      </c>
      <c r="C36" s="9">
        <v>206.7</v>
      </c>
      <c r="D36" t="s">
        <v>148</v>
      </c>
      <c r="E36">
        <v>5892</v>
      </c>
      <c r="F36" t="s">
        <v>146</v>
      </c>
      <c r="G36">
        <v>20221202144614</v>
      </c>
      <c r="H36" t="s">
        <v>42</v>
      </c>
      <c r="I36">
        <v>230964</v>
      </c>
      <c r="J36">
        <v>111152</v>
      </c>
      <c r="K36" t="s">
        <v>32</v>
      </c>
      <c r="L36" t="s">
        <v>43</v>
      </c>
      <c r="M36" s="11">
        <v>44866</v>
      </c>
    </row>
    <row r="37" spans="1:13" x14ac:dyDescent="0.25">
      <c r="A37" s="12">
        <v>921.1</v>
      </c>
      <c r="B37" s="10">
        <v>44926</v>
      </c>
      <c r="C37" s="9">
        <v>206.7</v>
      </c>
      <c r="D37" t="s">
        <v>147</v>
      </c>
      <c r="E37">
        <v>5892</v>
      </c>
      <c r="F37" t="s">
        <v>146</v>
      </c>
      <c r="G37">
        <v>20230111144323</v>
      </c>
      <c r="H37" t="s">
        <v>42</v>
      </c>
      <c r="I37">
        <v>231196</v>
      </c>
      <c r="J37">
        <v>112827</v>
      </c>
      <c r="K37" t="s">
        <v>32</v>
      </c>
      <c r="L37" t="s">
        <v>43</v>
      </c>
      <c r="M37" s="11">
        <v>44896</v>
      </c>
    </row>
    <row r="38" spans="1:13" x14ac:dyDescent="0.25">
      <c r="A38" s="12">
        <v>921.1</v>
      </c>
      <c r="B38" s="10">
        <v>44943</v>
      </c>
      <c r="C38" s="9">
        <v>500</v>
      </c>
      <c r="D38" t="s">
        <v>149</v>
      </c>
      <c r="E38">
        <v>9997</v>
      </c>
      <c r="F38" t="s">
        <v>150</v>
      </c>
      <c r="G38">
        <v>20230118135311</v>
      </c>
      <c r="H38" t="s">
        <v>42</v>
      </c>
      <c r="J38">
        <v>113210</v>
      </c>
      <c r="K38" t="s">
        <v>32</v>
      </c>
      <c r="L38" t="s">
        <v>43</v>
      </c>
      <c r="M38" s="11">
        <v>44927</v>
      </c>
    </row>
    <row r="39" spans="1:13" x14ac:dyDescent="0.25">
      <c r="A39" s="12">
        <v>921.1</v>
      </c>
      <c r="B39" s="10">
        <v>44946</v>
      </c>
      <c r="C39" s="9">
        <v>-500</v>
      </c>
      <c r="D39" t="s">
        <v>151</v>
      </c>
      <c r="E39">
        <v>9997</v>
      </c>
      <c r="F39" t="s">
        <v>150</v>
      </c>
      <c r="G39">
        <v>20230118135311</v>
      </c>
      <c r="H39" t="s">
        <v>152</v>
      </c>
      <c r="J39">
        <v>113944</v>
      </c>
      <c r="K39" t="s">
        <v>153</v>
      </c>
      <c r="L39" t="s">
        <v>154</v>
      </c>
      <c r="M39" s="11">
        <v>44927</v>
      </c>
    </row>
    <row r="40" spans="1:13" x14ac:dyDescent="0.25">
      <c r="A40" s="12">
        <v>921.1</v>
      </c>
      <c r="B40" s="10">
        <v>44957</v>
      </c>
      <c r="C40" s="9">
        <v>304.22000000000003</v>
      </c>
      <c r="D40" t="s">
        <v>155</v>
      </c>
      <c r="E40">
        <v>5892</v>
      </c>
      <c r="F40" t="s">
        <v>146</v>
      </c>
      <c r="G40">
        <v>20230203165217</v>
      </c>
      <c r="H40" t="s">
        <v>42</v>
      </c>
      <c r="I40">
        <v>231409</v>
      </c>
      <c r="J40">
        <v>114129</v>
      </c>
      <c r="K40" t="s">
        <v>32</v>
      </c>
      <c r="L40" t="s">
        <v>43</v>
      </c>
      <c r="M40" s="11">
        <v>44927</v>
      </c>
    </row>
    <row r="41" spans="1:13" x14ac:dyDescent="0.25">
      <c r="A41" s="12">
        <v>921.1</v>
      </c>
      <c r="B41" s="10">
        <v>44965</v>
      </c>
      <c r="C41" s="9">
        <v>31.8</v>
      </c>
      <c r="D41" t="s">
        <v>156</v>
      </c>
      <c r="H41" t="s">
        <v>57</v>
      </c>
      <c r="I41">
        <v>0</v>
      </c>
      <c r="J41">
        <v>115058</v>
      </c>
      <c r="K41" t="s">
        <v>156</v>
      </c>
      <c r="L41" t="s">
        <v>59</v>
      </c>
      <c r="M41" s="11">
        <v>44958</v>
      </c>
    </row>
    <row r="42" spans="1:13" x14ac:dyDescent="0.25">
      <c r="A42" s="12">
        <v>921.1</v>
      </c>
      <c r="B42" s="10">
        <v>44985</v>
      </c>
      <c r="C42" s="9">
        <v>477</v>
      </c>
      <c r="D42" t="s">
        <v>157</v>
      </c>
      <c r="E42">
        <v>5892</v>
      </c>
      <c r="F42" t="s">
        <v>146</v>
      </c>
      <c r="G42">
        <v>20230309152830</v>
      </c>
      <c r="H42" t="s">
        <v>42</v>
      </c>
      <c r="I42">
        <v>231662</v>
      </c>
      <c r="J42">
        <v>115703</v>
      </c>
      <c r="K42" t="s">
        <v>32</v>
      </c>
      <c r="L42" t="s">
        <v>43</v>
      </c>
      <c r="M42" s="11">
        <v>44958</v>
      </c>
    </row>
    <row r="43" spans="1:13" x14ac:dyDescent="0.25">
      <c r="A43" s="12">
        <v>921.1</v>
      </c>
      <c r="B43" s="10">
        <v>45016</v>
      </c>
      <c r="C43" s="9">
        <v>471.7</v>
      </c>
      <c r="D43" t="s">
        <v>158</v>
      </c>
      <c r="E43">
        <v>5892</v>
      </c>
      <c r="F43" t="s">
        <v>146</v>
      </c>
      <c r="G43">
        <v>20230411090703</v>
      </c>
      <c r="H43" t="s">
        <v>42</v>
      </c>
      <c r="I43">
        <v>231871</v>
      </c>
      <c r="J43">
        <v>117165</v>
      </c>
      <c r="K43" t="s">
        <v>32</v>
      </c>
      <c r="L43" t="s">
        <v>43</v>
      </c>
      <c r="M43" s="11">
        <v>44986</v>
      </c>
    </row>
    <row r="44" spans="1:13" x14ac:dyDescent="0.25">
      <c r="A44" s="12">
        <v>921.1</v>
      </c>
      <c r="B44" s="10">
        <v>45046</v>
      </c>
      <c r="C44" s="9">
        <v>227.9</v>
      </c>
      <c r="D44" t="s">
        <v>159</v>
      </c>
      <c r="E44">
        <v>5892</v>
      </c>
      <c r="F44" t="s">
        <v>146</v>
      </c>
      <c r="G44">
        <v>20230503094017</v>
      </c>
      <c r="H44" t="s">
        <v>42</v>
      </c>
      <c r="I44">
        <v>232066</v>
      </c>
      <c r="J44">
        <v>118045</v>
      </c>
      <c r="K44" t="s">
        <v>32</v>
      </c>
      <c r="L44" t="s">
        <v>43</v>
      </c>
      <c r="M44" s="11">
        <v>45017</v>
      </c>
    </row>
    <row r="45" spans="1:13" x14ac:dyDescent="0.25">
      <c r="A45" s="12">
        <v>921.1</v>
      </c>
      <c r="B45" s="10">
        <v>45077</v>
      </c>
      <c r="C45" s="9">
        <v>227.9</v>
      </c>
      <c r="D45" t="s">
        <v>160</v>
      </c>
      <c r="E45">
        <v>5892</v>
      </c>
      <c r="F45" t="s">
        <v>146</v>
      </c>
      <c r="G45">
        <v>20230607102049</v>
      </c>
      <c r="H45" t="s">
        <v>42</v>
      </c>
      <c r="I45">
        <v>232274</v>
      </c>
      <c r="J45">
        <v>119617</v>
      </c>
      <c r="K45" t="s">
        <v>32</v>
      </c>
      <c r="L45" t="s">
        <v>43</v>
      </c>
      <c r="M45" s="11">
        <v>45047</v>
      </c>
    </row>
    <row r="46" spans="1:13" x14ac:dyDescent="0.25">
      <c r="A46" s="12">
        <v>921.1</v>
      </c>
      <c r="B46" s="10">
        <v>45097</v>
      </c>
      <c r="C46" s="23">
        <v>349.94</v>
      </c>
      <c r="D46" t="s">
        <v>161</v>
      </c>
      <c r="H46" t="s">
        <v>57</v>
      </c>
      <c r="I46">
        <v>0</v>
      </c>
      <c r="J46">
        <v>121066</v>
      </c>
      <c r="K46" t="s">
        <v>162</v>
      </c>
      <c r="L46" t="s">
        <v>59</v>
      </c>
      <c r="M46" s="11">
        <v>45078</v>
      </c>
    </row>
    <row r="47" spans="1:13" x14ac:dyDescent="0.25">
      <c r="A47" s="12">
        <v>921.1</v>
      </c>
      <c r="B47" s="10">
        <v>45097</v>
      </c>
      <c r="C47" s="23">
        <v>188.5</v>
      </c>
      <c r="D47" t="s">
        <v>161</v>
      </c>
      <c r="H47" t="s">
        <v>57</v>
      </c>
      <c r="I47">
        <v>0</v>
      </c>
      <c r="J47">
        <v>120850</v>
      </c>
      <c r="K47" t="s">
        <v>163</v>
      </c>
      <c r="L47" t="s">
        <v>59</v>
      </c>
      <c r="M47" s="11">
        <v>45078</v>
      </c>
    </row>
    <row r="48" spans="1:13" x14ac:dyDescent="0.25">
      <c r="A48" s="12">
        <v>921.1</v>
      </c>
      <c r="B48" s="10">
        <v>45107</v>
      </c>
      <c r="C48" s="9">
        <v>227.9</v>
      </c>
      <c r="D48" t="s">
        <v>145</v>
      </c>
      <c r="E48">
        <v>5892</v>
      </c>
      <c r="F48" t="s">
        <v>146</v>
      </c>
      <c r="G48">
        <v>20230705102851</v>
      </c>
      <c r="H48" t="s">
        <v>42</v>
      </c>
      <c r="I48">
        <v>232487</v>
      </c>
      <c r="J48">
        <v>120871</v>
      </c>
      <c r="K48" t="s">
        <v>32</v>
      </c>
      <c r="L48" t="s">
        <v>43</v>
      </c>
      <c r="M48" s="11">
        <v>45078</v>
      </c>
    </row>
    <row r="49" spans="1:13" x14ac:dyDescent="0.25">
      <c r="A49" s="12">
        <v>921.1</v>
      </c>
      <c r="B49" s="10">
        <v>45138</v>
      </c>
      <c r="C49" s="9">
        <v>227.9</v>
      </c>
      <c r="D49" t="s">
        <v>164</v>
      </c>
      <c r="E49">
        <v>5892</v>
      </c>
      <c r="F49" t="s">
        <v>146</v>
      </c>
      <c r="G49">
        <v>20230804081430</v>
      </c>
      <c r="H49" t="s">
        <v>42</v>
      </c>
      <c r="I49">
        <v>232754</v>
      </c>
      <c r="J49">
        <v>122513</v>
      </c>
      <c r="K49" t="s">
        <v>32</v>
      </c>
      <c r="L49" t="s">
        <v>43</v>
      </c>
      <c r="M49" s="11">
        <v>45108</v>
      </c>
    </row>
    <row r="50" spans="1:13" x14ac:dyDescent="0.25">
      <c r="A50" s="12">
        <v>921.1</v>
      </c>
      <c r="B50" s="10">
        <v>45143</v>
      </c>
      <c r="C50" s="9">
        <v>132.96</v>
      </c>
      <c r="D50" t="s">
        <v>165</v>
      </c>
      <c r="H50" t="s">
        <v>57</v>
      </c>
      <c r="I50">
        <v>0</v>
      </c>
      <c r="J50">
        <v>123085</v>
      </c>
      <c r="K50" t="s">
        <v>166</v>
      </c>
      <c r="L50" t="s">
        <v>59</v>
      </c>
      <c r="M50" s="11">
        <v>45139</v>
      </c>
    </row>
    <row r="51" spans="1:13" x14ac:dyDescent="0.25">
      <c r="A51" s="12">
        <v>921.1</v>
      </c>
      <c r="B51" s="10">
        <v>45166</v>
      </c>
      <c r="C51" s="9">
        <v>50.56</v>
      </c>
      <c r="D51" t="s">
        <v>128</v>
      </c>
      <c r="H51" t="s">
        <v>57</v>
      </c>
      <c r="I51">
        <v>0</v>
      </c>
      <c r="J51">
        <v>123567</v>
      </c>
      <c r="K51" t="s">
        <v>128</v>
      </c>
      <c r="L51" t="s">
        <v>59</v>
      </c>
      <c r="M51" s="11">
        <v>45139</v>
      </c>
    </row>
    <row r="52" spans="1:13" x14ac:dyDescent="0.25">
      <c r="A52" s="12">
        <v>921.1</v>
      </c>
      <c r="B52" s="10">
        <v>45169</v>
      </c>
      <c r="C52" s="9">
        <v>227.9</v>
      </c>
      <c r="D52" t="s">
        <v>147</v>
      </c>
      <c r="E52">
        <v>5892</v>
      </c>
      <c r="F52" t="s">
        <v>146</v>
      </c>
      <c r="G52">
        <v>20230905134530</v>
      </c>
      <c r="H52" t="s">
        <v>42</v>
      </c>
      <c r="I52">
        <v>232974</v>
      </c>
      <c r="J52">
        <v>124105</v>
      </c>
      <c r="K52" t="s">
        <v>32</v>
      </c>
      <c r="L52" t="s">
        <v>43</v>
      </c>
      <c r="M52" s="11">
        <v>45139</v>
      </c>
    </row>
    <row r="53" spans="1:13" x14ac:dyDescent="0.25">
      <c r="A53" s="12">
        <v>925</v>
      </c>
      <c r="B53" s="10">
        <v>44879</v>
      </c>
      <c r="C53" s="9">
        <v>130.62</v>
      </c>
      <c r="D53" t="s">
        <v>127</v>
      </c>
      <c r="H53" t="s">
        <v>57</v>
      </c>
      <c r="I53">
        <v>0</v>
      </c>
      <c r="J53">
        <v>111089</v>
      </c>
      <c r="K53" t="s">
        <v>127</v>
      </c>
      <c r="L53" t="s">
        <v>59</v>
      </c>
      <c r="M53" s="11">
        <v>44866</v>
      </c>
    </row>
    <row r="54" spans="1:13" x14ac:dyDescent="0.25">
      <c r="A54" s="12">
        <v>925</v>
      </c>
      <c r="B54" s="10">
        <v>45166</v>
      </c>
      <c r="C54" s="9">
        <v>5.55</v>
      </c>
      <c r="D54" t="s">
        <v>128</v>
      </c>
      <c r="H54" t="s">
        <v>57</v>
      </c>
      <c r="I54">
        <v>0</v>
      </c>
      <c r="J54">
        <v>123567</v>
      </c>
      <c r="K54" t="s">
        <v>128</v>
      </c>
      <c r="L54" t="s">
        <v>59</v>
      </c>
      <c r="M54" s="11">
        <v>45139</v>
      </c>
    </row>
    <row r="55" spans="1:13" x14ac:dyDescent="0.25">
      <c r="A55" s="12">
        <v>930.3</v>
      </c>
      <c r="B55" s="10">
        <v>44988</v>
      </c>
      <c r="C55" s="9">
        <v>500</v>
      </c>
      <c r="D55" t="s">
        <v>167</v>
      </c>
      <c r="E55">
        <v>119</v>
      </c>
      <c r="F55" t="s">
        <v>168</v>
      </c>
      <c r="G55">
        <v>20230303142429</v>
      </c>
      <c r="H55" t="s">
        <v>42</v>
      </c>
      <c r="I55">
        <v>231584</v>
      </c>
      <c r="J55">
        <v>115291</v>
      </c>
      <c r="K55" t="s">
        <v>32</v>
      </c>
      <c r="L55" t="s">
        <v>43</v>
      </c>
      <c r="M55" s="11">
        <v>44986</v>
      </c>
    </row>
    <row r="56" spans="1:13" ht="15.75" thickBot="1" x14ac:dyDescent="0.3">
      <c r="C56" s="13">
        <f>SUM(C2:C55)</f>
        <v>13048.64</v>
      </c>
    </row>
    <row r="58" spans="1:13" x14ac:dyDescent="0.25">
      <c r="C58" s="14" t="s">
        <v>170</v>
      </c>
    </row>
    <row r="59" spans="1:13" x14ac:dyDescent="0.25">
      <c r="C59" s="23">
        <f>+C46+C47</f>
        <v>538.44000000000005</v>
      </c>
      <c r="D59" t="s">
        <v>216</v>
      </c>
    </row>
    <row r="60" spans="1:13" x14ac:dyDescent="0.25">
      <c r="C60" s="9">
        <f>+SUM(C48:C55,C2:C45)</f>
        <v>12510.2</v>
      </c>
      <c r="D60" t="s">
        <v>169</v>
      </c>
    </row>
    <row r="61" spans="1:13" ht="15.75" thickBot="1" x14ac:dyDescent="0.3">
      <c r="C61" s="13">
        <f>+C59+C60</f>
        <v>13048.640000000001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48A-4004-4248-AB00-C6BC5B99CEC2}">
  <dimension ref="A1:O93"/>
  <sheetViews>
    <sheetView topLeftCell="A67" workbookViewId="0">
      <selection activeCell="F6" sqref="F6"/>
    </sheetView>
  </sheetViews>
  <sheetFormatPr defaultRowHeight="15" x14ac:dyDescent="0.25"/>
  <cols>
    <col min="1" max="2" width="10.42578125" bestFit="1" customWidth="1"/>
    <col min="3" max="3" width="11.5703125" style="9" bestFit="1" customWidth="1"/>
    <col min="4" max="4" width="10.5703125" bestFit="1" customWidth="1"/>
    <col min="5" max="5" width="39.85546875" bestFit="1" customWidth="1"/>
    <col min="6" max="6" width="9.5703125" bestFit="1" customWidth="1"/>
    <col min="7" max="7" width="31.140625" bestFit="1" customWidth="1"/>
    <col min="8" max="8" width="12" bestFit="1" customWidth="1"/>
    <col min="9" max="9" width="9.85546875" bestFit="1" customWidth="1"/>
    <col min="10" max="10" width="17.42578125" bestFit="1" customWidth="1"/>
    <col min="11" max="11" width="15.85546875" bestFit="1" customWidth="1"/>
    <col min="12" max="12" width="9.85546875" bestFit="1" customWidth="1"/>
    <col min="13" max="13" width="39.85546875" bestFit="1" customWidth="1"/>
    <col min="14" max="14" width="19.42578125" bestFit="1" customWidth="1"/>
    <col min="15" max="15" width="9" bestFit="1" customWidth="1"/>
  </cols>
  <sheetData>
    <row r="1" spans="1:15" x14ac:dyDescent="0.25">
      <c r="A1" t="s">
        <v>26</v>
      </c>
      <c r="B1" t="s">
        <v>27</v>
      </c>
      <c r="C1" s="9" t="s">
        <v>28</v>
      </c>
      <c r="D1" t="s">
        <v>261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</row>
    <row r="2" spans="1:15" x14ac:dyDescent="0.25">
      <c r="A2" s="15">
        <v>921</v>
      </c>
      <c r="B2" s="10">
        <v>44830</v>
      </c>
      <c r="C2" s="9">
        <v>673</v>
      </c>
      <c r="D2" t="s">
        <v>217</v>
      </c>
      <c r="E2" t="s">
        <v>218</v>
      </c>
      <c r="F2">
        <v>5567</v>
      </c>
      <c r="G2" t="s">
        <v>219</v>
      </c>
      <c r="H2">
        <v>43348</v>
      </c>
      <c r="I2" t="s">
        <v>42</v>
      </c>
      <c r="J2">
        <v>230398</v>
      </c>
      <c r="K2">
        <v>1</v>
      </c>
      <c r="L2">
        <v>107804</v>
      </c>
      <c r="M2" t="s">
        <v>32</v>
      </c>
      <c r="N2" t="s">
        <v>43</v>
      </c>
      <c r="O2" s="11">
        <v>44805</v>
      </c>
    </row>
    <row r="3" spans="1:15" x14ac:dyDescent="0.25">
      <c r="A3" s="15">
        <v>921</v>
      </c>
      <c r="B3" s="10">
        <v>44834</v>
      </c>
      <c r="C3" s="9">
        <v>430</v>
      </c>
      <c r="D3" t="s">
        <v>217</v>
      </c>
      <c r="E3" t="s">
        <v>218</v>
      </c>
      <c r="F3">
        <v>5567</v>
      </c>
      <c r="G3" t="s">
        <v>219</v>
      </c>
      <c r="H3">
        <v>44020</v>
      </c>
      <c r="I3" t="s">
        <v>42</v>
      </c>
      <c r="J3">
        <v>230532</v>
      </c>
      <c r="K3">
        <v>1</v>
      </c>
      <c r="L3">
        <v>108592</v>
      </c>
      <c r="M3" t="s">
        <v>32</v>
      </c>
      <c r="N3" t="s">
        <v>43</v>
      </c>
      <c r="O3" s="11">
        <v>44805</v>
      </c>
    </row>
    <row r="4" spans="1:15" x14ac:dyDescent="0.25">
      <c r="A4" s="15">
        <v>921</v>
      </c>
      <c r="B4" s="10">
        <v>44957</v>
      </c>
      <c r="C4" s="9">
        <v>792</v>
      </c>
      <c r="D4" t="s">
        <v>121</v>
      </c>
      <c r="E4" t="s">
        <v>220</v>
      </c>
      <c r="F4">
        <v>5567</v>
      </c>
      <c r="G4" t="s">
        <v>219</v>
      </c>
      <c r="H4">
        <v>45086</v>
      </c>
      <c r="I4" t="s">
        <v>42</v>
      </c>
      <c r="J4">
        <v>231503</v>
      </c>
      <c r="K4">
        <v>1</v>
      </c>
      <c r="L4">
        <v>114699</v>
      </c>
      <c r="M4" t="s">
        <v>32</v>
      </c>
      <c r="N4" t="s">
        <v>43</v>
      </c>
      <c r="O4" s="11">
        <v>44927</v>
      </c>
    </row>
    <row r="5" spans="1:15" x14ac:dyDescent="0.25">
      <c r="A5" s="15">
        <v>921</v>
      </c>
      <c r="B5" s="10">
        <v>45069</v>
      </c>
      <c r="C5" s="9">
        <v>3486.38</v>
      </c>
      <c r="D5" t="s">
        <v>121</v>
      </c>
      <c r="E5" t="s">
        <v>221</v>
      </c>
      <c r="F5">
        <v>5866</v>
      </c>
      <c r="G5" t="s">
        <v>222</v>
      </c>
      <c r="H5" t="s">
        <v>223</v>
      </c>
      <c r="I5" t="s">
        <v>42</v>
      </c>
      <c r="J5">
        <v>232188</v>
      </c>
      <c r="K5">
        <v>1</v>
      </c>
      <c r="L5">
        <v>119150</v>
      </c>
      <c r="M5" t="s">
        <v>32</v>
      </c>
      <c r="N5" t="s">
        <v>43</v>
      </c>
      <c r="O5" s="11">
        <v>45047</v>
      </c>
    </row>
    <row r="6" spans="1:15" x14ac:dyDescent="0.25">
      <c r="A6" s="15">
        <v>921</v>
      </c>
      <c r="B6" s="10">
        <v>45112</v>
      </c>
      <c r="C6" s="9">
        <v>2090</v>
      </c>
      <c r="D6" t="s">
        <v>121</v>
      </c>
      <c r="E6" t="s">
        <v>5</v>
      </c>
      <c r="F6">
        <v>5871</v>
      </c>
      <c r="G6" t="s">
        <v>134</v>
      </c>
      <c r="H6">
        <v>20230717110814</v>
      </c>
      <c r="I6" t="s">
        <v>42</v>
      </c>
      <c r="J6">
        <v>2425</v>
      </c>
      <c r="K6">
        <v>1</v>
      </c>
      <c r="L6">
        <v>121493</v>
      </c>
      <c r="M6" t="s">
        <v>32</v>
      </c>
      <c r="N6" t="s">
        <v>43</v>
      </c>
      <c r="O6" s="11">
        <v>45108</v>
      </c>
    </row>
    <row r="7" spans="1:15" x14ac:dyDescent="0.25">
      <c r="A7" s="15">
        <v>921</v>
      </c>
      <c r="B7" s="10">
        <v>45169</v>
      </c>
      <c r="C7" s="9">
        <v>495</v>
      </c>
      <c r="D7" t="s">
        <v>121</v>
      </c>
      <c r="E7" t="s">
        <v>224</v>
      </c>
      <c r="F7">
        <v>3292</v>
      </c>
      <c r="G7" t="s">
        <v>225</v>
      </c>
      <c r="H7">
        <v>2980652</v>
      </c>
      <c r="I7" t="s">
        <v>42</v>
      </c>
      <c r="J7">
        <v>232919</v>
      </c>
      <c r="K7">
        <v>1</v>
      </c>
      <c r="L7">
        <v>123865</v>
      </c>
      <c r="M7" t="s">
        <v>32</v>
      </c>
      <c r="N7" t="s">
        <v>43</v>
      </c>
      <c r="O7" s="11">
        <v>45139</v>
      </c>
    </row>
    <row r="8" spans="1:15" x14ac:dyDescent="0.25">
      <c r="A8" s="15">
        <v>921</v>
      </c>
      <c r="B8" s="10">
        <v>44834</v>
      </c>
      <c r="C8" s="9">
        <v>225</v>
      </c>
      <c r="D8" t="s">
        <v>121</v>
      </c>
      <c r="E8" t="s">
        <v>226</v>
      </c>
      <c r="F8">
        <v>5862</v>
      </c>
      <c r="G8" t="s">
        <v>227</v>
      </c>
      <c r="H8">
        <v>220910</v>
      </c>
      <c r="I8" t="s">
        <v>42</v>
      </c>
      <c r="J8">
        <v>230449</v>
      </c>
      <c r="K8">
        <v>1</v>
      </c>
      <c r="L8">
        <v>108160</v>
      </c>
      <c r="M8" t="s">
        <v>32</v>
      </c>
      <c r="N8" t="s">
        <v>43</v>
      </c>
      <c r="O8" s="11">
        <v>44805</v>
      </c>
    </row>
    <row r="9" spans="1:15" x14ac:dyDescent="0.25">
      <c r="A9" s="15">
        <v>923</v>
      </c>
      <c r="B9" s="10">
        <v>44810</v>
      </c>
      <c r="C9" s="9">
        <v>37.5</v>
      </c>
      <c r="D9" t="s">
        <v>121</v>
      </c>
      <c r="E9" t="s">
        <v>228</v>
      </c>
      <c r="F9">
        <v>6050</v>
      </c>
      <c r="G9" t="s">
        <v>229</v>
      </c>
      <c r="H9">
        <v>32812</v>
      </c>
      <c r="I9" t="s">
        <v>42</v>
      </c>
      <c r="J9">
        <v>230240</v>
      </c>
      <c r="K9">
        <v>1</v>
      </c>
      <c r="L9">
        <v>106822</v>
      </c>
      <c r="M9" t="s">
        <v>32</v>
      </c>
      <c r="N9" t="s">
        <v>43</v>
      </c>
      <c r="O9" s="11">
        <v>44805</v>
      </c>
    </row>
    <row r="10" spans="1:15" x14ac:dyDescent="0.25">
      <c r="A10" s="15">
        <v>923</v>
      </c>
      <c r="B10" s="10">
        <v>44985</v>
      </c>
      <c r="C10" s="9">
        <v>759</v>
      </c>
      <c r="D10" t="s">
        <v>121</v>
      </c>
      <c r="E10" t="s">
        <v>230</v>
      </c>
      <c r="F10">
        <v>5567</v>
      </c>
      <c r="G10" t="s">
        <v>219</v>
      </c>
      <c r="H10">
        <v>45359</v>
      </c>
      <c r="I10" t="s">
        <v>42</v>
      </c>
      <c r="J10">
        <v>231718</v>
      </c>
      <c r="K10">
        <v>1</v>
      </c>
      <c r="L10">
        <v>115301</v>
      </c>
      <c r="M10" t="s">
        <v>32</v>
      </c>
      <c r="N10" t="s">
        <v>43</v>
      </c>
      <c r="O10" s="11">
        <v>44958</v>
      </c>
    </row>
    <row r="11" spans="1:15" x14ac:dyDescent="0.25">
      <c r="A11" s="15">
        <v>923</v>
      </c>
      <c r="B11" s="10">
        <v>45077</v>
      </c>
      <c r="C11" s="9">
        <v>405</v>
      </c>
      <c r="D11" t="s">
        <v>121</v>
      </c>
      <c r="E11" t="s">
        <v>231</v>
      </c>
      <c r="F11">
        <v>5567</v>
      </c>
      <c r="G11" t="s">
        <v>219</v>
      </c>
      <c r="H11">
        <v>46230</v>
      </c>
      <c r="I11" t="s">
        <v>42</v>
      </c>
      <c r="J11">
        <v>232361</v>
      </c>
      <c r="K11">
        <v>1</v>
      </c>
      <c r="L11">
        <v>119706</v>
      </c>
      <c r="M11" t="s">
        <v>32</v>
      </c>
      <c r="N11" t="s">
        <v>43</v>
      </c>
      <c r="O11" s="11">
        <v>45047</v>
      </c>
    </row>
    <row r="12" spans="1:15" x14ac:dyDescent="0.25">
      <c r="A12" s="15">
        <v>923</v>
      </c>
      <c r="B12" s="10">
        <v>45072</v>
      </c>
      <c r="C12" s="9">
        <v>1086.75</v>
      </c>
      <c r="D12" t="s">
        <v>121</v>
      </c>
      <c r="E12" t="s">
        <v>232</v>
      </c>
      <c r="F12">
        <v>6041</v>
      </c>
      <c r="G12" t="s">
        <v>233</v>
      </c>
      <c r="H12" s="16">
        <v>46899</v>
      </c>
      <c r="I12" t="s">
        <v>42</v>
      </c>
      <c r="J12">
        <v>232248</v>
      </c>
      <c r="K12">
        <v>1</v>
      </c>
      <c r="L12">
        <v>119166</v>
      </c>
      <c r="M12" t="s">
        <v>32</v>
      </c>
      <c r="N12" t="s">
        <v>43</v>
      </c>
      <c r="O12" s="11">
        <v>45047</v>
      </c>
    </row>
    <row r="13" spans="1:15" x14ac:dyDescent="0.25">
      <c r="A13" s="15">
        <v>923</v>
      </c>
      <c r="B13" s="10">
        <v>45083</v>
      </c>
      <c r="C13" s="9">
        <v>1021.55</v>
      </c>
      <c r="D13" t="s">
        <v>121</v>
      </c>
      <c r="E13" t="s">
        <v>232</v>
      </c>
      <c r="F13">
        <v>6041</v>
      </c>
      <c r="G13" t="s">
        <v>233</v>
      </c>
      <c r="H13" s="16">
        <v>46949</v>
      </c>
      <c r="I13" t="s">
        <v>42</v>
      </c>
      <c r="J13">
        <v>232276</v>
      </c>
      <c r="K13">
        <v>1</v>
      </c>
      <c r="L13">
        <v>119665</v>
      </c>
      <c r="M13" t="s">
        <v>32</v>
      </c>
      <c r="N13" t="s">
        <v>43</v>
      </c>
      <c r="O13" s="11">
        <v>45078</v>
      </c>
    </row>
    <row r="14" spans="1:15" x14ac:dyDescent="0.25">
      <c r="A14" s="15">
        <v>923</v>
      </c>
      <c r="B14" s="10">
        <v>45090</v>
      </c>
      <c r="C14" s="9">
        <v>819.72</v>
      </c>
      <c r="D14" t="s">
        <v>121</v>
      </c>
      <c r="E14" t="s">
        <v>232</v>
      </c>
      <c r="F14">
        <v>6041</v>
      </c>
      <c r="G14" t="s">
        <v>233</v>
      </c>
      <c r="H14" s="16">
        <v>47005</v>
      </c>
      <c r="I14" t="s">
        <v>42</v>
      </c>
      <c r="J14">
        <v>232367</v>
      </c>
      <c r="K14">
        <v>1</v>
      </c>
      <c r="L14">
        <v>120192</v>
      </c>
      <c r="M14" t="s">
        <v>32</v>
      </c>
      <c r="N14" t="s">
        <v>43</v>
      </c>
      <c r="O14" s="11">
        <v>45078</v>
      </c>
    </row>
    <row r="15" spans="1:15" x14ac:dyDescent="0.25">
      <c r="A15" s="15">
        <v>923</v>
      </c>
      <c r="B15" s="10">
        <v>45092</v>
      </c>
      <c r="C15" s="9">
        <v>1676.7</v>
      </c>
      <c r="D15" t="s">
        <v>121</v>
      </c>
      <c r="E15" t="s">
        <v>234</v>
      </c>
      <c r="F15">
        <v>6041</v>
      </c>
      <c r="G15" t="s">
        <v>233</v>
      </c>
      <c r="H15" s="16">
        <v>47059</v>
      </c>
      <c r="I15" t="s">
        <v>42</v>
      </c>
      <c r="J15">
        <v>232367</v>
      </c>
      <c r="K15">
        <v>1</v>
      </c>
      <c r="L15">
        <v>120192</v>
      </c>
      <c r="M15" t="s">
        <v>32</v>
      </c>
      <c r="N15" t="s">
        <v>43</v>
      </c>
      <c r="O15" s="11">
        <v>45078</v>
      </c>
    </row>
    <row r="16" spans="1:15" x14ac:dyDescent="0.25">
      <c r="A16" s="15">
        <v>923</v>
      </c>
      <c r="B16" s="10">
        <v>45103</v>
      </c>
      <c r="C16" s="9">
        <v>24</v>
      </c>
      <c r="D16" t="s">
        <v>121</v>
      </c>
      <c r="E16" t="s">
        <v>235</v>
      </c>
      <c r="F16">
        <v>6041</v>
      </c>
      <c r="G16" t="s">
        <v>233</v>
      </c>
      <c r="H16" t="s">
        <v>236</v>
      </c>
      <c r="I16" t="s">
        <v>42</v>
      </c>
      <c r="J16">
        <v>232435</v>
      </c>
      <c r="K16">
        <v>1</v>
      </c>
      <c r="L16">
        <v>120649</v>
      </c>
      <c r="M16" t="s">
        <v>32</v>
      </c>
      <c r="N16" t="s">
        <v>43</v>
      </c>
      <c r="O16" s="11">
        <v>45078</v>
      </c>
    </row>
    <row r="17" spans="1:15" x14ac:dyDescent="0.25">
      <c r="A17" s="15">
        <v>923</v>
      </c>
      <c r="B17" s="10">
        <v>45103</v>
      </c>
      <c r="C17" s="9">
        <v>976.96</v>
      </c>
      <c r="D17" t="s">
        <v>121</v>
      </c>
      <c r="E17" t="s">
        <v>232</v>
      </c>
      <c r="F17">
        <v>6041</v>
      </c>
      <c r="G17" t="s">
        <v>233</v>
      </c>
      <c r="H17" s="16">
        <v>47115</v>
      </c>
      <c r="I17" t="s">
        <v>42</v>
      </c>
      <c r="J17">
        <v>232435</v>
      </c>
      <c r="K17">
        <v>1</v>
      </c>
      <c r="L17">
        <v>120649</v>
      </c>
      <c r="M17" t="s">
        <v>32</v>
      </c>
      <c r="N17" t="s">
        <v>43</v>
      </c>
      <c r="O17" s="11">
        <v>45078</v>
      </c>
    </row>
    <row r="18" spans="1:15" x14ac:dyDescent="0.25">
      <c r="A18" s="15">
        <v>923</v>
      </c>
      <c r="B18" s="10">
        <v>45107</v>
      </c>
      <c r="C18" s="9">
        <v>794.88</v>
      </c>
      <c r="D18" t="s">
        <v>121</v>
      </c>
      <c r="E18" t="s">
        <v>232</v>
      </c>
      <c r="F18">
        <v>6041</v>
      </c>
      <c r="G18" t="s">
        <v>233</v>
      </c>
      <c r="H18" s="16">
        <v>47170</v>
      </c>
      <c r="I18" t="s">
        <v>42</v>
      </c>
      <c r="J18">
        <v>232491</v>
      </c>
      <c r="K18">
        <v>1</v>
      </c>
      <c r="L18">
        <v>120871</v>
      </c>
      <c r="M18" t="s">
        <v>32</v>
      </c>
      <c r="N18" t="s">
        <v>43</v>
      </c>
      <c r="O18" s="11">
        <v>45078</v>
      </c>
    </row>
    <row r="19" spans="1:15" x14ac:dyDescent="0.25">
      <c r="A19" s="15">
        <v>923</v>
      </c>
      <c r="B19" s="10">
        <v>45127</v>
      </c>
      <c r="C19" s="9">
        <v>794.88</v>
      </c>
      <c r="D19" t="s">
        <v>121</v>
      </c>
      <c r="E19" t="s">
        <v>237</v>
      </c>
      <c r="F19">
        <v>6041</v>
      </c>
      <c r="G19" t="s">
        <v>233</v>
      </c>
      <c r="H19" s="16">
        <v>47271</v>
      </c>
      <c r="I19" t="s">
        <v>42</v>
      </c>
      <c r="J19">
        <v>232594</v>
      </c>
      <c r="K19">
        <v>1</v>
      </c>
      <c r="L19">
        <v>121658</v>
      </c>
      <c r="M19" t="s">
        <v>32</v>
      </c>
      <c r="N19" t="s">
        <v>43</v>
      </c>
      <c r="O19" s="11">
        <v>45108</v>
      </c>
    </row>
    <row r="20" spans="1:15" x14ac:dyDescent="0.25">
      <c r="A20" s="15">
        <v>923</v>
      </c>
      <c r="B20" s="10">
        <v>45138</v>
      </c>
      <c r="C20" s="9">
        <v>993.6</v>
      </c>
      <c r="D20" t="s">
        <v>121</v>
      </c>
      <c r="E20" t="s">
        <v>232</v>
      </c>
      <c r="F20">
        <v>6041</v>
      </c>
      <c r="G20" t="s">
        <v>233</v>
      </c>
      <c r="H20" s="16">
        <v>47366</v>
      </c>
      <c r="I20" t="s">
        <v>42</v>
      </c>
      <c r="J20">
        <v>232692</v>
      </c>
      <c r="K20">
        <v>1</v>
      </c>
      <c r="L20">
        <v>122222</v>
      </c>
      <c r="M20" t="s">
        <v>32</v>
      </c>
      <c r="N20" t="s">
        <v>43</v>
      </c>
      <c r="O20" s="11">
        <v>45108</v>
      </c>
    </row>
    <row r="21" spans="1:15" x14ac:dyDescent="0.25">
      <c r="A21" s="15">
        <v>923</v>
      </c>
      <c r="B21" s="10">
        <v>45146</v>
      </c>
      <c r="C21" s="9">
        <v>1030.8599999999999</v>
      </c>
      <c r="D21" t="s">
        <v>121</v>
      </c>
      <c r="E21" t="s">
        <v>232</v>
      </c>
      <c r="F21">
        <v>6041</v>
      </c>
      <c r="G21" t="s">
        <v>233</v>
      </c>
      <c r="H21" s="16">
        <v>47410</v>
      </c>
      <c r="I21" t="s">
        <v>42</v>
      </c>
      <c r="J21">
        <v>232755</v>
      </c>
      <c r="K21">
        <v>1</v>
      </c>
      <c r="L21">
        <v>122544</v>
      </c>
      <c r="M21" t="s">
        <v>32</v>
      </c>
      <c r="N21" t="s">
        <v>43</v>
      </c>
      <c r="O21" s="11">
        <v>45139</v>
      </c>
    </row>
    <row r="22" spans="1:15" x14ac:dyDescent="0.25">
      <c r="A22" s="15">
        <v>923</v>
      </c>
      <c r="B22" s="10">
        <v>45149</v>
      </c>
      <c r="C22" s="9">
        <v>832.14</v>
      </c>
      <c r="D22" t="s">
        <v>121</v>
      </c>
      <c r="E22" t="s">
        <v>232</v>
      </c>
      <c r="F22">
        <v>6041</v>
      </c>
      <c r="G22" t="s">
        <v>233</v>
      </c>
      <c r="H22" s="16">
        <v>47455</v>
      </c>
      <c r="I22" t="s">
        <v>42</v>
      </c>
      <c r="J22">
        <v>232797</v>
      </c>
      <c r="K22">
        <v>1</v>
      </c>
      <c r="L22">
        <v>122800</v>
      </c>
      <c r="M22" t="s">
        <v>32</v>
      </c>
      <c r="N22" t="s">
        <v>43</v>
      </c>
      <c r="O22" s="11">
        <v>45139</v>
      </c>
    </row>
    <row r="23" spans="1:15" x14ac:dyDescent="0.25">
      <c r="A23" s="15">
        <v>923</v>
      </c>
      <c r="B23" s="10">
        <v>44834</v>
      </c>
      <c r="C23" s="9">
        <v>3075</v>
      </c>
      <c r="D23" t="s">
        <v>217</v>
      </c>
      <c r="E23" t="s">
        <v>238</v>
      </c>
      <c r="F23">
        <v>6012</v>
      </c>
      <c r="G23" t="s">
        <v>239</v>
      </c>
      <c r="H23">
        <v>317069</v>
      </c>
      <c r="I23" t="s">
        <v>42</v>
      </c>
      <c r="J23">
        <v>230539</v>
      </c>
      <c r="K23">
        <v>1</v>
      </c>
      <c r="L23">
        <v>108592</v>
      </c>
      <c r="M23" t="s">
        <v>32</v>
      </c>
      <c r="N23" t="s">
        <v>43</v>
      </c>
      <c r="O23" s="11">
        <v>44805</v>
      </c>
    </row>
    <row r="24" spans="1:15" x14ac:dyDescent="0.25">
      <c r="A24" s="15">
        <v>923</v>
      </c>
      <c r="B24" s="10">
        <v>44865</v>
      </c>
      <c r="C24" s="9">
        <v>11862.5</v>
      </c>
      <c r="D24" t="s">
        <v>217</v>
      </c>
      <c r="E24" t="s">
        <v>238</v>
      </c>
      <c r="F24">
        <v>6012</v>
      </c>
      <c r="G24" t="s">
        <v>239</v>
      </c>
      <c r="H24">
        <v>317129</v>
      </c>
      <c r="I24" t="s">
        <v>42</v>
      </c>
      <c r="J24">
        <v>230753</v>
      </c>
      <c r="K24">
        <v>1</v>
      </c>
      <c r="L24">
        <v>109820</v>
      </c>
      <c r="M24" t="s">
        <v>32</v>
      </c>
      <c r="N24" t="s">
        <v>43</v>
      </c>
      <c r="O24" s="11">
        <v>44835</v>
      </c>
    </row>
    <row r="25" spans="1:15" x14ac:dyDescent="0.25">
      <c r="A25" s="15">
        <v>923</v>
      </c>
      <c r="B25" s="10">
        <v>44895</v>
      </c>
      <c r="C25" s="9">
        <v>1872.5</v>
      </c>
      <c r="D25" t="s">
        <v>217</v>
      </c>
      <c r="E25" t="s">
        <v>238</v>
      </c>
      <c r="F25">
        <v>6012</v>
      </c>
      <c r="G25" t="s">
        <v>239</v>
      </c>
      <c r="H25">
        <v>317191</v>
      </c>
      <c r="I25" t="s">
        <v>42</v>
      </c>
      <c r="J25">
        <v>231080</v>
      </c>
      <c r="K25">
        <v>1</v>
      </c>
      <c r="L25">
        <v>111499</v>
      </c>
      <c r="M25" t="s">
        <v>32</v>
      </c>
      <c r="N25" t="s">
        <v>43</v>
      </c>
      <c r="O25" s="11">
        <v>44866</v>
      </c>
    </row>
    <row r="26" spans="1:15" x14ac:dyDescent="0.25">
      <c r="A26" s="15">
        <v>923</v>
      </c>
      <c r="B26" s="10">
        <v>44897</v>
      </c>
      <c r="C26" s="9">
        <v>138</v>
      </c>
      <c r="D26" t="s">
        <v>121</v>
      </c>
      <c r="E26" t="s">
        <v>240</v>
      </c>
      <c r="F26">
        <v>6041</v>
      </c>
      <c r="G26" t="s">
        <v>233</v>
      </c>
      <c r="H26" s="16">
        <v>45461</v>
      </c>
      <c r="I26" t="s">
        <v>42</v>
      </c>
      <c r="J26">
        <v>230971</v>
      </c>
      <c r="K26">
        <v>1</v>
      </c>
      <c r="L26">
        <v>111095</v>
      </c>
      <c r="M26" t="s">
        <v>32</v>
      </c>
      <c r="N26" t="s">
        <v>43</v>
      </c>
      <c r="O26" s="11">
        <v>44896</v>
      </c>
    </row>
    <row r="27" spans="1:15" x14ac:dyDescent="0.25">
      <c r="A27" s="15">
        <v>923</v>
      </c>
      <c r="B27" s="10">
        <v>44922</v>
      </c>
      <c r="C27" s="9">
        <v>1062.5999999999999</v>
      </c>
      <c r="D27" t="s">
        <v>121</v>
      </c>
      <c r="E27" t="s">
        <v>240</v>
      </c>
      <c r="F27">
        <v>6041</v>
      </c>
      <c r="G27" t="s">
        <v>233</v>
      </c>
      <c r="H27" s="16">
        <v>45645</v>
      </c>
      <c r="I27" t="s">
        <v>42</v>
      </c>
      <c r="J27">
        <v>231123</v>
      </c>
      <c r="K27">
        <v>1</v>
      </c>
      <c r="L27">
        <v>112177</v>
      </c>
      <c r="M27" t="s">
        <v>32</v>
      </c>
      <c r="N27" t="s">
        <v>43</v>
      </c>
      <c r="O27" s="11">
        <v>44896</v>
      </c>
    </row>
    <row r="28" spans="1:15" x14ac:dyDescent="0.25">
      <c r="A28" s="15">
        <v>923</v>
      </c>
      <c r="B28" s="10">
        <v>44926</v>
      </c>
      <c r="C28" s="9">
        <v>2802.5</v>
      </c>
      <c r="D28" t="s">
        <v>217</v>
      </c>
      <c r="E28" t="s">
        <v>238</v>
      </c>
      <c r="F28">
        <v>6012</v>
      </c>
      <c r="G28" t="s">
        <v>239</v>
      </c>
      <c r="H28">
        <v>317240</v>
      </c>
      <c r="I28" t="s">
        <v>42</v>
      </c>
      <c r="J28">
        <v>231355</v>
      </c>
      <c r="K28">
        <v>1</v>
      </c>
      <c r="L28">
        <v>113433</v>
      </c>
      <c r="M28" t="s">
        <v>32</v>
      </c>
      <c r="N28" t="s">
        <v>43</v>
      </c>
      <c r="O28" s="11">
        <v>44896</v>
      </c>
    </row>
    <row r="29" spans="1:15" x14ac:dyDescent="0.25">
      <c r="A29" s="15">
        <v>923</v>
      </c>
      <c r="B29" s="10">
        <v>44926</v>
      </c>
      <c r="C29" s="9">
        <v>800.4</v>
      </c>
      <c r="D29" t="s">
        <v>121</v>
      </c>
      <c r="E29" t="s">
        <v>240</v>
      </c>
      <c r="F29">
        <v>6041</v>
      </c>
      <c r="G29" t="s">
        <v>233</v>
      </c>
      <c r="H29" s="16">
        <v>45707</v>
      </c>
      <c r="I29" t="s">
        <v>42</v>
      </c>
      <c r="J29">
        <v>231163</v>
      </c>
      <c r="K29">
        <v>1</v>
      </c>
      <c r="L29">
        <v>112541</v>
      </c>
      <c r="M29" t="s">
        <v>32</v>
      </c>
      <c r="N29" t="s">
        <v>43</v>
      </c>
      <c r="O29" s="11">
        <v>44896</v>
      </c>
    </row>
    <row r="30" spans="1:15" x14ac:dyDescent="0.25">
      <c r="A30" s="15">
        <v>923</v>
      </c>
      <c r="B30" s="10">
        <v>44946</v>
      </c>
      <c r="C30" s="9">
        <v>1290.3</v>
      </c>
      <c r="D30" t="s">
        <v>121</v>
      </c>
      <c r="E30" t="s">
        <v>240</v>
      </c>
      <c r="F30">
        <v>6041</v>
      </c>
      <c r="G30" t="s">
        <v>233</v>
      </c>
      <c r="H30" s="16">
        <v>45882</v>
      </c>
      <c r="I30" t="s">
        <v>42</v>
      </c>
      <c r="J30">
        <v>231302</v>
      </c>
      <c r="K30">
        <v>1</v>
      </c>
      <c r="L30">
        <v>113433</v>
      </c>
      <c r="M30" t="s">
        <v>32</v>
      </c>
      <c r="N30" t="s">
        <v>43</v>
      </c>
      <c r="O30" s="11">
        <v>44927</v>
      </c>
    </row>
    <row r="31" spans="1:15" x14ac:dyDescent="0.25">
      <c r="A31" s="15">
        <v>923</v>
      </c>
      <c r="B31" s="10">
        <v>44956</v>
      </c>
      <c r="C31" s="9">
        <v>220.8</v>
      </c>
      <c r="D31" t="s">
        <v>121</v>
      </c>
      <c r="E31" t="s">
        <v>241</v>
      </c>
      <c r="F31">
        <v>6041</v>
      </c>
      <c r="G31" t="s">
        <v>233</v>
      </c>
      <c r="H31" s="16">
        <v>45940</v>
      </c>
      <c r="I31" t="s">
        <v>42</v>
      </c>
      <c r="J31">
        <v>231357</v>
      </c>
      <c r="K31">
        <v>1</v>
      </c>
      <c r="L31">
        <v>113680</v>
      </c>
      <c r="M31" t="s">
        <v>32</v>
      </c>
      <c r="N31" t="s">
        <v>43</v>
      </c>
      <c r="O31" s="11">
        <v>44927</v>
      </c>
    </row>
    <row r="32" spans="1:15" x14ac:dyDescent="0.25">
      <c r="A32" s="15">
        <v>923</v>
      </c>
      <c r="B32" s="10">
        <v>44957</v>
      </c>
      <c r="C32" s="9">
        <v>7872.5</v>
      </c>
      <c r="D32" t="s">
        <v>217</v>
      </c>
      <c r="E32" t="s">
        <v>238</v>
      </c>
      <c r="F32">
        <v>6012</v>
      </c>
      <c r="G32" t="s">
        <v>239</v>
      </c>
      <c r="H32">
        <v>317303</v>
      </c>
      <c r="I32" t="s">
        <v>42</v>
      </c>
      <c r="J32">
        <v>231570</v>
      </c>
      <c r="K32">
        <v>1</v>
      </c>
      <c r="L32">
        <v>114375</v>
      </c>
      <c r="M32" t="s">
        <v>32</v>
      </c>
      <c r="N32" t="s">
        <v>43</v>
      </c>
      <c r="O32" s="11">
        <v>44927</v>
      </c>
    </row>
    <row r="33" spans="1:15" x14ac:dyDescent="0.25">
      <c r="A33" s="15">
        <v>923</v>
      </c>
      <c r="B33" s="10">
        <v>44957</v>
      </c>
      <c r="C33" s="9">
        <v>938.4</v>
      </c>
      <c r="D33" t="s">
        <v>121</v>
      </c>
      <c r="E33" t="s">
        <v>240</v>
      </c>
      <c r="F33">
        <v>6041</v>
      </c>
      <c r="G33" t="s">
        <v>233</v>
      </c>
      <c r="H33" s="16">
        <v>45826</v>
      </c>
      <c r="I33" t="s">
        <v>42</v>
      </c>
      <c r="J33">
        <v>231250</v>
      </c>
      <c r="K33">
        <v>1</v>
      </c>
      <c r="L33">
        <v>113091</v>
      </c>
      <c r="M33" t="s">
        <v>32</v>
      </c>
      <c r="N33" t="s">
        <v>43</v>
      </c>
      <c r="O33" s="11">
        <v>44927</v>
      </c>
    </row>
    <row r="34" spans="1:15" x14ac:dyDescent="0.25">
      <c r="A34" s="15">
        <v>923</v>
      </c>
      <c r="B34" s="10">
        <v>44970</v>
      </c>
      <c r="C34" s="9">
        <v>110.4</v>
      </c>
      <c r="D34" t="s">
        <v>121</v>
      </c>
      <c r="E34" t="s">
        <v>240</v>
      </c>
      <c r="F34">
        <v>6041</v>
      </c>
      <c r="G34" t="s">
        <v>233</v>
      </c>
      <c r="H34" s="16">
        <v>46054</v>
      </c>
      <c r="I34" t="s">
        <v>42</v>
      </c>
      <c r="J34">
        <v>231609</v>
      </c>
      <c r="K34">
        <v>1</v>
      </c>
      <c r="L34">
        <v>114375</v>
      </c>
      <c r="M34" t="s">
        <v>32</v>
      </c>
      <c r="N34" t="s">
        <v>43</v>
      </c>
      <c r="O34" s="11">
        <v>44958</v>
      </c>
    </row>
    <row r="35" spans="1:15" x14ac:dyDescent="0.25">
      <c r="A35" s="15">
        <v>923</v>
      </c>
      <c r="B35" s="10">
        <v>44978</v>
      </c>
      <c r="C35" s="9">
        <v>213.9</v>
      </c>
      <c r="D35" t="s">
        <v>121</v>
      </c>
      <c r="E35" t="s">
        <v>240</v>
      </c>
      <c r="F35">
        <v>6041</v>
      </c>
      <c r="G35" t="s">
        <v>233</v>
      </c>
      <c r="H35" s="16">
        <v>46111</v>
      </c>
      <c r="I35" t="s">
        <v>42</v>
      </c>
      <c r="J35">
        <v>231513</v>
      </c>
      <c r="K35">
        <v>1</v>
      </c>
      <c r="L35">
        <v>114763</v>
      </c>
      <c r="M35" t="s">
        <v>32</v>
      </c>
      <c r="N35" t="s">
        <v>43</v>
      </c>
      <c r="O35" s="11">
        <v>44958</v>
      </c>
    </row>
    <row r="36" spans="1:15" x14ac:dyDescent="0.25">
      <c r="A36" s="15">
        <v>923</v>
      </c>
      <c r="B36" s="10">
        <v>44985</v>
      </c>
      <c r="C36" s="9">
        <v>1322.5</v>
      </c>
      <c r="D36" t="s">
        <v>217</v>
      </c>
      <c r="E36" t="s">
        <v>238</v>
      </c>
      <c r="F36">
        <v>6012</v>
      </c>
      <c r="G36" t="s">
        <v>239</v>
      </c>
      <c r="H36">
        <v>317367</v>
      </c>
      <c r="I36" t="s">
        <v>42</v>
      </c>
      <c r="J36">
        <v>231723</v>
      </c>
      <c r="K36">
        <v>1</v>
      </c>
      <c r="L36">
        <v>115291</v>
      </c>
      <c r="M36" t="s">
        <v>32</v>
      </c>
      <c r="N36" t="s">
        <v>43</v>
      </c>
      <c r="O36" s="11">
        <v>44958</v>
      </c>
    </row>
    <row r="37" spans="1:15" x14ac:dyDescent="0.25">
      <c r="A37" s="15">
        <v>923</v>
      </c>
      <c r="B37" s="10">
        <v>44985</v>
      </c>
      <c r="C37" s="9">
        <v>4516.87</v>
      </c>
      <c r="D37" t="s">
        <v>217</v>
      </c>
      <c r="E37" t="s">
        <v>238</v>
      </c>
      <c r="F37">
        <v>6012</v>
      </c>
      <c r="G37" t="s">
        <v>239</v>
      </c>
      <c r="H37">
        <v>317389</v>
      </c>
      <c r="I37" t="s">
        <v>42</v>
      </c>
      <c r="J37">
        <v>231723</v>
      </c>
      <c r="K37">
        <v>1</v>
      </c>
      <c r="L37">
        <v>115291</v>
      </c>
      <c r="M37" t="s">
        <v>32</v>
      </c>
      <c r="N37" t="s">
        <v>43</v>
      </c>
      <c r="O37" s="11">
        <v>44958</v>
      </c>
    </row>
    <row r="38" spans="1:15" x14ac:dyDescent="0.25">
      <c r="A38" s="15">
        <v>923</v>
      </c>
      <c r="B38" s="10">
        <v>44985</v>
      </c>
      <c r="C38" s="9">
        <v>110.4</v>
      </c>
      <c r="D38" t="s">
        <v>121</v>
      </c>
      <c r="E38" t="s">
        <v>240</v>
      </c>
      <c r="F38">
        <v>6041</v>
      </c>
      <c r="G38" t="s">
        <v>233</v>
      </c>
      <c r="H38" s="16">
        <v>46167</v>
      </c>
      <c r="I38" t="s">
        <v>42</v>
      </c>
      <c r="J38">
        <v>231571</v>
      </c>
      <c r="K38">
        <v>1</v>
      </c>
      <c r="L38">
        <v>115070</v>
      </c>
      <c r="M38" t="s">
        <v>32</v>
      </c>
      <c r="N38" t="s">
        <v>43</v>
      </c>
      <c r="O38" s="11">
        <v>44958</v>
      </c>
    </row>
    <row r="39" spans="1:15" x14ac:dyDescent="0.25">
      <c r="A39" s="15">
        <v>923</v>
      </c>
      <c r="B39" s="10">
        <v>44987</v>
      </c>
      <c r="C39" s="9">
        <v>234.6</v>
      </c>
      <c r="D39" t="s">
        <v>121</v>
      </c>
      <c r="E39" t="s">
        <v>240</v>
      </c>
      <c r="F39">
        <v>6041</v>
      </c>
      <c r="G39" t="s">
        <v>233</v>
      </c>
      <c r="H39" s="16">
        <v>46225</v>
      </c>
      <c r="I39" t="s">
        <v>42</v>
      </c>
      <c r="J39">
        <v>231609</v>
      </c>
      <c r="K39">
        <v>1</v>
      </c>
      <c r="L39">
        <v>115291</v>
      </c>
      <c r="M39" t="s">
        <v>32</v>
      </c>
      <c r="N39" t="s">
        <v>43</v>
      </c>
      <c r="O39" s="11">
        <v>44986</v>
      </c>
    </row>
    <row r="40" spans="1:15" x14ac:dyDescent="0.25">
      <c r="A40" s="15">
        <v>923</v>
      </c>
      <c r="B40" s="10">
        <v>45002</v>
      </c>
      <c r="C40" s="9">
        <v>220.8</v>
      </c>
      <c r="D40" t="s">
        <v>121</v>
      </c>
      <c r="E40" t="s">
        <v>240</v>
      </c>
      <c r="F40">
        <v>6041</v>
      </c>
      <c r="G40" t="s">
        <v>233</v>
      </c>
      <c r="H40" s="16">
        <v>46348</v>
      </c>
      <c r="I40" t="s">
        <v>42</v>
      </c>
      <c r="J40">
        <v>231725</v>
      </c>
      <c r="K40">
        <v>1</v>
      </c>
      <c r="L40">
        <v>115978</v>
      </c>
      <c r="M40" t="s">
        <v>32</v>
      </c>
      <c r="N40" t="s">
        <v>43</v>
      </c>
      <c r="O40" s="11">
        <v>44986</v>
      </c>
    </row>
    <row r="41" spans="1:15" x14ac:dyDescent="0.25">
      <c r="A41" s="15">
        <v>923</v>
      </c>
      <c r="B41" s="10">
        <v>45008</v>
      </c>
      <c r="C41" s="9">
        <v>220.8</v>
      </c>
      <c r="D41" t="s">
        <v>121</v>
      </c>
      <c r="E41" t="s">
        <v>240</v>
      </c>
      <c r="F41">
        <v>6041</v>
      </c>
      <c r="G41" t="s">
        <v>233</v>
      </c>
      <c r="H41" s="16">
        <v>46408</v>
      </c>
      <c r="I41" t="s">
        <v>42</v>
      </c>
      <c r="J41">
        <v>231770</v>
      </c>
      <c r="K41">
        <v>1</v>
      </c>
      <c r="L41">
        <v>116374</v>
      </c>
      <c r="M41" t="s">
        <v>32</v>
      </c>
      <c r="N41" t="s">
        <v>43</v>
      </c>
      <c r="O41" s="11">
        <v>44986</v>
      </c>
    </row>
    <row r="42" spans="1:15" x14ac:dyDescent="0.25">
      <c r="A42" s="15">
        <v>923</v>
      </c>
      <c r="B42" s="10">
        <v>45016</v>
      </c>
      <c r="C42" s="9">
        <v>3736.85</v>
      </c>
      <c r="D42" t="s">
        <v>217</v>
      </c>
      <c r="E42" t="s">
        <v>238</v>
      </c>
      <c r="F42">
        <v>6012</v>
      </c>
      <c r="G42" t="s">
        <v>239</v>
      </c>
      <c r="H42">
        <v>317419</v>
      </c>
      <c r="I42" t="s">
        <v>42</v>
      </c>
      <c r="J42">
        <v>231961</v>
      </c>
      <c r="K42">
        <v>1</v>
      </c>
      <c r="L42">
        <v>116945</v>
      </c>
      <c r="M42" t="s">
        <v>32</v>
      </c>
      <c r="N42" t="s">
        <v>43</v>
      </c>
      <c r="O42" s="11">
        <v>44986</v>
      </c>
    </row>
    <row r="43" spans="1:15" x14ac:dyDescent="0.25">
      <c r="A43" s="15">
        <v>923</v>
      </c>
      <c r="B43" s="10">
        <v>45016</v>
      </c>
      <c r="C43" s="9">
        <v>987.5</v>
      </c>
      <c r="D43" t="s">
        <v>217</v>
      </c>
      <c r="E43" t="s">
        <v>238</v>
      </c>
      <c r="F43">
        <v>6012</v>
      </c>
      <c r="G43" t="s">
        <v>239</v>
      </c>
      <c r="H43">
        <v>317436</v>
      </c>
      <c r="I43" t="s">
        <v>42</v>
      </c>
      <c r="J43">
        <v>231961</v>
      </c>
      <c r="K43">
        <v>1</v>
      </c>
      <c r="L43">
        <v>116945</v>
      </c>
      <c r="M43" t="s">
        <v>32</v>
      </c>
      <c r="N43" t="s">
        <v>43</v>
      </c>
      <c r="O43" s="11">
        <v>44986</v>
      </c>
    </row>
    <row r="44" spans="1:15" x14ac:dyDescent="0.25">
      <c r="A44" s="15">
        <v>923</v>
      </c>
      <c r="B44" s="10">
        <v>45022</v>
      </c>
      <c r="C44" s="9">
        <v>207</v>
      </c>
      <c r="D44" t="s">
        <v>121</v>
      </c>
      <c r="E44" t="s">
        <v>240</v>
      </c>
      <c r="F44">
        <v>6041</v>
      </c>
      <c r="G44" t="s">
        <v>233</v>
      </c>
      <c r="H44" s="16">
        <v>46529</v>
      </c>
      <c r="I44" t="s">
        <v>42</v>
      </c>
      <c r="J44">
        <v>231875</v>
      </c>
      <c r="K44">
        <v>1</v>
      </c>
      <c r="L44">
        <v>116945</v>
      </c>
      <c r="M44" t="s">
        <v>32</v>
      </c>
      <c r="N44" t="s">
        <v>43</v>
      </c>
      <c r="O44" s="11">
        <v>45017</v>
      </c>
    </row>
    <row r="45" spans="1:15" x14ac:dyDescent="0.25">
      <c r="A45" s="15">
        <v>923</v>
      </c>
      <c r="B45" s="10">
        <v>45029</v>
      </c>
      <c r="C45" s="9">
        <v>220.8</v>
      </c>
      <c r="D45" t="s">
        <v>121</v>
      </c>
      <c r="E45" t="s">
        <v>240</v>
      </c>
      <c r="F45">
        <v>6041</v>
      </c>
      <c r="G45" t="s">
        <v>233</v>
      </c>
      <c r="H45" s="16">
        <v>46588</v>
      </c>
      <c r="I45" t="s">
        <v>42</v>
      </c>
      <c r="J45">
        <v>231914</v>
      </c>
      <c r="K45">
        <v>1</v>
      </c>
      <c r="L45">
        <v>117294</v>
      </c>
      <c r="M45" t="s">
        <v>32</v>
      </c>
      <c r="N45" t="s">
        <v>43</v>
      </c>
      <c r="O45" s="11">
        <v>45017</v>
      </c>
    </row>
    <row r="46" spans="1:15" x14ac:dyDescent="0.25">
      <c r="A46" s="15">
        <v>923</v>
      </c>
      <c r="B46" s="10">
        <v>45037</v>
      </c>
      <c r="C46" s="9">
        <v>2025</v>
      </c>
      <c r="D46" t="s">
        <v>121</v>
      </c>
      <c r="E46" t="s">
        <v>242</v>
      </c>
      <c r="I46" t="s">
        <v>57</v>
      </c>
      <c r="J46">
        <v>0</v>
      </c>
      <c r="K46">
        <v>1</v>
      </c>
      <c r="L46">
        <v>118114</v>
      </c>
      <c r="M46" t="s">
        <v>242</v>
      </c>
      <c r="N46" t="s">
        <v>59</v>
      </c>
      <c r="O46" s="11">
        <v>45017</v>
      </c>
    </row>
    <row r="47" spans="1:15" x14ac:dyDescent="0.25">
      <c r="A47" s="15">
        <v>923</v>
      </c>
      <c r="B47" s="10">
        <v>45037</v>
      </c>
      <c r="C47" s="9">
        <v>96.6</v>
      </c>
      <c r="D47" t="s">
        <v>121</v>
      </c>
      <c r="E47" t="s">
        <v>240</v>
      </c>
      <c r="F47">
        <v>6041</v>
      </c>
      <c r="G47" t="s">
        <v>233</v>
      </c>
      <c r="H47" s="16">
        <v>46642</v>
      </c>
      <c r="I47" t="s">
        <v>42</v>
      </c>
      <c r="J47">
        <v>231962</v>
      </c>
      <c r="K47">
        <v>1</v>
      </c>
      <c r="L47">
        <v>117795</v>
      </c>
      <c r="M47" t="s">
        <v>32</v>
      </c>
      <c r="N47" t="s">
        <v>43</v>
      </c>
      <c r="O47" s="11">
        <v>45017</v>
      </c>
    </row>
    <row r="48" spans="1:15" x14ac:dyDescent="0.25">
      <c r="A48" s="15">
        <v>923</v>
      </c>
      <c r="B48" s="10">
        <v>45043</v>
      </c>
      <c r="C48" s="9">
        <v>220.8</v>
      </c>
      <c r="D48" t="s">
        <v>121</v>
      </c>
      <c r="E48" t="s">
        <v>240</v>
      </c>
      <c r="F48">
        <v>6041</v>
      </c>
      <c r="G48" t="s">
        <v>233</v>
      </c>
      <c r="H48" s="16">
        <v>46701</v>
      </c>
      <c r="I48" t="s">
        <v>42</v>
      </c>
      <c r="J48">
        <v>232020</v>
      </c>
      <c r="K48">
        <v>1</v>
      </c>
      <c r="L48">
        <v>117795</v>
      </c>
      <c r="M48" t="s">
        <v>32</v>
      </c>
      <c r="N48" t="s">
        <v>43</v>
      </c>
      <c r="O48" s="11">
        <v>45017</v>
      </c>
    </row>
    <row r="49" spans="1:15" x14ac:dyDescent="0.25">
      <c r="A49" s="15">
        <v>923</v>
      </c>
      <c r="B49" s="10">
        <v>45046</v>
      </c>
      <c r="C49" s="9">
        <v>1632.5</v>
      </c>
      <c r="D49" t="s">
        <v>217</v>
      </c>
      <c r="E49" t="s">
        <v>238</v>
      </c>
      <c r="F49">
        <v>6012</v>
      </c>
      <c r="G49" t="s">
        <v>239</v>
      </c>
      <c r="H49">
        <v>317500</v>
      </c>
      <c r="I49" t="s">
        <v>42</v>
      </c>
      <c r="J49">
        <v>232118</v>
      </c>
      <c r="K49">
        <v>1</v>
      </c>
      <c r="L49">
        <v>118369</v>
      </c>
      <c r="M49" t="s">
        <v>32</v>
      </c>
      <c r="N49" t="s">
        <v>43</v>
      </c>
      <c r="O49" s="11">
        <v>45017</v>
      </c>
    </row>
    <row r="50" spans="1:15" x14ac:dyDescent="0.25">
      <c r="A50" s="15">
        <v>923</v>
      </c>
      <c r="B50" s="10">
        <v>45077</v>
      </c>
      <c r="C50" s="9">
        <v>4554</v>
      </c>
      <c r="D50" t="s">
        <v>217</v>
      </c>
      <c r="E50" t="s">
        <v>238</v>
      </c>
      <c r="F50">
        <v>6012</v>
      </c>
      <c r="G50" t="s">
        <v>239</v>
      </c>
      <c r="H50">
        <v>317588</v>
      </c>
      <c r="I50" t="s">
        <v>42</v>
      </c>
      <c r="J50">
        <v>232434</v>
      </c>
      <c r="K50">
        <v>1</v>
      </c>
      <c r="L50">
        <v>119931</v>
      </c>
      <c r="M50" t="s">
        <v>32</v>
      </c>
      <c r="N50" t="s">
        <v>43</v>
      </c>
      <c r="O50" s="11">
        <v>45047</v>
      </c>
    </row>
    <row r="51" spans="1:15" x14ac:dyDescent="0.25">
      <c r="A51" s="15">
        <v>923</v>
      </c>
      <c r="B51" s="10">
        <v>45077</v>
      </c>
      <c r="C51" s="9">
        <v>4387.5</v>
      </c>
      <c r="D51" t="s">
        <v>217</v>
      </c>
      <c r="E51" t="s">
        <v>238</v>
      </c>
      <c r="F51">
        <v>6012</v>
      </c>
      <c r="G51" t="s">
        <v>239</v>
      </c>
      <c r="H51">
        <v>317604</v>
      </c>
      <c r="I51" t="s">
        <v>42</v>
      </c>
      <c r="J51">
        <v>232434</v>
      </c>
      <c r="K51">
        <v>1</v>
      </c>
      <c r="L51">
        <v>119931</v>
      </c>
      <c r="M51" t="s">
        <v>32</v>
      </c>
      <c r="N51" t="s">
        <v>43</v>
      </c>
      <c r="O51" s="11">
        <v>45047</v>
      </c>
    </row>
    <row r="52" spans="1:15" x14ac:dyDescent="0.25">
      <c r="A52" s="15">
        <v>923</v>
      </c>
      <c r="B52" s="10">
        <v>45100</v>
      </c>
      <c r="C52" s="9">
        <v>14288.23</v>
      </c>
      <c r="D52" t="s">
        <v>217</v>
      </c>
      <c r="E52" t="s">
        <v>243</v>
      </c>
      <c r="F52">
        <v>3334</v>
      </c>
      <c r="G52" t="s">
        <v>244</v>
      </c>
      <c r="H52">
        <v>68089</v>
      </c>
      <c r="I52" t="s">
        <v>42</v>
      </c>
      <c r="J52">
        <v>232420</v>
      </c>
      <c r="K52">
        <v>1</v>
      </c>
      <c r="L52">
        <v>120478</v>
      </c>
      <c r="M52" t="s">
        <v>32</v>
      </c>
      <c r="N52" t="s">
        <v>43</v>
      </c>
      <c r="O52" s="11">
        <v>45078</v>
      </c>
    </row>
    <row r="53" spans="1:15" x14ac:dyDescent="0.25">
      <c r="A53" s="15">
        <v>923</v>
      </c>
      <c r="B53" s="10">
        <v>45107</v>
      </c>
      <c r="C53" s="9">
        <v>472.5</v>
      </c>
      <c r="D53" t="s">
        <v>217</v>
      </c>
      <c r="E53" t="s">
        <v>238</v>
      </c>
      <c r="F53">
        <v>6012</v>
      </c>
      <c r="G53" t="s">
        <v>239</v>
      </c>
      <c r="H53">
        <v>317656</v>
      </c>
      <c r="I53" t="s">
        <v>42</v>
      </c>
      <c r="J53">
        <v>232592</v>
      </c>
      <c r="K53">
        <v>1</v>
      </c>
      <c r="L53">
        <v>121085</v>
      </c>
      <c r="M53" t="s">
        <v>32</v>
      </c>
      <c r="N53" t="s">
        <v>43</v>
      </c>
      <c r="O53" s="11">
        <v>45078</v>
      </c>
    </row>
    <row r="54" spans="1:15" x14ac:dyDescent="0.25">
      <c r="A54" s="15">
        <v>923</v>
      </c>
      <c r="B54" s="10">
        <v>45107</v>
      </c>
      <c r="C54" s="9">
        <v>25590.3</v>
      </c>
      <c r="D54" t="s">
        <v>217</v>
      </c>
      <c r="E54" t="s">
        <v>243</v>
      </c>
      <c r="F54">
        <v>3334</v>
      </c>
      <c r="G54" t="s">
        <v>244</v>
      </c>
      <c r="H54">
        <v>68592</v>
      </c>
      <c r="I54" t="s">
        <v>42</v>
      </c>
      <c r="J54">
        <v>232640</v>
      </c>
      <c r="K54">
        <v>1</v>
      </c>
      <c r="L54">
        <v>121277</v>
      </c>
      <c r="M54" t="s">
        <v>32</v>
      </c>
      <c r="N54" t="s">
        <v>43</v>
      </c>
      <c r="O54" s="11">
        <v>45078</v>
      </c>
    </row>
    <row r="55" spans="1:15" x14ac:dyDescent="0.25">
      <c r="A55" s="15">
        <v>923</v>
      </c>
      <c r="B55" s="10">
        <v>45113</v>
      </c>
      <c r="C55" s="9">
        <v>124.2</v>
      </c>
      <c r="D55" t="s">
        <v>121</v>
      </c>
      <c r="E55" t="s">
        <v>245</v>
      </c>
      <c r="F55">
        <v>6041</v>
      </c>
      <c r="G55" t="s">
        <v>233</v>
      </c>
      <c r="H55" s="16">
        <v>47221</v>
      </c>
      <c r="I55" t="s">
        <v>42</v>
      </c>
      <c r="J55">
        <v>232532</v>
      </c>
      <c r="K55">
        <v>1</v>
      </c>
      <c r="L55">
        <v>121277</v>
      </c>
      <c r="M55" t="s">
        <v>32</v>
      </c>
      <c r="N55" t="s">
        <v>43</v>
      </c>
      <c r="O55" s="11">
        <v>45108</v>
      </c>
    </row>
    <row r="56" spans="1:15" x14ac:dyDescent="0.25">
      <c r="A56" s="15">
        <v>923</v>
      </c>
      <c r="B56" s="10">
        <v>45127</v>
      </c>
      <c r="C56" s="9">
        <v>869.4</v>
      </c>
      <c r="D56" t="s">
        <v>121</v>
      </c>
      <c r="E56" t="s">
        <v>237</v>
      </c>
      <c r="F56">
        <v>6041</v>
      </c>
      <c r="G56" t="s">
        <v>233</v>
      </c>
      <c r="H56" s="16">
        <v>47271</v>
      </c>
      <c r="I56" t="s">
        <v>42</v>
      </c>
      <c r="J56">
        <v>232594</v>
      </c>
      <c r="K56">
        <v>1</v>
      </c>
      <c r="L56">
        <v>121658</v>
      </c>
      <c r="M56" t="s">
        <v>32</v>
      </c>
      <c r="N56" t="s">
        <v>43</v>
      </c>
      <c r="O56" s="11">
        <v>45108</v>
      </c>
    </row>
    <row r="57" spans="1:15" x14ac:dyDescent="0.25">
      <c r="A57" s="15">
        <v>923</v>
      </c>
      <c r="B57" s="10">
        <v>45129</v>
      </c>
      <c r="C57" s="9">
        <v>1186.8</v>
      </c>
      <c r="D57" t="s">
        <v>121</v>
      </c>
      <c r="E57" t="s">
        <v>237</v>
      </c>
      <c r="F57">
        <v>6041</v>
      </c>
      <c r="G57" t="s">
        <v>233</v>
      </c>
      <c r="H57" s="16">
        <v>47320</v>
      </c>
      <c r="I57" t="s">
        <v>42</v>
      </c>
      <c r="J57">
        <v>232648</v>
      </c>
      <c r="K57">
        <v>1</v>
      </c>
      <c r="L57">
        <v>121898</v>
      </c>
      <c r="M57" t="s">
        <v>32</v>
      </c>
      <c r="N57" t="s">
        <v>43</v>
      </c>
      <c r="O57" s="11">
        <v>45108</v>
      </c>
    </row>
    <row r="58" spans="1:15" x14ac:dyDescent="0.25">
      <c r="A58" s="15">
        <v>923</v>
      </c>
      <c r="B58" s="10">
        <v>45138</v>
      </c>
      <c r="C58" s="9">
        <v>1270</v>
      </c>
      <c r="D58" t="s">
        <v>217</v>
      </c>
      <c r="E58" t="s">
        <v>238</v>
      </c>
      <c r="F58">
        <v>6012</v>
      </c>
      <c r="G58" t="s">
        <v>239</v>
      </c>
      <c r="H58">
        <v>317731</v>
      </c>
      <c r="I58" t="s">
        <v>42</v>
      </c>
      <c r="J58">
        <v>232795</v>
      </c>
      <c r="K58">
        <v>1</v>
      </c>
      <c r="L58">
        <v>122886</v>
      </c>
      <c r="M58" t="s">
        <v>32</v>
      </c>
      <c r="N58" t="s">
        <v>43</v>
      </c>
      <c r="O58" s="11">
        <v>45108</v>
      </c>
    </row>
    <row r="59" spans="1:15" x14ac:dyDescent="0.25">
      <c r="A59" s="15">
        <v>923</v>
      </c>
      <c r="B59" s="10">
        <v>45138</v>
      </c>
      <c r="C59" s="9">
        <v>17132.849999999999</v>
      </c>
      <c r="D59" t="s">
        <v>217</v>
      </c>
      <c r="E59" t="s">
        <v>243</v>
      </c>
      <c r="F59">
        <v>3334</v>
      </c>
      <c r="G59" t="s">
        <v>244</v>
      </c>
      <c r="H59">
        <v>69101</v>
      </c>
      <c r="I59" t="s">
        <v>42</v>
      </c>
      <c r="J59">
        <v>233336</v>
      </c>
      <c r="K59">
        <v>1</v>
      </c>
      <c r="L59">
        <v>122800</v>
      </c>
      <c r="M59" t="s">
        <v>32</v>
      </c>
      <c r="N59" t="s">
        <v>43</v>
      </c>
      <c r="O59" s="11">
        <v>45108</v>
      </c>
    </row>
    <row r="60" spans="1:15" x14ac:dyDescent="0.25">
      <c r="A60" s="15">
        <v>923</v>
      </c>
      <c r="B60" s="10">
        <v>45138</v>
      </c>
      <c r="C60" s="9">
        <v>953.04</v>
      </c>
      <c r="D60" t="s">
        <v>217</v>
      </c>
      <c r="E60" t="s">
        <v>243</v>
      </c>
      <c r="F60">
        <v>3334</v>
      </c>
      <c r="G60" t="s">
        <v>244</v>
      </c>
      <c r="H60">
        <v>69102</v>
      </c>
      <c r="I60" t="s">
        <v>42</v>
      </c>
      <c r="J60">
        <v>233336</v>
      </c>
      <c r="K60">
        <v>1</v>
      </c>
      <c r="L60">
        <v>122800</v>
      </c>
      <c r="M60" t="s">
        <v>32</v>
      </c>
      <c r="N60" t="s">
        <v>43</v>
      </c>
      <c r="O60" s="11">
        <v>45108</v>
      </c>
    </row>
    <row r="61" spans="1:15" x14ac:dyDescent="0.25">
      <c r="A61" s="15">
        <v>923</v>
      </c>
      <c r="B61" s="10">
        <v>45138</v>
      </c>
      <c r="C61" s="9">
        <v>1248.9000000000001</v>
      </c>
      <c r="D61" t="s">
        <v>121</v>
      </c>
      <c r="E61" t="s">
        <v>245</v>
      </c>
      <c r="F61">
        <v>6041</v>
      </c>
      <c r="G61" t="s">
        <v>233</v>
      </c>
      <c r="H61" s="16">
        <v>47366</v>
      </c>
      <c r="I61" t="s">
        <v>42</v>
      </c>
      <c r="J61">
        <v>232692</v>
      </c>
      <c r="K61">
        <v>1</v>
      </c>
      <c r="L61">
        <v>122222</v>
      </c>
      <c r="M61" t="s">
        <v>32</v>
      </c>
      <c r="N61" t="s">
        <v>43</v>
      </c>
      <c r="O61" s="11">
        <v>45108</v>
      </c>
    </row>
    <row r="62" spans="1:15" x14ac:dyDescent="0.25">
      <c r="A62" s="15">
        <v>923</v>
      </c>
      <c r="B62" s="10">
        <v>45146</v>
      </c>
      <c r="C62" s="9">
        <v>1186.8</v>
      </c>
      <c r="D62" t="s">
        <v>121</v>
      </c>
      <c r="E62" t="s">
        <v>245</v>
      </c>
      <c r="F62">
        <v>6041</v>
      </c>
      <c r="G62" t="s">
        <v>233</v>
      </c>
      <c r="H62" s="16">
        <v>47410</v>
      </c>
      <c r="I62" t="s">
        <v>42</v>
      </c>
      <c r="J62">
        <v>232755</v>
      </c>
      <c r="K62">
        <v>1</v>
      </c>
      <c r="L62">
        <v>122544</v>
      </c>
      <c r="M62" t="s">
        <v>32</v>
      </c>
      <c r="N62" t="s">
        <v>43</v>
      </c>
      <c r="O62" s="11">
        <v>45139</v>
      </c>
    </row>
    <row r="63" spans="1:15" x14ac:dyDescent="0.25">
      <c r="A63" s="15">
        <v>923</v>
      </c>
      <c r="B63" s="10">
        <v>45149</v>
      </c>
      <c r="C63" s="9">
        <v>1076.4000000000001</v>
      </c>
      <c r="D63" t="s">
        <v>121</v>
      </c>
      <c r="E63" t="s">
        <v>245</v>
      </c>
      <c r="F63">
        <v>6041</v>
      </c>
      <c r="G63" t="s">
        <v>233</v>
      </c>
      <c r="H63" s="16">
        <v>47455</v>
      </c>
      <c r="I63" t="s">
        <v>42</v>
      </c>
      <c r="J63">
        <v>232797</v>
      </c>
      <c r="K63">
        <v>1</v>
      </c>
      <c r="L63">
        <v>122800</v>
      </c>
      <c r="M63" t="s">
        <v>32</v>
      </c>
      <c r="N63" t="s">
        <v>43</v>
      </c>
      <c r="O63" s="11">
        <v>45139</v>
      </c>
    </row>
    <row r="64" spans="1:15" x14ac:dyDescent="0.25">
      <c r="A64" s="15">
        <v>923</v>
      </c>
      <c r="B64" s="10">
        <v>45156</v>
      </c>
      <c r="C64" s="9">
        <v>1248.9000000000001</v>
      </c>
      <c r="D64" t="s">
        <v>121</v>
      </c>
      <c r="E64" t="s">
        <v>245</v>
      </c>
      <c r="F64">
        <v>6041</v>
      </c>
      <c r="G64" t="s">
        <v>233</v>
      </c>
      <c r="H64" s="16">
        <v>47499</v>
      </c>
      <c r="I64" t="s">
        <v>42</v>
      </c>
      <c r="J64">
        <v>232835</v>
      </c>
      <c r="K64">
        <v>1</v>
      </c>
      <c r="L64">
        <v>123212</v>
      </c>
      <c r="M64" t="s">
        <v>32</v>
      </c>
      <c r="N64" t="s">
        <v>43</v>
      </c>
      <c r="O64" s="11">
        <v>45139</v>
      </c>
    </row>
    <row r="65" spans="1:15" x14ac:dyDescent="0.25">
      <c r="A65" s="15">
        <v>923</v>
      </c>
      <c r="B65" s="10">
        <v>45168</v>
      </c>
      <c r="C65" s="9">
        <v>220.8</v>
      </c>
      <c r="D65" t="s">
        <v>121</v>
      </c>
      <c r="E65" t="s">
        <v>245</v>
      </c>
      <c r="F65">
        <v>6041</v>
      </c>
      <c r="G65" t="s">
        <v>233</v>
      </c>
      <c r="H65" s="16">
        <v>47542</v>
      </c>
      <c r="I65" t="s">
        <v>42</v>
      </c>
      <c r="J65">
        <v>232896</v>
      </c>
      <c r="K65">
        <v>1</v>
      </c>
      <c r="L65">
        <v>123616</v>
      </c>
      <c r="M65" t="s">
        <v>32</v>
      </c>
      <c r="N65" t="s">
        <v>43</v>
      </c>
      <c r="O65" s="11">
        <v>45139</v>
      </c>
    </row>
    <row r="66" spans="1:15" x14ac:dyDescent="0.25">
      <c r="A66" s="15">
        <v>923</v>
      </c>
      <c r="B66" s="10">
        <v>45169</v>
      </c>
      <c r="C66" s="9">
        <v>20158.650000000001</v>
      </c>
      <c r="D66" t="s">
        <v>217</v>
      </c>
      <c r="E66" t="s">
        <v>246</v>
      </c>
      <c r="I66" t="s">
        <v>57</v>
      </c>
      <c r="J66">
        <v>0</v>
      </c>
      <c r="K66">
        <v>1</v>
      </c>
      <c r="L66">
        <v>124609</v>
      </c>
      <c r="M66" t="s">
        <v>246</v>
      </c>
      <c r="N66" t="s">
        <v>59</v>
      </c>
      <c r="O66" s="11">
        <v>45139</v>
      </c>
    </row>
    <row r="67" spans="1:15" x14ac:dyDescent="0.25">
      <c r="A67" s="15">
        <v>923</v>
      </c>
      <c r="B67" s="10">
        <v>45169</v>
      </c>
      <c r="C67" s="9">
        <v>248.4</v>
      </c>
      <c r="D67" t="s">
        <v>121</v>
      </c>
      <c r="E67" t="s">
        <v>245</v>
      </c>
      <c r="F67">
        <v>6041</v>
      </c>
      <c r="G67" t="s">
        <v>233</v>
      </c>
      <c r="H67" s="16">
        <v>47582</v>
      </c>
      <c r="I67" t="s">
        <v>42</v>
      </c>
      <c r="J67">
        <v>232929</v>
      </c>
      <c r="K67">
        <v>1</v>
      </c>
      <c r="L67">
        <v>123839</v>
      </c>
      <c r="M67" t="s">
        <v>32</v>
      </c>
      <c r="N67" t="s">
        <v>43</v>
      </c>
      <c r="O67" s="11">
        <v>45139</v>
      </c>
    </row>
    <row r="68" spans="1:15" x14ac:dyDescent="0.25">
      <c r="A68" s="15">
        <v>923</v>
      </c>
      <c r="B68" s="10">
        <v>44806</v>
      </c>
      <c r="C68" s="9">
        <v>6489.32</v>
      </c>
      <c r="D68" t="s">
        <v>217</v>
      </c>
      <c r="E68" t="s">
        <v>247</v>
      </c>
      <c r="F68">
        <v>7052</v>
      </c>
      <c r="G68" t="s">
        <v>248</v>
      </c>
      <c r="H68" t="s">
        <v>249</v>
      </c>
      <c r="I68" t="s">
        <v>42</v>
      </c>
      <c r="J68">
        <v>230345</v>
      </c>
      <c r="K68">
        <v>1</v>
      </c>
      <c r="L68">
        <v>106822</v>
      </c>
      <c r="M68" t="s">
        <v>32</v>
      </c>
      <c r="N68" t="s">
        <v>43</v>
      </c>
      <c r="O68" s="11">
        <v>44805</v>
      </c>
    </row>
    <row r="69" spans="1:15" x14ac:dyDescent="0.25">
      <c r="A69" s="15">
        <v>923</v>
      </c>
      <c r="B69" s="10">
        <v>44838</v>
      </c>
      <c r="C69" s="9">
        <v>6489.32</v>
      </c>
      <c r="D69" t="s">
        <v>217</v>
      </c>
      <c r="E69" t="s">
        <v>247</v>
      </c>
      <c r="F69">
        <v>7052</v>
      </c>
      <c r="G69" t="s">
        <v>248</v>
      </c>
      <c r="H69" t="s">
        <v>250</v>
      </c>
      <c r="I69" t="s">
        <v>42</v>
      </c>
      <c r="J69">
        <v>230544</v>
      </c>
      <c r="K69">
        <v>1</v>
      </c>
      <c r="L69">
        <v>108243</v>
      </c>
      <c r="M69" t="s">
        <v>32</v>
      </c>
      <c r="N69" t="s">
        <v>43</v>
      </c>
      <c r="O69" s="11">
        <v>44835</v>
      </c>
    </row>
    <row r="70" spans="1:15" x14ac:dyDescent="0.25">
      <c r="A70" s="15">
        <v>923</v>
      </c>
      <c r="B70" s="10">
        <v>44867</v>
      </c>
      <c r="C70" s="9">
        <v>6489.32</v>
      </c>
      <c r="D70" t="s">
        <v>217</v>
      </c>
      <c r="E70" t="s">
        <v>247</v>
      </c>
      <c r="F70">
        <v>7052</v>
      </c>
      <c r="G70" t="s">
        <v>248</v>
      </c>
      <c r="H70" t="s">
        <v>251</v>
      </c>
      <c r="I70" t="s">
        <v>42</v>
      </c>
      <c r="J70">
        <v>230818</v>
      </c>
      <c r="K70">
        <v>1</v>
      </c>
      <c r="L70">
        <v>109618</v>
      </c>
      <c r="M70" t="s">
        <v>32</v>
      </c>
      <c r="N70" t="s">
        <v>43</v>
      </c>
      <c r="O70" s="11">
        <v>44866</v>
      </c>
    </row>
    <row r="71" spans="1:15" x14ac:dyDescent="0.25">
      <c r="A71" s="15">
        <v>923</v>
      </c>
      <c r="B71" s="10">
        <v>44897</v>
      </c>
      <c r="C71" s="9">
        <v>6489.32</v>
      </c>
      <c r="D71" t="s">
        <v>217</v>
      </c>
      <c r="E71" t="s">
        <v>247</v>
      </c>
      <c r="F71">
        <v>7052</v>
      </c>
      <c r="G71" t="s">
        <v>248</v>
      </c>
      <c r="H71" t="s">
        <v>252</v>
      </c>
      <c r="I71" t="s">
        <v>42</v>
      </c>
      <c r="J71">
        <v>231084</v>
      </c>
      <c r="K71">
        <v>1</v>
      </c>
      <c r="L71">
        <v>111095</v>
      </c>
      <c r="M71" t="s">
        <v>32</v>
      </c>
      <c r="N71" t="s">
        <v>43</v>
      </c>
      <c r="O71" s="11">
        <v>44896</v>
      </c>
    </row>
    <row r="72" spans="1:15" x14ac:dyDescent="0.25">
      <c r="A72" s="15">
        <v>923</v>
      </c>
      <c r="B72" s="10">
        <v>44943</v>
      </c>
      <c r="C72" s="9">
        <v>6489.32</v>
      </c>
      <c r="D72" t="s">
        <v>217</v>
      </c>
      <c r="E72" t="s">
        <v>247</v>
      </c>
      <c r="F72">
        <v>7052</v>
      </c>
      <c r="G72" t="s">
        <v>248</v>
      </c>
      <c r="H72" t="s">
        <v>253</v>
      </c>
      <c r="I72" t="s">
        <v>42</v>
      </c>
      <c r="J72">
        <v>231252</v>
      </c>
      <c r="K72">
        <v>1</v>
      </c>
      <c r="L72">
        <v>113091</v>
      </c>
      <c r="M72" t="s">
        <v>32</v>
      </c>
      <c r="N72" t="s">
        <v>43</v>
      </c>
      <c r="O72" s="11">
        <v>44927</v>
      </c>
    </row>
    <row r="73" spans="1:15" x14ac:dyDescent="0.25">
      <c r="A73" s="15">
        <v>923</v>
      </c>
      <c r="B73" s="10">
        <v>44978</v>
      </c>
      <c r="C73" s="9">
        <v>6489.32</v>
      </c>
      <c r="D73" t="s">
        <v>217</v>
      </c>
      <c r="E73" t="s">
        <v>247</v>
      </c>
      <c r="F73">
        <v>7052</v>
      </c>
      <c r="G73" t="s">
        <v>248</v>
      </c>
      <c r="H73" t="s">
        <v>254</v>
      </c>
      <c r="I73" t="s">
        <v>42</v>
      </c>
      <c r="J73">
        <v>231519</v>
      </c>
      <c r="K73">
        <v>1</v>
      </c>
      <c r="L73">
        <v>114763</v>
      </c>
      <c r="M73" t="s">
        <v>32</v>
      </c>
      <c r="N73" t="s">
        <v>43</v>
      </c>
      <c r="O73" s="11">
        <v>44958</v>
      </c>
    </row>
    <row r="74" spans="1:15" x14ac:dyDescent="0.25">
      <c r="A74" s="15">
        <v>923</v>
      </c>
      <c r="B74" s="10">
        <v>44989</v>
      </c>
      <c r="C74" s="9">
        <v>6489.32</v>
      </c>
      <c r="D74" t="s">
        <v>217</v>
      </c>
      <c r="E74" t="s">
        <v>247</v>
      </c>
      <c r="F74">
        <v>7052</v>
      </c>
      <c r="G74" t="s">
        <v>248</v>
      </c>
      <c r="H74" t="s">
        <v>255</v>
      </c>
      <c r="I74" t="s">
        <v>42</v>
      </c>
      <c r="J74">
        <v>231729</v>
      </c>
      <c r="K74">
        <v>1</v>
      </c>
      <c r="L74">
        <v>115291</v>
      </c>
      <c r="M74" t="s">
        <v>32</v>
      </c>
      <c r="N74" t="s">
        <v>43</v>
      </c>
      <c r="O74" s="11">
        <v>44986</v>
      </c>
    </row>
    <row r="75" spans="1:15" x14ac:dyDescent="0.25">
      <c r="A75" s="15">
        <v>923</v>
      </c>
      <c r="B75" s="10">
        <v>45019</v>
      </c>
      <c r="C75" s="9">
        <v>6489.32</v>
      </c>
      <c r="D75" t="s">
        <v>217</v>
      </c>
      <c r="E75" t="s">
        <v>247</v>
      </c>
      <c r="F75">
        <v>7052</v>
      </c>
      <c r="G75" t="s">
        <v>248</v>
      </c>
      <c r="H75" t="s">
        <v>256</v>
      </c>
      <c r="I75" t="s">
        <v>42</v>
      </c>
      <c r="J75">
        <v>231920</v>
      </c>
      <c r="K75">
        <v>1</v>
      </c>
      <c r="L75">
        <v>116659</v>
      </c>
      <c r="M75" t="s">
        <v>32</v>
      </c>
      <c r="N75" t="s">
        <v>43</v>
      </c>
      <c r="O75" s="11">
        <v>45017</v>
      </c>
    </row>
    <row r="76" spans="1:15" x14ac:dyDescent="0.25">
      <c r="A76" s="15">
        <v>923</v>
      </c>
      <c r="B76" s="10">
        <v>45047</v>
      </c>
      <c r="C76" s="9">
        <v>6489.32</v>
      </c>
      <c r="D76" t="s">
        <v>217</v>
      </c>
      <c r="E76" t="s">
        <v>247</v>
      </c>
      <c r="F76">
        <v>7052</v>
      </c>
      <c r="G76" t="s">
        <v>248</v>
      </c>
      <c r="H76" t="s">
        <v>257</v>
      </c>
      <c r="I76" t="s">
        <v>42</v>
      </c>
      <c r="J76">
        <v>232124</v>
      </c>
      <c r="K76">
        <v>1</v>
      </c>
      <c r="L76">
        <v>117937</v>
      </c>
      <c r="M76" t="s">
        <v>32</v>
      </c>
      <c r="N76" t="s">
        <v>43</v>
      </c>
      <c r="O76" s="11">
        <v>45047</v>
      </c>
    </row>
    <row r="77" spans="1:15" x14ac:dyDescent="0.25">
      <c r="A77" s="15">
        <v>923</v>
      </c>
      <c r="B77" s="10">
        <v>45078</v>
      </c>
      <c r="C77" s="9">
        <v>6489.32</v>
      </c>
      <c r="D77" t="s">
        <v>217</v>
      </c>
      <c r="E77" t="s">
        <v>247</v>
      </c>
      <c r="F77">
        <v>7052</v>
      </c>
      <c r="G77" t="s">
        <v>248</v>
      </c>
      <c r="H77" t="s">
        <v>258</v>
      </c>
      <c r="I77" t="s">
        <v>42</v>
      </c>
      <c r="J77">
        <v>232373</v>
      </c>
      <c r="K77">
        <v>1</v>
      </c>
      <c r="L77">
        <v>119578</v>
      </c>
      <c r="M77" t="s">
        <v>32</v>
      </c>
      <c r="N77" t="s">
        <v>43</v>
      </c>
      <c r="O77" s="11">
        <v>45078</v>
      </c>
    </row>
    <row r="78" spans="1:15" x14ac:dyDescent="0.25">
      <c r="A78" s="15">
        <v>923</v>
      </c>
      <c r="B78" s="10">
        <v>45108</v>
      </c>
      <c r="C78" s="9">
        <v>6489.32</v>
      </c>
      <c r="D78" t="s">
        <v>217</v>
      </c>
      <c r="E78" t="s">
        <v>247</v>
      </c>
      <c r="F78">
        <v>7052</v>
      </c>
      <c r="G78" t="s">
        <v>248</v>
      </c>
      <c r="H78" t="s">
        <v>259</v>
      </c>
      <c r="I78" t="s">
        <v>42</v>
      </c>
      <c r="J78">
        <v>232599</v>
      </c>
      <c r="K78">
        <v>1</v>
      </c>
      <c r="L78">
        <v>120871</v>
      </c>
      <c r="M78" t="s">
        <v>32</v>
      </c>
      <c r="N78" t="s">
        <v>43</v>
      </c>
      <c r="O78" s="11">
        <v>45108</v>
      </c>
    </row>
    <row r="79" spans="1:15" x14ac:dyDescent="0.25">
      <c r="A79" s="15">
        <v>923</v>
      </c>
      <c r="B79" s="10">
        <v>45129</v>
      </c>
      <c r="C79" s="9">
        <v>1012.23</v>
      </c>
      <c r="D79" t="s">
        <v>121</v>
      </c>
      <c r="E79" t="s">
        <v>237</v>
      </c>
      <c r="F79">
        <v>6041</v>
      </c>
      <c r="G79" t="s">
        <v>233</v>
      </c>
      <c r="H79" s="16">
        <v>47320</v>
      </c>
      <c r="I79" t="s">
        <v>42</v>
      </c>
      <c r="J79">
        <v>232648</v>
      </c>
      <c r="K79">
        <v>1</v>
      </c>
      <c r="L79">
        <v>121898</v>
      </c>
      <c r="M79" t="s">
        <v>32</v>
      </c>
      <c r="N79" t="s">
        <v>43</v>
      </c>
      <c r="O79" s="11">
        <v>45108</v>
      </c>
    </row>
    <row r="80" spans="1:15" x14ac:dyDescent="0.25">
      <c r="A80" s="15">
        <v>923</v>
      </c>
      <c r="B80" s="10">
        <v>45169</v>
      </c>
      <c r="C80" s="9">
        <v>6489.32</v>
      </c>
      <c r="D80" t="s">
        <v>217</v>
      </c>
      <c r="E80" t="s">
        <v>247</v>
      </c>
      <c r="F80">
        <v>7052</v>
      </c>
      <c r="G80" t="s">
        <v>248</v>
      </c>
      <c r="H80" t="s">
        <v>260</v>
      </c>
      <c r="I80" t="s">
        <v>42</v>
      </c>
      <c r="J80">
        <v>232900</v>
      </c>
      <c r="K80">
        <v>1</v>
      </c>
      <c r="L80">
        <v>123616</v>
      </c>
      <c r="M80" t="s">
        <v>32</v>
      </c>
      <c r="N80" t="s">
        <v>43</v>
      </c>
      <c r="O80" s="11">
        <v>45139</v>
      </c>
    </row>
    <row r="81" spans="3:4" ht="15.75" thickBot="1" x14ac:dyDescent="0.3">
      <c r="C81" s="13">
        <f>SUM(C2:C80)</f>
        <v>242559.48000000007</v>
      </c>
    </row>
    <row r="83" spans="3:4" x14ac:dyDescent="0.25">
      <c r="C83" s="14" t="s">
        <v>170</v>
      </c>
    </row>
    <row r="84" spans="3:4" x14ac:dyDescent="0.25">
      <c r="C84" s="9">
        <f>+SUMIF($D$2:$D$80,"N",$C$2:$C$80)</f>
        <v>207463.13000000009</v>
      </c>
      <c r="D84" t="s">
        <v>23</v>
      </c>
    </row>
    <row r="85" spans="3:4" x14ac:dyDescent="0.25">
      <c r="C85" s="9">
        <f>+SUMIF($D$2:$D$80,"Y",$C$2:$C$80)</f>
        <v>35096.350000000006</v>
      </c>
      <c r="D85" t="s">
        <v>169</v>
      </c>
    </row>
    <row r="86" spans="3:4" ht="15.75" thickBot="1" x14ac:dyDescent="0.3">
      <c r="C86" s="13">
        <f>SUM(C84:C85)</f>
        <v>242559.4800000001</v>
      </c>
    </row>
    <row r="92" spans="3:4" x14ac:dyDescent="0.25">
      <c r="D92" s="8"/>
    </row>
    <row r="93" spans="3:4" x14ac:dyDescent="0.25">
      <c r="D93" s="8"/>
    </row>
  </sheetData>
  <autoFilter ref="A1:O81" xr:uid="{CAEA048A-4004-4248-AB00-C6BC5B99CEC2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9E65-2C1C-40F8-B571-2CF2B0E3A339}">
  <dimension ref="A1:N32"/>
  <sheetViews>
    <sheetView workbookViewId="0">
      <selection activeCell="F6" sqref="F6"/>
    </sheetView>
  </sheetViews>
  <sheetFormatPr defaultRowHeight="15" x14ac:dyDescent="0.25"/>
  <cols>
    <col min="1" max="1" width="8.140625" bestFit="1" customWidth="1"/>
    <col min="2" max="2" width="10.42578125" bestFit="1" customWidth="1"/>
    <col min="3" max="3" width="15.28515625" style="9" customWidth="1"/>
    <col min="4" max="4" width="40.140625" bestFit="1" customWidth="1"/>
    <col min="5" max="5" width="7.28515625" bestFit="1" customWidth="1"/>
    <col min="6" max="6" width="29.28515625" bestFit="1" customWidth="1"/>
    <col min="7" max="7" width="16.85546875" bestFit="1" customWidth="1"/>
    <col min="8" max="8" width="7.5703125" bestFit="1" customWidth="1"/>
    <col min="9" max="9" width="15.140625" bestFit="1" customWidth="1"/>
    <col min="10" max="10" width="13.5703125" bestFit="1" customWidth="1"/>
    <col min="11" max="11" width="7.5703125" bestFit="1" customWidth="1"/>
    <col min="12" max="12" width="40.140625" bestFit="1" customWidth="1"/>
    <col min="13" max="13" width="19.42578125" bestFit="1" customWidth="1"/>
    <col min="14" max="14" width="7.28515625" bestFit="1" customWidth="1"/>
  </cols>
  <sheetData>
    <row r="1" spans="1:14" x14ac:dyDescent="0.25">
      <c r="A1" t="s">
        <v>26</v>
      </c>
      <c r="B1" t="s">
        <v>27</v>
      </c>
      <c r="C1" s="9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</row>
    <row r="2" spans="1:14" x14ac:dyDescent="0.25">
      <c r="A2" s="15">
        <v>921</v>
      </c>
      <c r="B2" s="10">
        <v>44887</v>
      </c>
      <c r="C2" s="9">
        <v>68.900000000000006</v>
      </c>
      <c r="D2" t="s">
        <v>172</v>
      </c>
      <c r="H2" t="s">
        <v>57</v>
      </c>
      <c r="I2">
        <v>0</v>
      </c>
      <c r="J2">
        <v>1</v>
      </c>
      <c r="K2">
        <v>111495</v>
      </c>
      <c r="L2" t="s">
        <v>173</v>
      </c>
      <c r="M2" t="s">
        <v>59</v>
      </c>
      <c r="N2" s="11">
        <v>44866</v>
      </c>
    </row>
    <row r="3" spans="1:14" x14ac:dyDescent="0.25">
      <c r="A3" s="15">
        <v>921</v>
      </c>
      <c r="B3" s="10">
        <v>45021</v>
      </c>
      <c r="C3" s="9">
        <v>291.8</v>
      </c>
      <c r="D3" t="s">
        <v>174</v>
      </c>
      <c r="H3" t="s">
        <v>57</v>
      </c>
      <c r="I3">
        <v>0</v>
      </c>
      <c r="J3">
        <v>1</v>
      </c>
      <c r="K3">
        <v>118681</v>
      </c>
      <c r="L3" t="s">
        <v>175</v>
      </c>
      <c r="M3" t="s">
        <v>59</v>
      </c>
      <c r="N3" s="11">
        <v>45017</v>
      </c>
    </row>
    <row r="4" spans="1:14" x14ac:dyDescent="0.25">
      <c r="A4" s="15">
        <v>921</v>
      </c>
      <c r="B4" s="10">
        <v>45032</v>
      </c>
      <c r="C4" s="9">
        <v>89.74</v>
      </c>
      <c r="D4" t="s">
        <v>176</v>
      </c>
      <c r="H4" t="s">
        <v>57</v>
      </c>
      <c r="I4">
        <v>0</v>
      </c>
      <c r="J4">
        <v>1</v>
      </c>
      <c r="K4">
        <v>118122</v>
      </c>
      <c r="L4" t="s">
        <v>177</v>
      </c>
      <c r="M4" t="s">
        <v>59</v>
      </c>
      <c r="N4" s="11">
        <v>45017</v>
      </c>
    </row>
    <row r="5" spans="1:14" x14ac:dyDescent="0.25">
      <c r="A5" s="15">
        <v>921</v>
      </c>
      <c r="B5" s="10">
        <v>45037</v>
      </c>
      <c r="C5" s="9">
        <v>78.900000000000006</v>
      </c>
      <c r="D5" t="s">
        <v>178</v>
      </c>
      <c r="E5">
        <v>7000</v>
      </c>
      <c r="F5" t="s">
        <v>179</v>
      </c>
      <c r="G5">
        <v>20230508075645</v>
      </c>
      <c r="H5" t="s">
        <v>42</v>
      </c>
      <c r="I5">
        <v>2288</v>
      </c>
      <c r="J5">
        <v>1</v>
      </c>
      <c r="K5">
        <v>118253</v>
      </c>
      <c r="L5" t="s">
        <v>32</v>
      </c>
      <c r="M5" t="s">
        <v>43</v>
      </c>
      <c r="N5" s="11">
        <v>45017</v>
      </c>
    </row>
    <row r="6" spans="1:14" x14ac:dyDescent="0.25">
      <c r="A6" s="15">
        <v>921</v>
      </c>
      <c r="B6" s="10">
        <v>45097</v>
      </c>
      <c r="C6" s="9">
        <v>172</v>
      </c>
      <c r="D6" t="s">
        <v>180</v>
      </c>
      <c r="H6" t="s">
        <v>57</v>
      </c>
      <c r="I6">
        <v>0</v>
      </c>
      <c r="J6">
        <v>1</v>
      </c>
      <c r="K6">
        <v>121073</v>
      </c>
      <c r="L6" t="s">
        <v>181</v>
      </c>
      <c r="M6" t="s">
        <v>59</v>
      </c>
      <c r="N6" s="11">
        <v>45078</v>
      </c>
    </row>
    <row r="7" spans="1:14" x14ac:dyDescent="0.25">
      <c r="A7" s="15">
        <v>921.1</v>
      </c>
      <c r="B7" s="10">
        <v>44834</v>
      </c>
      <c r="C7" s="9">
        <v>-8.3800000000000008</v>
      </c>
      <c r="D7" t="s">
        <v>182</v>
      </c>
      <c r="E7">
        <v>6903</v>
      </c>
      <c r="F7" t="s">
        <v>171</v>
      </c>
      <c r="G7" t="s">
        <v>183</v>
      </c>
      <c r="H7" t="s">
        <v>42</v>
      </c>
      <c r="I7">
        <v>0</v>
      </c>
      <c r="J7">
        <v>1</v>
      </c>
      <c r="K7">
        <v>108160</v>
      </c>
      <c r="L7" t="s">
        <v>32</v>
      </c>
      <c r="M7" t="s">
        <v>43</v>
      </c>
      <c r="N7" s="11">
        <v>44805</v>
      </c>
    </row>
    <row r="8" spans="1:14" x14ac:dyDescent="0.25">
      <c r="A8" s="15">
        <v>921.1</v>
      </c>
      <c r="B8" s="10">
        <v>44843</v>
      </c>
      <c r="C8" s="9">
        <v>39.479999999999997</v>
      </c>
      <c r="D8" t="s">
        <v>184</v>
      </c>
      <c r="H8" t="s">
        <v>57</v>
      </c>
      <c r="I8">
        <v>0</v>
      </c>
      <c r="J8">
        <v>1</v>
      </c>
      <c r="K8">
        <v>109716</v>
      </c>
      <c r="L8" t="s">
        <v>185</v>
      </c>
      <c r="M8" t="s">
        <v>59</v>
      </c>
      <c r="N8" s="11">
        <v>44835</v>
      </c>
    </row>
    <row r="9" spans="1:14" x14ac:dyDescent="0.25">
      <c r="A9" s="15">
        <v>921.1</v>
      </c>
      <c r="B9" s="10">
        <v>44865</v>
      </c>
      <c r="C9" s="9">
        <v>76.13</v>
      </c>
      <c r="D9" t="s">
        <v>186</v>
      </c>
      <c r="E9">
        <v>6903</v>
      </c>
      <c r="F9" t="s">
        <v>171</v>
      </c>
      <c r="G9" t="s">
        <v>187</v>
      </c>
      <c r="H9" t="s">
        <v>42</v>
      </c>
      <c r="I9">
        <v>230663</v>
      </c>
      <c r="J9">
        <v>1</v>
      </c>
      <c r="K9">
        <v>109619</v>
      </c>
      <c r="L9" t="s">
        <v>32</v>
      </c>
      <c r="M9" t="s">
        <v>43</v>
      </c>
      <c r="N9" s="11">
        <v>44835</v>
      </c>
    </row>
    <row r="10" spans="1:14" x14ac:dyDescent="0.25">
      <c r="A10" s="15">
        <v>921.1</v>
      </c>
      <c r="B10" s="10">
        <v>44887</v>
      </c>
      <c r="C10" s="9">
        <v>232.92</v>
      </c>
      <c r="D10" t="s">
        <v>188</v>
      </c>
      <c r="H10" t="s">
        <v>57</v>
      </c>
      <c r="I10">
        <v>0</v>
      </c>
      <c r="J10">
        <v>1</v>
      </c>
      <c r="K10">
        <v>111410</v>
      </c>
      <c r="L10" t="s">
        <v>188</v>
      </c>
      <c r="M10" t="s">
        <v>59</v>
      </c>
      <c r="N10" s="11">
        <v>44866</v>
      </c>
    </row>
    <row r="11" spans="1:14" x14ac:dyDescent="0.25">
      <c r="A11" s="15">
        <v>921.1</v>
      </c>
      <c r="B11" s="10">
        <v>44896</v>
      </c>
      <c r="C11" s="9">
        <v>175</v>
      </c>
      <c r="D11" t="s">
        <v>189</v>
      </c>
      <c r="H11" t="s">
        <v>57</v>
      </c>
      <c r="I11">
        <v>0</v>
      </c>
      <c r="J11">
        <v>1</v>
      </c>
      <c r="K11">
        <v>112540</v>
      </c>
      <c r="L11" t="s">
        <v>190</v>
      </c>
      <c r="M11" t="s">
        <v>59</v>
      </c>
      <c r="N11" s="11">
        <v>44896</v>
      </c>
    </row>
    <row r="12" spans="1:14" x14ac:dyDescent="0.25">
      <c r="A12" s="15">
        <v>921.1</v>
      </c>
      <c r="B12" s="10">
        <v>44957</v>
      </c>
      <c r="C12" s="9">
        <v>10.119999999999999</v>
      </c>
      <c r="D12" t="s">
        <v>191</v>
      </c>
      <c r="E12">
        <v>5955</v>
      </c>
      <c r="F12" t="s">
        <v>192</v>
      </c>
      <c r="G12">
        <v>20230201102300</v>
      </c>
      <c r="H12" t="s">
        <v>42</v>
      </c>
      <c r="I12">
        <v>231353</v>
      </c>
      <c r="J12">
        <v>1</v>
      </c>
      <c r="K12">
        <v>113820</v>
      </c>
      <c r="L12" t="s">
        <v>32</v>
      </c>
      <c r="M12" t="s">
        <v>43</v>
      </c>
      <c r="N12" s="11">
        <v>44927</v>
      </c>
    </row>
    <row r="13" spans="1:14" x14ac:dyDescent="0.25">
      <c r="A13" s="15">
        <v>921.1</v>
      </c>
      <c r="B13" s="10">
        <v>44971</v>
      </c>
      <c r="C13" s="9">
        <v>27.54</v>
      </c>
      <c r="D13" t="s">
        <v>193</v>
      </c>
      <c r="H13" t="s">
        <v>57</v>
      </c>
      <c r="I13">
        <v>0</v>
      </c>
      <c r="J13">
        <v>1</v>
      </c>
      <c r="K13">
        <v>116016</v>
      </c>
      <c r="L13" t="s">
        <v>193</v>
      </c>
      <c r="M13" t="s">
        <v>59</v>
      </c>
      <c r="N13" s="11">
        <v>44958</v>
      </c>
    </row>
    <row r="14" spans="1:14" x14ac:dyDescent="0.25">
      <c r="A14" s="15">
        <v>921.1</v>
      </c>
      <c r="B14" s="10">
        <v>44985</v>
      </c>
      <c r="C14" s="9">
        <v>87.57</v>
      </c>
      <c r="D14" t="s">
        <v>186</v>
      </c>
      <c r="E14">
        <v>6903</v>
      </c>
      <c r="F14" t="s">
        <v>171</v>
      </c>
      <c r="G14" t="s">
        <v>194</v>
      </c>
      <c r="H14" t="s">
        <v>42</v>
      </c>
      <c r="I14">
        <v>231615</v>
      </c>
      <c r="J14">
        <v>1</v>
      </c>
      <c r="K14">
        <v>115539</v>
      </c>
      <c r="L14" t="s">
        <v>32</v>
      </c>
      <c r="M14" t="s">
        <v>43</v>
      </c>
      <c r="N14" s="11">
        <v>44958</v>
      </c>
    </row>
    <row r="15" spans="1:14" x14ac:dyDescent="0.25">
      <c r="A15" s="15">
        <v>921.1</v>
      </c>
      <c r="B15" s="10">
        <v>45002</v>
      </c>
      <c r="C15" s="9">
        <v>58.59</v>
      </c>
      <c r="D15" t="s">
        <v>186</v>
      </c>
      <c r="E15">
        <v>6903</v>
      </c>
      <c r="F15" t="s">
        <v>171</v>
      </c>
      <c r="G15" t="s">
        <v>195</v>
      </c>
      <c r="H15" t="s">
        <v>42</v>
      </c>
      <c r="I15">
        <v>231824</v>
      </c>
      <c r="J15">
        <v>1</v>
      </c>
      <c r="K15">
        <v>115993</v>
      </c>
      <c r="L15" t="s">
        <v>32</v>
      </c>
      <c r="M15" t="s">
        <v>43</v>
      </c>
      <c r="N15" s="11">
        <v>44986</v>
      </c>
    </row>
    <row r="16" spans="1:14" x14ac:dyDescent="0.25">
      <c r="A16" s="15">
        <v>921.1</v>
      </c>
      <c r="B16" s="10">
        <v>45036</v>
      </c>
      <c r="C16" s="9">
        <v>4.5</v>
      </c>
      <c r="D16" t="s">
        <v>196</v>
      </c>
      <c r="E16">
        <v>5955</v>
      </c>
      <c r="F16" t="s">
        <v>192</v>
      </c>
      <c r="G16">
        <v>20230420084605</v>
      </c>
      <c r="H16" t="s">
        <v>42</v>
      </c>
      <c r="I16">
        <v>231911</v>
      </c>
      <c r="J16">
        <v>1</v>
      </c>
      <c r="K16">
        <v>117324</v>
      </c>
      <c r="L16" t="s">
        <v>32</v>
      </c>
      <c r="M16" t="s">
        <v>43</v>
      </c>
      <c r="N16" s="11">
        <v>45017</v>
      </c>
    </row>
    <row r="17" spans="1:14" x14ac:dyDescent="0.25">
      <c r="A17" s="15">
        <v>921.1</v>
      </c>
      <c r="B17" s="10">
        <v>45040</v>
      </c>
      <c r="C17" s="9">
        <v>10.88</v>
      </c>
      <c r="D17" t="s">
        <v>186</v>
      </c>
      <c r="E17">
        <v>6903</v>
      </c>
      <c r="F17" t="s">
        <v>171</v>
      </c>
      <c r="G17" t="s">
        <v>197</v>
      </c>
      <c r="H17" t="s">
        <v>42</v>
      </c>
      <c r="I17">
        <v>232023</v>
      </c>
      <c r="J17">
        <v>1</v>
      </c>
      <c r="K17">
        <v>117696</v>
      </c>
      <c r="L17" t="s">
        <v>32</v>
      </c>
      <c r="M17" t="s">
        <v>43</v>
      </c>
      <c r="N17" s="11">
        <v>45017</v>
      </c>
    </row>
    <row r="18" spans="1:14" x14ac:dyDescent="0.25">
      <c r="A18" s="15">
        <v>921.1</v>
      </c>
      <c r="B18" s="10">
        <v>45042</v>
      </c>
      <c r="C18" s="9">
        <v>93.41</v>
      </c>
      <c r="D18" t="s">
        <v>198</v>
      </c>
      <c r="E18">
        <v>8902</v>
      </c>
      <c r="F18" t="s">
        <v>107</v>
      </c>
      <c r="G18">
        <v>20230502164125</v>
      </c>
      <c r="H18" t="s">
        <v>42</v>
      </c>
      <c r="I18">
        <v>2262</v>
      </c>
      <c r="J18">
        <v>1</v>
      </c>
      <c r="K18">
        <v>117959</v>
      </c>
      <c r="L18" t="s">
        <v>32</v>
      </c>
      <c r="M18" t="s">
        <v>43</v>
      </c>
      <c r="N18" s="11">
        <v>45017</v>
      </c>
    </row>
    <row r="19" spans="1:14" x14ac:dyDescent="0.25">
      <c r="A19" s="15">
        <v>921.1</v>
      </c>
      <c r="B19" s="10">
        <v>45043</v>
      </c>
      <c r="C19" s="9">
        <v>21.2</v>
      </c>
      <c r="D19" t="s">
        <v>198</v>
      </c>
      <c r="E19">
        <v>8902</v>
      </c>
      <c r="F19" t="s">
        <v>107</v>
      </c>
      <c r="G19">
        <v>20230428082426</v>
      </c>
      <c r="H19" t="s">
        <v>42</v>
      </c>
      <c r="I19">
        <v>2244</v>
      </c>
      <c r="J19">
        <v>1</v>
      </c>
      <c r="K19">
        <v>117872</v>
      </c>
      <c r="L19" t="s">
        <v>32</v>
      </c>
      <c r="M19" t="s">
        <v>43</v>
      </c>
      <c r="N19" s="11">
        <v>45017</v>
      </c>
    </row>
    <row r="20" spans="1:14" x14ac:dyDescent="0.25">
      <c r="A20" s="15">
        <v>921.1</v>
      </c>
      <c r="B20" s="10">
        <v>45070</v>
      </c>
      <c r="C20" s="9">
        <v>25.19</v>
      </c>
      <c r="D20" t="s">
        <v>186</v>
      </c>
      <c r="E20">
        <v>6903</v>
      </c>
      <c r="F20" t="s">
        <v>171</v>
      </c>
      <c r="G20" t="s">
        <v>199</v>
      </c>
      <c r="H20" t="s">
        <v>42</v>
      </c>
      <c r="I20">
        <v>232251</v>
      </c>
      <c r="J20">
        <v>1</v>
      </c>
      <c r="K20">
        <v>119346</v>
      </c>
      <c r="L20" t="s">
        <v>32</v>
      </c>
      <c r="M20" t="s">
        <v>43</v>
      </c>
      <c r="N20" s="11">
        <v>45047</v>
      </c>
    </row>
    <row r="21" spans="1:14" x14ac:dyDescent="0.25">
      <c r="A21" s="15">
        <v>921.1</v>
      </c>
      <c r="B21" s="10">
        <v>45077</v>
      </c>
      <c r="C21" s="9">
        <v>150</v>
      </c>
      <c r="D21" t="s">
        <v>189</v>
      </c>
      <c r="H21" t="s">
        <v>57</v>
      </c>
      <c r="I21">
        <v>0</v>
      </c>
      <c r="J21">
        <v>1</v>
      </c>
      <c r="K21">
        <v>119413</v>
      </c>
      <c r="L21" t="s">
        <v>200</v>
      </c>
      <c r="M21" t="s">
        <v>59</v>
      </c>
      <c r="N21" s="11">
        <v>45047</v>
      </c>
    </row>
    <row r="22" spans="1:14" x14ac:dyDescent="0.25">
      <c r="A22" s="15">
        <v>921.1</v>
      </c>
      <c r="B22" s="10">
        <v>45138</v>
      </c>
      <c r="C22" s="9">
        <v>79.5</v>
      </c>
      <c r="D22" t="s">
        <v>201</v>
      </c>
      <c r="H22" t="s">
        <v>57</v>
      </c>
      <c r="I22">
        <v>0</v>
      </c>
      <c r="J22">
        <v>1</v>
      </c>
      <c r="K22">
        <v>123076</v>
      </c>
      <c r="L22" t="s">
        <v>202</v>
      </c>
      <c r="M22" t="s">
        <v>59</v>
      </c>
      <c r="N22" s="11">
        <v>45108</v>
      </c>
    </row>
    <row r="23" spans="1:14" x14ac:dyDescent="0.25">
      <c r="A23" s="15">
        <v>921.1</v>
      </c>
      <c r="B23" s="10">
        <v>45149</v>
      </c>
      <c r="C23" s="9">
        <v>110.96</v>
      </c>
      <c r="D23" t="s">
        <v>203</v>
      </c>
      <c r="H23" t="s">
        <v>57</v>
      </c>
      <c r="I23">
        <v>0</v>
      </c>
      <c r="J23">
        <v>1</v>
      </c>
      <c r="K23">
        <v>123612</v>
      </c>
      <c r="L23" t="s">
        <v>204</v>
      </c>
      <c r="M23" t="s">
        <v>59</v>
      </c>
      <c r="N23" s="11">
        <v>45139</v>
      </c>
    </row>
    <row r="24" spans="1:14" x14ac:dyDescent="0.25">
      <c r="A24" s="15">
        <v>921.1</v>
      </c>
      <c r="B24" s="10">
        <v>45153</v>
      </c>
      <c r="C24" s="9">
        <v>190.18</v>
      </c>
      <c r="D24" t="s">
        <v>205</v>
      </c>
      <c r="H24" t="s">
        <v>57</v>
      </c>
      <c r="I24">
        <v>0</v>
      </c>
      <c r="J24">
        <v>1</v>
      </c>
      <c r="K24">
        <v>123085</v>
      </c>
      <c r="L24" t="s">
        <v>166</v>
      </c>
      <c r="M24" t="s">
        <v>59</v>
      </c>
      <c r="N24" s="11">
        <v>45139</v>
      </c>
    </row>
    <row r="25" spans="1:14" x14ac:dyDescent="0.25">
      <c r="A25" s="15">
        <v>921.1</v>
      </c>
      <c r="B25" s="10">
        <v>45169</v>
      </c>
      <c r="C25" s="9">
        <v>65.540000000000006</v>
      </c>
      <c r="D25" t="s">
        <v>186</v>
      </c>
      <c r="E25">
        <v>6903</v>
      </c>
      <c r="F25" t="s">
        <v>171</v>
      </c>
      <c r="G25" t="s">
        <v>206</v>
      </c>
      <c r="H25" t="s">
        <v>42</v>
      </c>
      <c r="I25">
        <v>232983</v>
      </c>
      <c r="J25">
        <v>1</v>
      </c>
      <c r="K25">
        <v>124236</v>
      </c>
      <c r="L25" t="s">
        <v>32</v>
      </c>
      <c r="M25" t="s">
        <v>43</v>
      </c>
      <c r="N25" s="11">
        <v>45139</v>
      </c>
    </row>
    <row r="26" spans="1:14" x14ac:dyDescent="0.25">
      <c r="A26" s="15">
        <v>926.2</v>
      </c>
      <c r="B26" s="10">
        <v>44931</v>
      </c>
      <c r="C26" s="9">
        <v>324</v>
      </c>
      <c r="D26" t="s">
        <v>207</v>
      </c>
      <c r="E26">
        <v>416</v>
      </c>
      <c r="F26" t="s">
        <v>208</v>
      </c>
      <c r="G26">
        <v>23011053</v>
      </c>
      <c r="H26" t="s">
        <v>42</v>
      </c>
      <c r="I26">
        <v>231135</v>
      </c>
      <c r="J26">
        <v>1</v>
      </c>
      <c r="K26">
        <v>112474</v>
      </c>
      <c r="L26" t="s">
        <v>32</v>
      </c>
      <c r="M26" t="s">
        <v>43</v>
      </c>
      <c r="N26" s="11">
        <v>44927</v>
      </c>
    </row>
    <row r="27" spans="1:14" ht="15.75" thickBot="1" x14ac:dyDescent="0.3">
      <c r="C27" s="13">
        <f>SUM(C2:C26)</f>
        <v>2475.67</v>
      </c>
    </row>
    <row r="29" spans="1:14" x14ac:dyDescent="0.25">
      <c r="C29" s="14" t="s">
        <v>170</v>
      </c>
    </row>
    <row r="30" spans="1:14" x14ac:dyDescent="0.25">
      <c r="C30" s="9">
        <f>+C26</f>
        <v>324</v>
      </c>
      <c r="D30" t="s">
        <v>23</v>
      </c>
    </row>
    <row r="31" spans="1:14" x14ac:dyDescent="0.25">
      <c r="C31" s="9">
        <f>+SUM(C2:C25)</f>
        <v>2151.67</v>
      </c>
      <c r="D31" t="s">
        <v>169</v>
      </c>
    </row>
    <row r="32" spans="1:14" ht="15.75" thickBot="1" x14ac:dyDescent="0.3">
      <c r="C32" s="13">
        <f>SUM(C30:C31)</f>
        <v>2475.67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1F69-2113-46EA-AF8A-2E095E5AD759}">
  <dimension ref="A1:D8"/>
  <sheetViews>
    <sheetView workbookViewId="0">
      <selection activeCell="F6" sqref="F6"/>
    </sheetView>
  </sheetViews>
  <sheetFormatPr defaultRowHeight="15" x14ac:dyDescent="0.25"/>
  <cols>
    <col min="1" max="1" width="42.140625" bestFit="1" customWidth="1"/>
    <col min="2" max="2" width="35.7109375" bestFit="1" customWidth="1"/>
    <col min="3" max="3" width="32.5703125" bestFit="1" customWidth="1"/>
    <col min="4" max="4" width="11.5703125" bestFit="1" customWidth="1"/>
  </cols>
  <sheetData>
    <row r="1" spans="1:4" s="2" customFormat="1" x14ac:dyDescent="0.25">
      <c r="A1" s="2" t="s">
        <v>209</v>
      </c>
      <c r="B1" s="2" t="s">
        <v>169</v>
      </c>
      <c r="C1" s="2" t="s">
        <v>23</v>
      </c>
      <c r="D1" s="2" t="s">
        <v>18</v>
      </c>
    </row>
    <row r="2" spans="1:4" x14ac:dyDescent="0.25">
      <c r="A2" s="21" t="s">
        <v>210</v>
      </c>
      <c r="B2" s="8">
        <v>1118.3</v>
      </c>
      <c r="C2" s="9">
        <v>0</v>
      </c>
      <c r="D2" s="8">
        <f>+B2+C2</f>
        <v>1118.3</v>
      </c>
    </row>
    <row r="3" spans="1:4" x14ac:dyDescent="0.25">
      <c r="A3" s="21" t="s">
        <v>211</v>
      </c>
      <c r="B3" s="8">
        <v>24327.16</v>
      </c>
      <c r="C3" s="9">
        <v>0</v>
      </c>
      <c r="D3" s="8">
        <f t="shared" ref="D3:D7" si="0">+B3+C3</f>
        <v>24327.16</v>
      </c>
    </row>
    <row r="4" spans="1:4" x14ac:dyDescent="0.25">
      <c r="A4" s="21" t="s">
        <v>212</v>
      </c>
      <c r="B4" s="8">
        <v>110.75</v>
      </c>
      <c r="C4" s="9">
        <v>1065.33</v>
      </c>
      <c r="D4" s="8">
        <f t="shared" si="0"/>
        <v>1176.08</v>
      </c>
    </row>
    <row r="5" spans="1:4" x14ac:dyDescent="0.25">
      <c r="A5" s="21" t="s">
        <v>213</v>
      </c>
      <c r="B5" s="8">
        <v>0</v>
      </c>
      <c r="C5" s="9">
        <v>2759.57</v>
      </c>
      <c r="D5" s="8">
        <f t="shared" si="0"/>
        <v>2759.57</v>
      </c>
    </row>
    <row r="6" spans="1:4" x14ac:dyDescent="0.25">
      <c r="A6" s="21" t="s">
        <v>214</v>
      </c>
      <c r="B6" s="8">
        <v>0</v>
      </c>
      <c r="C6" s="9">
        <v>1655.54</v>
      </c>
      <c r="D6" s="8">
        <f t="shared" si="0"/>
        <v>1655.54</v>
      </c>
    </row>
    <row r="7" spans="1:4" x14ac:dyDescent="0.25">
      <c r="A7" s="21" t="s">
        <v>215</v>
      </c>
      <c r="B7" s="8">
        <v>0</v>
      </c>
      <c r="C7" s="9">
        <v>2843.77</v>
      </c>
      <c r="D7" s="8">
        <f t="shared" si="0"/>
        <v>2843.77</v>
      </c>
    </row>
    <row r="8" spans="1:4" ht="15.75" thickBot="1" x14ac:dyDescent="0.3">
      <c r="B8" s="26">
        <f>SUM(B2:B7)</f>
        <v>25556.21</v>
      </c>
      <c r="C8" s="26">
        <f>SUM(C2:C7)</f>
        <v>8324.2100000000009</v>
      </c>
      <c r="D8" s="26">
        <f>+B8+C8</f>
        <v>33880.42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7BF598-9F8B-434D-8692-46B4DA441107}"/>
</file>

<file path=customXml/itemProps2.xml><?xml version="1.0" encoding="utf-8"?>
<ds:datastoreItem xmlns:ds="http://schemas.openxmlformats.org/officeDocument/2006/customXml" ds:itemID="{E3EB253B-3488-457B-AFC3-86520B4AA5D1}"/>
</file>

<file path=customXml/itemProps3.xml><?xml version="1.0" encoding="utf-8"?>
<ds:datastoreItem xmlns:ds="http://schemas.openxmlformats.org/officeDocument/2006/customXml" ds:itemID="{E193226A-0585-4DEE-9360-3F7AA99BB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Donations &amp; Sponsorships</vt:lpstr>
      <vt:lpstr>Membership Dues_Donations</vt:lpstr>
      <vt:lpstr>Outside Services</vt:lpstr>
      <vt:lpstr>Employee Benefits Misc</vt:lpstr>
      <vt:lpstr>Annual Meeting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2024-03-04T17:59:38Z</dcterms:created>
  <dcterms:modified xsi:type="dcterms:W3CDTF">2024-06-11T01:33:47Z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