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 - AG\"/>
    </mc:Choice>
  </mc:AlternateContent>
  <xr:revisionPtr revIDLastSave="0" documentId="13_ncr:8001_{A5510625-287C-4546-B775-1DDB079B88F5}" xr6:coauthVersionLast="47" xr6:coauthVersionMax="47" xr10:uidLastSave="{00000000-0000-0000-0000-000000000000}"/>
  <bookViews>
    <workbookView xWindow="28680" yWindow="-120" windowWidth="29040" windowHeight="15840" activeTab="10" xr2:uid="{00000000-000D-0000-FFFF-FFFF00000000}"/>
  </bookViews>
  <sheets>
    <sheet name="2014" sheetId="8" r:id="rId1"/>
    <sheet name="2015" sheetId="9" r:id="rId2"/>
    <sheet name="2016" sheetId="1" r:id="rId3"/>
    <sheet name="2017" sheetId="2" r:id="rId4"/>
    <sheet name="2018" sheetId="3" r:id="rId5"/>
    <sheet name="2019" sheetId="4" r:id="rId6"/>
    <sheet name="2020" sheetId="5" r:id="rId7"/>
    <sheet name="2021" sheetId="6" r:id="rId8"/>
    <sheet name="2022" sheetId="10" r:id="rId9"/>
    <sheet name="2023" sheetId="11" r:id="rId10"/>
    <sheet name="2024" sheetId="12" r:id="rId11"/>
  </sheets>
  <definedNames>
    <definedName name="_xlnm._FilterDatabase" localSheetId="0" hidden="1">'2014'!$A$1:$O$124</definedName>
    <definedName name="_xlnm._FilterDatabase" localSheetId="1" hidden="1">'2015'!$A$1:$L$76</definedName>
    <definedName name="_xlnm._FilterDatabase" localSheetId="2" hidden="1">'2016'!$A$1:$L$73</definedName>
    <definedName name="_xlnm._FilterDatabase" localSheetId="3" hidden="1">'2017'!$A$1:$L$70</definedName>
    <definedName name="_xlnm._FilterDatabase" localSheetId="4" hidden="1">'2018'!$A$1:$L$71</definedName>
    <definedName name="_xlnm._FilterDatabase" localSheetId="5" hidden="1">'2019'!$A$1:$L$82</definedName>
    <definedName name="_xlnm._FilterDatabase" localSheetId="6" hidden="1">'2020'!$A$1:$L$74</definedName>
    <definedName name="_xlnm._FilterDatabase" localSheetId="7" hidden="1">'2021'!$A$1:$L$72</definedName>
    <definedName name="_xlnm._FilterDatabase" localSheetId="8" hidden="1">'2022'!$A$1:$L$73</definedName>
    <definedName name="_xlnm._FilterDatabase" localSheetId="9" hidden="1">'2023'!$A$1:$L$71</definedName>
    <definedName name="_xlnm._FilterDatabase" localSheetId="10" hidden="1">'2024'!$A$1:$L$71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2" l="1"/>
  <c r="C89" i="4"/>
  <c r="C74" i="3"/>
  <c r="C92" i="8"/>
  <c r="C91" i="8"/>
  <c r="C90" i="8"/>
  <c r="C89" i="8"/>
  <c r="C88" i="8"/>
  <c r="C87" i="8"/>
  <c r="C86" i="8"/>
  <c r="C85" i="8"/>
  <c r="C84" i="8"/>
  <c r="C83" i="8"/>
  <c r="C82" i="8"/>
  <c r="C88" i="12"/>
  <c r="C87" i="12"/>
  <c r="C86" i="12"/>
  <c r="C85" i="12"/>
  <c r="C83" i="12"/>
  <c r="C82" i="12"/>
  <c r="C81" i="12"/>
  <c r="C80" i="12"/>
  <c r="C79" i="12"/>
  <c r="C78" i="12"/>
  <c r="C77" i="12"/>
  <c r="C76" i="12"/>
  <c r="C75" i="12"/>
  <c r="C74" i="12"/>
  <c r="C88" i="11"/>
  <c r="C87" i="11"/>
  <c r="C83" i="11"/>
  <c r="C85" i="11"/>
  <c r="C84" i="11"/>
  <c r="C82" i="11"/>
  <c r="C81" i="11"/>
  <c r="C80" i="11"/>
  <c r="C79" i="11"/>
  <c r="C78" i="11"/>
  <c r="C77" i="11"/>
  <c r="C76" i="11"/>
  <c r="C75" i="11"/>
  <c r="C74" i="11"/>
  <c r="K47" i="11"/>
  <c r="C86" i="11" s="1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7" i="6"/>
  <c r="C89" i="6"/>
  <c r="C88" i="6"/>
  <c r="C87" i="6"/>
  <c r="C86" i="6"/>
  <c r="C83" i="6"/>
  <c r="C82" i="6"/>
  <c r="C81" i="6"/>
  <c r="C80" i="6"/>
  <c r="C79" i="6"/>
  <c r="C78" i="6"/>
  <c r="C76" i="6"/>
  <c r="C75" i="6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98" i="4"/>
  <c r="C97" i="4"/>
  <c r="C96" i="4"/>
  <c r="C95" i="4"/>
  <c r="C94" i="4"/>
  <c r="C93" i="4"/>
  <c r="C92" i="4"/>
  <c r="C91" i="4"/>
  <c r="C90" i="4"/>
  <c r="C88" i="4"/>
  <c r="C87" i="4"/>
  <c r="C86" i="4"/>
  <c r="C85" i="4"/>
  <c r="C84" i="4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93" i="8"/>
  <c r="C96" i="8"/>
  <c r="C95" i="8"/>
  <c r="C94" i="8"/>
  <c r="J58" i="6" l="1"/>
  <c r="J48" i="6"/>
  <c r="J39" i="6"/>
  <c r="A3" i="12"/>
  <c r="A4" i="12" s="1"/>
  <c r="A5" i="12" s="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C85" i="6" l="1"/>
  <c r="C84" i="6"/>
  <c r="A59" i="3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25" i="9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</calcChain>
</file>

<file path=xl/sharedStrings.xml><?xml version="1.0" encoding="utf-8"?>
<sst xmlns="http://schemas.openxmlformats.org/spreadsheetml/2006/main" count="2217" uniqueCount="128">
  <si>
    <t>Reg Salary</t>
  </si>
  <si>
    <t>Bonus</t>
  </si>
  <si>
    <t>Executive</t>
  </si>
  <si>
    <t>Salaried</t>
  </si>
  <si>
    <t>Non-Salaried</t>
  </si>
  <si>
    <t>Title</t>
  </si>
  <si>
    <t>MECHANIC</t>
  </si>
  <si>
    <t>OPERATIONS MANAGER</t>
  </si>
  <si>
    <t>VICE PRESIDENT HUMAN RESOURCES</t>
  </si>
  <si>
    <t>MEMBER SERVICES REPRESENTATIVE</t>
  </si>
  <si>
    <t>MANAGER OF MEMBER SERVICES</t>
  </si>
  <si>
    <t>CREW LEADER</t>
  </si>
  <si>
    <t>METER READER</t>
  </si>
  <si>
    <t>LINE TECHNICIAN</t>
  </si>
  <si>
    <t>VICE PRESIDENT ACCOUNTING &amp; FINANCE</t>
  </si>
  <si>
    <t>GIS TECHNICIAN</t>
  </si>
  <si>
    <t>PAYROLL ACCOUNTANT</t>
  </si>
  <si>
    <t>STAFF ACCOUNTANT</t>
  </si>
  <si>
    <t>DISPATCHER</t>
  </si>
  <si>
    <t>STAKING TECHNICIAN</t>
  </si>
  <si>
    <t>PLANT ACCOUNTANT</t>
  </si>
  <si>
    <t>SAFETY COORDINATOR</t>
  </si>
  <si>
    <t>ADMINISTRATIVE ASSISTANT</t>
  </si>
  <si>
    <t>DISTRIBUTION ENGINEER</t>
  </si>
  <si>
    <t>RECEPTIONIST</t>
  </si>
  <si>
    <t>HUMAN RESOURCES GENERALIST</t>
  </si>
  <si>
    <t>VICE PRESIDENT OF ENGINEERING &amp; OPERATIONS</t>
  </si>
  <si>
    <t>EXECUTIVE ASSISTANT</t>
  </si>
  <si>
    <t>APPRENTICE LINE TECHNICIAN</t>
  </si>
  <si>
    <t>CASHIER</t>
  </si>
  <si>
    <t>PRESIDENT &amp; CEO</t>
  </si>
  <si>
    <t>MATERIAL HANDLER</t>
  </si>
  <si>
    <t>ACCOUNTING CLERK</t>
  </si>
  <si>
    <t>LINE INSPECTOR/JOINT USE ADMINISTRATOR</t>
  </si>
  <si>
    <t>HUMAN RESOURCES ASSISTANT</t>
  </si>
  <si>
    <t>MEMBER SERVICES MANAGER</t>
  </si>
  <si>
    <t>LEAD MEMBER SERVICES REPRESENTATIVE</t>
  </si>
  <si>
    <t>HUMAN RESOURCES MANAGER</t>
  </si>
  <si>
    <t>VICE PRESIDENT OF ACCOUNTING &amp; FINANCE</t>
  </si>
  <si>
    <t>SUBSTATION CREW LEADER</t>
  </si>
  <si>
    <t>ELECTRONIC TECHICIAN</t>
  </si>
  <si>
    <t>ELECTRONIC TECHNICIAN</t>
  </si>
  <si>
    <t>OPERATIONS SUPERVISOR</t>
  </si>
  <si>
    <t>MANAGER OF HUMAN RESOURCES &amp; ADMINISTRATIVE SERVICES</t>
  </si>
  <si>
    <t>NETWORK ADMINISTRATOR</t>
  </si>
  <si>
    <t>BILLING &amp; AMI SPECIALIST</t>
  </si>
  <si>
    <t>ACCOUNTING ANALYST</t>
  </si>
  <si>
    <t>VICE PRESIDENT TECHNICAL SERVICES &amp; OPERATIONS</t>
  </si>
  <si>
    <t>Vehicle Allowance</t>
  </si>
  <si>
    <t>Incentive Compensation</t>
  </si>
  <si>
    <t>Awards</t>
  </si>
  <si>
    <t>STAKING ENGINEER</t>
  </si>
  <si>
    <t>Relocation</t>
  </si>
  <si>
    <t>X</t>
  </si>
  <si>
    <t>Employee</t>
  </si>
  <si>
    <t>Incentive Pay</t>
  </si>
  <si>
    <t xml:space="preserve"> LINE TECHNICIAN</t>
  </si>
  <si>
    <t>RIGHT-OF-WAY &amp; SPECIAL PROJECTS MANAGER</t>
  </si>
  <si>
    <t>BUILDING &amp; GROUNDS</t>
  </si>
  <si>
    <t>HEAVY DUTY MECHANIC</t>
  </si>
  <si>
    <t>VICE PRESIDENT OF HUMAN RESOURCES</t>
  </si>
  <si>
    <t>PURCHASING AGENT</t>
  </si>
  <si>
    <t>INFORMATION SYSTEMS ADMINISTRATOR</t>
  </si>
  <si>
    <t>SENIOR ACCOUNTANT</t>
  </si>
  <si>
    <t>MANAGER OF TECHNIAL SERCVICES</t>
  </si>
  <si>
    <t>LEAD DISPATCHER</t>
  </si>
  <si>
    <t>ACCOUNTING ASSOCIATE</t>
  </si>
  <si>
    <t>BILLING SPECIALIST</t>
  </si>
  <si>
    <t>TECHINCAL SERVICES SPECIALIST</t>
  </si>
  <si>
    <t>TECHNICAL SERVICES SPECIALIST</t>
  </si>
  <si>
    <t>VICE PRESIDENT OF HR, COMMUNICATIONS &amp; MEMER SERVICES</t>
  </si>
  <si>
    <t>VICE PRESIDENT HUMAN RESOURCES &amp; COMMUNICATIONS</t>
  </si>
  <si>
    <t>VICE PRESIDENT OF TECHNOLOGY</t>
  </si>
  <si>
    <t>MANAGER OF WAREHOUSING &amp; PURCHASING</t>
  </si>
  <si>
    <t>MANAGER OF OPERATIONS</t>
  </si>
  <si>
    <t>MANAGER OF ACCOUNTING</t>
  </si>
  <si>
    <t>FIELD ENGINEER</t>
  </si>
  <si>
    <t>LEAD BILLING SPECIALIST</t>
  </si>
  <si>
    <t>MANAGER OF SAFETY</t>
  </si>
  <si>
    <t>CREW ASSISTNAT</t>
  </si>
  <si>
    <t>VICE PRESIDENT OF MEMBER SERVICES, COMMUNICATIONS &amp; HR</t>
  </si>
  <si>
    <t>N/A</t>
  </si>
  <si>
    <t>DIRECTOR OF SAFETY &amp; ENVIRONMENTAL COMPLIANCE</t>
  </si>
  <si>
    <t>ENGINEERING CLERK</t>
  </si>
  <si>
    <t>MANAGER OF TECHNICAL SERCVICES</t>
  </si>
  <si>
    <t>MANAGER OF INFORMATION &amp; TECHNOLOGY</t>
  </si>
  <si>
    <t>MANAGER OF TECHNICAL SERVICES</t>
  </si>
  <si>
    <t>VICE PRESIDENT OF OPERATIONS &amp; TECHNICAL SERVICES</t>
  </si>
  <si>
    <t>Raise %, YOY</t>
  </si>
  <si>
    <t>3(b)</t>
  </si>
  <si>
    <t>4(b)</t>
  </si>
  <si>
    <t>5(b)</t>
  </si>
  <si>
    <t>5(c)</t>
  </si>
  <si>
    <t>4(c)</t>
  </si>
  <si>
    <t>3(c)</t>
  </si>
  <si>
    <t>Average Bonus, Executive Staff</t>
  </si>
  <si>
    <t>Average Bonus, Salaried Staff</t>
  </si>
  <si>
    <t>3(d)</t>
  </si>
  <si>
    <t>4(d)</t>
  </si>
  <si>
    <t>5(d)</t>
  </si>
  <si>
    <t>Average Bonus, Non-Salaried Staff</t>
  </si>
  <si>
    <t>Awards, Executive Staff</t>
  </si>
  <si>
    <t>Awards, Salaried Staff</t>
  </si>
  <si>
    <t>Awards, Non-Salaried Staff</t>
  </si>
  <si>
    <t>3(e)</t>
  </si>
  <si>
    <t>4(e)</t>
  </si>
  <si>
    <t>5(e)</t>
  </si>
  <si>
    <t>Vehicle Allowances, Executive Staff</t>
  </si>
  <si>
    <t>Vehicle Allowances, Salaried Staff</t>
  </si>
  <si>
    <t>Vehicle Allowances, Non-Salaried Staff</t>
  </si>
  <si>
    <t>Average Raise YOY, Executive Staff</t>
  </si>
  <si>
    <t>Average Raise YOY, Salaried Employees</t>
  </si>
  <si>
    <t>Average Raise YOY, Non-Salaried Employees</t>
  </si>
  <si>
    <t>3(f)</t>
  </si>
  <si>
    <t>4(f)</t>
  </si>
  <si>
    <t>5(f)</t>
  </si>
  <si>
    <t>Incentive Compensation, Executive Staff</t>
  </si>
  <si>
    <t>Incentive Compensation, Salaried Staff</t>
  </si>
  <si>
    <t>Incentive Compensation, Non-Salaried Staff</t>
  </si>
  <si>
    <t>*Note: Some employees are marked as both Executive Staff and Salaried employees and are included in both categories above.</t>
  </si>
  <si>
    <t>VICE PRESIDENT OF ENGINEERING</t>
  </si>
  <si>
    <t>Average Raise YOY, Executive Staff**</t>
  </si>
  <si>
    <t>Average Raise YOY, Salaried Employees**</t>
  </si>
  <si>
    <t>Average Raise YOY, Non-Salaried Employees**</t>
  </si>
  <si>
    <t>**Note: Most raises have not gone into effect in 2024 as of the current date.</t>
  </si>
  <si>
    <t>VICE PRESIDENT OF HR, COMMUNICATIONS &amp; MEMBER SERVICES</t>
  </si>
  <si>
    <t>METER TESTER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</si>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</sst>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#,##0.00;\-#,##0.00;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44" fontId="0" fillId="0" borderId="0" xfId="1" applyFont="1" applyAlignment="1">
      <alignment horizontal="right"/>
    </xf>
    <xf numFmtId="44" fontId="0" fillId="0" borderId="0" xfId="1" applyFont="1"/>
    <xf numFmtId="0" fontId="0" fillId="0" borderId="0" xfId="0" applyAlignment="1">
      <alignment horizontal="center"/>
    </xf>
    <xf numFmtId="0" fontId="0" fillId="2" borderId="0" xfId="0" applyFill="1"/>
    <xf numFmtId="4" fontId="0" fillId="0" borderId="0" xfId="0" applyNumberFormat="1"/>
    <xf numFmtId="44" fontId="0" fillId="0" borderId="0" xfId="0" applyNumberFormat="1"/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4" fontId="3" fillId="0" borderId="0" xfId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44" fontId="2" fillId="0" borderId="0" xfId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4" fontId="2" fillId="0" borderId="1" xfId="1" applyFont="1" applyBorder="1" applyAlignment="1">
      <alignment horizontal="right" vertical="top"/>
    </xf>
    <xf numFmtId="44" fontId="2" fillId="0" borderId="1" xfId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center" vertical="top"/>
    </xf>
    <xf numFmtId="44" fontId="3" fillId="0" borderId="0" xfId="1" applyFont="1" applyAlignment="1">
      <alignment horizontal="left" vertical="top"/>
    </xf>
    <xf numFmtId="10" fontId="3" fillId="0" borderId="0" xfId="2" applyNumberFormat="1" applyFont="1" applyAlignment="1">
      <alignment horizontal="right" vertical="top"/>
    </xf>
    <xf numFmtId="10" fontId="3" fillId="0" borderId="0" xfId="0" applyNumberFormat="1" applyFont="1" applyAlignment="1">
      <alignment horizontal="right" vertical="top"/>
    </xf>
    <xf numFmtId="10" fontId="2" fillId="0" borderId="0" xfId="2" applyNumberFormat="1" applyFont="1" applyAlignment="1">
      <alignment horizontal="right" vertical="top"/>
    </xf>
    <xf numFmtId="10" fontId="2" fillId="0" borderId="0" xfId="0" applyNumberFormat="1" applyFont="1" applyAlignment="1">
      <alignment horizontal="right" vertical="top"/>
    </xf>
    <xf numFmtId="10" fontId="0" fillId="0" borderId="0" xfId="0" applyNumberFormat="1"/>
    <xf numFmtId="10" fontId="0" fillId="0" borderId="0" xfId="1" applyNumberFormat="1" applyFont="1"/>
    <xf numFmtId="10" fontId="0" fillId="0" borderId="0" xfId="1" applyNumberFormat="1" applyFont="1" applyAlignment="1">
      <alignment horizontal="right"/>
    </xf>
    <xf numFmtId="44" fontId="0" fillId="0" borderId="0" xfId="1" applyFont="1" applyBorder="1"/>
    <xf numFmtId="44" fontId="3" fillId="2" borderId="0" xfId="1" applyFont="1" applyFill="1" applyAlignment="1">
      <alignment horizontal="right" vertical="top"/>
    </xf>
    <xf numFmtId="10" fontId="2" fillId="0" borderId="0" xfId="2" applyNumberFormat="1" applyFont="1" applyBorder="1" applyAlignment="1">
      <alignment horizontal="right" vertical="top"/>
    </xf>
    <xf numFmtId="44" fontId="0" fillId="0" borderId="0" xfId="1" applyFont="1" applyFill="1"/>
    <xf numFmtId="10" fontId="0" fillId="0" borderId="0" xfId="1" applyNumberFormat="1" applyFont="1" applyFill="1"/>
    <xf numFmtId="10" fontId="0" fillId="0" borderId="0" xfId="0" applyNumberFormat="1" applyAlignment="1">
      <alignment horizontal="right"/>
    </xf>
    <xf numFmtId="0" fontId="0" fillId="0" borderId="3" xfId="0" applyBorder="1"/>
    <xf numFmtId="49" fontId="3" fillId="0" borderId="4" xfId="0" applyNumberFormat="1" applyFont="1" applyBorder="1" applyAlignment="1">
      <alignment horizontal="left" vertical="top"/>
    </xf>
    <xf numFmtId="10" fontId="0" fillId="0" borderId="5" xfId="2" applyNumberFormat="1" applyFont="1" applyBorder="1" applyAlignment="1">
      <alignment horizontal="center"/>
    </xf>
    <xf numFmtId="0" fontId="0" fillId="0" borderId="6" xfId="0" applyBorder="1"/>
    <xf numFmtId="10" fontId="0" fillId="0" borderId="7" xfId="2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0" fontId="0" fillId="0" borderId="5" xfId="2" applyNumberFormat="1" applyFont="1" applyFill="1" applyBorder="1" applyAlignment="1">
      <alignment horizontal="center"/>
    </xf>
    <xf numFmtId="10" fontId="0" fillId="0" borderId="7" xfId="2" applyNumberFormat="1" applyFont="1" applyFill="1" applyBorder="1" applyAlignment="1">
      <alignment horizontal="center"/>
    </xf>
    <xf numFmtId="44" fontId="0" fillId="0" borderId="7" xfId="1" applyFont="1" applyFill="1" applyBorder="1" applyAlignment="1">
      <alignment horizontal="center"/>
    </xf>
    <xf numFmtId="44" fontId="2" fillId="0" borderId="0" xfId="1" applyFont="1" applyFill="1" applyAlignment="1">
      <alignment horizontal="right" vertical="top"/>
    </xf>
    <xf numFmtId="44" fontId="3" fillId="0" borderId="0" xfId="1" applyFont="1" applyFill="1" applyAlignment="1">
      <alignment horizontal="right" vertical="top"/>
    </xf>
    <xf numFmtId="10" fontId="2" fillId="0" borderId="0" xfId="1" applyNumberFormat="1" applyFont="1" applyFill="1" applyAlignment="1">
      <alignment horizontal="right" vertical="top"/>
    </xf>
    <xf numFmtId="10" fontId="0" fillId="0" borderId="5" xfId="2" applyNumberFormat="1" applyFont="1" applyFill="1" applyBorder="1"/>
    <xf numFmtId="10" fontId="0" fillId="0" borderId="7" xfId="2" applyNumberFormat="1" applyFont="1" applyFill="1" applyBorder="1"/>
    <xf numFmtId="44" fontId="0" fillId="0" borderId="7" xfId="1" applyFont="1" applyFill="1" applyBorder="1"/>
    <xf numFmtId="0" fontId="0" fillId="0" borderId="7" xfId="0" applyBorder="1"/>
    <xf numFmtId="0" fontId="0" fillId="0" borderId="10" xfId="0" applyBorder="1"/>
    <xf numFmtId="10" fontId="0" fillId="0" borderId="5" xfId="2" applyNumberFormat="1" applyFont="1" applyBorder="1" applyAlignment="1">
      <alignment horizontal="left" vertical="top"/>
    </xf>
    <xf numFmtId="10" fontId="0" fillId="0" borderId="7" xfId="2" applyNumberFormat="1" applyFont="1" applyBorder="1" applyAlignment="1">
      <alignment horizontal="left" vertical="top"/>
    </xf>
    <xf numFmtId="44" fontId="0" fillId="0" borderId="7" xfId="1" applyFont="1" applyBorder="1" applyAlignment="1">
      <alignment horizontal="left" vertical="top"/>
    </xf>
    <xf numFmtId="10" fontId="0" fillId="0" borderId="5" xfId="2" applyNumberFormat="1" applyFont="1" applyBorder="1"/>
    <xf numFmtId="10" fontId="0" fillId="0" borderId="7" xfId="2" applyNumberFormat="1" applyFont="1" applyBorder="1"/>
    <xf numFmtId="44" fontId="0" fillId="0" borderId="7" xfId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67B44-0304-4A90-A828-DCF7E7FEE03B}">
  <dimension ref="A1:O124"/>
  <sheetViews>
    <sheetView zoomScaleNormal="100" workbookViewId="0">
      <pane ySplit="1" topLeftCell="A74" activePane="bottomLeft" state="frozen"/>
      <selection activeCell="L1" sqref="L1:L1048576"/>
      <selection pane="bottomLeft" activeCell="G89" sqref="G89"/>
    </sheetView>
  </sheetViews>
  <sheetFormatPr defaultRowHeight="15" x14ac:dyDescent="0.25"/>
  <cols>
    <col min="1" max="1" width="25" customWidth="1"/>
    <col min="2" max="2" width="45.28515625" bestFit="1" customWidth="1"/>
    <col min="3" max="3" width="14.140625" style="3" bestFit="1" customWidth="1"/>
    <col min="4" max="4" width="12.7109375" style="3" bestFit="1" customWidth="1"/>
    <col min="5" max="5" width="17.140625" bestFit="1" customWidth="1"/>
    <col min="6" max="6" width="12.5703125" bestFit="1" customWidth="1"/>
    <col min="7" max="8" width="9" bestFit="1" customWidth="1"/>
    <col min="9" max="9" width="10.42578125" bestFit="1" customWidth="1"/>
    <col min="10" max="10" width="10.5703125" bestFit="1" customWidth="1"/>
    <col min="11" max="11" width="14" bestFit="1" customWidth="1"/>
    <col min="12" max="12" width="12.140625" bestFit="1" customWidth="1"/>
  </cols>
  <sheetData>
    <row r="1" spans="1:15" ht="30" x14ac:dyDescent="0.25">
      <c r="A1" s="8" t="s">
        <v>54</v>
      </c>
      <c r="B1" s="9" t="s">
        <v>5</v>
      </c>
      <c r="C1" s="10" t="s">
        <v>2</v>
      </c>
      <c r="D1" s="10" t="s">
        <v>3</v>
      </c>
      <c r="E1" s="10" t="s">
        <v>4</v>
      </c>
      <c r="F1" s="8" t="s">
        <v>0</v>
      </c>
      <c r="G1" s="8" t="s">
        <v>1</v>
      </c>
      <c r="H1" s="8" t="s">
        <v>50</v>
      </c>
      <c r="I1" s="8" t="s">
        <v>52</v>
      </c>
      <c r="J1" s="11" t="s">
        <v>48</v>
      </c>
      <c r="K1" s="11" t="s">
        <v>49</v>
      </c>
      <c r="L1" s="11" t="s">
        <v>88</v>
      </c>
      <c r="M1" s="12"/>
      <c r="N1" s="12"/>
      <c r="O1" s="12"/>
    </row>
    <row r="2" spans="1:15" x14ac:dyDescent="0.25">
      <c r="A2">
        <v>1</v>
      </c>
      <c r="B2" t="s">
        <v>59</v>
      </c>
      <c r="E2" s="3" t="s">
        <v>53</v>
      </c>
      <c r="F2" s="38">
        <v>51896</v>
      </c>
      <c r="G2" s="38">
        <v>331.91</v>
      </c>
      <c r="H2" s="38">
        <v>0</v>
      </c>
      <c r="I2" s="38">
        <v>0</v>
      </c>
      <c r="J2" s="38">
        <v>0</v>
      </c>
      <c r="K2" s="38">
        <v>0</v>
      </c>
      <c r="L2" s="39">
        <v>2.76E-2</v>
      </c>
    </row>
    <row r="3" spans="1:15" x14ac:dyDescent="0.25">
      <c r="A3">
        <f>A2+1</f>
        <v>2</v>
      </c>
      <c r="B3" t="s">
        <v>42</v>
      </c>
      <c r="D3" s="3" t="s">
        <v>53</v>
      </c>
      <c r="E3" s="3"/>
      <c r="F3" s="38">
        <v>87197.03</v>
      </c>
      <c r="G3" s="38">
        <v>327.78</v>
      </c>
      <c r="H3" s="38">
        <v>0</v>
      </c>
      <c r="I3" s="38">
        <v>0</v>
      </c>
      <c r="J3" s="38">
        <v>0</v>
      </c>
      <c r="K3" s="38">
        <v>0</v>
      </c>
      <c r="L3" s="32">
        <v>2.75E-2</v>
      </c>
    </row>
    <row r="4" spans="1:15" x14ac:dyDescent="0.25">
      <c r="A4">
        <f t="shared" ref="A4:A67" si="0">A3+1</f>
        <v>3</v>
      </c>
      <c r="B4" t="s">
        <v>11</v>
      </c>
      <c r="E4" s="3" t="s">
        <v>53</v>
      </c>
      <c r="F4" s="38">
        <v>74568</v>
      </c>
      <c r="G4" s="38">
        <v>328.96</v>
      </c>
      <c r="H4" s="38">
        <v>0</v>
      </c>
      <c r="I4" s="38">
        <v>0</v>
      </c>
      <c r="J4" s="38">
        <v>0</v>
      </c>
      <c r="K4" s="38">
        <v>0</v>
      </c>
      <c r="L4" s="32">
        <v>3.0200000000000001E-2</v>
      </c>
    </row>
    <row r="5" spans="1:15" x14ac:dyDescent="0.25">
      <c r="A5">
        <f t="shared" si="0"/>
        <v>4</v>
      </c>
      <c r="B5" t="s">
        <v>41</v>
      </c>
      <c r="E5" s="3" t="s">
        <v>53</v>
      </c>
      <c r="F5" s="38">
        <v>64396.800000000003</v>
      </c>
      <c r="G5" s="38">
        <v>327.66000000000003</v>
      </c>
      <c r="H5" s="38">
        <v>327.66000000000003</v>
      </c>
      <c r="I5" s="38">
        <v>0</v>
      </c>
      <c r="J5" s="38">
        <v>0</v>
      </c>
      <c r="K5" s="38">
        <v>0</v>
      </c>
      <c r="L5" s="32">
        <v>2.9899999999999999E-2</v>
      </c>
    </row>
    <row r="6" spans="1:15" x14ac:dyDescent="0.25">
      <c r="A6">
        <f t="shared" si="0"/>
        <v>5</v>
      </c>
      <c r="B6" t="s">
        <v>60</v>
      </c>
      <c r="C6" s="3" t="s">
        <v>53</v>
      </c>
      <c r="D6" s="3" t="s">
        <v>53</v>
      </c>
      <c r="E6" s="3"/>
      <c r="F6" s="38">
        <v>98789.39</v>
      </c>
      <c r="G6" s="38">
        <v>331.41</v>
      </c>
      <c r="H6" s="38">
        <v>0</v>
      </c>
      <c r="I6" s="38">
        <v>0</v>
      </c>
      <c r="J6" s="38">
        <v>5374.22</v>
      </c>
      <c r="K6" s="38">
        <v>0</v>
      </c>
      <c r="L6" s="32">
        <v>2.75E-2</v>
      </c>
    </row>
    <row r="7" spans="1:15" x14ac:dyDescent="0.25">
      <c r="A7">
        <f t="shared" si="0"/>
        <v>6</v>
      </c>
      <c r="B7" t="s">
        <v>42</v>
      </c>
      <c r="D7" s="3" t="s">
        <v>53</v>
      </c>
      <c r="E7" s="3"/>
      <c r="F7" s="38">
        <v>87865.08</v>
      </c>
      <c r="G7" s="38">
        <v>329.22</v>
      </c>
      <c r="H7" s="38">
        <v>0</v>
      </c>
      <c r="I7" s="38">
        <v>0</v>
      </c>
      <c r="J7" s="38">
        <v>0</v>
      </c>
      <c r="K7" s="38">
        <v>0</v>
      </c>
      <c r="L7" s="32">
        <v>2.75E-2</v>
      </c>
    </row>
    <row r="8" spans="1:15" x14ac:dyDescent="0.25">
      <c r="A8">
        <f t="shared" si="0"/>
        <v>7</v>
      </c>
      <c r="B8" t="s">
        <v>126</v>
      </c>
      <c r="E8" s="3" t="s">
        <v>53</v>
      </c>
      <c r="F8" s="38">
        <v>50835.199999999997</v>
      </c>
      <c r="G8" s="38">
        <v>330.16</v>
      </c>
      <c r="H8" s="38">
        <v>275.08999999999997</v>
      </c>
      <c r="I8" s="38">
        <v>0</v>
      </c>
      <c r="J8" s="38">
        <v>0</v>
      </c>
      <c r="K8" s="38">
        <v>0</v>
      </c>
      <c r="L8" s="32">
        <v>2.9899999999999999E-2</v>
      </c>
    </row>
    <row r="9" spans="1:15" x14ac:dyDescent="0.25">
      <c r="A9">
        <f t="shared" si="0"/>
        <v>8</v>
      </c>
      <c r="B9" t="s">
        <v>9</v>
      </c>
      <c r="E9" s="3" t="s">
        <v>53</v>
      </c>
      <c r="F9" s="38">
        <v>39166.400000000001</v>
      </c>
      <c r="G9" s="38">
        <v>332.02</v>
      </c>
      <c r="H9" s="38">
        <v>0</v>
      </c>
      <c r="I9" s="38">
        <v>0</v>
      </c>
      <c r="J9" s="38">
        <v>0</v>
      </c>
      <c r="K9" s="38">
        <v>0</v>
      </c>
      <c r="L9" s="32">
        <v>2.7300000000000001E-2</v>
      </c>
    </row>
    <row r="10" spans="1:15" x14ac:dyDescent="0.25">
      <c r="A10">
        <f t="shared" si="0"/>
        <v>9</v>
      </c>
      <c r="B10" t="s">
        <v>35</v>
      </c>
      <c r="D10" s="3" t="s">
        <v>53</v>
      </c>
      <c r="E10" s="3"/>
      <c r="F10" s="38">
        <v>65769.240000000005</v>
      </c>
      <c r="G10" s="38">
        <v>331.44</v>
      </c>
      <c r="H10" s="38">
        <v>0</v>
      </c>
      <c r="I10" s="38">
        <v>0</v>
      </c>
      <c r="J10" s="38">
        <v>0</v>
      </c>
      <c r="K10" s="38">
        <v>0</v>
      </c>
      <c r="L10" s="32">
        <v>3.2500000000000001E-2</v>
      </c>
    </row>
    <row r="11" spans="1:15" x14ac:dyDescent="0.25">
      <c r="A11">
        <f t="shared" si="0"/>
        <v>10</v>
      </c>
      <c r="B11" t="s">
        <v>11</v>
      </c>
      <c r="E11" s="3" t="s">
        <v>53</v>
      </c>
      <c r="F11" s="38">
        <v>74568</v>
      </c>
      <c r="G11" s="38">
        <v>328.43</v>
      </c>
      <c r="H11" s="38">
        <v>0</v>
      </c>
      <c r="I11" s="38">
        <v>0</v>
      </c>
      <c r="J11" s="38">
        <v>0</v>
      </c>
      <c r="K11" s="38">
        <v>0</v>
      </c>
      <c r="L11" s="32">
        <v>3.0200000000000001E-2</v>
      </c>
    </row>
    <row r="12" spans="1:15" x14ac:dyDescent="0.25">
      <c r="A12">
        <f t="shared" si="0"/>
        <v>11</v>
      </c>
      <c r="B12" t="s">
        <v>12</v>
      </c>
      <c r="E12" s="3" t="s">
        <v>53</v>
      </c>
      <c r="F12" s="38">
        <v>57616</v>
      </c>
      <c r="G12" s="38">
        <v>328.72</v>
      </c>
      <c r="H12" s="38">
        <v>0</v>
      </c>
      <c r="I12" s="38">
        <v>0</v>
      </c>
      <c r="J12" s="38">
        <v>0</v>
      </c>
      <c r="K12" s="38">
        <v>0</v>
      </c>
      <c r="L12" s="32">
        <v>3.0099999999999998E-2</v>
      </c>
    </row>
    <row r="13" spans="1:15" x14ac:dyDescent="0.25">
      <c r="A13">
        <f t="shared" si="0"/>
        <v>12</v>
      </c>
      <c r="B13" t="s">
        <v>23</v>
      </c>
      <c r="D13" s="3" t="s">
        <v>53</v>
      </c>
      <c r="E13" s="3"/>
      <c r="F13" s="38">
        <v>68953.56</v>
      </c>
      <c r="G13" s="38">
        <v>331.81</v>
      </c>
      <c r="H13" s="38">
        <v>0</v>
      </c>
      <c r="I13" s="38">
        <v>0</v>
      </c>
      <c r="J13" s="38">
        <v>0</v>
      </c>
      <c r="K13" s="38">
        <v>0</v>
      </c>
      <c r="L13" s="32">
        <v>2.75E-2</v>
      </c>
    </row>
    <row r="14" spans="1:15" x14ac:dyDescent="0.25">
      <c r="A14">
        <f t="shared" si="0"/>
        <v>13</v>
      </c>
      <c r="B14" t="s">
        <v>61</v>
      </c>
      <c r="D14" s="3" t="s">
        <v>53</v>
      </c>
      <c r="E14" s="3"/>
      <c r="F14" s="38">
        <v>59347.39</v>
      </c>
      <c r="G14" s="38">
        <v>332</v>
      </c>
      <c r="H14" s="38">
        <v>0</v>
      </c>
      <c r="I14" s="38">
        <v>0</v>
      </c>
      <c r="J14" s="38">
        <v>0</v>
      </c>
      <c r="K14" s="38">
        <v>0</v>
      </c>
      <c r="L14" s="32">
        <v>2.75E-2</v>
      </c>
    </row>
    <row r="15" spans="1:15" x14ac:dyDescent="0.25">
      <c r="A15">
        <f t="shared" si="0"/>
        <v>14</v>
      </c>
      <c r="B15" t="s">
        <v>11</v>
      </c>
      <c r="E15" s="3" t="s">
        <v>53</v>
      </c>
      <c r="F15" s="38">
        <v>74568</v>
      </c>
      <c r="G15" s="38">
        <v>328.55</v>
      </c>
      <c r="H15" s="38">
        <v>0</v>
      </c>
      <c r="I15" s="38">
        <v>0</v>
      </c>
      <c r="J15" s="38">
        <v>0</v>
      </c>
      <c r="K15" s="38">
        <v>0</v>
      </c>
      <c r="L15" s="32">
        <v>3.0200000000000001E-2</v>
      </c>
    </row>
    <row r="16" spans="1:15" x14ac:dyDescent="0.25">
      <c r="A16">
        <f t="shared" si="0"/>
        <v>15</v>
      </c>
      <c r="B16" t="s">
        <v>9</v>
      </c>
      <c r="E16" s="3" t="s">
        <v>53</v>
      </c>
      <c r="F16" s="38">
        <v>42889.599999999999</v>
      </c>
      <c r="G16" s="38">
        <v>332.01</v>
      </c>
      <c r="H16" s="38">
        <v>0</v>
      </c>
      <c r="I16" s="38">
        <v>0</v>
      </c>
      <c r="J16" s="38">
        <v>0</v>
      </c>
      <c r="K16" s="38">
        <v>0</v>
      </c>
      <c r="L16" s="32">
        <v>2.7400000000000001E-2</v>
      </c>
    </row>
    <row r="17" spans="1:12" x14ac:dyDescent="0.25">
      <c r="A17">
        <f t="shared" si="0"/>
        <v>16</v>
      </c>
      <c r="B17" t="s">
        <v>11</v>
      </c>
      <c r="E17" s="3" t="s">
        <v>53</v>
      </c>
      <c r="F17" s="38">
        <v>74568</v>
      </c>
      <c r="G17" s="38">
        <v>329.16</v>
      </c>
      <c r="H17" s="38">
        <v>0</v>
      </c>
      <c r="I17" s="38">
        <v>0</v>
      </c>
      <c r="J17" s="38">
        <v>0</v>
      </c>
      <c r="K17" s="38">
        <v>0</v>
      </c>
      <c r="L17" s="32">
        <v>3.0200000000000001E-2</v>
      </c>
    </row>
    <row r="18" spans="1:12" x14ac:dyDescent="0.25">
      <c r="A18">
        <f t="shared" si="0"/>
        <v>17</v>
      </c>
      <c r="B18" t="s">
        <v>11</v>
      </c>
      <c r="E18" s="3" t="s">
        <v>53</v>
      </c>
      <c r="F18" s="38">
        <v>74568</v>
      </c>
      <c r="G18" s="38">
        <v>328.33</v>
      </c>
      <c r="H18" s="38">
        <v>0</v>
      </c>
      <c r="I18" s="38">
        <v>0</v>
      </c>
      <c r="J18" s="38">
        <v>0</v>
      </c>
      <c r="K18" s="38">
        <v>0</v>
      </c>
      <c r="L18" s="32">
        <v>3.0200000000000001E-2</v>
      </c>
    </row>
    <row r="19" spans="1:12" x14ac:dyDescent="0.25">
      <c r="A19">
        <f t="shared" si="0"/>
        <v>18</v>
      </c>
      <c r="B19" t="s">
        <v>13</v>
      </c>
      <c r="E19" s="3" t="s">
        <v>53</v>
      </c>
      <c r="F19" s="38">
        <v>67787.199999999997</v>
      </c>
      <c r="G19" s="38">
        <v>321.44</v>
      </c>
      <c r="H19" s="38">
        <v>0</v>
      </c>
      <c r="I19" s="38">
        <v>0</v>
      </c>
      <c r="J19" s="38">
        <v>0</v>
      </c>
      <c r="K19" s="38">
        <v>0</v>
      </c>
      <c r="L19" s="32">
        <v>0.03</v>
      </c>
    </row>
    <row r="20" spans="1:12" x14ac:dyDescent="0.25">
      <c r="A20">
        <f t="shared" si="0"/>
        <v>19</v>
      </c>
      <c r="B20" t="s">
        <v>13</v>
      </c>
      <c r="E20" s="3" t="s">
        <v>53</v>
      </c>
      <c r="F20" s="38">
        <v>67878.2</v>
      </c>
      <c r="G20" s="38">
        <v>328.79</v>
      </c>
      <c r="H20" s="38">
        <v>219.2</v>
      </c>
      <c r="I20" s="38">
        <v>0</v>
      </c>
      <c r="J20" s="38">
        <v>0</v>
      </c>
      <c r="K20" s="38">
        <v>0</v>
      </c>
      <c r="L20" s="32">
        <v>3.1399999999999997E-2</v>
      </c>
    </row>
    <row r="21" spans="1:12" x14ac:dyDescent="0.25">
      <c r="A21">
        <f t="shared" si="0"/>
        <v>20</v>
      </c>
      <c r="B21" t="s">
        <v>11</v>
      </c>
      <c r="E21" s="3" t="s">
        <v>53</v>
      </c>
      <c r="F21" s="38">
        <v>74568</v>
      </c>
      <c r="G21" s="38">
        <v>328.87</v>
      </c>
      <c r="H21" s="38">
        <v>0</v>
      </c>
      <c r="I21" s="38">
        <v>0</v>
      </c>
      <c r="J21" s="38">
        <v>0</v>
      </c>
      <c r="K21" s="38">
        <v>0</v>
      </c>
      <c r="L21" s="32">
        <v>3.0200000000000001E-2</v>
      </c>
    </row>
    <row r="22" spans="1:12" s="4" customFormat="1" x14ac:dyDescent="0.25">
      <c r="A22">
        <f t="shared" si="0"/>
        <v>21</v>
      </c>
      <c r="B22" s="13" t="s">
        <v>33</v>
      </c>
      <c r="C22" s="3"/>
      <c r="D22" s="3"/>
      <c r="E22" s="3" t="s">
        <v>53</v>
      </c>
      <c r="F22" s="38">
        <v>45011.199999999997</v>
      </c>
      <c r="G22" s="38">
        <v>330.14</v>
      </c>
      <c r="H22" s="38">
        <v>0</v>
      </c>
      <c r="I22" s="38">
        <v>0</v>
      </c>
      <c r="J22" s="38">
        <v>0</v>
      </c>
      <c r="K22" s="38">
        <v>0</v>
      </c>
      <c r="L22" s="32">
        <v>2.75E-2</v>
      </c>
    </row>
    <row r="23" spans="1:12" x14ac:dyDescent="0.25">
      <c r="A23">
        <f t="shared" si="0"/>
        <v>22</v>
      </c>
      <c r="B23" s="13" t="s">
        <v>31</v>
      </c>
      <c r="E23" s="3" t="s">
        <v>53</v>
      </c>
      <c r="F23" s="38">
        <v>57616</v>
      </c>
      <c r="G23" s="38">
        <v>331.98</v>
      </c>
      <c r="H23" s="38">
        <v>0</v>
      </c>
      <c r="I23" s="38">
        <v>0</v>
      </c>
      <c r="J23" s="38">
        <v>0</v>
      </c>
      <c r="K23" s="38">
        <v>0</v>
      </c>
      <c r="L23" s="32">
        <v>3.0099999999999998E-2</v>
      </c>
    </row>
    <row r="24" spans="1:12" x14ac:dyDescent="0.25">
      <c r="A24">
        <f t="shared" si="0"/>
        <v>23</v>
      </c>
      <c r="B24" s="13" t="s">
        <v>11</v>
      </c>
      <c r="E24" s="3" t="s">
        <v>53</v>
      </c>
      <c r="F24" s="38">
        <v>74568</v>
      </c>
      <c r="G24" s="38">
        <v>328.24</v>
      </c>
      <c r="H24" s="38">
        <v>0</v>
      </c>
      <c r="I24" s="38">
        <v>0</v>
      </c>
      <c r="J24" s="38">
        <v>0</v>
      </c>
      <c r="K24" s="38">
        <v>0</v>
      </c>
      <c r="L24" s="32">
        <v>3.0200000000000001E-2</v>
      </c>
    </row>
    <row r="25" spans="1:12" x14ac:dyDescent="0.25">
      <c r="A25">
        <f t="shared" si="0"/>
        <v>24</v>
      </c>
      <c r="B25" s="13" t="s">
        <v>13</v>
      </c>
      <c r="E25" s="3" t="s">
        <v>53</v>
      </c>
      <c r="F25" s="38">
        <v>65811.199999999997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40" t="s">
        <v>81</v>
      </c>
    </row>
    <row r="26" spans="1:12" x14ac:dyDescent="0.25">
      <c r="A26">
        <f t="shared" si="0"/>
        <v>25</v>
      </c>
      <c r="B26" s="13" t="s">
        <v>30</v>
      </c>
      <c r="C26" s="3" t="s">
        <v>53</v>
      </c>
      <c r="D26" s="3" t="s">
        <v>53</v>
      </c>
      <c r="E26" s="3"/>
      <c r="F26" s="38">
        <v>177844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2">
        <v>0</v>
      </c>
    </row>
    <row r="27" spans="1:12" x14ac:dyDescent="0.25">
      <c r="A27">
        <f t="shared" si="0"/>
        <v>26</v>
      </c>
      <c r="B27" s="13" t="s">
        <v>19</v>
      </c>
      <c r="E27" s="3" t="s">
        <v>53</v>
      </c>
      <c r="F27" s="38">
        <v>46009.599999999999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40" t="s">
        <v>81</v>
      </c>
    </row>
    <row r="28" spans="1:12" x14ac:dyDescent="0.25">
      <c r="A28">
        <f t="shared" si="0"/>
        <v>27</v>
      </c>
      <c r="B28" s="13" t="s">
        <v>13</v>
      </c>
      <c r="E28" s="3" t="s">
        <v>53</v>
      </c>
      <c r="F28" s="38">
        <v>67787.199999999997</v>
      </c>
      <c r="G28" s="38">
        <v>328.36</v>
      </c>
      <c r="H28" s="38">
        <v>0</v>
      </c>
      <c r="I28" s="38">
        <v>0</v>
      </c>
      <c r="J28" s="38">
        <v>0</v>
      </c>
      <c r="K28" s="38">
        <v>0</v>
      </c>
      <c r="L28" s="32">
        <v>0.03</v>
      </c>
    </row>
    <row r="29" spans="1:12" x14ac:dyDescent="0.25">
      <c r="A29">
        <f t="shared" si="0"/>
        <v>28</v>
      </c>
      <c r="B29" s="13" t="s">
        <v>12</v>
      </c>
      <c r="E29" s="3" t="s">
        <v>53</v>
      </c>
      <c r="F29" s="38">
        <v>52187.199999999997</v>
      </c>
      <c r="G29" s="38">
        <v>328.76</v>
      </c>
      <c r="H29" s="38">
        <v>164.38</v>
      </c>
      <c r="I29" s="38">
        <v>0</v>
      </c>
      <c r="J29" s="38">
        <v>0</v>
      </c>
      <c r="K29" s="38">
        <v>0</v>
      </c>
      <c r="L29" s="32">
        <v>7.1800000000000003E-2</v>
      </c>
    </row>
    <row r="30" spans="1:12" x14ac:dyDescent="0.25">
      <c r="A30">
        <f t="shared" si="0"/>
        <v>29</v>
      </c>
      <c r="B30" s="13" t="s">
        <v>11</v>
      </c>
      <c r="E30" s="3" t="s">
        <v>53</v>
      </c>
      <c r="F30" s="38">
        <v>67787.199999999997</v>
      </c>
      <c r="G30" s="38">
        <v>328.48</v>
      </c>
      <c r="H30" s="38">
        <v>0</v>
      </c>
      <c r="I30" s="38">
        <v>0</v>
      </c>
      <c r="J30" s="38">
        <v>0</v>
      </c>
      <c r="K30" s="38">
        <v>0</v>
      </c>
      <c r="L30" s="32">
        <v>0.03</v>
      </c>
    </row>
    <row r="31" spans="1:12" x14ac:dyDescent="0.25">
      <c r="A31">
        <f t="shared" si="0"/>
        <v>30</v>
      </c>
      <c r="B31" s="13" t="s">
        <v>83</v>
      </c>
      <c r="E31" s="3" t="s">
        <v>53</v>
      </c>
      <c r="F31" s="38">
        <v>40872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40" t="s">
        <v>81</v>
      </c>
    </row>
    <row r="32" spans="1:12" x14ac:dyDescent="0.25">
      <c r="A32">
        <f t="shared" si="0"/>
        <v>31</v>
      </c>
      <c r="B32" s="13" t="s">
        <v>14</v>
      </c>
      <c r="C32" s="3" t="s">
        <v>53</v>
      </c>
      <c r="D32" s="3" t="s">
        <v>53</v>
      </c>
      <c r="E32" s="3"/>
      <c r="F32" s="38">
        <v>106563.44</v>
      </c>
      <c r="G32" s="38">
        <v>330.82</v>
      </c>
      <c r="H32" s="38">
        <v>165.41</v>
      </c>
      <c r="I32" s="38">
        <v>0</v>
      </c>
      <c r="J32" s="38">
        <v>6397.2</v>
      </c>
      <c r="K32" s="38">
        <v>0</v>
      </c>
      <c r="L32" s="32">
        <v>2.75E-2</v>
      </c>
    </row>
    <row r="33" spans="1:12" x14ac:dyDescent="0.25">
      <c r="A33">
        <f t="shared" si="0"/>
        <v>32</v>
      </c>
      <c r="B33" s="13" t="s">
        <v>15</v>
      </c>
      <c r="E33" s="3" t="s">
        <v>53</v>
      </c>
      <c r="F33" s="38">
        <v>39208</v>
      </c>
      <c r="G33" s="38">
        <v>332.03</v>
      </c>
      <c r="H33" s="38">
        <v>0</v>
      </c>
      <c r="I33" s="38">
        <v>0</v>
      </c>
      <c r="J33" s="38">
        <v>0</v>
      </c>
      <c r="K33" s="38">
        <v>0</v>
      </c>
      <c r="L33" s="32">
        <v>9.0200000000000002E-2</v>
      </c>
    </row>
    <row r="34" spans="1:12" x14ac:dyDescent="0.25">
      <c r="A34">
        <f t="shared" si="0"/>
        <v>33</v>
      </c>
      <c r="B34" s="13" t="s">
        <v>17</v>
      </c>
      <c r="E34" s="3" t="s">
        <v>53</v>
      </c>
      <c r="F34" s="38">
        <v>60569.599999999999</v>
      </c>
      <c r="G34" s="38">
        <v>331.8</v>
      </c>
      <c r="H34" s="38">
        <v>0</v>
      </c>
      <c r="I34" s="38">
        <v>0</v>
      </c>
      <c r="J34" s="38">
        <v>0</v>
      </c>
      <c r="K34" s="38">
        <v>0</v>
      </c>
      <c r="L34" s="32">
        <v>0</v>
      </c>
    </row>
    <row r="35" spans="1:12" x14ac:dyDescent="0.25">
      <c r="A35">
        <f t="shared" si="0"/>
        <v>34</v>
      </c>
      <c r="B35" s="13" t="s">
        <v>16</v>
      </c>
      <c r="E35" s="3" t="s">
        <v>53</v>
      </c>
      <c r="F35" s="38">
        <v>45928.480000000003</v>
      </c>
      <c r="G35" s="38">
        <v>331.95</v>
      </c>
      <c r="H35" s="38">
        <v>0</v>
      </c>
      <c r="I35" s="38">
        <v>0</v>
      </c>
      <c r="J35" s="38">
        <v>0</v>
      </c>
      <c r="K35" s="38">
        <v>0</v>
      </c>
      <c r="L35" s="32">
        <v>2.75E-2</v>
      </c>
    </row>
    <row r="36" spans="1:12" x14ac:dyDescent="0.25">
      <c r="A36">
        <f t="shared" si="0"/>
        <v>35</v>
      </c>
      <c r="B36" s="13" t="s">
        <v>13</v>
      </c>
      <c r="E36" s="3" t="s">
        <v>53</v>
      </c>
      <c r="F36" s="38">
        <v>67787.199999999997</v>
      </c>
      <c r="G36" s="38">
        <v>328.65</v>
      </c>
      <c r="H36" s="38">
        <v>0</v>
      </c>
      <c r="I36" s="38">
        <v>0</v>
      </c>
      <c r="J36" s="38">
        <v>0</v>
      </c>
      <c r="K36" s="38">
        <v>0</v>
      </c>
      <c r="L36" s="32">
        <v>0.03</v>
      </c>
    </row>
    <row r="37" spans="1:12" x14ac:dyDescent="0.25">
      <c r="A37">
        <f t="shared" si="0"/>
        <v>36</v>
      </c>
      <c r="B37" s="13" t="s">
        <v>18</v>
      </c>
      <c r="E37" s="3" t="s">
        <v>53</v>
      </c>
      <c r="F37" s="38">
        <v>47132.800000000003</v>
      </c>
      <c r="G37" s="38">
        <v>331.84</v>
      </c>
      <c r="H37" s="38">
        <v>0</v>
      </c>
      <c r="I37" s="38">
        <v>0</v>
      </c>
      <c r="J37" s="38">
        <v>0</v>
      </c>
      <c r="K37" s="38">
        <v>0</v>
      </c>
      <c r="L37" s="32">
        <v>2.7699999999999999E-2</v>
      </c>
    </row>
    <row r="38" spans="1:12" x14ac:dyDescent="0.25">
      <c r="A38">
        <f t="shared" si="0"/>
        <v>37</v>
      </c>
      <c r="B38" s="13" t="s">
        <v>19</v>
      </c>
      <c r="E38" s="3" t="s">
        <v>53</v>
      </c>
      <c r="F38" s="38">
        <v>50232</v>
      </c>
      <c r="G38" s="38">
        <v>328.31</v>
      </c>
      <c r="H38" s="38">
        <v>0</v>
      </c>
      <c r="I38" s="38">
        <v>0</v>
      </c>
      <c r="J38" s="38">
        <v>0</v>
      </c>
      <c r="K38" s="38">
        <v>0</v>
      </c>
      <c r="L38" s="32">
        <v>2.7699999999999999E-2</v>
      </c>
    </row>
    <row r="39" spans="1:12" x14ac:dyDescent="0.25">
      <c r="A39">
        <f t="shared" si="0"/>
        <v>38</v>
      </c>
      <c r="B39" s="13" t="s">
        <v>23</v>
      </c>
      <c r="D39" s="3" t="s">
        <v>53</v>
      </c>
      <c r="E39" s="3"/>
      <c r="F39" s="38">
        <v>82650</v>
      </c>
      <c r="G39" s="38">
        <v>331.29</v>
      </c>
      <c r="H39" s="38">
        <v>0</v>
      </c>
      <c r="I39" s="38">
        <v>0</v>
      </c>
      <c r="J39" s="38">
        <v>5401.92</v>
      </c>
      <c r="K39" s="38">
        <v>0</v>
      </c>
      <c r="L39" s="32">
        <v>2.75E-2</v>
      </c>
    </row>
    <row r="40" spans="1:12" x14ac:dyDescent="0.25">
      <c r="A40">
        <f t="shared" si="0"/>
        <v>39</v>
      </c>
      <c r="B40" s="13" t="s">
        <v>13</v>
      </c>
      <c r="E40" s="3" t="s">
        <v>53</v>
      </c>
      <c r="F40" s="38">
        <v>67787.199999999997</v>
      </c>
      <c r="G40" s="38">
        <v>328.8</v>
      </c>
      <c r="H40" s="38">
        <v>0</v>
      </c>
      <c r="I40" s="38">
        <v>0</v>
      </c>
      <c r="J40" s="38">
        <v>0</v>
      </c>
      <c r="K40" s="38">
        <v>0</v>
      </c>
      <c r="L40" s="32">
        <v>0.03</v>
      </c>
    </row>
    <row r="41" spans="1:12" x14ac:dyDescent="0.25">
      <c r="A41">
        <f t="shared" si="0"/>
        <v>40</v>
      </c>
      <c r="B41" s="13" t="s">
        <v>13</v>
      </c>
      <c r="E41" s="3" t="s">
        <v>53</v>
      </c>
      <c r="F41" s="38">
        <v>67787.199999999997</v>
      </c>
      <c r="G41" s="38">
        <v>328.39</v>
      </c>
      <c r="H41" s="38">
        <v>0</v>
      </c>
      <c r="I41" s="38">
        <v>0</v>
      </c>
      <c r="J41" s="38">
        <v>0</v>
      </c>
      <c r="K41" s="38">
        <v>0</v>
      </c>
      <c r="L41" s="32">
        <v>0.03</v>
      </c>
    </row>
    <row r="42" spans="1:12" x14ac:dyDescent="0.25">
      <c r="A42">
        <f t="shared" si="0"/>
        <v>41</v>
      </c>
      <c r="B42" s="13" t="s">
        <v>9</v>
      </c>
      <c r="E42" s="3" t="s">
        <v>53</v>
      </c>
      <c r="F42" s="38">
        <v>31532.799999999999</v>
      </c>
      <c r="G42" s="38">
        <v>332.03</v>
      </c>
      <c r="H42" s="38">
        <v>0</v>
      </c>
      <c r="I42" s="38">
        <v>0</v>
      </c>
      <c r="J42" s="38">
        <v>0</v>
      </c>
      <c r="K42" s="38">
        <v>0</v>
      </c>
      <c r="L42" s="32">
        <v>0</v>
      </c>
    </row>
    <row r="43" spans="1:12" x14ac:dyDescent="0.25">
      <c r="A43">
        <f t="shared" si="0"/>
        <v>42</v>
      </c>
      <c r="B43" s="13" t="s">
        <v>62</v>
      </c>
      <c r="E43" s="3" t="s">
        <v>53</v>
      </c>
      <c r="F43" s="38">
        <v>56222.400000000001</v>
      </c>
      <c r="G43" s="38">
        <v>331.95</v>
      </c>
      <c r="H43" s="38">
        <v>0</v>
      </c>
      <c r="I43" s="38">
        <v>0</v>
      </c>
      <c r="J43" s="38">
        <v>0</v>
      </c>
      <c r="K43" s="38">
        <v>0</v>
      </c>
      <c r="L43" s="32">
        <v>2.7400000000000001E-2</v>
      </c>
    </row>
    <row r="44" spans="1:12" x14ac:dyDescent="0.25">
      <c r="A44">
        <f t="shared" si="0"/>
        <v>43</v>
      </c>
      <c r="B44" s="13" t="s">
        <v>20</v>
      </c>
      <c r="E44" s="3" t="s">
        <v>53</v>
      </c>
      <c r="F44" s="38">
        <v>50356.800000000003</v>
      </c>
      <c r="G44" s="38">
        <v>332.02</v>
      </c>
      <c r="H44" s="38">
        <v>110.67</v>
      </c>
      <c r="I44" s="38">
        <v>0</v>
      </c>
      <c r="J44" s="38">
        <v>0</v>
      </c>
      <c r="K44" s="38">
        <v>0</v>
      </c>
      <c r="L44" s="32">
        <v>2.76E-2</v>
      </c>
    </row>
    <row r="45" spans="1:12" x14ac:dyDescent="0.25">
      <c r="A45">
        <f t="shared" si="0"/>
        <v>44</v>
      </c>
      <c r="B45" s="13" t="s">
        <v>21</v>
      </c>
      <c r="D45" s="3" t="s">
        <v>53</v>
      </c>
      <c r="E45" s="3"/>
      <c r="F45" s="38">
        <v>67137.98</v>
      </c>
      <c r="G45" s="38">
        <v>328.36</v>
      </c>
      <c r="H45" s="38">
        <v>109.47</v>
      </c>
      <c r="I45" s="38">
        <v>0</v>
      </c>
      <c r="J45" s="38">
        <v>7241.12</v>
      </c>
      <c r="K45" s="38">
        <v>0</v>
      </c>
      <c r="L45" s="32">
        <v>2.75E-2</v>
      </c>
    </row>
    <row r="46" spans="1:12" x14ac:dyDescent="0.25">
      <c r="A46">
        <f t="shared" si="0"/>
        <v>45</v>
      </c>
      <c r="B46" s="13" t="s">
        <v>13</v>
      </c>
      <c r="E46" s="3" t="s">
        <v>53</v>
      </c>
      <c r="F46" s="38">
        <v>67787.199999999997</v>
      </c>
      <c r="G46" s="38">
        <v>328.97</v>
      </c>
      <c r="H46" s="38">
        <v>109.66</v>
      </c>
      <c r="I46" s="38">
        <v>0</v>
      </c>
      <c r="J46" s="38">
        <v>0</v>
      </c>
      <c r="K46" s="38">
        <v>0</v>
      </c>
      <c r="L46" s="32">
        <v>0.03</v>
      </c>
    </row>
    <row r="47" spans="1:12" x14ac:dyDescent="0.25">
      <c r="A47">
        <f t="shared" si="0"/>
        <v>46</v>
      </c>
      <c r="B47" s="13" t="s">
        <v>13</v>
      </c>
      <c r="E47" s="3" t="s">
        <v>53</v>
      </c>
      <c r="F47" s="38">
        <v>67787.199999999997</v>
      </c>
      <c r="G47" s="38">
        <v>328.87</v>
      </c>
      <c r="H47" s="38">
        <v>0</v>
      </c>
      <c r="I47" s="38">
        <v>0</v>
      </c>
      <c r="J47" s="38">
        <v>0</v>
      </c>
      <c r="K47" s="38">
        <v>0</v>
      </c>
      <c r="L47" s="32">
        <v>0.03</v>
      </c>
    </row>
    <row r="48" spans="1:12" x14ac:dyDescent="0.25">
      <c r="A48">
        <f t="shared" si="0"/>
        <v>47</v>
      </c>
      <c r="B48" s="13" t="s">
        <v>13</v>
      </c>
      <c r="E48" s="3" t="s">
        <v>53</v>
      </c>
      <c r="F48" s="38">
        <v>65811.199999999997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40" t="s">
        <v>81</v>
      </c>
    </row>
    <row r="49" spans="1:12" x14ac:dyDescent="0.25">
      <c r="A49">
        <f t="shared" si="0"/>
        <v>48</v>
      </c>
      <c r="B49" s="13" t="s">
        <v>13</v>
      </c>
      <c r="E49" s="3" t="s">
        <v>53</v>
      </c>
      <c r="F49" s="38">
        <v>67787.199999999997</v>
      </c>
      <c r="G49" s="38">
        <v>328.34</v>
      </c>
      <c r="H49" s="38">
        <v>0</v>
      </c>
      <c r="I49" s="38">
        <v>0</v>
      </c>
      <c r="J49" s="38">
        <v>0</v>
      </c>
      <c r="K49" s="38">
        <v>0</v>
      </c>
      <c r="L49" s="32">
        <v>0.03</v>
      </c>
    </row>
    <row r="50" spans="1:12" x14ac:dyDescent="0.25">
      <c r="A50">
        <f t="shared" si="0"/>
        <v>49</v>
      </c>
      <c r="B50" s="13" t="s">
        <v>41</v>
      </c>
      <c r="E50" s="3" t="s">
        <v>53</v>
      </c>
      <c r="F50" s="38">
        <v>64396.800000000003</v>
      </c>
      <c r="G50" s="38">
        <v>328.91</v>
      </c>
      <c r="H50" s="38">
        <v>0</v>
      </c>
      <c r="I50" s="38">
        <v>0</v>
      </c>
      <c r="J50" s="38">
        <v>0</v>
      </c>
      <c r="K50" s="38">
        <v>0</v>
      </c>
      <c r="L50" s="32">
        <v>2.9899999999999999E-2</v>
      </c>
    </row>
    <row r="51" spans="1:12" x14ac:dyDescent="0.25">
      <c r="A51">
        <f t="shared" si="0"/>
        <v>50</v>
      </c>
      <c r="B51" s="13" t="s">
        <v>18</v>
      </c>
      <c r="E51" s="3" t="s">
        <v>53</v>
      </c>
      <c r="F51" s="38">
        <v>47467.68</v>
      </c>
      <c r="G51" s="38">
        <v>331.84</v>
      </c>
      <c r="H51" s="38">
        <v>0</v>
      </c>
      <c r="I51" s="38">
        <v>0</v>
      </c>
      <c r="J51" s="38">
        <v>0</v>
      </c>
      <c r="K51" s="38">
        <v>0</v>
      </c>
      <c r="L51" s="32">
        <v>2.75E-2</v>
      </c>
    </row>
    <row r="52" spans="1:12" x14ac:dyDescent="0.25">
      <c r="A52">
        <f t="shared" si="0"/>
        <v>51</v>
      </c>
      <c r="B52" s="13" t="s">
        <v>19</v>
      </c>
      <c r="E52" s="3" t="s">
        <v>53</v>
      </c>
      <c r="F52" s="38">
        <v>37710.400000000001</v>
      </c>
      <c r="G52" s="38">
        <v>330.9</v>
      </c>
      <c r="H52" s="38">
        <v>0</v>
      </c>
      <c r="I52" s="38">
        <v>0</v>
      </c>
      <c r="J52" s="38">
        <v>0</v>
      </c>
      <c r="K52" s="38">
        <v>0</v>
      </c>
      <c r="L52" s="32">
        <v>2.7799999999999998E-2</v>
      </c>
    </row>
    <row r="53" spans="1:12" x14ac:dyDescent="0.25">
      <c r="A53">
        <f t="shared" si="0"/>
        <v>52</v>
      </c>
      <c r="B53" s="13" t="s">
        <v>85</v>
      </c>
      <c r="D53" s="3" t="s">
        <v>53</v>
      </c>
      <c r="E53" s="3"/>
      <c r="F53" s="38">
        <v>78503.100000000006</v>
      </c>
      <c r="G53" s="38">
        <v>331.52</v>
      </c>
      <c r="H53" s="38">
        <v>0</v>
      </c>
      <c r="I53" s="38">
        <v>0</v>
      </c>
      <c r="J53" s="38">
        <v>0</v>
      </c>
      <c r="K53" s="38">
        <v>0</v>
      </c>
      <c r="L53" s="32">
        <v>2.75E-2</v>
      </c>
    </row>
    <row r="54" spans="1:12" x14ac:dyDescent="0.25">
      <c r="A54">
        <f t="shared" si="0"/>
        <v>53</v>
      </c>
      <c r="B54" s="13" t="s">
        <v>13</v>
      </c>
      <c r="E54" s="3" t="s">
        <v>53</v>
      </c>
      <c r="F54" s="38">
        <v>67787.199999999997</v>
      </c>
      <c r="G54" s="38">
        <v>329.57</v>
      </c>
      <c r="H54" s="38">
        <v>0</v>
      </c>
      <c r="I54" s="38">
        <v>0</v>
      </c>
      <c r="J54" s="38">
        <v>0</v>
      </c>
      <c r="K54" s="38">
        <v>0</v>
      </c>
      <c r="L54" s="32">
        <v>0.03</v>
      </c>
    </row>
    <row r="55" spans="1:12" x14ac:dyDescent="0.25">
      <c r="A55">
        <f t="shared" si="0"/>
        <v>54</v>
      </c>
      <c r="B55" s="13" t="s">
        <v>9</v>
      </c>
      <c r="E55" s="3" t="s">
        <v>53</v>
      </c>
      <c r="F55" s="38">
        <v>32805.760000000002</v>
      </c>
      <c r="G55" s="38">
        <v>332.04</v>
      </c>
      <c r="H55" s="38">
        <v>0</v>
      </c>
      <c r="I55" s="38">
        <v>0</v>
      </c>
      <c r="J55" s="38">
        <v>0</v>
      </c>
      <c r="K55" s="38">
        <v>0</v>
      </c>
      <c r="L55" s="32">
        <v>2.75E-2</v>
      </c>
    </row>
    <row r="56" spans="1:12" x14ac:dyDescent="0.25">
      <c r="A56">
        <f t="shared" si="0"/>
        <v>55</v>
      </c>
      <c r="B56" s="13" t="s">
        <v>22</v>
      </c>
      <c r="E56" s="3" t="s">
        <v>53</v>
      </c>
      <c r="F56" s="38">
        <v>47278.400000000001</v>
      </c>
      <c r="G56" s="38">
        <v>331.9</v>
      </c>
      <c r="H56" s="38">
        <v>0</v>
      </c>
      <c r="I56" s="38">
        <v>0</v>
      </c>
      <c r="J56" s="38">
        <v>0</v>
      </c>
      <c r="K56" s="38">
        <v>0</v>
      </c>
      <c r="L56" s="32">
        <v>2.76E-2</v>
      </c>
    </row>
    <row r="57" spans="1:12" x14ac:dyDescent="0.25">
      <c r="A57">
        <f t="shared" si="0"/>
        <v>56</v>
      </c>
      <c r="B57" s="13" t="s">
        <v>9</v>
      </c>
      <c r="E57" s="3" t="s">
        <v>53</v>
      </c>
      <c r="F57" s="38">
        <v>34008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2">
        <v>0</v>
      </c>
    </row>
    <row r="58" spans="1:12" x14ac:dyDescent="0.25">
      <c r="A58">
        <f t="shared" si="0"/>
        <v>57</v>
      </c>
      <c r="B58" s="13" t="s">
        <v>13</v>
      </c>
      <c r="E58" s="3" t="s">
        <v>53</v>
      </c>
      <c r="F58" s="38">
        <v>67787.199999999997</v>
      </c>
      <c r="G58" s="38">
        <v>328.69</v>
      </c>
      <c r="H58" s="38">
        <v>0</v>
      </c>
      <c r="I58" s="38">
        <v>0</v>
      </c>
      <c r="J58" s="38">
        <v>0</v>
      </c>
      <c r="K58" s="38">
        <v>0</v>
      </c>
      <c r="L58" s="32">
        <v>0.03</v>
      </c>
    </row>
    <row r="59" spans="1:12" x14ac:dyDescent="0.25">
      <c r="A59">
        <f t="shared" si="0"/>
        <v>58</v>
      </c>
      <c r="B59" s="13" t="s">
        <v>13</v>
      </c>
      <c r="E59" s="3" t="s">
        <v>53</v>
      </c>
      <c r="F59" s="38">
        <v>67787.199999999997</v>
      </c>
      <c r="G59" s="38">
        <v>329.71</v>
      </c>
      <c r="H59" s="38">
        <v>0</v>
      </c>
      <c r="I59" s="38">
        <v>0</v>
      </c>
      <c r="J59" s="38">
        <v>0</v>
      </c>
      <c r="K59" s="38">
        <v>0</v>
      </c>
      <c r="L59" s="32">
        <v>0.03</v>
      </c>
    </row>
    <row r="60" spans="1:12" x14ac:dyDescent="0.25">
      <c r="A60">
        <f t="shared" si="0"/>
        <v>59</v>
      </c>
      <c r="B60" s="13" t="s">
        <v>23</v>
      </c>
      <c r="D60" s="3" t="s">
        <v>53</v>
      </c>
      <c r="E60" s="3"/>
      <c r="F60" s="38">
        <v>69803.600000000006</v>
      </c>
      <c r="G60" s="38">
        <v>331.38</v>
      </c>
      <c r="H60" s="38">
        <v>0</v>
      </c>
      <c r="I60" s="38">
        <v>0</v>
      </c>
      <c r="J60" s="38">
        <v>5280.48</v>
      </c>
      <c r="K60" s="38">
        <v>0</v>
      </c>
      <c r="L60" s="32">
        <v>2.75E-2</v>
      </c>
    </row>
    <row r="61" spans="1:12" x14ac:dyDescent="0.25">
      <c r="A61">
        <f t="shared" si="0"/>
        <v>60</v>
      </c>
      <c r="B61" s="13" t="s">
        <v>19</v>
      </c>
      <c r="E61" s="3" t="s">
        <v>53</v>
      </c>
      <c r="F61" s="38">
        <v>36025.599999999999</v>
      </c>
      <c r="G61" s="38">
        <v>332.04</v>
      </c>
      <c r="H61" s="38">
        <v>0</v>
      </c>
      <c r="I61" s="38">
        <v>0</v>
      </c>
      <c r="J61" s="38">
        <v>0</v>
      </c>
      <c r="K61" s="38">
        <v>0</v>
      </c>
      <c r="L61" s="32">
        <v>2.7300000000000001E-2</v>
      </c>
    </row>
    <row r="62" spans="1:12" x14ac:dyDescent="0.25">
      <c r="A62">
        <f t="shared" si="0"/>
        <v>61</v>
      </c>
      <c r="B62" s="13" t="s">
        <v>13</v>
      </c>
      <c r="E62" s="3" t="s">
        <v>53</v>
      </c>
      <c r="F62" s="38">
        <v>67787.199999999997</v>
      </c>
      <c r="G62" s="38">
        <v>328.35</v>
      </c>
      <c r="H62" s="38">
        <v>0</v>
      </c>
      <c r="I62" s="38">
        <v>0</v>
      </c>
      <c r="J62" s="38">
        <v>0</v>
      </c>
      <c r="K62" s="38">
        <v>0</v>
      </c>
      <c r="L62" s="32">
        <v>0.03</v>
      </c>
    </row>
    <row r="63" spans="1:12" x14ac:dyDescent="0.25">
      <c r="A63">
        <f t="shared" si="0"/>
        <v>62</v>
      </c>
      <c r="B63" s="13" t="s">
        <v>9</v>
      </c>
      <c r="E63" s="3" t="s">
        <v>53</v>
      </c>
      <c r="F63" s="38">
        <v>35006.400000000001</v>
      </c>
      <c r="G63" s="38">
        <v>332.03</v>
      </c>
      <c r="H63" s="38">
        <v>55.34</v>
      </c>
      <c r="I63" s="38">
        <v>0</v>
      </c>
      <c r="J63" s="38">
        <v>0</v>
      </c>
      <c r="K63" s="38">
        <v>0</v>
      </c>
      <c r="L63" s="32">
        <v>2.75E-2</v>
      </c>
    </row>
    <row r="64" spans="1:12" x14ac:dyDescent="0.25">
      <c r="A64">
        <f t="shared" si="0"/>
        <v>63</v>
      </c>
      <c r="B64" s="13" t="s">
        <v>32</v>
      </c>
      <c r="E64" s="3" t="s">
        <v>53</v>
      </c>
      <c r="F64" s="38">
        <v>43222.400000000001</v>
      </c>
      <c r="G64" s="38">
        <v>332.04</v>
      </c>
      <c r="H64" s="38">
        <v>0</v>
      </c>
      <c r="I64" s="38">
        <v>0</v>
      </c>
      <c r="J64" s="38">
        <v>0</v>
      </c>
      <c r="K64" s="38">
        <v>0</v>
      </c>
      <c r="L64" s="32">
        <v>2.7699999999999999E-2</v>
      </c>
    </row>
    <row r="65" spans="1:15" x14ac:dyDescent="0.25">
      <c r="A65">
        <f t="shared" si="0"/>
        <v>64</v>
      </c>
      <c r="B65" s="13" t="s">
        <v>62</v>
      </c>
      <c r="E65" s="3" t="s">
        <v>53</v>
      </c>
      <c r="F65" s="38">
        <v>50107.199999999997</v>
      </c>
      <c r="G65" s="38">
        <v>331.87</v>
      </c>
      <c r="H65" s="38">
        <v>55.31</v>
      </c>
      <c r="I65" s="38">
        <v>0</v>
      </c>
      <c r="J65" s="38">
        <v>0</v>
      </c>
      <c r="K65" s="38">
        <v>0</v>
      </c>
      <c r="L65" s="32">
        <v>2.7300000000000001E-2</v>
      </c>
    </row>
    <row r="66" spans="1:15" x14ac:dyDescent="0.25">
      <c r="A66">
        <f t="shared" si="0"/>
        <v>65</v>
      </c>
      <c r="B66" s="13" t="s">
        <v>18</v>
      </c>
      <c r="E66" s="3" t="s">
        <v>53</v>
      </c>
      <c r="F66" s="38">
        <v>45760</v>
      </c>
      <c r="G66" s="38">
        <v>331.85</v>
      </c>
      <c r="H66" s="38">
        <v>55.31</v>
      </c>
      <c r="I66" s="38">
        <v>0</v>
      </c>
      <c r="J66" s="38">
        <v>0</v>
      </c>
      <c r="K66" s="38">
        <v>0</v>
      </c>
      <c r="L66" s="32">
        <v>2.76E-2</v>
      </c>
    </row>
    <row r="67" spans="1:15" x14ac:dyDescent="0.25">
      <c r="A67">
        <f t="shared" si="0"/>
        <v>66</v>
      </c>
      <c r="B67" s="13" t="s">
        <v>13</v>
      </c>
      <c r="E67" s="3" t="s">
        <v>53</v>
      </c>
      <c r="F67" s="38">
        <v>67787.199999999997</v>
      </c>
      <c r="G67" s="38">
        <v>328.53</v>
      </c>
      <c r="H67" s="38">
        <v>54.77</v>
      </c>
      <c r="I67" s="38">
        <v>0</v>
      </c>
      <c r="J67" s="38">
        <v>0</v>
      </c>
      <c r="K67" s="38">
        <v>0</v>
      </c>
      <c r="L67" s="32">
        <v>8.4199999999999997E-2</v>
      </c>
    </row>
    <row r="68" spans="1:15" x14ac:dyDescent="0.25">
      <c r="A68">
        <f t="shared" ref="A68:A80" si="1">A67+1</f>
        <v>67</v>
      </c>
      <c r="B68" s="13" t="s">
        <v>9</v>
      </c>
      <c r="E68" s="3" t="s">
        <v>53</v>
      </c>
      <c r="F68" s="38">
        <v>34430.239999999998</v>
      </c>
      <c r="G68" s="38">
        <v>332.03</v>
      </c>
      <c r="H68" s="38">
        <v>55.34</v>
      </c>
      <c r="I68" s="38">
        <v>0</v>
      </c>
      <c r="J68" s="38">
        <v>0</v>
      </c>
      <c r="K68" s="38">
        <v>0</v>
      </c>
      <c r="L68" s="32">
        <v>2.75E-2</v>
      </c>
    </row>
    <row r="69" spans="1:15" x14ac:dyDescent="0.25">
      <c r="A69">
        <f t="shared" si="1"/>
        <v>68</v>
      </c>
      <c r="B69" s="13" t="s">
        <v>24</v>
      </c>
      <c r="E69" s="3" t="s">
        <v>53</v>
      </c>
      <c r="F69" s="38">
        <v>32250.400000000001</v>
      </c>
      <c r="G69" s="38">
        <v>332</v>
      </c>
      <c r="H69" s="38">
        <v>0</v>
      </c>
      <c r="I69" s="38">
        <v>0</v>
      </c>
      <c r="J69" s="38">
        <v>0</v>
      </c>
      <c r="K69" s="38">
        <v>0</v>
      </c>
      <c r="L69" s="32">
        <v>2.75E-2</v>
      </c>
    </row>
    <row r="70" spans="1:15" x14ac:dyDescent="0.25">
      <c r="A70">
        <f t="shared" si="1"/>
        <v>69</v>
      </c>
      <c r="B70" s="13" t="s">
        <v>25</v>
      </c>
      <c r="D70" s="3" t="s">
        <v>53</v>
      </c>
      <c r="E70" s="3"/>
      <c r="F70" s="38">
        <v>53291</v>
      </c>
      <c r="G70" s="38">
        <v>331.91</v>
      </c>
      <c r="H70" s="38">
        <v>0</v>
      </c>
      <c r="I70" s="38">
        <v>0</v>
      </c>
      <c r="J70" s="38">
        <v>0</v>
      </c>
      <c r="K70" s="38">
        <v>0</v>
      </c>
      <c r="L70" s="32">
        <v>0.04</v>
      </c>
    </row>
    <row r="71" spans="1:15" x14ac:dyDescent="0.25">
      <c r="A71">
        <f t="shared" si="1"/>
        <v>70</v>
      </c>
      <c r="B71" s="13" t="s">
        <v>9</v>
      </c>
      <c r="E71" s="3" t="s">
        <v>53</v>
      </c>
      <c r="F71" s="38">
        <v>34216</v>
      </c>
      <c r="G71" s="38">
        <v>331.95</v>
      </c>
      <c r="H71" s="38">
        <v>0</v>
      </c>
      <c r="I71" s="38">
        <v>0</v>
      </c>
      <c r="J71" s="38">
        <v>0</v>
      </c>
      <c r="K71" s="38">
        <v>0</v>
      </c>
      <c r="L71" s="32">
        <v>9.74E-2</v>
      </c>
    </row>
    <row r="72" spans="1:15" x14ac:dyDescent="0.25">
      <c r="A72">
        <f t="shared" si="1"/>
        <v>71</v>
      </c>
      <c r="B72" s="13" t="s">
        <v>26</v>
      </c>
      <c r="C72" s="3" t="s">
        <v>53</v>
      </c>
      <c r="D72" s="3" t="s">
        <v>53</v>
      </c>
      <c r="E72" s="3"/>
      <c r="F72" s="38">
        <v>116207.57</v>
      </c>
      <c r="G72" s="38">
        <v>323.61</v>
      </c>
      <c r="H72" s="38">
        <v>0</v>
      </c>
      <c r="I72" s="38">
        <v>0</v>
      </c>
      <c r="J72" s="38">
        <v>5722.24</v>
      </c>
      <c r="K72" s="38">
        <v>0</v>
      </c>
      <c r="L72" s="32">
        <v>2.75E-2</v>
      </c>
    </row>
    <row r="73" spans="1:15" x14ac:dyDescent="0.25">
      <c r="A73">
        <f t="shared" si="1"/>
        <v>72</v>
      </c>
      <c r="B73" s="13" t="s">
        <v>27</v>
      </c>
      <c r="D73" s="3" t="s">
        <v>53</v>
      </c>
      <c r="E73" s="3"/>
      <c r="F73" s="38">
        <v>47965.01</v>
      </c>
      <c r="G73" s="38">
        <v>110.63</v>
      </c>
      <c r="H73" s="38">
        <v>0</v>
      </c>
      <c r="I73" s="38">
        <v>0</v>
      </c>
      <c r="J73" s="38">
        <v>0</v>
      </c>
      <c r="K73" s="38">
        <v>0</v>
      </c>
      <c r="L73" s="40" t="s">
        <v>81</v>
      </c>
    </row>
    <row r="74" spans="1:15" x14ac:dyDescent="0.25">
      <c r="A74">
        <f t="shared" si="1"/>
        <v>73</v>
      </c>
      <c r="B74" s="13" t="s">
        <v>9</v>
      </c>
      <c r="E74" s="3" t="s">
        <v>53</v>
      </c>
      <c r="F74" s="38">
        <v>32115.200000000001</v>
      </c>
      <c r="G74" s="38">
        <v>110.67</v>
      </c>
      <c r="H74" s="38">
        <v>0</v>
      </c>
      <c r="I74" s="38">
        <v>0</v>
      </c>
      <c r="J74" s="38">
        <v>0</v>
      </c>
      <c r="K74" s="38">
        <v>0</v>
      </c>
      <c r="L74" s="40" t="s">
        <v>81</v>
      </c>
    </row>
    <row r="75" spans="1:15" x14ac:dyDescent="0.25">
      <c r="A75">
        <f t="shared" si="1"/>
        <v>74</v>
      </c>
      <c r="B75" s="13" t="s">
        <v>28</v>
      </c>
      <c r="E75" s="3" t="s">
        <v>53</v>
      </c>
      <c r="F75" s="38">
        <v>33904</v>
      </c>
      <c r="G75" s="38">
        <v>109.44</v>
      </c>
      <c r="H75" s="38">
        <v>0</v>
      </c>
      <c r="I75" s="38">
        <v>0</v>
      </c>
      <c r="J75" s="38">
        <v>0</v>
      </c>
      <c r="K75" s="38">
        <v>0</v>
      </c>
      <c r="L75" s="40" t="s">
        <v>81</v>
      </c>
    </row>
    <row r="76" spans="1:15" x14ac:dyDescent="0.25">
      <c r="A76">
        <f t="shared" si="1"/>
        <v>75</v>
      </c>
      <c r="B76" s="13" t="s">
        <v>28</v>
      </c>
      <c r="E76" s="3" t="s">
        <v>53</v>
      </c>
      <c r="F76" s="38">
        <v>33904</v>
      </c>
      <c r="G76" s="38">
        <v>109.45</v>
      </c>
      <c r="H76" s="38">
        <v>0</v>
      </c>
      <c r="I76" s="38">
        <v>0</v>
      </c>
      <c r="J76" s="38">
        <v>0</v>
      </c>
      <c r="K76" s="38">
        <v>0</v>
      </c>
      <c r="L76" s="40" t="s">
        <v>81</v>
      </c>
      <c r="M76" s="5"/>
      <c r="N76" s="5"/>
      <c r="O76" s="5"/>
    </row>
    <row r="77" spans="1:15" x14ac:dyDescent="0.25">
      <c r="A77">
        <f t="shared" si="1"/>
        <v>76</v>
      </c>
      <c r="B77" s="13" t="s">
        <v>28</v>
      </c>
      <c r="E77" s="3" t="s">
        <v>53</v>
      </c>
      <c r="F77" s="38">
        <v>33904</v>
      </c>
      <c r="G77" s="38">
        <v>109.41</v>
      </c>
      <c r="H77" s="38">
        <v>0</v>
      </c>
      <c r="I77" s="38">
        <v>0</v>
      </c>
      <c r="J77" s="38">
        <v>0</v>
      </c>
      <c r="K77" s="38">
        <v>0</v>
      </c>
      <c r="L77" s="40" t="s">
        <v>81</v>
      </c>
    </row>
    <row r="78" spans="1:15" x14ac:dyDescent="0.25">
      <c r="A78">
        <f t="shared" si="1"/>
        <v>77</v>
      </c>
      <c r="B78" s="13" t="s">
        <v>28</v>
      </c>
      <c r="E78" s="3" t="s">
        <v>53</v>
      </c>
      <c r="F78" s="38">
        <v>33904</v>
      </c>
      <c r="G78" s="38">
        <v>109.47</v>
      </c>
      <c r="H78" s="38">
        <v>0</v>
      </c>
      <c r="I78" s="38">
        <v>0</v>
      </c>
      <c r="J78" s="38">
        <v>0</v>
      </c>
      <c r="K78" s="38">
        <v>0</v>
      </c>
      <c r="L78" s="40" t="s">
        <v>81</v>
      </c>
    </row>
    <row r="79" spans="1:15" x14ac:dyDescent="0.25">
      <c r="A79">
        <f t="shared" si="1"/>
        <v>78</v>
      </c>
      <c r="B79" s="13" t="s">
        <v>28</v>
      </c>
      <c r="E79" s="3" t="s">
        <v>53</v>
      </c>
      <c r="F79" s="38">
        <v>40664</v>
      </c>
      <c r="G79" s="38">
        <v>109.35</v>
      </c>
      <c r="H79" s="38">
        <v>0</v>
      </c>
      <c r="I79" s="38">
        <v>0</v>
      </c>
      <c r="J79" s="38">
        <v>0</v>
      </c>
      <c r="K79" s="38">
        <v>0</v>
      </c>
      <c r="L79" s="40" t="s">
        <v>81</v>
      </c>
    </row>
    <row r="80" spans="1:15" x14ac:dyDescent="0.25">
      <c r="A80">
        <f t="shared" si="1"/>
        <v>79</v>
      </c>
      <c r="B80" s="13" t="s">
        <v>29</v>
      </c>
      <c r="E80" s="3" t="s">
        <v>53</v>
      </c>
      <c r="F80" s="38">
        <v>29120</v>
      </c>
      <c r="G80" s="38">
        <v>110.67</v>
      </c>
      <c r="H80" s="38">
        <v>0</v>
      </c>
      <c r="I80" s="38">
        <v>0</v>
      </c>
      <c r="J80" s="38">
        <v>0</v>
      </c>
      <c r="K80" s="38">
        <v>0</v>
      </c>
      <c r="L80" s="40" t="s">
        <v>81</v>
      </c>
    </row>
    <row r="81" spans="1:12" ht="15.75" thickBot="1" x14ac:dyDescent="0.3">
      <c r="B81" s="13"/>
      <c r="F81" s="38"/>
      <c r="G81" s="38"/>
      <c r="H81" s="38"/>
      <c r="I81" s="38"/>
      <c r="J81" s="38"/>
      <c r="K81" s="38"/>
    </row>
    <row r="82" spans="1:12" x14ac:dyDescent="0.25">
      <c r="A82" s="41" t="s">
        <v>89</v>
      </c>
      <c r="B82" s="42" t="s">
        <v>110</v>
      </c>
      <c r="C82" s="51">
        <f>+AVERAGEIF(C$2:C$80,"X",$L$2:$L$80)</f>
        <v>2.0625000000000001E-2</v>
      </c>
      <c r="F82" s="38"/>
      <c r="G82" s="38"/>
      <c r="H82" s="38"/>
      <c r="I82" s="38"/>
      <c r="J82" s="38"/>
      <c r="K82" s="38"/>
      <c r="L82" s="5"/>
    </row>
    <row r="83" spans="1:12" x14ac:dyDescent="0.25">
      <c r="A83" s="44" t="s">
        <v>90</v>
      </c>
      <c r="B83" s="14" t="s">
        <v>111</v>
      </c>
      <c r="C83" s="52">
        <f>+AVERAGEIF(D$2:D$80,"X",$L$2:$L$80)</f>
        <v>2.6785714285714291E-2</v>
      </c>
      <c r="F83" s="5"/>
    </row>
    <row r="84" spans="1:12" x14ac:dyDescent="0.25">
      <c r="A84" s="44" t="s">
        <v>91</v>
      </c>
      <c r="B84" s="14" t="s">
        <v>112</v>
      </c>
      <c r="C84" s="52">
        <f>+AVERAGEIF(E$2:E$80,"X",$L$2:$L$80)</f>
        <v>3.1637735849056617E-2</v>
      </c>
      <c r="F84" s="5"/>
    </row>
    <row r="85" spans="1:12" x14ac:dyDescent="0.25">
      <c r="A85" s="44" t="s">
        <v>94</v>
      </c>
      <c r="B85" s="14" t="s">
        <v>95</v>
      </c>
      <c r="C85" s="53">
        <f>+AVERAGEIF(C$2:C$80,"X",$G$2:$G$80)</f>
        <v>246.46</v>
      </c>
      <c r="F85" s="5"/>
    </row>
    <row r="86" spans="1:12" x14ac:dyDescent="0.25">
      <c r="A86" s="44" t="s">
        <v>93</v>
      </c>
      <c r="B86" s="14" t="s">
        <v>96</v>
      </c>
      <c r="C86" s="53">
        <f>+AVERAGEIF(D$2:D$80,"X",$G$2:$G$80)</f>
        <v>293.54533333333336</v>
      </c>
      <c r="F86" s="5"/>
    </row>
    <row r="87" spans="1:12" x14ac:dyDescent="0.25">
      <c r="A87" s="44" t="s">
        <v>92</v>
      </c>
      <c r="B87" s="14" t="s">
        <v>100</v>
      </c>
      <c r="C87" s="53">
        <f>+AVERAGEIF(E$2:E$80,"X",$G$2:$G$80)</f>
        <v>280.15046875000002</v>
      </c>
      <c r="F87" s="5"/>
    </row>
    <row r="88" spans="1:12" x14ac:dyDescent="0.25">
      <c r="A88" s="44" t="s">
        <v>97</v>
      </c>
      <c r="B88" s="14" t="s">
        <v>101</v>
      </c>
      <c r="C88" s="53">
        <f>+SUMIF(C$2:C$80,"X",$H$2:$H$80)</f>
        <v>165.41</v>
      </c>
      <c r="F88" s="5"/>
    </row>
    <row r="89" spans="1:12" x14ac:dyDescent="0.25">
      <c r="A89" s="44" t="s">
        <v>98</v>
      </c>
      <c r="B89" s="14" t="s">
        <v>102</v>
      </c>
      <c r="C89" s="53">
        <f>+SUMIF(D$2:D$80,"X",$H$2:$H$80)</f>
        <v>274.88</v>
      </c>
      <c r="F89" s="5"/>
    </row>
    <row r="90" spans="1:12" x14ac:dyDescent="0.25">
      <c r="A90" s="44" t="s">
        <v>99</v>
      </c>
      <c r="B90" s="14" t="s">
        <v>103</v>
      </c>
      <c r="C90" s="53">
        <f>+SUMIF(E$2:E$80,"X",$H$2:$H$80)</f>
        <v>1482.7299999999998</v>
      </c>
      <c r="F90" s="5"/>
    </row>
    <row r="91" spans="1:12" x14ac:dyDescent="0.25">
      <c r="A91" s="44" t="s">
        <v>104</v>
      </c>
      <c r="B91" s="14" t="s">
        <v>107</v>
      </c>
      <c r="C91" s="53">
        <f>+SUMIF(C$2:C$80,"X",$J$2:$J$80)</f>
        <v>17493.66</v>
      </c>
      <c r="F91" s="5"/>
    </row>
    <row r="92" spans="1:12" x14ac:dyDescent="0.25">
      <c r="A92" s="44" t="s">
        <v>105</v>
      </c>
      <c r="B92" s="14" t="s">
        <v>108</v>
      </c>
      <c r="C92" s="53">
        <f>+SUMIF(D$2:D$80,"X",$J$2:$J$80)</f>
        <v>35417.18</v>
      </c>
      <c r="F92" s="5"/>
    </row>
    <row r="93" spans="1:12" x14ac:dyDescent="0.25">
      <c r="A93" s="44" t="s">
        <v>106</v>
      </c>
      <c r="B93" s="14" t="s">
        <v>109</v>
      </c>
      <c r="C93" s="53">
        <f>+SUMIF(E$2:E$80,"X",$J$2:$J$80)</f>
        <v>0</v>
      </c>
      <c r="F93" s="5"/>
    </row>
    <row r="94" spans="1:12" x14ac:dyDescent="0.25">
      <c r="A94" s="44" t="s">
        <v>113</v>
      </c>
      <c r="B94" s="14" t="s">
        <v>116</v>
      </c>
      <c r="C94" s="53">
        <f>+SUMIF(C$2:C$80,"X",$K$2:$K$80)</f>
        <v>0</v>
      </c>
      <c r="F94" s="5"/>
    </row>
    <row r="95" spans="1:12" x14ac:dyDescent="0.25">
      <c r="A95" s="44" t="s">
        <v>114</v>
      </c>
      <c r="B95" s="14" t="s">
        <v>117</v>
      </c>
      <c r="C95" s="53">
        <f>+SUMIF(D$2:D$80,"X",$K$2:$K$80)</f>
        <v>0</v>
      </c>
      <c r="F95" s="5"/>
    </row>
    <row r="96" spans="1:12" x14ac:dyDescent="0.25">
      <c r="A96" s="44" t="s">
        <v>115</v>
      </c>
      <c r="B96" s="14" t="s">
        <v>118</v>
      </c>
      <c r="C96" s="53">
        <f>+SUMIF(E$2:E$80,"X",$K$2:$K$80)</f>
        <v>0</v>
      </c>
      <c r="F96" s="5"/>
    </row>
    <row r="97" spans="1:6" x14ac:dyDescent="0.25">
      <c r="A97" s="44"/>
      <c r="C97" s="47"/>
      <c r="F97" s="5"/>
    </row>
    <row r="98" spans="1:6" ht="15.75" thickBot="1" x14ac:dyDescent="0.3">
      <c r="A98" s="48" t="s">
        <v>119</v>
      </c>
      <c r="B98" s="49"/>
      <c r="C98" s="50"/>
      <c r="F98" s="5"/>
    </row>
    <row r="99" spans="1:6" x14ac:dyDescent="0.25">
      <c r="F99" s="5"/>
    </row>
    <row r="100" spans="1:6" x14ac:dyDescent="0.25">
      <c r="F100" s="5"/>
    </row>
    <row r="101" spans="1:6" x14ac:dyDescent="0.25">
      <c r="F101" s="5"/>
    </row>
    <row r="102" spans="1:6" x14ac:dyDescent="0.25">
      <c r="F102" s="5"/>
    </row>
    <row r="103" spans="1:6" x14ac:dyDescent="0.25">
      <c r="F103" s="5"/>
    </row>
    <row r="104" spans="1:6" x14ac:dyDescent="0.25">
      <c r="F104" s="5"/>
    </row>
    <row r="105" spans="1:6" x14ac:dyDescent="0.25">
      <c r="F105" s="5"/>
    </row>
    <row r="106" spans="1:6" x14ac:dyDescent="0.25">
      <c r="F106" s="5"/>
    </row>
    <row r="107" spans="1:6" x14ac:dyDescent="0.25">
      <c r="F107" s="5"/>
    </row>
    <row r="108" spans="1:6" x14ac:dyDescent="0.25">
      <c r="F108" s="5"/>
    </row>
    <row r="109" spans="1:6" x14ac:dyDescent="0.25">
      <c r="F109" s="5"/>
    </row>
    <row r="110" spans="1:6" x14ac:dyDescent="0.25">
      <c r="F110" s="5"/>
    </row>
    <row r="111" spans="1:6" x14ac:dyDescent="0.25">
      <c r="F111" s="5"/>
    </row>
    <row r="112" spans="1:6" x14ac:dyDescent="0.25">
      <c r="F112" s="5"/>
    </row>
    <row r="113" spans="6:6" x14ac:dyDescent="0.25">
      <c r="F113" s="5"/>
    </row>
    <row r="114" spans="6:6" x14ac:dyDescent="0.25">
      <c r="F114" s="5"/>
    </row>
    <row r="115" spans="6:6" x14ac:dyDescent="0.25">
      <c r="F115" s="5"/>
    </row>
    <row r="116" spans="6:6" x14ac:dyDescent="0.25">
      <c r="F116" s="5"/>
    </row>
    <row r="117" spans="6:6" x14ac:dyDescent="0.25">
      <c r="F117" s="5"/>
    </row>
    <row r="118" spans="6:6" x14ac:dyDescent="0.25">
      <c r="F118" s="5"/>
    </row>
    <row r="119" spans="6:6" x14ac:dyDescent="0.25">
      <c r="F119" s="5"/>
    </row>
    <row r="120" spans="6:6" x14ac:dyDescent="0.25">
      <c r="F120" s="5"/>
    </row>
    <row r="121" spans="6:6" x14ac:dyDescent="0.25">
      <c r="F121" s="5"/>
    </row>
    <row r="122" spans="6:6" x14ac:dyDescent="0.25">
      <c r="F122" s="5"/>
    </row>
    <row r="123" spans="6:6" x14ac:dyDescent="0.25">
      <c r="F123" s="5"/>
    </row>
    <row r="124" spans="6:6" x14ac:dyDescent="0.25">
      <c r="F124" s="5"/>
    </row>
  </sheetData>
  <autoFilter ref="A1:O124" xr:uid="{5C367B44-0304-4A90-A828-DCF7E7FEE03B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35896-FE97-4D72-A75F-1DFC010FF9BF}">
  <dimension ref="A1:O90"/>
  <sheetViews>
    <sheetView zoomScaleNormal="100" workbookViewId="0">
      <pane ySplit="1" topLeftCell="A62" activePane="bottomLeft" state="frozen"/>
      <selection activeCell="L1" sqref="L1:L1048576"/>
      <selection pane="bottomLeft" activeCell="B1" sqref="B1:C1048576"/>
    </sheetView>
  </sheetViews>
  <sheetFormatPr defaultRowHeight="15" x14ac:dyDescent="0.25"/>
  <cols>
    <col min="1" max="1" width="9.85546875" bestFit="1" customWidth="1"/>
    <col min="2" max="2" width="57.85546875" bestFit="1" customWidth="1"/>
    <col min="3" max="3" width="11.5703125" style="3" bestFit="1" customWidth="1"/>
    <col min="4" max="4" width="8.140625" style="3" bestFit="1" customWidth="1"/>
    <col min="5" max="5" width="12.5703125" style="3" bestFit="1" customWidth="1"/>
    <col min="6" max="6" width="14.28515625" bestFit="1" customWidth="1"/>
    <col min="7" max="7" width="11.5703125" bestFit="1" customWidth="1"/>
    <col min="8" max="8" width="10.5703125" bestFit="1" customWidth="1"/>
    <col min="9" max="9" width="10.42578125" bestFit="1" customWidth="1"/>
    <col min="10" max="10" width="10.85546875" customWidth="1"/>
    <col min="11" max="11" width="14" bestFit="1" customWidth="1"/>
    <col min="12" max="12" width="12.140625" bestFit="1" customWidth="1"/>
  </cols>
  <sheetData>
    <row r="1" spans="1:15" ht="30" x14ac:dyDescent="0.25">
      <c r="A1" s="8" t="s">
        <v>54</v>
      </c>
      <c r="B1" s="9" t="s">
        <v>5</v>
      </c>
      <c r="C1" s="10" t="s">
        <v>2</v>
      </c>
      <c r="D1" s="10" t="s">
        <v>3</v>
      </c>
      <c r="E1" s="10" t="s">
        <v>4</v>
      </c>
      <c r="F1" s="8" t="s">
        <v>0</v>
      </c>
      <c r="G1" s="8" t="s">
        <v>1</v>
      </c>
      <c r="H1" s="8" t="s">
        <v>50</v>
      </c>
      <c r="I1" s="8" t="s">
        <v>52</v>
      </c>
      <c r="J1" s="11" t="s">
        <v>48</v>
      </c>
      <c r="K1" s="11" t="s">
        <v>49</v>
      </c>
      <c r="L1" s="11" t="s">
        <v>88</v>
      </c>
      <c r="M1" s="12"/>
      <c r="N1" s="12"/>
      <c r="O1" s="12"/>
    </row>
    <row r="2" spans="1:15" x14ac:dyDescent="0.25">
      <c r="A2">
        <v>1</v>
      </c>
      <c r="B2" s="14" t="s">
        <v>57</v>
      </c>
      <c r="D2" s="3" t="s">
        <v>53</v>
      </c>
      <c r="F2" s="2">
        <v>116744.06</v>
      </c>
      <c r="G2" s="15">
        <v>2117.58</v>
      </c>
      <c r="H2" s="15">
        <v>0</v>
      </c>
      <c r="I2" s="15">
        <v>0</v>
      </c>
      <c r="J2" s="2">
        <v>0</v>
      </c>
      <c r="K2" s="2">
        <v>0</v>
      </c>
      <c r="L2" s="33">
        <v>0</v>
      </c>
    </row>
    <row r="3" spans="1:15" x14ac:dyDescent="0.25">
      <c r="A3">
        <f>A2+1</f>
        <v>2</v>
      </c>
      <c r="B3" s="14" t="s">
        <v>12</v>
      </c>
      <c r="E3" s="3" t="s">
        <v>53</v>
      </c>
      <c r="F3" s="2">
        <v>70844.800000000003</v>
      </c>
      <c r="G3" s="15">
        <v>0</v>
      </c>
      <c r="H3" s="15">
        <v>0</v>
      </c>
      <c r="I3" s="15">
        <v>0</v>
      </c>
      <c r="J3" s="2">
        <v>0</v>
      </c>
      <c r="K3" s="2">
        <v>0</v>
      </c>
      <c r="L3" s="33">
        <v>0.02</v>
      </c>
    </row>
    <row r="4" spans="1:15" x14ac:dyDescent="0.25">
      <c r="A4">
        <f t="shared" ref="A4:A68" si="0">A3+1</f>
        <v>3</v>
      </c>
      <c r="B4" s="14" t="s">
        <v>11</v>
      </c>
      <c r="E4" s="3" t="s">
        <v>53</v>
      </c>
      <c r="F4" s="2">
        <v>91665.600000000006</v>
      </c>
      <c r="G4" s="15">
        <v>616.97</v>
      </c>
      <c r="H4" s="15">
        <v>0</v>
      </c>
      <c r="I4" s="15">
        <v>0</v>
      </c>
      <c r="J4" s="2">
        <v>0</v>
      </c>
      <c r="K4" s="2">
        <v>0</v>
      </c>
      <c r="L4" s="33">
        <v>0.02</v>
      </c>
    </row>
    <row r="5" spans="1:15" x14ac:dyDescent="0.25">
      <c r="A5">
        <f t="shared" si="0"/>
        <v>4</v>
      </c>
      <c r="B5" s="14" t="s">
        <v>12</v>
      </c>
      <c r="E5" s="3" t="s">
        <v>53</v>
      </c>
      <c r="F5" s="2">
        <v>70844.800000000003</v>
      </c>
      <c r="G5" s="15">
        <v>616.96</v>
      </c>
      <c r="H5" s="15">
        <v>0</v>
      </c>
      <c r="I5" s="15">
        <v>0</v>
      </c>
      <c r="J5" s="2">
        <v>0</v>
      </c>
      <c r="K5" s="2">
        <v>0</v>
      </c>
      <c r="L5" s="33">
        <v>0.02</v>
      </c>
    </row>
    <row r="6" spans="1:15" x14ac:dyDescent="0.25">
      <c r="A6">
        <f t="shared" si="0"/>
        <v>5</v>
      </c>
      <c r="B6" s="14" t="s">
        <v>23</v>
      </c>
      <c r="D6" s="3" t="s">
        <v>53</v>
      </c>
      <c r="F6" s="2">
        <v>83727.960000000006</v>
      </c>
      <c r="G6" s="15">
        <v>0</v>
      </c>
      <c r="H6" s="15">
        <v>1002.31</v>
      </c>
      <c r="I6" s="15">
        <v>0</v>
      </c>
      <c r="J6" s="2">
        <v>0</v>
      </c>
      <c r="K6" s="2">
        <v>0</v>
      </c>
      <c r="L6" s="34" t="s">
        <v>81</v>
      </c>
    </row>
    <row r="7" spans="1:15" x14ac:dyDescent="0.25">
      <c r="A7">
        <f t="shared" si="0"/>
        <v>6</v>
      </c>
      <c r="B7" s="14" t="s">
        <v>11</v>
      </c>
      <c r="E7" s="3" t="s">
        <v>53</v>
      </c>
      <c r="F7" s="2">
        <v>91665.600000000006</v>
      </c>
      <c r="G7" s="15">
        <v>616.99</v>
      </c>
      <c r="H7" s="15">
        <v>0</v>
      </c>
      <c r="I7" s="15">
        <v>0</v>
      </c>
      <c r="J7" s="2">
        <v>0</v>
      </c>
      <c r="K7" s="2">
        <v>0</v>
      </c>
      <c r="L7" s="33">
        <v>0.02</v>
      </c>
    </row>
    <row r="8" spans="1:15" x14ac:dyDescent="0.25">
      <c r="A8">
        <f t="shared" si="0"/>
        <v>7</v>
      </c>
      <c r="B8" s="14" t="s">
        <v>11</v>
      </c>
      <c r="E8" s="3" t="s">
        <v>53</v>
      </c>
      <c r="F8" s="2">
        <v>91665.600000000006</v>
      </c>
      <c r="G8" s="15">
        <v>616.97</v>
      </c>
      <c r="H8" s="15">
        <v>462.72</v>
      </c>
      <c r="I8" s="15">
        <v>0</v>
      </c>
      <c r="J8" s="2">
        <v>0</v>
      </c>
      <c r="K8" s="2">
        <v>0</v>
      </c>
      <c r="L8" s="33">
        <v>0.02</v>
      </c>
    </row>
    <row r="9" spans="1:15" x14ac:dyDescent="0.25">
      <c r="A9">
        <f t="shared" si="0"/>
        <v>8</v>
      </c>
      <c r="B9" s="14" t="s">
        <v>11</v>
      </c>
      <c r="E9" s="3" t="s">
        <v>53</v>
      </c>
      <c r="F9" s="2">
        <v>91665.600000000006</v>
      </c>
      <c r="G9" s="15">
        <v>617.78</v>
      </c>
      <c r="H9" s="15">
        <v>0</v>
      </c>
      <c r="I9" s="15">
        <v>0</v>
      </c>
      <c r="J9" s="2">
        <v>0</v>
      </c>
      <c r="K9" s="2">
        <v>0</v>
      </c>
      <c r="L9" s="33">
        <v>0.02</v>
      </c>
    </row>
    <row r="10" spans="1:15" x14ac:dyDescent="0.25">
      <c r="A10">
        <f t="shared" si="0"/>
        <v>9</v>
      </c>
      <c r="B10" s="13" t="s">
        <v>33</v>
      </c>
      <c r="E10" s="3" t="s">
        <v>53</v>
      </c>
      <c r="F10" s="2">
        <v>59999.68</v>
      </c>
      <c r="G10" s="15">
        <v>616.82000000000005</v>
      </c>
      <c r="H10" s="15">
        <v>0</v>
      </c>
      <c r="I10" s="15">
        <v>0</v>
      </c>
      <c r="J10" s="2">
        <v>0</v>
      </c>
      <c r="K10" s="2">
        <v>0</v>
      </c>
      <c r="L10" s="33">
        <v>0.06</v>
      </c>
    </row>
    <row r="11" spans="1:15" x14ac:dyDescent="0.25">
      <c r="A11">
        <f t="shared" si="0"/>
        <v>10</v>
      </c>
      <c r="B11" s="14" t="s">
        <v>11</v>
      </c>
      <c r="E11" s="3" t="s">
        <v>53</v>
      </c>
      <c r="F11" s="2">
        <v>91665.600000000006</v>
      </c>
      <c r="G11" s="15">
        <v>616.96</v>
      </c>
      <c r="H11" s="15">
        <v>0</v>
      </c>
      <c r="I11" s="15">
        <v>0</v>
      </c>
      <c r="J11" s="2">
        <v>0</v>
      </c>
      <c r="K11" s="2">
        <v>0</v>
      </c>
      <c r="L11" s="33">
        <v>0.02</v>
      </c>
    </row>
    <row r="12" spans="1:15" x14ac:dyDescent="0.25">
      <c r="A12">
        <f t="shared" si="0"/>
        <v>11</v>
      </c>
      <c r="B12" s="14" t="s">
        <v>13</v>
      </c>
      <c r="E12" s="3" t="s">
        <v>53</v>
      </c>
      <c r="F12" s="2">
        <v>83345.600000000006</v>
      </c>
      <c r="G12" s="15">
        <v>621.27</v>
      </c>
      <c r="H12" s="15">
        <v>388.29</v>
      </c>
      <c r="I12" s="15">
        <v>0</v>
      </c>
      <c r="J12" s="2">
        <v>0</v>
      </c>
      <c r="K12" s="2">
        <v>0</v>
      </c>
      <c r="L12" s="33">
        <v>0.02</v>
      </c>
    </row>
    <row r="13" spans="1:15" x14ac:dyDescent="0.25">
      <c r="A13">
        <f t="shared" si="0"/>
        <v>12</v>
      </c>
      <c r="B13" s="14" t="s">
        <v>58</v>
      </c>
      <c r="E13" s="3" t="s">
        <v>53</v>
      </c>
      <c r="F13" s="2">
        <v>68099.199999999997</v>
      </c>
      <c r="G13" s="15">
        <v>2116.81</v>
      </c>
      <c r="H13" s="15">
        <v>0</v>
      </c>
      <c r="I13" s="15">
        <v>0</v>
      </c>
      <c r="J13" s="2">
        <v>0</v>
      </c>
      <c r="K13" s="2">
        <v>0</v>
      </c>
      <c r="L13" s="33">
        <v>0</v>
      </c>
    </row>
    <row r="14" spans="1:15" x14ac:dyDescent="0.25">
      <c r="A14">
        <f t="shared" si="0"/>
        <v>13</v>
      </c>
      <c r="B14" s="14" t="s">
        <v>11</v>
      </c>
      <c r="E14" s="3" t="s">
        <v>53</v>
      </c>
      <c r="F14" s="2">
        <v>91665.600000000006</v>
      </c>
      <c r="G14" s="15">
        <v>616.97</v>
      </c>
      <c r="H14" s="15">
        <v>385.6</v>
      </c>
      <c r="I14" s="15">
        <v>0</v>
      </c>
      <c r="J14" s="2">
        <v>0</v>
      </c>
      <c r="K14" s="2">
        <v>0</v>
      </c>
      <c r="L14" s="33">
        <v>0.02</v>
      </c>
    </row>
    <row r="15" spans="1:15" x14ac:dyDescent="0.25">
      <c r="A15">
        <f t="shared" si="0"/>
        <v>14</v>
      </c>
      <c r="B15" s="14" t="s">
        <v>15</v>
      </c>
      <c r="E15" s="3" t="s">
        <v>53</v>
      </c>
      <c r="F15" s="2">
        <v>58360.639999999999</v>
      </c>
      <c r="G15" s="15">
        <v>616.82000000000005</v>
      </c>
      <c r="H15" s="15">
        <v>0</v>
      </c>
      <c r="I15" s="15">
        <v>0</v>
      </c>
      <c r="J15" s="2">
        <v>0</v>
      </c>
      <c r="K15" s="2">
        <v>0</v>
      </c>
      <c r="L15" s="33">
        <v>0.1125</v>
      </c>
    </row>
    <row r="16" spans="1:15" x14ac:dyDescent="0.25">
      <c r="A16">
        <f t="shared" si="0"/>
        <v>15</v>
      </c>
      <c r="B16" s="14" t="s">
        <v>13</v>
      </c>
      <c r="E16" s="3" t="s">
        <v>53</v>
      </c>
      <c r="F16" s="2">
        <v>83345.600000000006</v>
      </c>
      <c r="G16" s="15">
        <v>616.97</v>
      </c>
      <c r="H16" s="15">
        <v>0</v>
      </c>
      <c r="I16" s="15">
        <v>0</v>
      </c>
      <c r="J16" s="2">
        <v>0</v>
      </c>
      <c r="K16" s="2">
        <v>0</v>
      </c>
      <c r="L16" s="33">
        <v>0.02</v>
      </c>
    </row>
    <row r="17" spans="1:12" x14ac:dyDescent="0.25">
      <c r="A17">
        <f t="shared" si="0"/>
        <v>16</v>
      </c>
      <c r="B17" s="14" t="s">
        <v>18</v>
      </c>
      <c r="E17" s="3" t="s">
        <v>53</v>
      </c>
      <c r="F17" s="2">
        <v>62826.400000000001</v>
      </c>
      <c r="G17" s="15">
        <v>616.80999999999995</v>
      </c>
      <c r="H17" s="15">
        <v>0</v>
      </c>
      <c r="I17" s="15">
        <v>0</v>
      </c>
      <c r="J17" s="2">
        <v>0</v>
      </c>
      <c r="K17" s="2">
        <v>0</v>
      </c>
      <c r="L17" s="33">
        <v>0.04</v>
      </c>
    </row>
    <row r="18" spans="1:12" x14ac:dyDescent="0.25">
      <c r="A18">
        <f t="shared" si="0"/>
        <v>17</v>
      </c>
      <c r="B18" s="14" t="s">
        <v>11</v>
      </c>
      <c r="E18" s="3" t="s">
        <v>53</v>
      </c>
      <c r="F18" s="2">
        <v>91665.600000000006</v>
      </c>
      <c r="G18" s="15">
        <v>617.80999999999995</v>
      </c>
      <c r="H18" s="15">
        <v>308.89999999999998</v>
      </c>
      <c r="I18" s="15">
        <v>0</v>
      </c>
      <c r="J18" s="2">
        <v>0</v>
      </c>
      <c r="K18" s="2">
        <v>0</v>
      </c>
      <c r="L18" s="33">
        <v>0.02</v>
      </c>
    </row>
    <row r="19" spans="1:12" x14ac:dyDescent="0.25">
      <c r="A19">
        <f t="shared" si="0"/>
        <v>18</v>
      </c>
      <c r="B19" s="14" t="s">
        <v>13</v>
      </c>
      <c r="E19" s="3" t="s">
        <v>53</v>
      </c>
      <c r="F19" s="2">
        <v>83345.600000000006</v>
      </c>
      <c r="G19" s="15">
        <v>616.97</v>
      </c>
      <c r="H19" s="15">
        <v>308.45999999999998</v>
      </c>
      <c r="I19" s="15">
        <v>0</v>
      </c>
      <c r="J19" s="2">
        <v>0</v>
      </c>
      <c r="K19" s="2">
        <v>0</v>
      </c>
      <c r="L19" s="33">
        <v>0.02</v>
      </c>
    </row>
    <row r="20" spans="1:12" x14ac:dyDescent="0.25">
      <c r="A20">
        <f t="shared" si="0"/>
        <v>19</v>
      </c>
      <c r="B20" s="14" t="s">
        <v>9</v>
      </c>
      <c r="E20" s="3" t="s">
        <v>53</v>
      </c>
      <c r="F20" s="2">
        <v>47155.68</v>
      </c>
      <c r="G20" s="15">
        <v>616.82000000000005</v>
      </c>
      <c r="H20" s="15">
        <v>0</v>
      </c>
      <c r="I20" s="15">
        <v>0</v>
      </c>
      <c r="J20" s="2">
        <v>0</v>
      </c>
      <c r="K20" s="2">
        <v>0</v>
      </c>
      <c r="L20" s="33">
        <v>0.05</v>
      </c>
    </row>
    <row r="21" spans="1:12" x14ac:dyDescent="0.25">
      <c r="A21">
        <f t="shared" si="0"/>
        <v>20</v>
      </c>
      <c r="B21" s="14" t="s">
        <v>46</v>
      </c>
      <c r="E21" s="3" t="s">
        <v>53</v>
      </c>
      <c r="F21" s="2">
        <v>71766.240000000005</v>
      </c>
      <c r="G21" s="15">
        <v>616.83000000000004</v>
      </c>
      <c r="H21" s="15">
        <v>0</v>
      </c>
      <c r="I21" s="15">
        <v>0</v>
      </c>
      <c r="J21" s="2">
        <v>0</v>
      </c>
      <c r="K21" s="2">
        <v>0</v>
      </c>
      <c r="L21" s="33">
        <v>0.06</v>
      </c>
    </row>
    <row r="22" spans="1:12" x14ac:dyDescent="0.25">
      <c r="A22">
        <f t="shared" si="0"/>
        <v>21</v>
      </c>
      <c r="B22" s="14" t="s">
        <v>74</v>
      </c>
      <c r="D22" s="3" t="s">
        <v>53</v>
      </c>
      <c r="F22" s="2">
        <v>129470.02</v>
      </c>
      <c r="G22" s="15">
        <v>616.97</v>
      </c>
      <c r="H22" s="15">
        <v>0</v>
      </c>
      <c r="I22" s="15">
        <v>0</v>
      </c>
      <c r="J22" s="2">
        <v>0</v>
      </c>
      <c r="K22" s="2">
        <v>0</v>
      </c>
      <c r="L22" s="33">
        <v>7.0000000000000007E-2</v>
      </c>
    </row>
    <row r="23" spans="1:12" x14ac:dyDescent="0.25">
      <c r="A23">
        <f t="shared" si="0"/>
        <v>22</v>
      </c>
      <c r="B23" s="14" t="s">
        <v>40</v>
      </c>
      <c r="E23" s="3" t="s">
        <v>53</v>
      </c>
      <c r="F23" s="2">
        <v>83345.600000000006</v>
      </c>
      <c r="G23" s="15">
        <v>616.96</v>
      </c>
      <c r="H23" s="15">
        <v>0</v>
      </c>
      <c r="I23" s="15">
        <v>0</v>
      </c>
      <c r="J23" s="2">
        <v>0</v>
      </c>
      <c r="K23" s="2">
        <v>0</v>
      </c>
      <c r="L23" s="33">
        <v>0.02</v>
      </c>
    </row>
    <row r="24" spans="1:12" x14ac:dyDescent="0.25">
      <c r="A24">
        <f t="shared" si="0"/>
        <v>23</v>
      </c>
      <c r="B24" s="14" t="s">
        <v>76</v>
      </c>
      <c r="E24" s="3" t="s">
        <v>53</v>
      </c>
      <c r="F24" s="2">
        <v>57058.559999999998</v>
      </c>
      <c r="G24" s="15">
        <v>616.97</v>
      </c>
      <c r="H24" s="15">
        <v>0</v>
      </c>
      <c r="I24" s="15">
        <v>0</v>
      </c>
      <c r="J24" s="2">
        <v>0</v>
      </c>
      <c r="K24" s="2">
        <v>0</v>
      </c>
      <c r="L24" s="33">
        <v>0.08</v>
      </c>
    </row>
    <row r="25" spans="1:12" x14ac:dyDescent="0.25">
      <c r="A25">
        <f t="shared" si="0"/>
        <v>24</v>
      </c>
      <c r="B25" s="14" t="s">
        <v>9</v>
      </c>
      <c r="E25" s="3" t="s">
        <v>53</v>
      </c>
      <c r="F25" s="2">
        <v>47043.360000000001</v>
      </c>
      <c r="G25" s="15">
        <v>616.80999999999995</v>
      </c>
      <c r="H25" s="15">
        <v>0</v>
      </c>
      <c r="I25" s="15">
        <v>0</v>
      </c>
      <c r="J25" s="2">
        <v>0</v>
      </c>
      <c r="K25" s="2">
        <v>0</v>
      </c>
      <c r="L25" s="33">
        <v>0.1</v>
      </c>
    </row>
    <row r="26" spans="1:12" x14ac:dyDescent="0.25">
      <c r="A26">
        <f t="shared" si="0"/>
        <v>25</v>
      </c>
      <c r="B26" s="14" t="s">
        <v>13</v>
      </c>
      <c r="E26" s="3" t="s">
        <v>53</v>
      </c>
      <c r="F26" s="2">
        <v>83345.600000000006</v>
      </c>
      <c r="G26" s="15">
        <v>617.78</v>
      </c>
      <c r="H26" s="15">
        <v>0</v>
      </c>
      <c r="I26" s="15">
        <v>0</v>
      </c>
      <c r="J26" s="2">
        <v>0</v>
      </c>
      <c r="K26" s="2">
        <v>0</v>
      </c>
      <c r="L26" s="33">
        <v>0.02</v>
      </c>
    </row>
    <row r="27" spans="1:12" x14ac:dyDescent="0.25">
      <c r="A27">
        <f t="shared" si="0"/>
        <v>26</v>
      </c>
      <c r="B27" s="14" t="s">
        <v>31</v>
      </c>
      <c r="E27" s="3" t="s">
        <v>53</v>
      </c>
      <c r="F27" s="2">
        <v>70844.800000000003</v>
      </c>
      <c r="G27" s="15">
        <v>616.80999999999995</v>
      </c>
      <c r="H27" s="15">
        <v>231.29</v>
      </c>
      <c r="I27" s="15">
        <v>0</v>
      </c>
      <c r="J27" s="2">
        <v>0</v>
      </c>
      <c r="K27" s="2">
        <v>0</v>
      </c>
      <c r="L27" s="33">
        <v>0.02</v>
      </c>
    </row>
    <row r="28" spans="1:12" x14ac:dyDescent="0.25">
      <c r="A28">
        <f t="shared" si="0"/>
        <v>27</v>
      </c>
      <c r="B28" s="14" t="s">
        <v>39</v>
      </c>
      <c r="E28" s="3" t="s">
        <v>53</v>
      </c>
      <c r="F28" s="2">
        <v>91665.600000000006</v>
      </c>
      <c r="G28" s="15">
        <v>616.99</v>
      </c>
      <c r="H28" s="15">
        <v>231.37</v>
      </c>
      <c r="I28" s="15">
        <v>0</v>
      </c>
      <c r="J28" s="2">
        <v>0</v>
      </c>
      <c r="K28" s="2">
        <v>0</v>
      </c>
      <c r="L28" s="33">
        <v>0.02</v>
      </c>
    </row>
    <row r="29" spans="1:12" x14ac:dyDescent="0.25">
      <c r="A29">
        <f t="shared" si="0"/>
        <v>28</v>
      </c>
      <c r="B29" s="13" t="s">
        <v>36</v>
      </c>
      <c r="E29" s="3" t="s">
        <v>53</v>
      </c>
      <c r="F29" s="2">
        <v>58730.879999999997</v>
      </c>
      <c r="G29" s="15">
        <v>616.83000000000004</v>
      </c>
      <c r="H29" s="15">
        <v>0</v>
      </c>
      <c r="I29" s="15">
        <v>0</v>
      </c>
      <c r="J29" s="2">
        <v>0</v>
      </c>
      <c r="K29" s="2">
        <v>0</v>
      </c>
      <c r="L29" s="33">
        <v>0.09</v>
      </c>
    </row>
    <row r="30" spans="1:12" x14ac:dyDescent="0.25">
      <c r="A30">
        <f t="shared" si="0"/>
        <v>29</v>
      </c>
      <c r="B30" s="13" t="s">
        <v>65</v>
      </c>
      <c r="E30" s="3" t="s">
        <v>53</v>
      </c>
      <c r="F30" s="2">
        <v>67402.399999999994</v>
      </c>
      <c r="G30" s="15">
        <v>616.80999999999995</v>
      </c>
      <c r="H30" s="15">
        <v>0</v>
      </c>
      <c r="I30" s="15">
        <v>0</v>
      </c>
      <c r="J30" s="2">
        <v>0</v>
      </c>
      <c r="K30" s="2">
        <v>0</v>
      </c>
      <c r="L30" s="33">
        <v>7.0000000000000007E-2</v>
      </c>
    </row>
    <row r="31" spans="1:12" x14ac:dyDescent="0.25">
      <c r="A31">
        <f t="shared" si="0"/>
        <v>30</v>
      </c>
      <c r="B31" s="14" t="s">
        <v>13</v>
      </c>
      <c r="E31" s="3" t="s">
        <v>53</v>
      </c>
      <c r="F31" s="2">
        <v>83345.600000000006</v>
      </c>
      <c r="G31" s="15">
        <v>616.96</v>
      </c>
      <c r="H31" s="15">
        <v>0</v>
      </c>
      <c r="I31" s="15">
        <v>0</v>
      </c>
      <c r="J31" s="2">
        <v>0</v>
      </c>
      <c r="K31" s="2">
        <v>0</v>
      </c>
      <c r="L31" s="33">
        <v>0.02</v>
      </c>
    </row>
    <row r="32" spans="1:12" x14ac:dyDescent="0.25">
      <c r="A32">
        <f t="shared" si="0"/>
        <v>31</v>
      </c>
      <c r="B32" s="14" t="s">
        <v>46</v>
      </c>
      <c r="E32" s="3" t="s">
        <v>53</v>
      </c>
      <c r="F32" s="2">
        <v>57112.639999999999</v>
      </c>
      <c r="G32" s="15">
        <v>0</v>
      </c>
      <c r="H32" s="15">
        <v>0</v>
      </c>
      <c r="I32" s="15">
        <v>0</v>
      </c>
      <c r="J32" s="2">
        <v>0</v>
      </c>
      <c r="K32" s="2">
        <v>0</v>
      </c>
      <c r="L32" s="33">
        <v>0.05</v>
      </c>
    </row>
    <row r="33" spans="1:12" x14ac:dyDescent="0.25">
      <c r="A33">
        <f t="shared" si="0"/>
        <v>32</v>
      </c>
      <c r="B33" s="14" t="s">
        <v>9</v>
      </c>
      <c r="E33" s="3" t="s">
        <v>53</v>
      </c>
      <c r="F33" s="2">
        <v>43746.559999999998</v>
      </c>
      <c r="G33" s="15">
        <v>616.80999999999995</v>
      </c>
      <c r="H33" s="15">
        <v>0</v>
      </c>
      <c r="I33" s="15">
        <v>0</v>
      </c>
      <c r="J33" s="2">
        <v>0</v>
      </c>
      <c r="K33" s="2">
        <v>0</v>
      </c>
      <c r="L33" s="33">
        <v>0.05</v>
      </c>
    </row>
    <row r="34" spans="1:12" x14ac:dyDescent="0.25">
      <c r="A34">
        <f t="shared" si="0"/>
        <v>33</v>
      </c>
      <c r="B34" s="14" t="s">
        <v>25</v>
      </c>
      <c r="E34" s="3" t="s">
        <v>53</v>
      </c>
      <c r="F34" s="2">
        <v>88610.08</v>
      </c>
      <c r="G34" s="15">
        <v>2116.81</v>
      </c>
      <c r="H34" s="15">
        <v>0</v>
      </c>
      <c r="I34" s="15">
        <v>0</v>
      </c>
      <c r="J34" s="2">
        <v>0</v>
      </c>
      <c r="K34" s="2">
        <v>0</v>
      </c>
      <c r="L34" s="33">
        <v>0</v>
      </c>
    </row>
    <row r="35" spans="1:12" x14ac:dyDescent="0.25">
      <c r="A35">
        <f t="shared" si="0"/>
        <v>34</v>
      </c>
      <c r="B35" s="14" t="s">
        <v>77</v>
      </c>
      <c r="E35" s="3" t="s">
        <v>53</v>
      </c>
      <c r="F35" s="2">
        <v>64043.199999999997</v>
      </c>
      <c r="G35" s="15">
        <v>616.80999999999995</v>
      </c>
      <c r="H35" s="15">
        <v>0</v>
      </c>
      <c r="I35" s="15">
        <v>0</v>
      </c>
      <c r="J35" s="2">
        <v>0</v>
      </c>
      <c r="K35" s="2">
        <v>0</v>
      </c>
      <c r="L35" s="33">
        <v>0.1</v>
      </c>
    </row>
    <row r="36" spans="1:12" x14ac:dyDescent="0.25">
      <c r="A36">
        <f t="shared" si="0"/>
        <v>35</v>
      </c>
      <c r="B36" s="14" t="s">
        <v>10</v>
      </c>
      <c r="D36" s="3" t="s">
        <v>53</v>
      </c>
      <c r="F36" s="2">
        <v>96132.09</v>
      </c>
      <c r="G36" s="15">
        <v>616.80999999999995</v>
      </c>
      <c r="H36" s="15">
        <v>0</v>
      </c>
      <c r="I36" s="15">
        <v>0</v>
      </c>
      <c r="J36" s="2">
        <v>0</v>
      </c>
      <c r="K36" s="2">
        <v>0</v>
      </c>
      <c r="L36" s="33">
        <v>0.06</v>
      </c>
    </row>
    <row r="37" spans="1:12" x14ac:dyDescent="0.25">
      <c r="A37">
        <f t="shared" si="0"/>
        <v>36</v>
      </c>
      <c r="B37" s="14" t="s">
        <v>13</v>
      </c>
      <c r="E37" s="3" t="s">
        <v>53</v>
      </c>
      <c r="F37" s="2">
        <v>83345.600000000006</v>
      </c>
      <c r="G37" s="15">
        <v>616.99</v>
      </c>
      <c r="H37" s="15">
        <v>0</v>
      </c>
      <c r="I37" s="15">
        <v>0</v>
      </c>
      <c r="J37" s="2">
        <v>0</v>
      </c>
      <c r="K37" s="2">
        <v>0</v>
      </c>
      <c r="L37" s="33">
        <v>0.02</v>
      </c>
    </row>
    <row r="38" spans="1:12" x14ac:dyDescent="0.25">
      <c r="A38">
        <f t="shared" si="0"/>
        <v>37</v>
      </c>
      <c r="B38" s="14" t="s">
        <v>13</v>
      </c>
      <c r="E38" s="3" t="s">
        <v>53</v>
      </c>
      <c r="F38" s="2">
        <v>83345.600000000006</v>
      </c>
      <c r="G38" s="15">
        <v>616.97</v>
      </c>
      <c r="H38" s="15">
        <v>0</v>
      </c>
      <c r="I38" s="15">
        <v>0</v>
      </c>
      <c r="J38" s="2">
        <v>0</v>
      </c>
      <c r="K38" s="2">
        <v>0</v>
      </c>
      <c r="L38" s="33">
        <v>0.02</v>
      </c>
    </row>
    <row r="39" spans="1:12" x14ac:dyDescent="0.25">
      <c r="A39">
        <f t="shared" si="0"/>
        <v>38</v>
      </c>
      <c r="B39" s="14" t="s">
        <v>13</v>
      </c>
      <c r="E39" s="3" t="s">
        <v>53</v>
      </c>
      <c r="F39" s="2">
        <v>83345.600000000006</v>
      </c>
      <c r="G39" s="15">
        <v>616.96</v>
      </c>
      <c r="H39" s="15">
        <v>0</v>
      </c>
      <c r="I39" s="15">
        <v>0</v>
      </c>
      <c r="J39" s="2">
        <v>0</v>
      </c>
      <c r="K39" s="2">
        <v>0</v>
      </c>
      <c r="L39" s="33">
        <v>0.02</v>
      </c>
    </row>
    <row r="40" spans="1:12" x14ac:dyDescent="0.25">
      <c r="A40">
        <f t="shared" si="0"/>
        <v>39</v>
      </c>
      <c r="B40" s="14" t="s">
        <v>9</v>
      </c>
      <c r="E40" s="3" t="s">
        <v>53</v>
      </c>
      <c r="F40" s="2">
        <v>47205.599999999999</v>
      </c>
      <c r="G40" s="15">
        <v>616.83000000000004</v>
      </c>
      <c r="H40" s="15">
        <v>0</v>
      </c>
      <c r="I40" s="15">
        <v>0</v>
      </c>
      <c r="J40" s="2">
        <v>0</v>
      </c>
      <c r="K40" s="2">
        <v>0</v>
      </c>
      <c r="L40" s="33">
        <v>0.09</v>
      </c>
    </row>
    <row r="41" spans="1:12" x14ac:dyDescent="0.25">
      <c r="A41">
        <f t="shared" si="0"/>
        <v>40</v>
      </c>
      <c r="B41" s="14" t="s">
        <v>76</v>
      </c>
      <c r="E41" s="3" t="s">
        <v>53</v>
      </c>
      <c r="F41" s="2">
        <v>48027.199999999997</v>
      </c>
      <c r="G41" s="15">
        <v>0</v>
      </c>
      <c r="H41" s="15">
        <v>0</v>
      </c>
      <c r="I41" s="15">
        <v>0</v>
      </c>
      <c r="J41" s="2">
        <v>0</v>
      </c>
      <c r="K41" s="2">
        <v>0</v>
      </c>
      <c r="L41" s="33">
        <v>2.9899999999999999E-2</v>
      </c>
    </row>
    <row r="42" spans="1:12" x14ac:dyDescent="0.25">
      <c r="A42">
        <f t="shared" si="0"/>
        <v>41</v>
      </c>
      <c r="B42" s="14" t="s">
        <v>18</v>
      </c>
      <c r="E42" s="3" t="s">
        <v>53</v>
      </c>
      <c r="F42" s="2">
        <v>57919.68</v>
      </c>
      <c r="G42" s="15">
        <v>616.82000000000005</v>
      </c>
      <c r="H42" s="15">
        <v>0</v>
      </c>
      <c r="I42" s="15">
        <v>0</v>
      </c>
      <c r="J42" s="2">
        <v>0</v>
      </c>
      <c r="K42" s="2">
        <v>0</v>
      </c>
      <c r="L42" s="33">
        <v>0.05</v>
      </c>
    </row>
    <row r="43" spans="1:12" x14ac:dyDescent="0.25">
      <c r="A43">
        <f t="shared" si="0"/>
        <v>42</v>
      </c>
      <c r="B43" s="14" t="s">
        <v>87</v>
      </c>
      <c r="C43" s="3" t="s">
        <v>53</v>
      </c>
      <c r="D43" s="3" t="s">
        <v>53</v>
      </c>
      <c r="F43" s="2">
        <v>159000.04</v>
      </c>
      <c r="G43" s="15">
        <v>616.80999999999995</v>
      </c>
      <c r="H43" s="15">
        <v>0</v>
      </c>
      <c r="I43" s="15">
        <v>0</v>
      </c>
      <c r="J43" s="2">
        <v>0</v>
      </c>
      <c r="K43" s="2">
        <v>0</v>
      </c>
      <c r="L43" s="33">
        <v>0.06</v>
      </c>
    </row>
    <row r="44" spans="1:12" x14ac:dyDescent="0.25">
      <c r="A44">
        <f t="shared" si="0"/>
        <v>43</v>
      </c>
      <c r="B44" s="14" t="s">
        <v>13</v>
      </c>
      <c r="E44" s="3" t="s">
        <v>53</v>
      </c>
      <c r="F44" s="2">
        <v>83345.600000000006</v>
      </c>
      <c r="G44" s="15">
        <v>616.96</v>
      </c>
      <c r="H44" s="15">
        <v>0</v>
      </c>
      <c r="I44" s="15">
        <v>0</v>
      </c>
      <c r="J44" s="2">
        <v>0</v>
      </c>
      <c r="K44" s="2">
        <v>0</v>
      </c>
      <c r="L44" s="33">
        <v>7.3700000000000002E-2</v>
      </c>
    </row>
    <row r="45" spans="1:12" x14ac:dyDescent="0.25">
      <c r="A45">
        <f t="shared" si="0"/>
        <v>44</v>
      </c>
      <c r="B45" s="14" t="s">
        <v>13</v>
      </c>
      <c r="E45" s="3" t="s">
        <v>53</v>
      </c>
      <c r="F45" s="2">
        <v>83345.600000000006</v>
      </c>
      <c r="G45" s="15">
        <v>617.79</v>
      </c>
      <c r="H45" s="15">
        <v>0</v>
      </c>
      <c r="I45" s="15">
        <v>0</v>
      </c>
      <c r="J45" s="2">
        <v>0</v>
      </c>
      <c r="K45" s="2">
        <v>0</v>
      </c>
      <c r="L45" s="33">
        <v>0.02</v>
      </c>
    </row>
    <row r="46" spans="1:12" x14ac:dyDescent="0.25">
      <c r="A46">
        <f t="shared" si="0"/>
        <v>45</v>
      </c>
      <c r="B46" s="14" t="s">
        <v>46</v>
      </c>
      <c r="E46" s="3" t="s">
        <v>53</v>
      </c>
      <c r="F46" s="2">
        <v>73022.559999999998</v>
      </c>
      <c r="G46" s="15">
        <v>616.80999999999995</v>
      </c>
      <c r="H46" s="15">
        <v>77.09</v>
      </c>
      <c r="I46" s="15">
        <v>0</v>
      </c>
      <c r="J46" s="2">
        <v>0</v>
      </c>
      <c r="K46" s="2">
        <v>0</v>
      </c>
      <c r="L46" s="33">
        <v>7.0000000000000007E-2</v>
      </c>
    </row>
    <row r="47" spans="1:12" x14ac:dyDescent="0.25">
      <c r="A47">
        <f t="shared" si="0"/>
        <v>46</v>
      </c>
      <c r="B47" s="14" t="s">
        <v>30</v>
      </c>
      <c r="C47" s="3" t="s">
        <v>53</v>
      </c>
      <c r="D47" s="3" t="s">
        <v>53</v>
      </c>
      <c r="F47" s="2">
        <v>343087.99</v>
      </c>
      <c r="G47" s="15">
        <v>570.21</v>
      </c>
      <c r="H47" s="15">
        <v>71.27</v>
      </c>
      <c r="I47" s="15">
        <v>0</v>
      </c>
      <c r="J47" s="2">
        <v>0</v>
      </c>
      <c r="K47" s="2">
        <f>22500+25000</f>
        <v>47500</v>
      </c>
      <c r="L47" s="33">
        <v>4.7100000000000003E-2</v>
      </c>
    </row>
    <row r="48" spans="1:12" x14ac:dyDescent="0.25">
      <c r="A48">
        <f t="shared" si="0"/>
        <v>47</v>
      </c>
      <c r="B48" s="14" t="s">
        <v>68</v>
      </c>
      <c r="D48" s="3" t="s">
        <v>53</v>
      </c>
      <c r="F48" s="2">
        <v>63237.3</v>
      </c>
      <c r="G48" s="15">
        <v>616.83000000000004</v>
      </c>
      <c r="H48" s="15">
        <v>0</v>
      </c>
      <c r="I48" s="15">
        <v>0</v>
      </c>
      <c r="J48" s="2">
        <v>0</v>
      </c>
      <c r="K48" s="2">
        <v>0</v>
      </c>
      <c r="L48" s="33">
        <v>0.04</v>
      </c>
    </row>
    <row r="49" spans="1:12" x14ac:dyDescent="0.25">
      <c r="A49">
        <f t="shared" si="0"/>
        <v>48</v>
      </c>
      <c r="B49" s="14" t="s">
        <v>84</v>
      </c>
      <c r="D49" s="3" t="s">
        <v>53</v>
      </c>
      <c r="F49" s="2">
        <v>105345.08</v>
      </c>
      <c r="G49" s="15">
        <v>616.83000000000004</v>
      </c>
      <c r="H49" s="15">
        <v>0</v>
      </c>
      <c r="I49" s="15">
        <v>0</v>
      </c>
      <c r="J49" s="2">
        <v>0</v>
      </c>
      <c r="K49" s="2">
        <v>0</v>
      </c>
      <c r="L49" s="33">
        <v>0.1</v>
      </c>
    </row>
    <row r="50" spans="1:12" x14ac:dyDescent="0.25">
      <c r="A50">
        <f t="shared" si="0"/>
        <v>49</v>
      </c>
      <c r="B50" s="14" t="s">
        <v>27</v>
      </c>
      <c r="E50" s="3" t="s">
        <v>53</v>
      </c>
      <c r="F50" s="2">
        <v>73736</v>
      </c>
      <c r="G50" s="15">
        <v>616.82000000000005</v>
      </c>
      <c r="H50" s="15">
        <v>0</v>
      </c>
      <c r="I50" s="15">
        <v>0</v>
      </c>
      <c r="J50" s="2">
        <v>0</v>
      </c>
      <c r="K50" s="2">
        <v>0</v>
      </c>
      <c r="L50" s="33">
        <v>0.06</v>
      </c>
    </row>
    <row r="51" spans="1:12" x14ac:dyDescent="0.25">
      <c r="A51">
        <f t="shared" si="0"/>
        <v>50</v>
      </c>
      <c r="B51" s="14" t="s">
        <v>125</v>
      </c>
      <c r="C51" s="3" t="s">
        <v>53</v>
      </c>
      <c r="D51" s="3" t="s">
        <v>53</v>
      </c>
      <c r="F51" s="2">
        <v>155339.76</v>
      </c>
      <c r="G51" s="15">
        <v>616.82000000000005</v>
      </c>
      <c r="H51" s="15">
        <v>0</v>
      </c>
      <c r="I51" s="15">
        <v>0</v>
      </c>
      <c r="J51" s="2">
        <v>7280.22</v>
      </c>
      <c r="K51" s="2">
        <v>0</v>
      </c>
      <c r="L51" s="33">
        <v>9.7100000000000006E-2</v>
      </c>
    </row>
    <row r="52" spans="1:12" x14ac:dyDescent="0.25">
      <c r="A52">
        <f t="shared" si="0"/>
        <v>51</v>
      </c>
      <c r="B52" s="13" t="s">
        <v>73</v>
      </c>
      <c r="D52" s="3" t="s">
        <v>53</v>
      </c>
      <c r="F52" s="2">
        <v>86533.82</v>
      </c>
      <c r="G52" s="15">
        <v>616.80999999999995</v>
      </c>
      <c r="H52" s="15">
        <v>0</v>
      </c>
      <c r="I52" s="15">
        <v>0</v>
      </c>
      <c r="J52" s="2">
        <v>0</v>
      </c>
      <c r="K52" s="2">
        <v>0</v>
      </c>
      <c r="L52" s="33">
        <v>0.11</v>
      </c>
    </row>
    <row r="53" spans="1:12" x14ac:dyDescent="0.25">
      <c r="A53">
        <f t="shared" si="0"/>
        <v>52</v>
      </c>
      <c r="B53" s="14" t="s">
        <v>22</v>
      </c>
      <c r="E53" s="3" t="s">
        <v>53</v>
      </c>
      <c r="F53" s="2">
        <v>49489.440000000002</v>
      </c>
      <c r="G53" s="15">
        <v>616.80999999999995</v>
      </c>
      <c r="H53" s="15">
        <v>0</v>
      </c>
      <c r="I53" s="15">
        <v>0</v>
      </c>
      <c r="J53" s="2">
        <v>0</v>
      </c>
      <c r="K53" s="2">
        <v>0</v>
      </c>
      <c r="L53" s="33">
        <v>0.05</v>
      </c>
    </row>
    <row r="54" spans="1:12" x14ac:dyDescent="0.25">
      <c r="A54">
        <f t="shared" si="0"/>
        <v>53</v>
      </c>
      <c r="B54" s="14" t="s">
        <v>13</v>
      </c>
      <c r="E54" s="3" t="s">
        <v>53</v>
      </c>
      <c r="F54" s="2">
        <v>83345.600000000006</v>
      </c>
      <c r="G54" s="15">
        <v>617.80999999999995</v>
      </c>
      <c r="H54" s="15">
        <v>0</v>
      </c>
      <c r="I54" s="15">
        <v>0</v>
      </c>
      <c r="J54" s="2">
        <v>0</v>
      </c>
      <c r="K54" s="2">
        <v>0</v>
      </c>
      <c r="L54" s="34" t="s">
        <v>81</v>
      </c>
    </row>
    <row r="55" spans="1:12" x14ac:dyDescent="0.25">
      <c r="A55">
        <f t="shared" si="0"/>
        <v>54</v>
      </c>
      <c r="B55" s="14" t="s">
        <v>6</v>
      </c>
      <c r="E55" s="3" t="s">
        <v>53</v>
      </c>
      <c r="F55" s="2">
        <v>65877.759999999995</v>
      </c>
      <c r="G55" s="15">
        <v>616.82000000000005</v>
      </c>
      <c r="H55" s="15">
        <v>0</v>
      </c>
      <c r="I55" s="15">
        <v>0</v>
      </c>
      <c r="J55" s="2">
        <v>0</v>
      </c>
      <c r="K55" s="2">
        <v>0</v>
      </c>
      <c r="L55" s="33">
        <v>7.0000000000000007E-2</v>
      </c>
    </row>
    <row r="56" spans="1:12" x14ac:dyDescent="0.25">
      <c r="A56">
        <f t="shared" si="0"/>
        <v>55</v>
      </c>
      <c r="B56" s="14" t="s">
        <v>67</v>
      </c>
      <c r="E56" s="3" t="s">
        <v>53</v>
      </c>
      <c r="F56" s="2">
        <v>53370.720000000001</v>
      </c>
      <c r="G56" s="15">
        <v>616.82000000000005</v>
      </c>
      <c r="H56" s="15">
        <v>0</v>
      </c>
      <c r="I56" s="15">
        <v>0</v>
      </c>
      <c r="J56" s="2">
        <v>0</v>
      </c>
      <c r="K56" s="2">
        <v>0</v>
      </c>
      <c r="L56" s="33">
        <v>7.0000000000000007E-2</v>
      </c>
    </row>
    <row r="57" spans="1:12" x14ac:dyDescent="0.25">
      <c r="A57">
        <f t="shared" si="0"/>
        <v>56</v>
      </c>
      <c r="B57" s="14" t="s">
        <v>13</v>
      </c>
      <c r="E57" s="3" t="s">
        <v>53</v>
      </c>
      <c r="F57" s="2">
        <v>83345.600000000006</v>
      </c>
      <c r="G57" s="15">
        <v>616.96</v>
      </c>
      <c r="H57" s="15">
        <v>0</v>
      </c>
      <c r="I57" s="15">
        <v>0</v>
      </c>
      <c r="J57" s="2">
        <v>0</v>
      </c>
      <c r="K57" s="2">
        <v>0</v>
      </c>
      <c r="L57" s="33">
        <v>0.1212</v>
      </c>
    </row>
    <row r="58" spans="1:12" x14ac:dyDescent="0.25">
      <c r="A58">
        <f t="shared" si="0"/>
        <v>57</v>
      </c>
      <c r="B58" s="14" t="s">
        <v>13</v>
      </c>
      <c r="E58" s="3" t="s">
        <v>53</v>
      </c>
      <c r="F58" s="2">
        <v>83345.600000000006</v>
      </c>
      <c r="G58" s="15">
        <v>616.97</v>
      </c>
      <c r="H58" s="15">
        <v>0</v>
      </c>
      <c r="I58" s="15">
        <v>0</v>
      </c>
      <c r="J58" s="2">
        <v>0</v>
      </c>
      <c r="K58" s="2">
        <v>0</v>
      </c>
      <c r="L58" s="33">
        <v>0.02</v>
      </c>
    </row>
    <row r="59" spans="1:12" x14ac:dyDescent="0.25">
      <c r="A59">
        <f t="shared" si="0"/>
        <v>58</v>
      </c>
      <c r="B59" s="14" t="s">
        <v>13</v>
      </c>
      <c r="E59" s="3" t="s">
        <v>53</v>
      </c>
      <c r="F59" s="2">
        <v>83345.600000000006</v>
      </c>
      <c r="G59" s="15">
        <v>616.97</v>
      </c>
      <c r="H59" s="15">
        <v>0</v>
      </c>
      <c r="I59" s="15">
        <v>0</v>
      </c>
      <c r="J59" s="2">
        <v>0</v>
      </c>
      <c r="K59" s="2">
        <v>0</v>
      </c>
      <c r="L59" s="33">
        <v>0.02</v>
      </c>
    </row>
    <row r="60" spans="1:12" x14ac:dyDescent="0.25">
      <c r="A60">
        <f t="shared" si="0"/>
        <v>59</v>
      </c>
      <c r="B60" s="14" t="s">
        <v>18</v>
      </c>
      <c r="E60" s="3" t="s">
        <v>53</v>
      </c>
      <c r="F60" s="2">
        <v>56513.599999999999</v>
      </c>
      <c r="G60" s="15">
        <v>616.82000000000005</v>
      </c>
      <c r="H60" s="15">
        <v>0</v>
      </c>
      <c r="I60" s="15">
        <v>0</v>
      </c>
      <c r="J60" s="2">
        <v>0</v>
      </c>
      <c r="K60" s="2">
        <v>0</v>
      </c>
      <c r="L60" s="33">
        <v>0.1</v>
      </c>
    </row>
    <row r="61" spans="1:12" x14ac:dyDescent="0.25">
      <c r="A61">
        <f t="shared" si="0"/>
        <v>60</v>
      </c>
      <c r="B61" s="14" t="s">
        <v>120</v>
      </c>
      <c r="C61" s="3" t="s">
        <v>53</v>
      </c>
      <c r="D61" s="3" t="s">
        <v>53</v>
      </c>
      <c r="F61" s="2">
        <v>138750.04</v>
      </c>
      <c r="G61" s="15">
        <v>616.80999999999995</v>
      </c>
      <c r="H61" s="15">
        <v>0</v>
      </c>
      <c r="I61" s="15">
        <v>0</v>
      </c>
      <c r="J61" s="2">
        <v>0</v>
      </c>
      <c r="K61" s="2">
        <v>0</v>
      </c>
      <c r="L61" s="33">
        <v>0.11</v>
      </c>
    </row>
    <row r="62" spans="1:12" x14ac:dyDescent="0.25">
      <c r="A62">
        <f t="shared" si="0"/>
        <v>61</v>
      </c>
      <c r="B62" s="14" t="s">
        <v>13</v>
      </c>
      <c r="E62" s="3" t="s">
        <v>53</v>
      </c>
      <c r="F62" s="2">
        <v>83345.600000000006</v>
      </c>
      <c r="G62" s="15">
        <v>616.96</v>
      </c>
      <c r="H62" s="15">
        <v>0</v>
      </c>
      <c r="I62" s="15">
        <v>0</v>
      </c>
      <c r="J62" s="2">
        <v>0</v>
      </c>
      <c r="K62" s="2">
        <v>0</v>
      </c>
      <c r="L62" s="33">
        <v>0.1212</v>
      </c>
    </row>
    <row r="63" spans="1:12" x14ac:dyDescent="0.25">
      <c r="A63">
        <f t="shared" si="0"/>
        <v>62</v>
      </c>
      <c r="B63" s="14" t="s">
        <v>13</v>
      </c>
      <c r="E63" s="3" t="s">
        <v>53</v>
      </c>
      <c r="F63" s="2">
        <v>83345.600000000006</v>
      </c>
      <c r="G63" s="15">
        <v>616.97</v>
      </c>
      <c r="H63" s="15">
        <v>0</v>
      </c>
      <c r="I63" s="15">
        <v>0</v>
      </c>
      <c r="J63" s="2">
        <v>0</v>
      </c>
      <c r="K63" s="2">
        <v>0</v>
      </c>
      <c r="L63" s="33">
        <v>7.3700000000000002E-2</v>
      </c>
    </row>
    <row r="64" spans="1:12" x14ac:dyDescent="0.25">
      <c r="A64">
        <f t="shared" si="0"/>
        <v>63</v>
      </c>
      <c r="B64" s="14" t="s">
        <v>82</v>
      </c>
      <c r="D64" s="3" t="s">
        <v>53</v>
      </c>
      <c r="F64" s="2">
        <v>95000</v>
      </c>
      <c r="G64" s="15">
        <v>617.59</v>
      </c>
      <c r="H64" s="15">
        <v>0</v>
      </c>
      <c r="I64" s="15">
        <v>0</v>
      </c>
      <c r="J64" s="2">
        <v>0</v>
      </c>
      <c r="K64" s="2">
        <v>0</v>
      </c>
      <c r="L64" s="33">
        <v>0.24510000000000001</v>
      </c>
    </row>
    <row r="65" spans="1:14" x14ac:dyDescent="0.25">
      <c r="A65">
        <f t="shared" si="0"/>
        <v>64</v>
      </c>
      <c r="B65" s="14" t="s">
        <v>38</v>
      </c>
      <c r="C65" s="3" t="s">
        <v>53</v>
      </c>
      <c r="D65" s="3" t="s">
        <v>53</v>
      </c>
      <c r="F65" s="2">
        <v>138750.04</v>
      </c>
      <c r="G65" s="15">
        <v>616.83000000000004</v>
      </c>
      <c r="H65" s="15">
        <v>0</v>
      </c>
      <c r="I65" s="15">
        <v>0</v>
      </c>
      <c r="J65" s="2">
        <v>5929.74</v>
      </c>
      <c r="K65" s="2">
        <v>0</v>
      </c>
      <c r="L65" s="33">
        <v>0.26140000000000002</v>
      </c>
    </row>
    <row r="66" spans="1:14" x14ac:dyDescent="0.25">
      <c r="A66">
        <f t="shared" si="0"/>
        <v>65</v>
      </c>
      <c r="B66" s="14" t="s">
        <v>51</v>
      </c>
      <c r="D66" s="3" t="s">
        <v>53</v>
      </c>
      <c r="F66" s="2">
        <v>76000.03</v>
      </c>
      <c r="G66" s="15">
        <v>617.58000000000004</v>
      </c>
      <c r="H66" s="15">
        <v>0</v>
      </c>
      <c r="I66" s="15">
        <v>0</v>
      </c>
      <c r="J66" s="2">
        <v>0</v>
      </c>
      <c r="K66" s="2">
        <v>0</v>
      </c>
      <c r="L66" s="33">
        <v>0.12590000000000001</v>
      </c>
    </row>
    <row r="67" spans="1:14" x14ac:dyDescent="0.25">
      <c r="A67">
        <f t="shared" si="0"/>
        <v>66</v>
      </c>
      <c r="B67" s="14" t="s">
        <v>28</v>
      </c>
      <c r="E67" s="3" t="s">
        <v>53</v>
      </c>
      <c r="F67" s="2">
        <v>66664</v>
      </c>
      <c r="G67" s="15">
        <v>625.41999999999996</v>
      </c>
      <c r="H67" s="15">
        <v>0</v>
      </c>
      <c r="I67" s="15">
        <v>0</v>
      </c>
      <c r="J67" s="2">
        <v>0</v>
      </c>
      <c r="K67" s="2">
        <v>0</v>
      </c>
      <c r="L67" s="33">
        <v>0.16589999999999999</v>
      </c>
    </row>
    <row r="68" spans="1:14" x14ac:dyDescent="0.25">
      <c r="A68">
        <f t="shared" si="0"/>
        <v>67</v>
      </c>
      <c r="B68" s="14" t="s">
        <v>28</v>
      </c>
      <c r="E68" s="3" t="s">
        <v>53</v>
      </c>
      <c r="F68" s="2">
        <v>75836.800000000003</v>
      </c>
      <c r="G68" s="15">
        <v>616.99</v>
      </c>
      <c r="H68" s="15">
        <v>0</v>
      </c>
      <c r="I68" s="15">
        <v>0</v>
      </c>
      <c r="J68" s="2">
        <v>0</v>
      </c>
      <c r="K68" s="2">
        <v>0</v>
      </c>
      <c r="L68" s="33">
        <v>0.18340000000000001</v>
      </c>
    </row>
    <row r="69" spans="1:14" x14ac:dyDescent="0.25">
      <c r="A69">
        <f t="shared" ref="A69:A71" si="1">A68+1</f>
        <v>68</v>
      </c>
      <c r="B69" s="14" t="s">
        <v>18</v>
      </c>
      <c r="E69" s="3" t="s">
        <v>53</v>
      </c>
      <c r="F69" s="2">
        <v>52158.080000000002</v>
      </c>
      <c r="G69" s="15">
        <v>616.80999999999995</v>
      </c>
      <c r="H69" s="15">
        <v>0</v>
      </c>
      <c r="I69" s="15">
        <v>0</v>
      </c>
      <c r="J69" s="2">
        <v>0</v>
      </c>
      <c r="K69" s="2">
        <v>0</v>
      </c>
      <c r="L69" s="33">
        <v>0.06</v>
      </c>
    </row>
    <row r="70" spans="1:14" x14ac:dyDescent="0.25">
      <c r="A70">
        <f t="shared" si="1"/>
        <v>69</v>
      </c>
      <c r="B70" s="14" t="s">
        <v>28</v>
      </c>
      <c r="E70" s="3" t="s">
        <v>53</v>
      </c>
      <c r="F70" s="2">
        <v>58323.199999999997</v>
      </c>
      <c r="G70" s="15">
        <v>616.97</v>
      </c>
      <c r="H70" s="15">
        <v>0</v>
      </c>
      <c r="I70" s="15">
        <v>0</v>
      </c>
      <c r="J70" s="2">
        <v>0</v>
      </c>
      <c r="K70" s="2">
        <v>0</v>
      </c>
      <c r="L70" s="33">
        <v>0.19020000000000001</v>
      </c>
    </row>
    <row r="71" spans="1:14" x14ac:dyDescent="0.25">
      <c r="A71">
        <f t="shared" si="1"/>
        <v>70</v>
      </c>
      <c r="B71" s="14" t="s">
        <v>76</v>
      </c>
      <c r="E71" s="3" t="s">
        <v>53</v>
      </c>
      <c r="F71" s="2">
        <v>75000.639999999999</v>
      </c>
      <c r="G71" s="15">
        <v>2116.9699999999998</v>
      </c>
      <c r="H71" s="15">
        <v>0</v>
      </c>
      <c r="I71" s="15">
        <v>0</v>
      </c>
      <c r="J71" s="2">
        <v>0</v>
      </c>
      <c r="K71" s="2">
        <v>0</v>
      </c>
      <c r="L71" s="34" t="s">
        <v>81</v>
      </c>
      <c r="M71" s="35"/>
      <c r="N71" s="35"/>
    </row>
    <row r="72" spans="1:14" x14ac:dyDescent="0.25">
      <c r="F72" s="2"/>
      <c r="G72" s="2"/>
      <c r="H72" s="2"/>
      <c r="I72" s="2"/>
      <c r="J72" s="2"/>
      <c r="K72" s="2"/>
      <c r="L72" s="2"/>
    </row>
    <row r="73" spans="1:14" ht="15.75" thickBot="1" x14ac:dyDescent="0.3">
      <c r="F73" s="2"/>
      <c r="G73" s="2"/>
      <c r="H73" s="2"/>
      <c r="I73" s="2"/>
      <c r="J73" s="2"/>
      <c r="K73" s="2"/>
      <c r="L73" s="2"/>
    </row>
    <row r="74" spans="1:14" x14ac:dyDescent="0.25">
      <c r="A74" s="41" t="s">
        <v>89</v>
      </c>
      <c r="B74" s="42" t="s">
        <v>110</v>
      </c>
      <c r="C74" s="43">
        <f>+AVERAGEIF(C$2:C$71,"X",$L$2:$L$71)</f>
        <v>0.11512</v>
      </c>
      <c r="F74" s="2"/>
      <c r="G74" s="2"/>
      <c r="H74" s="2"/>
      <c r="I74" s="2"/>
      <c r="J74" s="2"/>
      <c r="K74" s="2"/>
      <c r="L74" s="2"/>
    </row>
    <row r="75" spans="1:14" x14ac:dyDescent="0.25">
      <c r="A75" s="44" t="s">
        <v>90</v>
      </c>
      <c r="B75" s="14" t="s">
        <v>111</v>
      </c>
      <c r="C75" s="45">
        <f>+AVERAGEIF(D$2:D$71,"X",$L$2:$L$71)</f>
        <v>0.10204615384615384</v>
      </c>
      <c r="F75" s="2"/>
      <c r="G75" s="2"/>
      <c r="H75" s="2"/>
      <c r="I75" s="2"/>
      <c r="J75" s="2"/>
      <c r="K75" s="2"/>
    </row>
    <row r="76" spans="1:14" x14ac:dyDescent="0.25">
      <c r="A76" s="44" t="s">
        <v>91</v>
      </c>
      <c r="B76" s="14" t="s">
        <v>112</v>
      </c>
      <c r="C76" s="45">
        <f>+AVERAGEIF(E$2:E$71,"X",$L$2:$L$71)</f>
        <v>5.3735185185185212E-2</v>
      </c>
      <c r="F76" s="2"/>
      <c r="G76" s="2"/>
      <c r="H76" s="2"/>
      <c r="I76" s="2"/>
      <c r="J76" s="2"/>
    </row>
    <row r="77" spans="1:14" x14ac:dyDescent="0.25">
      <c r="A77" s="44" t="s">
        <v>94</v>
      </c>
      <c r="B77" s="14" t="s">
        <v>95</v>
      </c>
      <c r="C77" s="46">
        <f>+AVERAGEIF(C$2:C$71,"X",$G$2:$G$71)</f>
        <v>607.49599999999998</v>
      </c>
    </row>
    <row r="78" spans="1:14" x14ac:dyDescent="0.25">
      <c r="A78" s="44" t="s">
        <v>93</v>
      </c>
      <c r="B78" s="14" t="s">
        <v>96</v>
      </c>
      <c r="C78" s="46">
        <f>+AVERAGEIF(D$2:D$71,"X",$G$2:$G$71)</f>
        <v>676.74857142857138</v>
      </c>
    </row>
    <row r="79" spans="1:14" x14ac:dyDescent="0.25">
      <c r="A79" s="44" t="s">
        <v>92</v>
      </c>
      <c r="B79" s="14" t="s">
        <v>100</v>
      </c>
      <c r="C79" s="46">
        <f>+AVERAGEIF(E$2:E$71,"X",$G$2:$G$71)</f>
        <v>664.51607142857154</v>
      </c>
    </row>
    <row r="80" spans="1:14" x14ac:dyDescent="0.25">
      <c r="A80" s="44" t="s">
        <v>97</v>
      </c>
      <c r="B80" s="14" t="s">
        <v>101</v>
      </c>
      <c r="C80" s="46">
        <f>+SUMIF(C$2:C$71,"X",$H$2:$H$71)</f>
        <v>71.27</v>
      </c>
    </row>
    <row r="81" spans="1:3" x14ac:dyDescent="0.25">
      <c r="A81" s="44" t="s">
        <v>98</v>
      </c>
      <c r="B81" s="14" t="s">
        <v>102</v>
      </c>
      <c r="C81" s="46">
        <f>+SUMIF(D$2:D$71,"X",$H$2:$H$71)</f>
        <v>1073.58</v>
      </c>
    </row>
    <row r="82" spans="1:3" x14ac:dyDescent="0.25">
      <c r="A82" s="44" t="s">
        <v>99</v>
      </c>
      <c r="B82" s="14" t="s">
        <v>103</v>
      </c>
      <c r="C82" s="46">
        <f>+SUMIF(E$2:E$71,"X",$H$2:$H$71)</f>
        <v>2393.7200000000003</v>
      </c>
    </row>
    <row r="83" spans="1:3" x14ac:dyDescent="0.25">
      <c r="A83" s="44" t="s">
        <v>104</v>
      </c>
      <c r="B83" s="14" t="s">
        <v>107</v>
      </c>
      <c r="C83" s="46">
        <f>+SUMIF(C$2:C$71,"X",$J$2:$J$71)</f>
        <v>13209.96</v>
      </c>
    </row>
    <row r="84" spans="1:3" x14ac:dyDescent="0.25">
      <c r="A84" s="44" t="s">
        <v>105</v>
      </c>
      <c r="B84" s="14" t="s">
        <v>108</v>
      </c>
      <c r="C84" s="46">
        <f>+SUMIF(D$2:D$71,"X",$J$2:$J$71)</f>
        <v>13209.96</v>
      </c>
    </row>
    <row r="85" spans="1:3" x14ac:dyDescent="0.25">
      <c r="A85" s="44" t="s">
        <v>106</v>
      </c>
      <c r="B85" s="14" t="s">
        <v>109</v>
      </c>
      <c r="C85" s="46">
        <f>+SUMIF(E$2:E$71,"X",$J$2:$J$71)</f>
        <v>0</v>
      </c>
    </row>
    <row r="86" spans="1:3" x14ac:dyDescent="0.25">
      <c r="A86" s="44" t="s">
        <v>113</v>
      </c>
      <c r="B86" s="14" t="s">
        <v>116</v>
      </c>
      <c r="C86" s="46">
        <f>+SUMIF(C$2:C$71,"X",$K$2:$K$71)+SUMIF(C$2:C$71,"X",$I$2:$I$71)</f>
        <v>47500</v>
      </c>
    </row>
    <row r="87" spans="1:3" x14ac:dyDescent="0.25">
      <c r="A87" s="44" t="s">
        <v>114</v>
      </c>
      <c r="B87" s="14" t="s">
        <v>117</v>
      </c>
      <c r="C87" s="46">
        <f>+SUMIF(D$2:D$71,"X",$K$2:$K$71)+SUMIF(D$2:D$71,"X",$I$2:$I$71)</f>
        <v>47500</v>
      </c>
    </row>
    <row r="88" spans="1:3" x14ac:dyDescent="0.25">
      <c r="A88" s="44" t="s">
        <v>115</v>
      </c>
      <c r="B88" s="14" t="s">
        <v>118</v>
      </c>
      <c r="C88" s="46">
        <f>+SUMIF(E$2:E$71,"X",$K$2:$K$71)+SUMIF(E$2:E$71,"X",$I$2:$I$71)</f>
        <v>0</v>
      </c>
    </row>
    <row r="89" spans="1:3" x14ac:dyDescent="0.25">
      <c r="A89" s="44"/>
      <c r="C89" s="47"/>
    </row>
    <row r="90" spans="1:3" ht="15.75" thickBot="1" x14ac:dyDescent="0.3">
      <c r="A90" s="48" t="s">
        <v>119</v>
      </c>
      <c r="B90" s="49"/>
      <c r="C90" s="50"/>
    </row>
  </sheetData>
  <autoFilter ref="A1:L71" xr:uid="{50435896-FE97-4D72-A75F-1DFC010FF9BF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C88BB-20BD-4884-BB6A-4258CA08AA7E}">
  <dimension ref="A1:O91"/>
  <sheetViews>
    <sheetView tabSelected="1" zoomScaleNormal="100" workbookViewId="0">
      <pane ySplit="1" topLeftCell="A2" activePane="bottomLeft" state="frozen"/>
      <selection activeCell="L1" sqref="L1:L1048576"/>
      <selection pane="bottomLeft" activeCell="B1" sqref="B1:C1048576"/>
    </sheetView>
  </sheetViews>
  <sheetFormatPr defaultRowHeight="15" x14ac:dyDescent="0.25"/>
  <cols>
    <col min="1" max="1" width="9.85546875" bestFit="1" customWidth="1"/>
    <col min="2" max="2" width="59.140625" bestFit="1" customWidth="1"/>
    <col min="3" max="3" width="11.5703125" style="3" bestFit="1" customWidth="1"/>
    <col min="4" max="4" width="8.140625" style="3" bestFit="1" customWidth="1"/>
    <col min="5" max="5" width="12.5703125" style="3" customWidth="1"/>
    <col min="6" max="6" width="14.28515625" bestFit="1" customWidth="1"/>
    <col min="7" max="7" width="9" customWidth="1"/>
    <col min="8" max="8" width="10.5703125" bestFit="1" customWidth="1"/>
    <col min="9" max="9" width="10.42578125" bestFit="1" customWidth="1"/>
    <col min="10" max="10" width="10.5703125" bestFit="1" customWidth="1"/>
    <col min="11" max="11" width="14" bestFit="1" customWidth="1"/>
    <col min="12" max="12" width="12.140625" bestFit="1" customWidth="1"/>
  </cols>
  <sheetData>
    <row r="1" spans="1:15" ht="30" x14ac:dyDescent="0.25">
      <c r="A1" s="8" t="s">
        <v>54</v>
      </c>
      <c r="B1" s="9" t="s">
        <v>5</v>
      </c>
      <c r="C1" s="10" t="s">
        <v>2</v>
      </c>
      <c r="D1" s="10" t="s">
        <v>3</v>
      </c>
      <c r="E1" s="10" t="s">
        <v>4</v>
      </c>
      <c r="F1" s="8" t="s">
        <v>0</v>
      </c>
      <c r="G1" s="8" t="s">
        <v>1</v>
      </c>
      <c r="H1" s="8" t="s">
        <v>50</v>
      </c>
      <c r="I1" s="8" t="s">
        <v>52</v>
      </c>
      <c r="J1" s="11" t="s">
        <v>48</v>
      </c>
      <c r="K1" s="11" t="s">
        <v>49</v>
      </c>
      <c r="L1" s="11" t="s">
        <v>88</v>
      </c>
      <c r="M1" s="12"/>
      <c r="N1" s="12"/>
      <c r="O1" s="12"/>
    </row>
    <row r="2" spans="1:15" x14ac:dyDescent="0.25">
      <c r="A2">
        <v>1</v>
      </c>
      <c r="B2" s="14" t="s">
        <v>57</v>
      </c>
      <c r="D2" s="3" t="s">
        <v>53</v>
      </c>
      <c r="F2" s="2">
        <v>116744.06</v>
      </c>
      <c r="G2" s="2">
        <v>0</v>
      </c>
      <c r="H2" s="2">
        <v>1302.77</v>
      </c>
      <c r="I2" s="2">
        <v>0</v>
      </c>
      <c r="J2" s="2">
        <v>0</v>
      </c>
      <c r="K2" s="2">
        <v>0</v>
      </c>
      <c r="L2" s="34" t="s">
        <v>81</v>
      </c>
    </row>
    <row r="3" spans="1:15" x14ac:dyDescent="0.25">
      <c r="A3">
        <f>A2+1</f>
        <v>2</v>
      </c>
      <c r="B3" s="14" t="s">
        <v>12</v>
      </c>
      <c r="E3" s="3" t="s">
        <v>53</v>
      </c>
      <c r="F3" s="2">
        <v>70844.800000000003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33">
        <v>0</v>
      </c>
    </row>
    <row r="4" spans="1:15" x14ac:dyDescent="0.25">
      <c r="A4">
        <f t="shared" ref="A4:A67" si="0">A3+1</f>
        <v>3</v>
      </c>
      <c r="B4" s="14" t="s">
        <v>11</v>
      </c>
      <c r="E4" s="3" t="s">
        <v>53</v>
      </c>
      <c r="F4" s="2">
        <v>91665.600000000006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33">
        <v>0</v>
      </c>
    </row>
    <row r="5" spans="1:15" x14ac:dyDescent="0.25">
      <c r="A5">
        <f t="shared" si="0"/>
        <v>4</v>
      </c>
      <c r="B5" s="14" t="s">
        <v>12</v>
      </c>
      <c r="E5" s="3" t="s">
        <v>53</v>
      </c>
      <c r="F5" s="2">
        <v>70844.800000000003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33">
        <v>0</v>
      </c>
    </row>
    <row r="6" spans="1:15" x14ac:dyDescent="0.25">
      <c r="A6">
        <f t="shared" si="0"/>
        <v>5</v>
      </c>
      <c r="B6" s="14" t="s">
        <v>11</v>
      </c>
      <c r="E6" s="3" t="s">
        <v>53</v>
      </c>
      <c r="F6" s="2">
        <v>91665.600000000006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33">
        <v>0</v>
      </c>
    </row>
    <row r="7" spans="1:15" x14ac:dyDescent="0.25">
      <c r="A7">
        <f t="shared" si="0"/>
        <v>6</v>
      </c>
      <c r="B7" s="14" t="s">
        <v>11</v>
      </c>
      <c r="E7" s="3" t="s">
        <v>53</v>
      </c>
      <c r="F7" s="2">
        <v>91665.600000000006</v>
      </c>
      <c r="G7" s="2">
        <v>0</v>
      </c>
      <c r="H7" s="2">
        <v>994.92</v>
      </c>
      <c r="I7" s="2">
        <v>0</v>
      </c>
      <c r="J7" s="2">
        <v>0</v>
      </c>
      <c r="K7" s="2">
        <v>0</v>
      </c>
      <c r="L7" s="33">
        <v>0</v>
      </c>
    </row>
    <row r="8" spans="1:15" x14ac:dyDescent="0.25">
      <c r="A8">
        <f t="shared" si="0"/>
        <v>7</v>
      </c>
      <c r="B8" s="14" t="s">
        <v>11</v>
      </c>
      <c r="E8" s="3" t="s">
        <v>53</v>
      </c>
      <c r="F8" s="2">
        <v>91665.600000000006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33">
        <v>0</v>
      </c>
    </row>
    <row r="9" spans="1:15" x14ac:dyDescent="0.25">
      <c r="A9">
        <f t="shared" si="0"/>
        <v>8</v>
      </c>
      <c r="B9" s="13" t="s">
        <v>33</v>
      </c>
      <c r="E9" s="3" t="s">
        <v>53</v>
      </c>
      <c r="F9" s="2">
        <v>59999.68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33">
        <v>0</v>
      </c>
    </row>
    <row r="10" spans="1:15" x14ac:dyDescent="0.25">
      <c r="A10">
        <f t="shared" si="0"/>
        <v>9</v>
      </c>
      <c r="B10" s="14" t="s">
        <v>11</v>
      </c>
      <c r="E10" s="3" t="s">
        <v>53</v>
      </c>
      <c r="F10" s="2">
        <v>91665.600000000006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33">
        <v>0</v>
      </c>
    </row>
    <row r="11" spans="1:15" x14ac:dyDescent="0.25">
      <c r="A11">
        <f t="shared" si="0"/>
        <v>10</v>
      </c>
      <c r="B11" s="14" t="s">
        <v>13</v>
      </c>
      <c r="E11" s="3" t="s">
        <v>53</v>
      </c>
      <c r="F11" s="2">
        <v>83345.600000000006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33">
        <v>0</v>
      </c>
    </row>
    <row r="12" spans="1:15" x14ac:dyDescent="0.25">
      <c r="A12">
        <f t="shared" si="0"/>
        <v>11</v>
      </c>
      <c r="B12" s="14" t="s">
        <v>58</v>
      </c>
      <c r="E12" s="3" t="s">
        <v>53</v>
      </c>
      <c r="F12" s="2">
        <v>68099.199999999997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33">
        <v>0</v>
      </c>
    </row>
    <row r="13" spans="1:15" x14ac:dyDescent="0.25">
      <c r="A13">
        <f t="shared" si="0"/>
        <v>12</v>
      </c>
      <c r="B13" s="14" t="s">
        <v>11</v>
      </c>
      <c r="E13" s="3" t="s">
        <v>53</v>
      </c>
      <c r="F13" s="2">
        <v>91665.600000000006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33">
        <v>0</v>
      </c>
    </row>
    <row r="14" spans="1:15" x14ac:dyDescent="0.25">
      <c r="A14">
        <f t="shared" si="0"/>
        <v>13</v>
      </c>
      <c r="B14" s="14" t="s">
        <v>15</v>
      </c>
      <c r="E14" s="3" t="s">
        <v>53</v>
      </c>
      <c r="F14" s="2">
        <v>58360.639999999999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33">
        <v>0</v>
      </c>
    </row>
    <row r="15" spans="1:15" x14ac:dyDescent="0.25">
      <c r="A15">
        <f t="shared" si="0"/>
        <v>14</v>
      </c>
      <c r="B15" s="14" t="s">
        <v>13</v>
      </c>
      <c r="E15" s="3" t="s">
        <v>53</v>
      </c>
      <c r="F15" s="2">
        <v>83345.600000000006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33">
        <v>0</v>
      </c>
    </row>
    <row r="16" spans="1:15" x14ac:dyDescent="0.25">
      <c r="A16">
        <f t="shared" si="0"/>
        <v>15</v>
      </c>
      <c r="B16" s="14" t="s">
        <v>18</v>
      </c>
      <c r="E16" s="3" t="s">
        <v>53</v>
      </c>
      <c r="F16" s="2">
        <v>62826.400000000001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33">
        <v>0</v>
      </c>
    </row>
    <row r="17" spans="1:12" x14ac:dyDescent="0.25">
      <c r="A17">
        <f t="shared" si="0"/>
        <v>16</v>
      </c>
      <c r="B17" s="14" t="s">
        <v>11</v>
      </c>
      <c r="E17" s="3" t="s">
        <v>53</v>
      </c>
      <c r="F17" s="2">
        <v>91665.600000000006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33">
        <v>0</v>
      </c>
    </row>
    <row r="18" spans="1:12" x14ac:dyDescent="0.25">
      <c r="A18">
        <f t="shared" si="0"/>
        <v>17</v>
      </c>
      <c r="B18" s="14" t="s">
        <v>13</v>
      </c>
      <c r="E18" s="3" t="s">
        <v>53</v>
      </c>
      <c r="F18" s="2">
        <v>83345.600000000006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33">
        <v>0</v>
      </c>
    </row>
    <row r="19" spans="1:12" x14ac:dyDescent="0.25">
      <c r="A19">
        <f t="shared" si="0"/>
        <v>18</v>
      </c>
      <c r="B19" s="14" t="s">
        <v>9</v>
      </c>
      <c r="E19" s="3" t="s">
        <v>53</v>
      </c>
      <c r="F19" s="2">
        <v>47155.68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33">
        <v>0</v>
      </c>
    </row>
    <row r="20" spans="1:12" x14ac:dyDescent="0.25">
      <c r="A20">
        <f t="shared" si="0"/>
        <v>19</v>
      </c>
      <c r="B20" s="14" t="s">
        <v>46</v>
      </c>
      <c r="E20" s="3" t="s">
        <v>53</v>
      </c>
      <c r="F20" s="2">
        <v>71766.240000000005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33">
        <v>0</v>
      </c>
    </row>
    <row r="21" spans="1:12" x14ac:dyDescent="0.25">
      <c r="A21">
        <f t="shared" si="0"/>
        <v>20</v>
      </c>
      <c r="B21" s="14" t="s">
        <v>74</v>
      </c>
      <c r="D21" s="3" t="s">
        <v>53</v>
      </c>
      <c r="F21" s="2">
        <v>129470.02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33">
        <v>0</v>
      </c>
    </row>
    <row r="22" spans="1:12" x14ac:dyDescent="0.25">
      <c r="A22">
        <f t="shared" si="0"/>
        <v>21</v>
      </c>
      <c r="B22" s="14" t="s">
        <v>57</v>
      </c>
      <c r="D22" s="3" t="s">
        <v>53</v>
      </c>
      <c r="F22" s="2">
        <v>85000.24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33">
        <v>1.9900000000000001E-2</v>
      </c>
    </row>
    <row r="23" spans="1:12" x14ac:dyDescent="0.25">
      <c r="A23">
        <f t="shared" si="0"/>
        <v>22</v>
      </c>
      <c r="B23" s="14" t="s">
        <v>76</v>
      </c>
      <c r="E23" s="3" t="s">
        <v>53</v>
      </c>
      <c r="F23" s="2">
        <v>64059.839999999997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33">
        <v>0.1227</v>
      </c>
    </row>
    <row r="24" spans="1:12" x14ac:dyDescent="0.25">
      <c r="A24">
        <f t="shared" si="0"/>
        <v>23</v>
      </c>
      <c r="B24" s="14" t="s">
        <v>9</v>
      </c>
      <c r="E24" s="3" t="s">
        <v>53</v>
      </c>
      <c r="F24" s="2">
        <v>47043.360000000001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33">
        <v>0</v>
      </c>
    </row>
    <row r="25" spans="1:12" x14ac:dyDescent="0.25">
      <c r="A25">
        <f t="shared" si="0"/>
        <v>24</v>
      </c>
      <c r="B25" s="14" t="s">
        <v>13</v>
      </c>
      <c r="E25" s="3" t="s">
        <v>53</v>
      </c>
      <c r="F25" s="2">
        <v>83345.600000000006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33">
        <v>0</v>
      </c>
    </row>
    <row r="26" spans="1:12" x14ac:dyDescent="0.25">
      <c r="A26">
        <f t="shared" si="0"/>
        <v>25</v>
      </c>
      <c r="B26" s="14" t="s">
        <v>31</v>
      </c>
      <c r="E26" s="3" t="s">
        <v>53</v>
      </c>
      <c r="F26" s="2">
        <v>70844.800000000003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33">
        <v>0</v>
      </c>
    </row>
    <row r="27" spans="1:12" x14ac:dyDescent="0.25">
      <c r="A27">
        <f t="shared" si="0"/>
        <v>26</v>
      </c>
      <c r="B27" s="14" t="s">
        <v>39</v>
      </c>
      <c r="E27" s="3" t="s">
        <v>53</v>
      </c>
      <c r="F27" s="2">
        <v>91665.600000000006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33">
        <v>0</v>
      </c>
    </row>
    <row r="28" spans="1:12" x14ac:dyDescent="0.25">
      <c r="A28">
        <f t="shared" si="0"/>
        <v>27</v>
      </c>
      <c r="B28" s="13" t="s">
        <v>36</v>
      </c>
      <c r="E28" s="3" t="s">
        <v>53</v>
      </c>
      <c r="F28" s="2">
        <v>58730.879999999997</v>
      </c>
      <c r="G28" s="2">
        <v>0</v>
      </c>
      <c r="H28" s="2">
        <v>912.09</v>
      </c>
      <c r="I28" s="2">
        <v>0</v>
      </c>
      <c r="J28" s="2">
        <v>0</v>
      </c>
      <c r="K28" s="2">
        <v>0</v>
      </c>
      <c r="L28" s="33">
        <v>0</v>
      </c>
    </row>
    <row r="29" spans="1:12" x14ac:dyDescent="0.25">
      <c r="A29">
        <f t="shared" si="0"/>
        <v>28</v>
      </c>
      <c r="B29" s="13" t="s">
        <v>65</v>
      </c>
      <c r="E29" s="3" t="s">
        <v>53</v>
      </c>
      <c r="F29" s="2">
        <v>67402.399999999994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33">
        <v>0</v>
      </c>
    </row>
    <row r="30" spans="1:12" x14ac:dyDescent="0.25">
      <c r="A30">
        <f t="shared" si="0"/>
        <v>29</v>
      </c>
      <c r="B30" s="14" t="s">
        <v>13</v>
      </c>
      <c r="E30" s="3" t="s">
        <v>53</v>
      </c>
      <c r="F30" s="2">
        <v>83345.600000000006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33">
        <v>0</v>
      </c>
    </row>
    <row r="31" spans="1:12" x14ac:dyDescent="0.25">
      <c r="A31">
        <f t="shared" si="0"/>
        <v>30</v>
      </c>
      <c r="B31" s="14" t="s">
        <v>9</v>
      </c>
      <c r="E31" s="3" t="s">
        <v>53</v>
      </c>
      <c r="F31" s="2">
        <v>43746.559999999998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33">
        <v>0</v>
      </c>
    </row>
    <row r="32" spans="1:12" x14ac:dyDescent="0.25">
      <c r="A32">
        <f t="shared" si="0"/>
        <v>31</v>
      </c>
      <c r="B32" s="14" t="s">
        <v>25</v>
      </c>
      <c r="E32" s="3" t="s">
        <v>53</v>
      </c>
      <c r="F32" s="2">
        <v>88610.08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33">
        <v>0</v>
      </c>
    </row>
    <row r="33" spans="1:12" x14ac:dyDescent="0.25">
      <c r="A33">
        <f t="shared" si="0"/>
        <v>32</v>
      </c>
      <c r="B33" s="14" t="s">
        <v>22</v>
      </c>
      <c r="E33" s="3" t="s">
        <v>53</v>
      </c>
      <c r="F33" s="2">
        <v>64043.199999999997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33">
        <v>0</v>
      </c>
    </row>
    <row r="34" spans="1:12" x14ac:dyDescent="0.25">
      <c r="A34">
        <f t="shared" si="0"/>
        <v>33</v>
      </c>
      <c r="B34" s="14" t="s">
        <v>10</v>
      </c>
      <c r="D34" s="3" t="s">
        <v>53</v>
      </c>
      <c r="F34" s="2">
        <v>96132.09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33">
        <v>0</v>
      </c>
    </row>
    <row r="35" spans="1:12" x14ac:dyDescent="0.25">
      <c r="A35">
        <f t="shared" si="0"/>
        <v>34</v>
      </c>
      <c r="B35" s="14" t="s">
        <v>13</v>
      </c>
      <c r="E35" s="3" t="s">
        <v>53</v>
      </c>
      <c r="F35" s="2">
        <v>83345.600000000006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33">
        <v>0</v>
      </c>
    </row>
    <row r="36" spans="1:12" x14ac:dyDescent="0.25">
      <c r="A36">
        <f t="shared" si="0"/>
        <v>35</v>
      </c>
      <c r="B36" s="14" t="s">
        <v>13</v>
      </c>
      <c r="E36" s="3" t="s">
        <v>53</v>
      </c>
      <c r="F36" s="2">
        <v>83345.600000000006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33">
        <v>0</v>
      </c>
    </row>
    <row r="37" spans="1:12" x14ac:dyDescent="0.25">
      <c r="A37">
        <f t="shared" si="0"/>
        <v>36</v>
      </c>
      <c r="B37" s="14" t="s">
        <v>13</v>
      </c>
      <c r="E37" s="3" t="s">
        <v>53</v>
      </c>
      <c r="F37" s="2">
        <v>83345.600000000006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33">
        <v>0</v>
      </c>
    </row>
    <row r="38" spans="1:12" x14ac:dyDescent="0.25">
      <c r="A38">
        <f t="shared" si="0"/>
        <v>37</v>
      </c>
      <c r="B38" s="14" t="s">
        <v>9</v>
      </c>
      <c r="E38" s="3" t="s">
        <v>53</v>
      </c>
      <c r="F38" s="2">
        <v>51916.800000000003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33">
        <v>9.98E-2</v>
      </c>
    </row>
    <row r="39" spans="1:12" x14ac:dyDescent="0.25">
      <c r="A39">
        <f t="shared" si="0"/>
        <v>38</v>
      </c>
      <c r="B39" s="14" t="s">
        <v>18</v>
      </c>
      <c r="E39" s="3" t="s">
        <v>53</v>
      </c>
      <c r="F39" s="2">
        <v>57919.68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33">
        <v>0</v>
      </c>
    </row>
    <row r="40" spans="1:12" x14ac:dyDescent="0.25">
      <c r="A40">
        <f t="shared" si="0"/>
        <v>39</v>
      </c>
      <c r="B40" s="14" t="s">
        <v>87</v>
      </c>
      <c r="C40" s="3" t="s">
        <v>53</v>
      </c>
      <c r="D40" s="3" t="s">
        <v>53</v>
      </c>
      <c r="F40" s="2">
        <v>159000.04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33">
        <v>0</v>
      </c>
    </row>
    <row r="41" spans="1:12" x14ac:dyDescent="0.25">
      <c r="A41">
        <f t="shared" si="0"/>
        <v>40</v>
      </c>
      <c r="B41" s="14" t="s">
        <v>13</v>
      </c>
      <c r="E41" s="3" t="s">
        <v>53</v>
      </c>
      <c r="F41" s="2">
        <v>83345.600000000006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33">
        <v>0</v>
      </c>
    </row>
    <row r="42" spans="1:12" x14ac:dyDescent="0.25">
      <c r="A42">
        <f t="shared" si="0"/>
        <v>41</v>
      </c>
      <c r="B42" s="14" t="s">
        <v>13</v>
      </c>
      <c r="E42" s="3" t="s">
        <v>53</v>
      </c>
      <c r="F42" s="2">
        <v>83345.600000000006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33">
        <v>0</v>
      </c>
    </row>
    <row r="43" spans="1:12" x14ac:dyDescent="0.25">
      <c r="A43">
        <f t="shared" si="0"/>
        <v>42</v>
      </c>
      <c r="B43" s="14" t="s">
        <v>46</v>
      </c>
      <c r="E43" s="3" t="s">
        <v>53</v>
      </c>
      <c r="F43" s="2">
        <v>73022.559999999998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33">
        <v>0</v>
      </c>
    </row>
    <row r="44" spans="1:12" x14ac:dyDescent="0.25">
      <c r="A44">
        <f t="shared" si="0"/>
        <v>43</v>
      </c>
      <c r="B44" s="14" t="s">
        <v>30</v>
      </c>
      <c r="C44" s="3" t="s">
        <v>53</v>
      </c>
      <c r="D44" s="3" t="s">
        <v>53</v>
      </c>
      <c r="F44" s="2">
        <v>343087.99</v>
      </c>
      <c r="G44" s="2">
        <v>0</v>
      </c>
      <c r="H44" s="2">
        <v>0</v>
      </c>
      <c r="I44" s="2">
        <v>0</v>
      </c>
      <c r="J44" s="2">
        <v>0</v>
      </c>
      <c r="K44" s="2">
        <v>48000</v>
      </c>
      <c r="L44" s="33">
        <v>0</v>
      </c>
    </row>
    <row r="45" spans="1:12" x14ac:dyDescent="0.25">
      <c r="A45">
        <f t="shared" si="0"/>
        <v>44</v>
      </c>
      <c r="B45" s="14" t="s">
        <v>68</v>
      </c>
      <c r="D45" s="3" t="s">
        <v>53</v>
      </c>
      <c r="F45" s="2">
        <v>63237.3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33">
        <v>0</v>
      </c>
    </row>
    <row r="46" spans="1:12" x14ac:dyDescent="0.25">
      <c r="A46">
        <f t="shared" si="0"/>
        <v>45</v>
      </c>
      <c r="B46" s="14" t="s">
        <v>84</v>
      </c>
      <c r="D46" s="3" t="s">
        <v>53</v>
      </c>
      <c r="F46" s="2">
        <v>105345.08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33">
        <v>0</v>
      </c>
    </row>
    <row r="47" spans="1:12" x14ac:dyDescent="0.25">
      <c r="A47">
        <f t="shared" si="0"/>
        <v>46</v>
      </c>
      <c r="B47" s="14" t="s">
        <v>27</v>
      </c>
      <c r="E47" s="3" t="s">
        <v>53</v>
      </c>
      <c r="F47" s="2">
        <v>73736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33">
        <v>0</v>
      </c>
    </row>
    <row r="48" spans="1:12" x14ac:dyDescent="0.25">
      <c r="A48">
        <f t="shared" si="0"/>
        <v>47</v>
      </c>
      <c r="B48" s="13" t="s">
        <v>73</v>
      </c>
      <c r="D48" s="3" t="s">
        <v>53</v>
      </c>
      <c r="F48" s="2">
        <v>86533.82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33">
        <v>0</v>
      </c>
    </row>
    <row r="49" spans="1:12" x14ac:dyDescent="0.25">
      <c r="A49">
        <f t="shared" si="0"/>
        <v>48</v>
      </c>
      <c r="B49" s="14" t="s">
        <v>6</v>
      </c>
      <c r="E49" s="3" t="s">
        <v>53</v>
      </c>
      <c r="F49" s="2">
        <v>65877.759999999995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33">
        <v>0</v>
      </c>
    </row>
    <row r="50" spans="1:12" x14ac:dyDescent="0.25">
      <c r="A50">
        <f t="shared" si="0"/>
        <v>49</v>
      </c>
      <c r="B50" s="14" t="s">
        <v>67</v>
      </c>
      <c r="E50" s="3" t="s">
        <v>53</v>
      </c>
      <c r="F50" s="2">
        <v>53370.720000000001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33">
        <v>0</v>
      </c>
    </row>
    <row r="51" spans="1:12" x14ac:dyDescent="0.25">
      <c r="A51">
        <f t="shared" si="0"/>
        <v>50</v>
      </c>
      <c r="B51" s="14" t="s">
        <v>13</v>
      </c>
      <c r="E51" s="3" t="s">
        <v>53</v>
      </c>
      <c r="F51" s="2">
        <v>83345.600000000006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33">
        <v>0</v>
      </c>
    </row>
    <row r="52" spans="1:12" x14ac:dyDescent="0.25">
      <c r="A52">
        <f t="shared" si="0"/>
        <v>51</v>
      </c>
      <c r="B52" s="14" t="s">
        <v>13</v>
      </c>
      <c r="E52" s="3" t="s">
        <v>53</v>
      </c>
      <c r="F52" s="2">
        <v>83345.600000000006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33">
        <v>0</v>
      </c>
    </row>
    <row r="53" spans="1:12" x14ac:dyDescent="0.25">
      <c r="A53">
        <f t="shared" si="0"/>
        <v>52</v>
      </c>
      <c r="B53" s="14" t="s">
        <v>13</v>
      </c>
      <c r="E53" s="3" t="s">
        <v>53</v>
      </c>
      <c r="F53" s="2">
        <v>83345.600000000006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33">
        <v>0</v>
      </c>
    </row>
    <row r="54" spans="1:12" x14ac:dyDescent="0.25">
      <c r="A54">
        <f t="shared" si="0"/>
        <v>53</v>
      </c>
      <c r="B54" s="14" t="s">
        <v>18</v>
      </c>
      <c r="E54" s="3" t="s">
        <v>53</v>
      </c>
      <c r="F54" s="2">
        <v>56513.599999999999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33">
        <v>0</v>
      </c>
    </row>
    <row r="55" spans="1:12" x14ac:dyDescent="0.25">
      <c r="A55">
        <f t="shared" si="0"/>
        <v>54</v>
      </c>
      <c r="B55" s="14" t="s">
        <v>120</v>
      </c>
      <c r="C55" s="3" t="s">
        <v>53</v>
      </c>
      <c r="D55" s="3" t="s">
        <v>53</v>
      </c>
      <c r="F55" s="2">
        <v>138750.04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33">
        <v>0</v>
      </c>
    </row>
    <row r="56" spans="1:12" x14ac:dyDescent="0.25">
      <c r="A56">
        <f t="shared" si="0"/>
        <v>55</v>
      </c>
      <c r="B56" s="14" t="s">
        <v>13</v>
      </c>
      <c r="E56" s="3" t="s">
        <v>53</v>
      </c>
      <c r="F56" s="2">
        <v>83345.600000000006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33">
        <v>0</v>
      </c>
    </row>
    <row r="57" spans="1:12" x14ac:dyDescent="0.25">
      <c r="A57">
        <f t="shared" si="0"/>
        <v>56</v>
      </c>
      <c r="B57" s="14" t="s">
        <v>13</v>
      </c>
      <c r="E57" s="3" t="s">
        <v>53</v>
      </c>
      <c r="F57" s="2">
        <v>83345.600000000006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33">
        <v>0</v>
      </c>
    </row>
    <row r="58" spans="1:12" x14ac:dyDescent="0.25">
      <c r="A58">
        <f t="shared" si="0"/>
        <v>57</v>
      </c>
      <c r="B58" s="14" t="s">
        <v>82</v>
      </c>
      <c r="D58" s="3" t="s">
        <v>53</v>
      </c>
      <c r="F58" s="2">
        <v>95000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33">
        <v>0</v>
      </c>
    </row>
    <row r="59" spans="1:12" x14ac:dyDescent="0.25">
      <c r="A59">
        <f t="shared" si="0"/>
        <v>58</v>
      </c>
      <c r="B59" s="14" t="s">
        <v>38</v>
      </c>
      <c r="C59" s="3" t="s">
        <v>53</v>
      </c>
      <c r="D59" s="3" t="s">
        <v>53</v>
      </c>
      <c r="F59" s="2">
        <v>138750.04</v>
      </c>
      <c r="G59" s="2">
        <v>0</v>
      </c>
      <c r="H59" s="2">
        <v>0</v>
      </c>
      <c r="I59" s="2">
        <v>0</v>
      </c>
      <c r="J59" s="2">
        <v>3000</v>
      </c>
      <c r="K59" s="2">
        <v>0</v>
      </c>
      <c r="L59" s="33">
        <v>0</v>
      </c>
    </row>
    <row r="60" spans="1:12" x14ac:dyDescent="0.25">
      <c r="A60">
        <f t="shared" si="0"/>
        <v>59</v>
      </c>
      <c r="B60" s="14" t="s">
        <v>51</v>
      </c>
      <c r="D60" s="3" t="s">
        <v>53</v>
      </c>
      <c r="F60" s="2">
        <v>76000.03</v>
      </c>
      <c r="G60" s="2">
        <v>0</v>
      </c>
      <c r="H60" s="2">
        <v>3500</v>
      </c>
      <c r="I60" s="2">
        <v>0</v>
      </c>
      <c r="J60" s="2">
        <v>0</v>
      </c>
      <c r="K60" s="2">
        <v>0</v>
      </c>
      <c r="L60" s="33">
        <v>0</v>
      </c>
    </row>
    <row r="61" spans="1:12" x14ac:dyDescent="0.25">
      <c r="A61">
        <f t="shared" si="0"/>
        <v>60</v>
      </c>
      <c r="B61" s="14" t="s">
        <v>28</v>
      </c>
      <c r="E61" s="3" t="s">
        <v>53</v>
      </c>
      <c r="F61" s="2">
        <v>70844.800000000003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33">
        <v>6.2700000000000006E-2</v>
      </c>
    </row>
    <row r="62" spans="1:12" x14ac:dyDescent="0.25">
      <c r="A62">
        <f t="shared" si="0"/>
        <v>61</v>
      </c>
      <c r="B62" s="14" t="s">
        <v>28</v>
      </c>
      <c r="E62" s="3" t="s">
        <v>53</v>
      </c>
      <c r="F62" s="2">
        <v>79185.600000000006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33">
        <v>4.4200000000000003E-2</v>
      </c>
    </row>
    <row r="63" spans="1:12" x14ac:dyDescent="0.25">
      <c r="A63">
        <f t="shared" si="0"/>
        <v>62</v>
      </c>
      <c r="B63" s="14" t="s">
        <v>18</v>
      </c>
      <c r="E63" s="3" t="s">
        <v>53</v>
      </c>
      <c r="F63" s="2">
        <v>52158.080000000002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33">
        <v>0</v>
      </c>
    </row>
    <row r="64" spans="1:12" x14ac:dyDescent="0.25">
      <c r="A64">
        <f t="shared" si="0"/>
        <v>63</v>
      </c>
      <c r="B64" s="14" t="s">
        <v>28</v>
      </c>
      <c r="E64" s="3" t="s">
        <v>53</v>
      </c>
      <c r="F64" s="2">
        <v>62504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33">
        <v>6.6699999999999995E-2</v>
      </c>
    </row>
    <row r="65" spans="1:12" x14ac:dyDescent="0.25">
      <c r="A65">
        <f t="shared" si="0"/>
        <v>64</v>
      </c>
      <c r="B65" s="14" t="s">
        <v>76</v>
      </c>
      <c r="E65" s="3" t="s">
        <v>53</v>
      </c>
      <c r="F65" s="2">
        <v>80000.960000000006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33">
        <v>0</v>
      </c>
    </row>
    <row r="66" spans="1:12" x14ac:dyDescent="0.25">
      <c r="A66">
        <f t="shared" si="0"/>
        <v>65</v>
      </c>
      <c r="B66" s="14" t="s">
        <v>46</v>
      </c>
      <c r="E66" s="3" t="s">
        <v>53</v>
      </c>
      <c r="F66" s="2">
        <v>70000.320000000007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34" t="s">
        <v>81</v>
      </c>
    </row>
    <row r="67" spans="1:12" x14ac:dyDescent="0.25">
      <c r="A67">
        <f t="shared" si="0"/>
        <v>66</v>
      </c>
      <c r="B67" s="14" t="s">
        <v>28</v>
      </c>
      <c r="E67" s="3" t="s">
        <v>53</v>
      </c>
      <c r="F67" s="2">
        <v>54184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34" t="s">
        <v>81</v>
      </c>
    </row>
    <row r="68" spans="1:12" x14ac:dyDescent="0.25">
      <c r="A68">
        <f t="shared" ref="A68:A71" si="1">A67+1</f>
        <v>67</v>
      </c>
      <c r="B68" s="14" t="s">
        <v>79</v>
      </c>
      <c r="E68" s="3" t="s">
        <v>53</v>
      </c>
      <c r="F68" s="2">
        <v>45843.199999999997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34" t="s">
        <v>81</v>
      </c>
    </row>
    <row r="69" spans="1:12" x14ac:dyDescent="0.25">
      <c r="A69">
        <f t="shared" si="1"/>
        <v>68</v>
      </c>
      <c r="B69" s="14" t="s">
        <v>9</v>
      </c>
      <c r="E69" s="3" t="s">
        <v>53</v>
      </c>
      <c r="F69" s="2">
        <v>44720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34" t="s">
        <v>81</v>
      </c>
    </row>
    <row r="70" spans="1:12" x14ac:dyDescent="0.25">
      <c r="A70">
        <f t="shared" si="1"/>
        <v>69</v>
      </c>
      <c r="B70" s="14" t="s">
        <v>76</v>
      </c>
      <c r="E70" s="3" t="s">
        <v>53</v>
      </c>
      <c r="F70" s="2">
        <v>60001.74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34" t="s">
        <v>81</v>
      </c>
    </row>
    <row r="71" spans="1:12" x14ac:dyDescent="0.25">
      <c r="A71">
        <f t="shared" si="1"/>
        <v>70</v>
      </c>
      <c r="B71" s="14" t="s">
        <v>80</v>
      </c>
      <c r="C71" s="3" t="s">
        <v>53</v>
      </c>
      <c r="D71" s="3" t="s">
        <v>53</v>
      </c>
      <c r="F71" s="2">
        <v>145000.18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34" t="s">
        <v>81</v>
      </c>
    </row>
    <row r="72" spans="1:12" x14ac:dyDescent="0.25">
      <c r="G72" s="2"/>
      <c r="K72" s="2"/>
    </row>
    <row r="73" spans="1:12" ht="15.75" thickBot="1" x14ac:dyDescent="0.3"/>
    <row r="74" spans="1:12" x14ac:dyDescent="0.25">
      <c r="A74" s="41" t="s">
        <v>89</v>
      </c>
      <c r="B74" s="42" t="s">
        <v>121</v>
      </c>
      <c r="C74" s="43">
        <f>+AVERAGEIF(C$2:C$71,"X",$L$2:$L$71)</f>
        <v>0</v>
      </c>
    </row>
    <row r="75" spans="1:12" x14ac:dyDescent="0.25">
      <c r="A75" s="44" t="s">
        <v>90</v>
      </c>
      <c r="B75" s="14" t="s">
        <v>122</v>
      </c>
      <c r="C75" s="45">
        <f>+AVERAGEIF(D$2:D$71,"X",$L$2:$L$71)</f>
        <v>1.6583333333333335E-3</v>
      </c>
    </row>
    <row r="76" spans="1:12" x14ac:dyDescent="0.25">
      <c r="A76" s="44" t="s">
        <v>91</v>
      </c>
      <c r="B76" s="14" t="s">
        <v>123</v>
      </c>
      <c r="C76" s="45">
        <f>+AVERAGEIF(E$2:E$71,"X",$L$2:$L$71)</f>
        <v>7.7666666666666665E-3</v>
      </c>
    </row>
    <row r="77" spans="1:12" x14ac:dyDescent="0.25">
      <c r="A77" s="44" t="s">
        <v>94</v>
      </c>
      <c r="B77" s="14" t="s">
        <v>95</v>
      </c>
      <c r="C77" s="46">
        <f>+AVERAGEIF(C$2:C$71,"X",$G$2:$G$71)</f>
        <v>0</v>
      </c>
    </row>
    <row r="78" spans="1:12" x14ac:dyDescent="0.25">
      <c r="A78" s="44" t="s">
        <v>93</v>
      </c>
      <c r="B78" s="14" t="s">
        <v>96</v>
      </c>
      <c r="C78" s="46">
        <f>+AVERAGEIF(D$2:D$71,"X",$G$2:$G$71)</f>
        <v>0</v>
      </c>
    </row>
    <row r="79" spans="1:12" x14ac:dyDescent="0.25">
      <c r="A79" s="44" t="s">
        <v>92</v>
      </c>
      <c r="B79" s="14" t="s">
        <v>100</v>
      </c>
      <c r="C79" s="46">
        <f>+AVERAGEIF(E$2:E$71,"X",$G$2:$G$71)</f>
        <v>0</v>
      </c>
    </row>
    <row r="80" spans="1:12" x14ac:dyDescent="0.25">
      <c r="A80" s="44" t="s">
        <v>97</v>
      </c>
      <c r="B80" s="14" t="s">
        <v>101</v>
      </c>
      <c r="C80" s="46">
        <f>+SUMIF(C$2:C$71,"X",$H$2:$H$71)</f>
        <v>0</v>
      </c>
    </row>
    <row r="81" spans="1:3" x14ac:dyDescent="0.25">
      <c r="A81" s="44" t="s">
        <v>98</v>
      </c>
      <c r="B81" s="14" t="s">
        <v>102</v>
      </c>
      <c r="C81" s="46">
        <f>+SUMIF(D$2:D$71,"X",$H$2:$H$71)</f>
        <v>4802.7700000000004</v>
      </c>
    </row>
    <row r="82" spans="1:3" x14ac:dyDescent="0.25">
      <c r="A82" s="44" t="s">
        <v>99</v>
      </c>
      <c r="B82" s="14" t="s">
        <v>103</v>
      </c>
      <c r="C82" s="46">
        <f>+SUMIF(E$2:E$71,"X",$H$2:$H$71)</f>
        <v>1907.01</v>
      </c>
    </row>
    <row r="83" spans="1:3" x14ac:dyDescent="0.25">
      <c r="A83" s="44" t="s">
        <v>104</v>
      </c>
      <c r="B83" s="14" t="s">
        <v>107</v>
      </c>
      <c r="C83" s="46">
        <f>+SUMIF(C$2:C$71,"X",$J$2:$J$71)</f>
        <v>3000</v>
      </c>
    </row>
    <row r="84" spans="1:3" x14ac:dyDescent="0.25">
      <c r="A84" s="44" t="s">
        <v>105</v>
      </c>
      <c r="B84" s="14" t="s">
        <v>108</v>
      </c>
      <c r="C84" s="46">
        <f>+SUMIF(D$2:D$71,"X",$J$2:$J$71)</f>
        <v>3000</v>
      </c>
    </row>
    <row r="85" spans="1:3" x14ac:dyDescent="0.25">
      <c r="A85" s="44" t="s">
        <v>106</v>
      </c>
      <c r="B85" s="14" t="s">
        <v>109</v>
      </c>
      <c r="C85" s="46">
        <f>+SUMIF(E$2:E$71,"X",$J$2:$J$71)</f>
        <v>0</v>
      </c>
    </row>
    <row r="86" spans="1:3" x14ac:dyDescent="0.25">
      <c r="A86" s="44" t="s">
        <v>113</v>
      </c>
      <c r="B86" s="14" t="s">
        <v>116</v>
      </c>
      <c r="C86" s="46">
        <f>+SUMIF(C$2:C$71,"X",$K$2:$K$71)+SUMIF(C$2:C$71,"X",$I$2:$I$71)</f>
        <v>48000</v>
      </c>
    </row>
    <row r="87" spans="1:3" x14ac:dyDescent="0.25">
      <c r="A87" s="44" t="s">
        <v>114</v>
      </c>
      <c r="B87" s="14" t="s">
        <v>117</v>
      </c>
      <c r="C87" s="46">
        <f>+SUMIF(D$2:D$71,"X",$K$2:$K$71)+SUMIF(D$2:D$71,"X",$I$2:$I$71)</f>
        <v>48000</v>
      </c>
    </row>
    <row r="88" spans="1:3" x14ac:dyDescent="0.25">
      <c r="A88" s="44" t="s">
        <v>115</v>
      </c>
      <c r="B88" s="14" t="s">
        <v>118</v>
      </c>
      <c r="C88" s="46">
        <f>+SUMIF(E$2:E$71,"X",$K$2:$K$71)+SUMIF(E$2:E$71,"X",$I$2:$I$71)</f>
        <v>0</v>
      </c>
    </row>
    <row r="89" spans="1:3" x14ac:dyDescent="0.25">
      <c r="A89" s="44"/>
      <c r="C89" s="47"/>
    </row>
    <row r="90" spans="1:3" x14ac:dyDescent="0.25">
      <c r="A90" s="44" t="s">
        <v>119</v>
      </c>
      <c r="C90" s="47"/>
    </row>
    <row r="91" spans="1:3" ht="15.75" thickBot="1" x14ac:dyDescent="0.3">
      <c r="A91" s="48" t="s">
        <v>124</v>
      </c>
      <c r="B91" s="49"/>
      <c r="C91" s="50"/>
    </row>
  </sheetData>
  <autoFilter ref="A1:L71" xr:uid="{51BC88BB-20BD-4884-BB6A-4258CA08AA7E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25C20-2597-4347-861E-C73B1AE38FC7}">
  <dimension ref="A1:Q94"/>
  <sheetViews>
    <sheetView zoomScaleNormal="100" workbookViewId="0">
      <pane ySplit="1" topLeftCell="A2" activePane="bottomLeft" state="frozen"/>
      <selection activeCell="L1" sqref="L1:L1048576"/>
      <selection pane="bottomLeft" activeCell="B1" sqref="B1:C1048576"/>
    </sheetView>
  </sheetViews>
  <sheetFormatPr defaultRowHeight="15" x14ac:dyDescent="0.25"/>
  <cols>
    <col min="2" max="2" width="45.28515625" bestFit="1" customWidth="1"/>
    <col min="3" max="3" width="12.7109375" style="3" customWidth="1"/>
    <col min="4" max="4" width="9.140625" style="3"/>
    <col min="5" max="5" width="12.42578125" style="3" customWidth="1"/>
    <col min="6" max="12" width="15.28515625" customWidth="1"/>
  </cols>
  <sheetData>
    <row r="1" spans="1:15" ht="48.75" customHeight="1" x14ac:dyDescent="0.25">
      <c r="A1" s="8" t="s">
        <v>54</v>
      </c>
      <c r="B1" s="9" t="s">
        <v>5</v>
      </c>
      <c r="C1" s="10" t="s">
        <v>2</v>
      </c>
      <c r="D1" s="10" t="s">
        <v>3</v>
      </c>
      <c r="E1" s="10" t="s">
        <v>4</v>
      </c>
      <c r="F1" s="8" t="s">
        <v>0</v>
      </c>
      <c r="G1" s="8" t="s">
        <v>1</v>
      </c>
      <c r="H1" s="8" t="s">
        <v>50</v>
      </c>
      <c r="I1" s="8" t="s">
        <v>52</v>
      </c>
      <c r="J1" s="11" t="s">
        <v>48</v>
      </c>
      <c r="K1" s="11" t="s">
        <v>55</v>
      </c>
      <c r="L1" s="11" t="s">
        <v>88</v>
      </c>
      <c r="M1" s="12"/>
      <c r="N1" s="12"/>
      <c r="O1" s="12"/>
    </row>
    <row r="2" spans="1:15" x14ac:dyDescent="0.25">
      <c r="A2">
        <v>1</v>
      </c>
      <c r="B2" s="13" t="s">
        <v>6</v>
      </c>
      <c r="E2" s="3" t="s">
        <v>53</v>
      </c>
      <c r="F2" s="1">
        <v>53456</v>
      </c>
      <c r="G2" s="15">
        <v>221.28</v>
      </c>
      <c r="H2" s="15">
        <v>0</v>
      </c>
      <c r="I2" s="15">
        <v>0</v>
      </c>
      <c r="J2" s="15">
        <v>0</v>
      </c>
      <c r="K2" s="15">
        <v>0</v>
      </c>
      <c r="L2" s="28">
        <v>3.0099999999999998E-2</v>
      </c>
    </row>
    <row r="3" spans="1:15" x14ac:dyDescent="0.25">
      <c r="A3">
        <f>A2+1</f>
        <v>2</v>
      </c>
      <c r="B3" s="13" t="s">
        <v>42</v>
      </c>
      <c r="D3" s="3" t="s">
        <v>53</v>
      </c>
      <c r="F3" s="1">
        <v>89813.36</v>
      </c>
      <c r="G3" s="15">
        <v>218.5</v>
      </c>
      <c r="H3" s="15">
        <v>0</v>
      </c>
      <c r="I3" s="15">
        <v>0</v>
      </c>
      <c r="J3" s="15">
        <v>0</v>
      </c>
      <c r="K3" s="15">
        <v>0</v>
      </c>
      <c r="L3" s="28">
        <v>0.03</v>
      </c>
    </row>
    <row r="4" spans="1:15" x14ac:dyDescent="0.25">
      <c r="A4">
        <f t="shared" ref="A4:A66" si="0">A3+1</f>
        <v>3</v>
      </c>
      <c r="B4" s="13" t="s">
        <v>11</v>
      </c>
      <c r="E4" s="3" t="s">
        <v>53</v>
      </c>
      <c r="F4" s="1">
        <v>74568</v>
      </c>
      <c r="G4" s="15">
        <v>109.66</v>
      </c>
      <c r="H4" s="15">
        <v>603.04</v>
      </c>
      <c r="I4" s="15">
        <v>0</v>
      </c>
      <c r="J4" s="15">
        <v>0</v>
      </c>
      <c r="K4" s="15">
        <v>0</v>
      </c>
      <c r="L4" s="28" t="s">
        <v>81</v>
      </c>
    </row>
    <row r="5" spans="1:15" x14ac:dyDescent="0.25">
      <c r="A5">
        <f t="shared" si="0"/>
        <v>4</v>
      </c>
      <c r="B5" s="13" t="s">
        <v>41</v>
      </c>
      <c r="E5" s="3" t="s">
        <v>53</v>
      </c>
      <c r="F5" s="1">
        <v>66185.600000000006</v>
      </c>
      <c r="G5" s="15">
        <v>218.44</v>
      </c>
      <c r="H5" s="15">
        <v>0</v>
      </c>
      <c r="I5" s="15">
        <v>0</v>
      </c>
      <c r="J5" s="15">
        <v>0</v>
      </c>
      <c r="K5" s="15">
        <v>0</v>
      </c>
      <c r="L5" s="28">
        <v>2.7799999999999998E-2</v>
      </c>
    </row>
    <row r="6" spans="1:15" x14ac:dyDescent="0.25">
      <c r="A6">
        <f t="shared" si="0"/>
        <v>5</v>
      </c>
      <c r="B6" s="13" t="s">
        <v>8</v>
      </c>
      <c r="C6" s="3" t="s">
        <v>53</v>
      </c>
      <c r="D6" s="3" t="s">
        <v>53</v>
      </c>
      <c r="F6" s="1">
        <v>101753</v>
      </c>
      <c r="G6" s="15">
        <v>3184.6</v>
      </c>
      <c r="H6" s="15">
        <v>0</v>
      </c>
      <c r="I6" s="15">
        <v>0</v>
      </c>
      <c r="J6" s="15">
        <v>4977.3100000000004</v>
      </c>
      <c r="K6" s="15">
        <v>0</v>
      </c>
      <c r="L6" s="28">
        <v>0.03</v>
      </c>
    </row>
    <row r="7" spans="1:15" x14ac:dyDescent="0.25">
      <c r="A7">
        <f t="shared" si="0"/>
        <v>6</v>
      </c>
      <c r="B7" s="13" t="s">
        <v>42</v>
      </c>
      <c r="D7" s="3" t="s">
        <v>53</v>
      </c>
      <c r="F7" s="1">
        <v>90500.28</v>
      </c>
      <c r="G7" s="15">
        <v>219.46</v>
      </c>
      <c r="H7" s="15">
        <v>0</v>
      </c>
      <c r="I7" s="15">
        <v>0</v>
      </c>
      <c r="J7" s="15">
        <v>0</v>
      </c>
      <c r="K7" s="15">
        <v>0</v>
      </c>
      <c r="L7" s="28">
        <v>0.03</v>
      </c>
    </row>
    <row r="8" spans="1:15" x14ac:dyDescent="0.25">
      <c r="A8">
        <f t="shared" si="0"/>
        <v>7</v>
      </c>
      <c r="B8" t="s">
        <v>126</v>
      </c>
      <c r="E8" s="3" t="s">
        <v>53</v>
      </c>
      <c r="F8" s="1">
        <v>52249.599999999999</v>
      </c>
      <c r="G8" s="15">
        <v>220.12</v>
      </c>
      <c r="H8" s="15">
        <v>0</v>
      </c>
      <c r="I8" s="15">
        <v>0</v>
      </c>
      <c r="J8" s="15">
        <v>0</v>
      </c>
      <c r="K8" s="15">
        <v>0</v>
      </c>
      <c r="L8" s="29">
        <v>2.7799999999999998E-2</v>
      </c>
    </row>
    <row r="9" spans="1:15" x14ac:dyDescent="0.25">
      <c r="A9">
        <f t="shared" si="0"/>
        <v>8</v>
      </c>
      <c r="B9" s="13" t="s">
        <v>9</v>
      </c>
      <c r="E9" s="3" t="s">
        <v>53</v>
      </c>
      <c r="F9" s="1">
        <v>40331.199999999997</v>
      </c>
      <c r="G9" s="15">
        <v>221.34</v>
      </c>
      <c r="H9" s="15">
        <v>276.69</v>
      </c>
      <c r="I9" s="15">
        <v>0</v>
      </c>
      <c r="J9" s="15">
        <v>0</v>
      </c>
      <c r="K9" s="15">
        <v>0</v>
      </c>
      <c r="L9" s="29">
        <v>2.9700000000000001E-2</v>
      </c>
    </row>
    <row r="10" spans="1:15" x14ac:dyDescent="0.25">
      <c r="A10">
        <f t="shared" si="0"/>
        <v>9</v>
      </c>
      <c r="B10" s="13" t="s">
        <v>35</v>
      </c>
      <c r="D10" s="3" t="s">
        <v>53</v>
      </c>
      <c r="F10" s="1">
        <v>67742.48</v>
      </c>
      <c r="G10" s="15">
        <v>220.96</v>
      </c>
      <c r="H10" s="15">
        <v>276.20999999999998</v>
      </c>
      <c r="I10" s="15">
        <v>0</v>
      </c>
      <c r="J10" s="15">
        <v>0</v>
      </c>
      <c r="K10" s="15">
        <v>0</v>
      </c>
      <c r="L10" s="29">
        <v>0.03</v>
      </c>
    </row>
    <row r="11" spans="1:15" x14ac:dyDescent="0.25">
      <c r="A11">
        <f t="shared" si="0"/>
        <v>10</v>
      </c>
      <c r="B11" s="13" t="s">
        <v>11</v>
      </c>
      <c r="E11" s="3" t="s">
        <v>53</v>
      </c>
      <c r="F11" s="1">
        <v>76627.199999999997</v>
      </c>
      <c r="G11" s="15">
        <v>218.98</v>
      </c>
      <c r="H11" s="15">
        <v>273.7</v>
      </c>
      <c r="I11" s="15">
        <v>0</v>
      </c>
      <c r="J11" s="15">
        <v>0</v>
      </c>
      <c r="K11" s="15">
        <v>0</v>
      </c>
      <c r="L11" s="29">
        <v>2.76E-2</v>
      </c>
    </row>
    <row r="12" spans="1:15" x14ac:dyDescent="0.25">
      <c r="A12">
        <f t="shared" si="0"/>
        <v>11</v>
      </c>
      <c r="B12" s="13" t="s">
        <v>12</v>
      </c>
      <c r="E12" s="3" t="s">
        <v>53</v>
      </c>
      <c r="F12" s="1">
        <v>59217.599999999999</v>
      </c>
      <c r="G12" s="15">
        <v>212.16</v>
      </c>
      <c r="H12" s="15">
        <v>273.94</v>
      </c>
      <c r="I12" s="15">
        <v>0</v>
      </c>
      <c r="J12" s="15">
        <v>0</v>
      </c>
      <c r="K12" s="15">
        <v>0</v>
      </c>
      <c r="L12" s="29">
        <v>2.7799999999999998E-2</v>
      </c>
    </row>
    <row r="13" spans="1:15" x14ac:dyDescent="0.25">
      <c r="A13">
        <f t="shared" si="0"/>
        <v>12</v>
      </c>
      <c r="B13" s="13" t="s">
        <v>23</v>
      </c>
      <c r="D13" s="3" t="s">
        <v>53</v>
      </c>
      <c r="F13" s="1">
        <v>71022.12</v>
      </c>
      <c r="G13" s="15">
        <v>221.19</v>
      </c>
      <c r="H13" s="15">
        <v>0</v>
      </c>
      <c r="I13" s="15">
        <v>0</v>
      </c>
      <c r="J13" s="15">
        <v>0</v>
      </c>
      <c r="K13" s="15">
        <v>0</v>
      </c>
      <c r="L13" s="29">
        <v>0.03</v>
      </c>
    </row>
    <row r="14" spans="1:15" x14ac:dyDescent="0.25">
      <c r="A14">
        <f t="shared" si="0"/>
        <v>13</v>
      </c>
      <c r="B14" t="s">
        <v>61</v>
      </c>
      <c r="D14" s="3" t="s">
        <v>53</v>
      </c>
      <c r="F14" s="1">
        <v>61127.040000000001</v>
      </c>
      <c r="G14" s="15">
        <v>221.32</v>
      </c>
      <c r="H14" s="15">
        <v>0</v>
      </c>
      <c r="I14" s="15">
        <v>0</v>
      </c>
      <c r="J14" s="15">
        <v>0</v>
      </c>
      <c r="K14" s="15">
        <v>0</v>
      </c>
      <c r="L14" s="29">
        <v>0.03</v>
      </c>
    </row>
    <row r="15" spans="1:15" x14ac:dyDescent="0.25">
      <c r="A15">
        <f t="shared" si="0"/>
        <v>14</v>
      </c>
      <c r="B15" s="13" t="s">
        <v>11</v>
      </c>
      <c r="E15" s="3" t="s">
        <v>53</v>
      </c>
      <c r="F15" s="1">
        <v>76627.199999999997</v>
      </c>
      <c r="G15" s="15">
        <v>218.9</v>
      </c>
      <c r="H15" s="15">
        <v>0</v>
      </c>
      <c r="I15" s="15">
        <v>0</v>
      </c>
      <c r="J15" s="15">
        <v>0</v>
      </c>
      <c r="K15" s="15">
        <v>0</v>
      </c>
      <c r="L15" s="29">
        <v>2.76E-2</v>
      </c>
    </row>
    <row r="16" spans="1:15" x14ac:dyDescent="0.25">
      <c r="A16">
        <f t="shared" si="0"/>
        <v>15</v>
      </c>
      <c r="B16" s="13" t="s">
        <v>9</v>
      </c>
      <c r="E16" s="3" t="s">
        <v>53</v>
      </c>
      <c r="F16" s="1">
        <v>44179.199999999997</v>
      </c>
      <c r="G16" s="15">
        <v>221.32</v>
      </c>
      <c r="H16" s="15">
        <v>0</v>
      </c>
      <c r="I16" s="15">
        <v>0</v>
      </c>
      <c r="J16" s="15">
        <v>0</v>
      </c>
      <c r="K16" s="15">
        <v>0</v>
      </c>
      <c r="L16" s="29">
        <v>3.0099999999999998E-2</v>
      </c>
    </row>
    <row r="17" spans="1:12" x14ac:dyDescent="0.25">
      <c r="A17">
        <f t="shared" si="0"/>
        <v>16</v>
      </c>
      <c r="B17" s="13" t="s">
        <v>11</v>
      </c>
      <c r="E17" s="3" t="s">
        <v>53</v>
      </c>
      <c r="F17" s="1">
        <v>76627.199999999997</v>
      </c>
      <c r="G17" s="15">
        <v>219.45</v>
      </c>
      <c r="H17" s="15">
        <v>0</v>
      </c>
      <c r="I17" s="15">
        <v>0</v>
      </c>
      <c r="J17" s="15">
        <v>0</v>
      </c>
      <c r="K17" s="15">
        <v>0</v>
      </c>
      <c r="L17" s="29">
        <v>2.76E-2</v>
      </c>
    </row>
    <row r="18" spans="1:12" x14ac:dyDescent="0.25">
      <c r="A18">
        <f t="shared" si="0"/>
        <v>17</v>
      </c>
      <c r="B18" s="13" t="s">
        <v>11</v>
      </c>
      <c r="E18" s="3" t="s">
        <v>53</v>
      </c>
      <c r="F18" s="1">
        <v>76627.199999999997</v>
      </c>
      <c r="G18" s="15">
        <v>218.91</v>
      </c>
      <c r="H18" s="15">
        <v>0</v>
      </c>
      <c r="I18" s="15">
        <v>0</v>
      </c>
      <c r="J18" s="15">
        <v>0</v>
      </c>
      <c r="K18" s="15">
        <v>0</v>
      </c>
      <c r="L18" s="29">
        <v>2.76E-2</v>
      </c>
    </row>
    <row r="19" spans="1:12" x14ac:dyDescent="0.25">
      <c r="A19">
        <f t="shared" si="0"/>
        <v>18</v>
      </c>
      <c r="B19" s="13" t="s">
        <v>13</v>
      </c>
      <c r="E19" s="3" t="s">
        <v>53</v>
      </c>
      <c r="F19" s="1">
        <v>69659.199999999997</v>
      </c>
      <c r="G19" s="15">
        <v>218.93</v>
      </c>
      <c r="H19" s="15">
        <v>0</v>
      </c>
      <c r="I19" s="15">
        <v>0</v>
      </c>
      <c r="J19" s="15">
        <v>0</v>
      </c>
      <c r="K19" s="15">
        <v>0</v>
      </c>
      <c r="L19" s="29">
        <v>2.76E-2</v>
      </c>
    </row>
    <row r="20" spans="1:12" x14ac:dyDescent="0.25">
      <c r="A20">
        <f t="shared" si="0"/>
        <v>19</v>
      </c>
      <c r="B20" s="13" t="s">
        <v>13</v>
      </c>
      <c r="E20" s="3" t="s">
        <v>53</v>
      </c>
      <c r="F20" s="1">
        <v>69659.199999999997</v>
      </c>
      <c r="G20" s="15">
        <v>219.2</v>
      </c>
      <c r="H20" s="15">
        <v>0</v>
      </c>
      <c r="I20" s="15">
        <v>0</v>
      </c>
      <c r="J20" s="15">
        <v>0</v>
      </c>
      <c r="K20" s="15">
        <v>0</v>
      </c>
      <c r="L20" s="29">
        <v>2.6200000000000001E-2</v>
      </c>
    </row>
    <row r="21" spans="1:12" x14ac:dyDescent="0.25">
      <c r="A21">
        <f t="shared" si="0"/>
        <v>20</v>
      </c>
      <c r="B21" s="13" t="s">
        <v>11</v>
      </c>
      <c r="E21" s="3" t="s">
        <v>53</v>
      </c>
      <c r="F21" s="1">
        <v>76627.199999999997</v>
      </c>
      <c r="G21" s="15">
        <v>219.25</v>
      </c>
      <c r="H21" s="15">
        <v>0</v>
      </c>
      <c r="I21" s="15">
        <v>0</v>
      </c>
      <c r="J21" s="15">
        <v>0</v>
      </c>
      <c r="K21" s="15">
        <v>0</v>
      </c>
      <c r="L21" s="29">
        <v>2.76E-2</v>
      </c>
    </row>
    <row r="22" spans="1:12" x14ac:dyDescent="0.25">
      <c r="A22">
        <f t="shared" si="0"/>
        <v>21</v>
      </c>
      <c r="B22" s="13" t="s">
        <v>33</v>
      </c>
      <c r="E22" s="3" t="s">
        <v>53</v>
      </c>
      <c r="F22" s="1">
        <v>46363.199999999997</v>
      </c>
      <c r="G22" s="15">
        <v>220.1</v>
      </c>
      <c r="H22" s="15">
        <v>0</v>
      </c>
      <c r="I22" s="15">
        <v>0</v>
      </c>
      <c r="J22" s="15">
        <v>0</v>
      </c>
      <c r="K22" s="15">
        <v>0</v>
      </c>
      <c r="L22" s="29">
        <v>0.03</v>
      </c>
    </row>
    <row r="23" spans="1:12" x14ac:dyDescent="0.25">
      <c r="A23">
        <f t="shared" si="0"/>
        <v>22</v>
      </c>
      <c r="B23" s="13" t="s">
        <v>31</v>
      </c>
      <c r="E23" s="3" t="s">
        <v>53</v>
      </c>
      <c r="F23" s="1">
        <v>57616</v>
      </c>
      <c r="G23" s="15">
        <v>110.66</v>
      </c>
      <c r="H23" s="15">
        <v>387.33</v>
      </c>
      <c r="I23" s="15">
        <v>0</v>
      </c>
      <c r="J23" s="15">
        <v>0</v>
      </c>
      <c r="K23" s="15">
        <v>0</v>
      </c>
      <c r="L23" s="29">
        <v>0</v>
      </c>
    </row>
    <row r="24" spans="1:12" x14ac:dyDescent="0.25">
      <c r="A24">
        <f t="shared" si="0"/>
        <v>23</v>
      </c>
      <c r="B24" s="13" t="s">
        <v>11</v>
      </c>
      <c r="E24" s="3" t="s">
        <v>53</v>
      </c>
      <c r="F24" s="1">
        <v>76627.199999999997</v>
      </c>
      <c r="G24" s="15">
        <v>218.82</v>
      </c>
      <c r="H24" s="15">
        <v>0</v>
      </c>
      <c r="I24" s="15">
        <v>0</v>
      </c>
      <c r="J24" s="15">
        <v>0</v>
      </c>
      <c r="K24" s="15">
        <v>0</v>
      </c>
      <c r="L24" s="29">
        <v>2.76E-2</v>
      </c>
    </row>
    <row r="25" spans="1:12" x14ac:dyDescent="0.25">
      <c r="A25">
        <f t="shared" si="0"/>
        <v>24</v>
      </c>
      <c r="B25" s="13" t="s">
        <v>13</v>
      </c>
      <c r="E25" s="3" t="s">
        <v>53</v>
      </c>
      <c r="F25" s="1">
        <v>69659.199999999997</v>
      </c>
      <c r="G25" s="15">
        <v>218.91</v>
      </c>
      <c r="H25" s="15">
        <v>0</v>
      </c>
      <c r="I25" s="15">
        <v>0</v>
      </c>
      <c r="J25" s="15">
        <v>0</v>
      </c>
      <c r="K25" s="15">
        <v>0</v>
      </c>
      <c r="L25" s="29">
        <v>2.76E-2</v>
      </c>
    </row>
    <row r="26" spans="1:12" x14ac:dyDescent="0.25">
      <c r="A26">
        <f t="shared" si="0"/>
        <v>25</v>
      </c>
      <c r="B26" s="13" t="s">
        <v>12</v>
      </c>
      <c r="E26" s="3" t="s">
        <v>53</v>
      </c>
      <c r="F26" s="1">
        <v>57824</v>
      </c>
      <c r="G26" s="15">
        <v>219.16</v>
      </c>
      <c r="H26" s="15">
        <v>0</v>
      </c>
      <c r="I26" s="15">
        <v>0</v>
      </c>
      <c r="J26" s="15">
        <v>0</v>
      </c>
      <c r="K26" s="15">
        <v>0</v>
      </c>
      <c r="L26" s="29">
        <v>0.108</v>
      </c>
    </row>
    <row r="27" spans="1:12" x14ac:dyDescent="0.25">
      <c r="A27">
        <f t="shared" si="0"/>
        <v>26</v>
      </c>
      <c r="B27" s="13" t="s">
        <v>11</v>
      </c>
      <c r="E27" s="3" t="s">
        <v>53</v>
      </c>
      <c r="F27" s="1">
        <v>69659.199999999997</v>
      </c>
      <c r="G27" s="15">
        <v>218.98</v>
      </c>
      <c r="H27" s="15">
        <v>0</v>
      </c>
      <c r="I27" s="15">
        <v>0</v>
      </c>
      <c r="J27" s="15">
        <v>0</v>
      </c>
      <c r="K27" s="15">
        <v>0</v>
      </c>
      <c r="L27" s="29">
        <v>2.76E-2</v>
      </c>
    </row>
    <row r="28" spans="1:12" x14ac:dyDescent="0.25">
      <c r="A28">
        <f t="shared" si="0"/>
        <v>27</v>
      </c>
      <c r="B28" s="13" t="s">
        <v>14</v>
      </c>
      <c r="C28" s="3" t="s">
        <v>53</v>
      </c>
      <c r="D28" s="3" t="s">
        <v>53</v>
      </c>
      <c r="F28" s="1">
        <v>109760.04</v>
      </c>
      <c r="G28" s="15">
        <v>3410.38</v>
      </c>
      <c r="H28" s="15">
        <v>0</v>
      </c>
      <c r="I28" s="15">
        <v>0</v>
      </c>
      <c r="J28" s="15">
        <v>6396.98</v>
      </c>
      <c r="K28" s="15">
        <v>0</v>
      </c>
      <c r="L28" s="29">
        <v>0.03</v>
      </c>
    </row>
    <row r="29" spans="1:12" x14ac:dyDescent="0.25">
      <c r="A29">
        <f t="shared" si="0"/>
        <v>28</v>
      </c>
      <c r="B29" s="13" t="s">
        <v>15</v>
      </c>
      <c r="E29" s="3" t="s">
        <v>53</v>
      </c>
      <c r="F29" s="1">
        <v>40393.599999999999</v>
      </c>
      <c r="G29" s="15">
        <v>221.34</v>
      </c>
      <c r="H29" s="15">
        <v>0</v>
      </c>
      <c r="I29" s="15">
        <v>0</v>
      </c>
      <c r="J29" s="15">
        <v>0</v>
      </c>
      <c r="K29" s="15">
        <v>0</v>
      </c>
      <c r="L29" s="29">
        <v>3.0200000000000001E-2</v>
      </c>
    </row>
    <row r="30" spans="1:12" x14ac:dyDescent="0.25">
      <c r="A30">
        <f t="shared" si="0"/>
        <v>29</v>
      </c>
      <c r="B30" s="13" t="s">
        <v>17</v>
      </c>
      <c r="E30" s="3" t="s">
        <v>53</v>
      </c>
      <c r="F30" s="1">
        <v>62379.199999999997</v>
      </c>
      <c r="G30" s="15">
        <v>221.19</v>
      </c>
      <c r="H30" s="15">
        <v>165.9</v>
      </c>
      <c r="I30" s="15">
        <v>0</v>
      </c>
      <c r="J30" s="15">
        <v>0</v>
      </c>
      <c r="K30" s="15">
        <v>0</v>
      </c>
      <c r="L30" s="29">
        <v>2.9899999999999999E-2</v>
      </c>
    </row>
    <row r="31" spans="1:12" x14ac:dyDescent="0.25">
      <c r="A31">
        <f t="shared" si="0"/>
        <v>30</v>
      </c>
      <c r="B31" s="13" t="s">
        <v>16</v>
      </c>
      <c r="E31" s="3" t="s">
        <v>53</v>
      </c>
      <c r="F31" s="1">
        <v>47299.199999999997</v>
      </c>
      <c r="G31" s="15">
        <v>221.3</v>
      </c>
      <c r="H31" s="15">
        <v>0</v>
      </c>
      <c r="I31" s="15">
        <v>0</v>
      </c>
      <c r="J31" s="15">
        <v>0</v>
      </c>
      <c r="K31" s="15">
        <v>0</v>
      </c>
      <c r="L31" s="29">
        <v>2.98E-2</v>
      </c>
    </row>
    <row r="32" spans="1:12" x14ac:dyDescent="0.25">
      <c r="A32">
        <f t="shared" si="0"/>
        <v>31</v>
      </c>
      <c r="B32" s="13" t="s">
        <v>13</v>
      </c>
      <c r="E32" s="3" t="s">
        <v>53</v>
      </c>
      <c r="F32" s="1">
        <v>69659.199999999997</v>
      </c>
      <c r="G32" s="15">
        <v>219.09</v>
      </c>
      <c r="H32" s="15">
        <v>0</v>
      </c>
      <c r="I32" s="15">
        <v>0</v>
      </c>
      <c r="J32" s="15">
        <v>0</v>
      </c>
      <c r="K32" s="15">
        <v>0</v>
      </c>
      <c r="L32" s="29">
        <v>2.76E-2</v>
      </c>
    </row>
    <row r="33" spans="1:12" x14ac:dyDescent="0.25">
      <c r="A33">
        <f t="shared" si="0"/>
        <v>32</v>
      </c>
      <c r="B33" s="13" t="s">
        <v>18</v>
      </c>
      <c r="E33" s="3" t="s">
        <v>53</v>
      </c>
      <c r="F33" s="1">
        <v>48547.199999999997</v>
      </c>
      <c r="G33" s="15">
        <v>221.22</v>
      </c>
      <c r="H33" s="15">
        <v>0</v>
      </c>
      <c r="I33" s="15">
        <v>0</v>
      </c>
      <c r="J33" s="15">
        <v>0</v>
      </c>
      <c r="K33" s="15">
        <v>0</v>
      </c>
      <c r="L33" s="29">
        <v>0.03</v>
      </c>
    </row>
    <row r="34" spans="1:12" x14ac:dyDescent="0.25">
      <c r="A34">
        <f t="shared" si="0"/>
        <v>33</v>
      </c>
      <c r="B34" s="13" t="s">
        <v>19</v>
      </c>
      <c r="E34" s="3" t="s">
        <v>53</v>
      </c>
      <c r="F34" s="1">
        <v>51729.599999999999</v>
      </c>
      <c r="G34" s="15">
        <v>218.88</v>
      </c>
      <c r="H34" s="15">
        <v>0</v>
      </c>
      <c r="I34" s="15">
        <v>0</v>
      </c>
      <c r="J34" s="15">
        <v>0</v>
      </c>
      <c r="K34" s="15">
        <v>0</v>
      </c>
      <c r="L34" s="29">
        <v>2.98E-2</v>
      </c>
    </row>
    <row r="35" spans="1:12" x14ac:dyDescent="0.25">
      <c r="A35">
        <f t="shared" si="0"/>
        <v>34</v>
      </c>
      <c r="B35" s="13" t="s">
        <v>13</v>
      </c>
      <c r="E35" s="3" t="s">
        <v>53</v>
      </c>
      <c r="F35" s="1">
        <v>69659.199999999997</v>
      </c>
      <c r="G35" s="15">
        <v>219.21</v>
      </c>
      <c r="H35" s="15">
        <v>0</v>
      </c>
      <c r="I35" s="15">
        <v>0</v>
      </c>
      <c r="J35" s="15">
        <v>0</v>
      </c>
      <c r="K35" s="15">
        <v>0</v>
      </c>
      <c r="L35" s="29">
        <v>2.76E-2</v>
      </c>
    </row>
    <row r="36" spans="1:12" x14ac:dyDescent="0.25">
      <c r="A36">
        <f t="shared" si="0"/>
        <v>35</v>
      </c>
      <c r="B36" s="13" t="s">
        <v>13</v>
      </c>
      <c r="E36" s="3" t="s">
        <v>53</v>
      </c>
      <c r="F36" s="1">
        <v>69659.199999999997</v>
      </c>
      <c r="G36" s="15">
        <v>218.93</v>
      </c>
      <c r="H36" s="15">
        <v>0</v>
      </c>
      <c r="I36" s="15">
        <v>0</v>
      </c>
      <c r="J36" s="15">
        <v>0</v>
      </c>
      <c r="K36" s="15">
        <v>0</v>
      </c>
      <c r="L36" s="29">
        <v>2.76E-2</v>
      </c>
    </row>
    <row r="37" spans="1:12" x14ac:dyDescent="0.25">
      <c r="A37">
        <f t="shared" si="0"/>
        <v>36</v>
      </c>
      <c r="B37" s="13" t="s">
        <v>9</v>
      </c>
      <c r="E37" s="3" t="s">
        <v>53</v>
      </c>
      <c r="F37" s="1">
        <v>32468.799999999999</v>
      </c>
      <c r="G37" s="15">
        <v>221.34</v>
      </c>
      <c r="H37" s="15">
        <v>0</v>
      </c>
      <c r="I37" s="15">
        <v>0</v>
      </c>
      <c r="J37" s="15">
        <v>0</v>
      </c>
      <c r="K37" s="15">
        <v>0</v>
      </c>
      <c r="L37" s="29">
        <v>2.9700000000000001E-2</v>
      </c>
    </row>
    <row r="38" spans="1:12" x14ac:dyDescent="0.25">
      <c r="A38">
        <f t="shared" si="0"/>
        <v>37</v>
      </c>
      <c r="B38" s="13" t="s">
        <v>62</v>
      </c>
      <c r="E38" s="3" t="s">
        <v>53</v>
      </c>
      <c r="F38" s="1">
        <v>56222.400000000001</v>
      </c>
      <c r="G38" s="15">
        <v>110.65</v>
      </c>
      <c r="H38" s="15">
        <v>0</v>
      </c>
      <c r="I38" s="15">
        <v>0</v>
      </c>
      <c r="J38" s="15">
        <v>0</v>
      </c>
      <c r="K38" s="15">
        <v>0</v>
      </c>
      <c r="L38" s="29" t="s">
        <v>81</v>
      </c>
    </row>
    <row r="39" spans="1:12" x14ac:dyDescent="0.25">
      <c r="A39">
        <f t="shared" si="0"/>
        <v>38</v>
      </c>
      <c r="B39" s="13" t="s">
        <v>20</v>
      </c>
      <c r="E39" s="3" t="s">
        <v>53</v>
      </c>
      <c r="F39" s="1">
        <v>51875.199999999997</v>
      </c>
      <c r="G39" s="15">
        <v>221.35</v>
      </c>
      <c r="H39" s="15">
        <v>0</v>
      </c>
      <c r="I39" s="15">
        <v>0</v>
      </c>
      <c r="J39" s="15">
        <v>0</v>
      </c>
      <c r="K39" s="15">
        <v>0</v>
      </c>
      <c r="L39" s="29">
        <v>3.0200000000000001E-2</v>
      </c>
    </row>
    <row r="40" spans="1:12" x14ac:dyDescent="0.25">
      <c r="A40">
        <f t="shared" si="0"/>
        <v>39</v>
      </c>
      <c r="B40" s="13" t="s">
        <v>21</v>
      </c>
      <c r="D40" s="3" t="s">
        <v>53</v>
      </c>
      <c r="F40" s="1">
        <v>69152.2</v>
      </c>
      <c r="G40" s="15">
        <v>218.94</v>
      </c>
      <c r="H40" s="15">
        <v>0</v>
      </c>
      <c r="I40" s="15">
        <v>0</v>
      </c>
      <c r="J40" s="15">
        <v>7295.68</v>
      </c>
      <c r="K40" s="15">
        <v>0</v>
      </c>
      <c r="L40" s="29">
        <v>0.03</v>
      </c>
    </row>
    <row r="41" spans="1:12" x14ac:dyDescent="0.25">
      <c r="A41">
        <f t="shared" si="0"/>
        <v>40</v>
      </c>
      <c r="B41" s="13" t="s">
        <v>13</v>
      </c>
      <c r="E41" s="3" t="s">
        <v>53</v>
      </c>
      <c r="F41" s="1">
        <v>69659.199999999997</v>
      </c>
      <c r="G41" s="15">
        <v>219.31</v>
      </c>
      <c r="H41" s="15">
        <v>0</v>
      </c>
      <c r="I41" s="15">
        <v>0</v>
      </c>
      <c r="J41" s="15">
        <v>0</v>
      </c>
      <c r="K41" s="15">
        <v>0</v>
      </c>
      <c r="L41" s="29" t="s">
        <v>81</v>
      </c>
    </row>
    <row r="42" spans="1:12" x14ac:dyDescent="0.25">
      <c r="A42">
        <f t="shared" si="0"/>
        <v>41</v>
      </c>
      <c r="B42" s="13" t="s">
        <v>13</v>
      </c>
      <c r="E42" s="3" t="s">
        <v>53</v>
      </c>
      <c r="F42" s="1">
        <v>69659.199999999997</v>
      </c>
      <c r="G42" s="15">
        <v>219.24</v>
      </c>
      <c r="H42" s="15">
        <v>109.64</v>
      </c>
      <c r="I42" s="15">
        <v>0</v>
      </c>
      <c r="J42" s="15">
        <v>0</v>
      </c>
      <c r="K42" s="15">
        <v>0</v>
      </c>
      <c r="L42" s="29">
        <v>2.76E-2</v>
      </c>
    </row>
    <row r="43" spans="1:12" x14ac:dyDescent="0.25">
      <c r="A43">
        <f t="shared" si="0"/>
        <v>42</v>
      </c>
      <c r="B43" s="13" t="s">
        <v>13</v>
      </c>
      <c r="E43" s="3" t="s">
        <v>53</v>
      </c>
      <c r="F43" s="1">
        <v>69659.199999999997</v>
      </c>
      <c r="G43" s="15">
        <v>218.9</v>
      </c>
      <c r="H43" s="15">
        <v>109.45</v>
      </c>
      <c r="I43" s="15">
        <v>0</v>
      </c>
      <c r="J43" s="15">
        <v>0</v>
      </c>
      <c r="K43" s="15">
        <v>0</v>
      </c>
      <c r="L43" s="29">
        <v>2.76E-2</v>
      </c>
    </row>
    <row r="44" spans="1:12" x14ac:dyDescent="0.25">
      <c r="A44">
        <f t="shared" si="0"/>
        <v>43</v>
      </c>
      <c r="B44" s="13" t="s">
        <v>41</v>
      </c>
      <c r="E44" s="3" t="s">
        <v>53</v>
      </c>
      <c r="F44" s="1">
        <v>66185.600000000006</v>
      </c>
      <c r="G44" s="15">
        <v>219.27</v>
      </c>
      <c r="H44" s="15">
        <v>0</v>
      </c>
      <c r="I44" s="15">
        <v>0</v>
      </c>
      <c r="J44" s="15">
        <v>0</v>
      </c>
      <c r="K44" s="15">
        <v>0</v>
      </c>
      <c r="L44" s="29">
        <v>2.7799999999999998E-2</v>
      </c>
    </row>
    <row r="45" spans="1:12" x14ac:dyDescent="0.25">
      <c r="A45">
        <f t="shared" si="0"/>
        <v>44</v>
      </c>
      <c r="B45" s="13" t="s">
        <v>18</v>
      </c>
      <c r="E45" s="3" t="s">
        <v>53</v>
      </c>
      <c r="F45" s="1">
        <v>48880</v>
      </c>
      <c r="G45" s="15">
        <v>221.22</v>
      </c>
      <c r="H45" s="15">
        <v>0</v>
      </c>
      <c r="I45" s="15">
        <v>0</v>
      </c>
      <c r="J45" s="15">
        <v>0</v>
      </c>
      <c r="K45" s="15">
        <v>0</v>
      </c>
      <c r="L45" s="29" t="s">
        <v>81</v>
      </c>
    </row>
    <row r="46" spans="1:12" x14ac:dyDescent="0.25">
      <c r="A46">
        <f t="shared" si="0"/>
        <v>45</v>
      </c>
      <c r="B46" s="13" t="s">
        <v>19</v>
      </c>
      <c r="E46" s="3" t="s">
        <v>53</v>
      </c>
      <c r="F46" s="1">
        <v>38833.599999999999</v>
      </c>
      <c r="G46" s="15">
        <v>218.56</v>
      </c>
      <c r="H46" s="15">
        <v>0</v>
      </c>
      <c r="I46" s="15">
        <v>0</v>
      </c>
      <c r="J46" s="15">
        <v>0</v>
      </c>
      <c r="K46" s="15">
        <v>0</v>
      </c>
      <c r="L46" s="29">
        <v>2.98E-2</v>
      </c>
    </row>
    <row r="47" spans="1:12" x14ac:dyDescent="0.25">
      <c r="A47">
        <f t="shared" si="0"/>
        <v>46</v>
      </c>
      <c r="B47" s="13" t="s">
        <v>85</v>
      </c>
      <c r="D47" s="3" t="s">
        <v>53</v>
      </c>
      <c r="F47" s="1">
        <v>80858</v>
      </c>
      <c r="G47" s="15">
        <v>221.03</v>
      </c>
      <c r="H47" s="15">
        <v>0</v>
      </c>
      <c r="I47" s="15">
        <v>0</v>
      </c>
      <c r="J47" s="15">
        <v>0</v>
      </c>
      <c r="K47" s="15">
        <v>0</v>
      </c>
      <c r="L47" s="29" t="s">
        <v>81</v>
      </c>
    </row>
    <row r="48" spans="1:12" x14ac:dyDescent="0.25">
      <c r="A48">
        <f t="shared" si="0"/>
        <v>47</v>
      </c>
      <c r="B48" s="13" t="s">
        <v>13</v>
      </c>
      <c r="E48" s="3" t="s">
        <v>53</v>
      </c>
      <c r="F48" s="1">
        <v>69659.199999999997</v>
      </c>
      <c r="G48" s="15">
        <v>218.94</v>
      </c>
      <c r="H48" s="15">
        <v>0</v>
      </c>
      <c r="I48" s="15">
        <v>0</v>
      </c>
      <c r="J48" s="15">
        <v>0</v>
      </c>
      <c r="K48" s="15">
        <v>0</v>
      </c>
      <c r="L48" s="29">
        <v>2.76E-2</v>
      </c>
    </row>
    <row r="49" spans="1:12" x14ac:dyDescent="0.25">
      <c r="A49">
        <f t="shared" si="0"/>
        <v>48</v>
      </c>
      <c r="B49" s="13" t="s">
        <v>9</v>
      </c>
      <c r="E49" s="3" t="s">
        <v>53</v>
      </c>
      <c r="F49" s="1">
        <v>33696</v>
      </c>
      <c r="G49" s="15">
        <v>221.35</v>
      </c>
      <c r="H49" s="15">
        <v>0</v>
      </c>
      <c r="I49" s="15">
        <v>0</v>
      </c>
      <c r="J49" s="15">
        <v>0</v>
      </c>
      <c r="K49" s="15">
        <v>0</v>
      </c>
      <c r="L49" s="29">
        <v>2.7099999999999999E-2</v>
      </c>
    </row>
    <row r="50" spans="1:12" x14ac:dyDescent="0.25">
      <c r="A50">
        <f t="shared" si="0"/>
        <v>49</v>
      </c>
      <c r="B50" s="13" t="s">
        <v>22</v>
      </c>
      <c r="E50" s="3" t="s">
        <v>53</v>
      </c>
      <c r="F50" s="1">
        <v>48692.800000000003</v>
      </c>
      <c r="G50" s="15">
        <v>221.26</v>
      </c>
      <c r="H50" s="15">
        <v>0</v>
      </c>
      <c r="I50" s="15">
        <v>0</v>
      </c>
      <c r="J50" s="15">
        <v>0</v>
      </c>
      <c r="K50" s="15">
        <v>0</v>
      </c>
      <c r="L50" s="29">
        <v>2.9899999999999999E-2</v>
      </c>
    </row>
    <row r="51" spans="1:12" x14ac:dyDescent="0.25">
      <c r="A51">
        <f t="shared" si="0"/>
        <v>50</v>
      </c>
      <c r="B51" s="13" t="s">
        <v>13</v>
      </c>
      <c r="E51" s="3" t="s">
        <v>53</v>
      </c>
      <c r="F51" s="1">
        <v>69659.199999999997</v>
      </c>
      <c r="G51" s="15">
        <v>219.12</v>
      </c>
      <c r="H51" s="15">
        <v>0</v>
      </c>
      <c r="I51" s="15">
        <v>0</v>
      </c>
      <c r="J51" s="15">
        <v>0</v>
      </c>
      <c r="K51" s="15">
        <v>0</v>
      </c>
      <c r="L51" s="29">
        <v>2.76E-2</v>
      </c>
    </row>
    <row r="52" spans="1:12" x14ac:dyDescent="0.25">
      <c r="A52">
        <f t="shared" si="0"/>
        <v>51</v>
      </c>
      <c r="B52" s="13" t="s">
        <v>13</v>
      </c>
      <c r="E52" s="3" t="s">
        <v>53</v>
      </c>
      <c r="F52" s="1">
        <v>69659.199999999997</v>
      </c>
      <c r="G52" s="15">
        <v>218.87</v>
      </c>
      <c r="H52" s="15">
        <v>0</v>
      </c>
      <c r="I52" s="15">
        <v>0</v>
      </c>
      <c r="J52" s="15">
        <v>0</v>
      </c>
      <c r="K52" s="15">
        <v>0</v>
      </c>
      <c r="L52" s="29">
        <v>2.76E-2</v>
      </c>
    </row>
    <row r="53" spans="1:12" x14ac:dyDescent="0.25">
      <c r="A53">
        <f t="shared" si="0"/>
        <v>52</v>
      </c>
      <c r="B53" s="13" t="s">
        <v>23</v>
      </c>
      <c r="D53" s="3" t="s">
        <v>53</v>
      </c>
      <c r="F53" s="1">
        <v>71891.28</v>
      </c>
      <c r="G53" s="15">
        <v>220.92</v>
      </c>
      <c r="H53" s="15">
        <v>0</v>
      </c>
      <c r="I53" s="15">
        <v>0</v>
      </c>
      <c r="J53" s="15">
        <v>5831.36</v>
      </c>
      <c r="K53" s="15">
        <v>0</v>
      </c>
      <c r="L53" s="29">
        <v>0.03</v>
      </c>
    </row>
    <row r="54" spans="1:12" x14ac:dyDescent="0.25">
      <c r="A54">
        <f t="shared" si="0"/>
        <v>53</v>
      </c>
      <c r="B54" s="13" t="s">
        <v>19</v>
      </c>
      <c r="E54" s="3" t="s">
        <v>53</v>
      </c>
      <c r="F54" s="1">
        <v>37107.199999999997</v>
      </c>
      <c r="G54" s="15">
        <v>218.91</v>
      </c>
      <c r="H54" s="15">
        <v>0</v>
      </c>
      <c r="I54" s="15">
        <v>0</v>
      </c>
      <c r="J54" s="15">
        <v>0</v>
      </c>
      <c r="K54" s="15">
        <v>0</v>
      </c>
      <c r="L54" s="29">
        <v>0.03</v>
      </c>
    </row>
    <row r="55" spans="1:12" x14ac:dyDescent="0.25">
      <c r="A55">
        <f t="shared" si="0"/>
        <v>54</v>
      </c>
      <c r="B55" s="13" t="s">
        <v>13</v>
      </c>
      <c r="E55" s="3" t="s">
        <v>53</v>
      </c>
      <c r="F55" s="1">
        <v>69659.199999999997</v>
      </c>
      <c r="G55" s="15">
        <v>218.9</v>
      </c>
      <c r="H55" s="15">
        <v>0</v>
      </c>
      <c r="I55" s="15">
        <v>0</v>
      </c>
      <c r="J55" s="15">
        <v>0</v>
      </c>
      <c r="K55" s="15">
        <v>0</v>
      </c>
      <c r="L55" s="29">
        <v>2.76E-2</v>
      </c>
    </row>
    <row r="56" spans="1:12" x14ac:dyDescent="0.25">
      <c r="A56">
        <f t="shared" si="0"/>
        <v>55</v>
      </c>
      <c r="B56" s="13" t="s">
        <v>9</v>
      </c>
      <c r="E56" s="3" t="s">
        <v>53</v>
      </c>
      <c r="F56" s="1">
        <v>37044.800000000003</v>
      </c>
      <c r="G56" s="15">
        <v>221.34</v>
      </c>
      <c r="H56" s="15">
        <v>0</v>
      </c>
      <c r="I56" s="15">
        <v>0</v>
      </c>
      <c r="J56" s="15">
        <v>0</v>
      </c>
      <c r="K56" s="15">
        <v>0</v>
      </c>
      <c r="L56" s="29">
        <v>2.9899999999999999E-2</v>
      </c>
    </row>
    <row r="57" spans="1:12" x14ac:dyDescent="0.25">
      <c r="A57">
        <f t="shared" si="0"/>
        <v>56</v>
      </c>
      <c r="B57" s="13" t="s">
        <v>32</v>
      </c>
      <c r="E57" s="3" t="s">
        <v>53</v>
      </c>
      <c r="F57" s="1">
        <v>44512</v>
      </c>
      <c r="G57" s="15">
        <v>221.34</v>
      </c>
      <c r="H57" s="15">
        <v>0</v>
      </c>
      <c r="I57" s="15">
        <v>0</v>
      </c>
      <c r="J57" s="15">
        <v>0</v>
      </c>
      <c r="K57" s="15">
        <v>0</v>
      </c>
      <c r="L57" s="29">
        <v>2.98E-2</v>
      </c>
    </row>
    <row r="58" spans="1:12" x14ac:dyDescent="0.25">
      <c r="A58">
        <f t="shared" si="0"/>
        <v>57</v>
      </c>
      <c r="B58" s="13" t="s">
        <v>62</v>
      </c>
      <c r="E58" s="3" t="s">
        <v>53</v>
      </c>
      <c r="F58" s="1">
        <v>50107.199999999997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29" t="s">
        <v>81</v>
      </c>
    </row>
    <row r="59" spans="1:12" x14ac:dyDescent="0.25">
      <c r="A59">
        <f t="shared" si="0"/>
        <v>58</v>
      </c>
      <c r="B59" s="13" t="s">
        <v>18</v>
      </c>
      <c r="E59" s="3" t="s">
        <v>53</v>
      </c>
      <c r="F59" s="1">
        <v>47132.800000000003</v>
      </c>
      <c r="G59" s="15">
        <v>221.24</v>
      </c>
      <c r="H59" s="15">
        <v>0</v>
      </c>
      <c r="I59" s="15">
        <v>0</v>
      </c>
      <c r="J59" s="15">
        <v>0</v>
      </c>
      <c r="K59" s="15">
        <v>0</v>
      </c>
      <c r="L59" s="29">
        <v>0.03</v>
      </c>
    </row>
    <row r="60" spans="1:12" x14ac:dyDescent="0.25">
      <c r="A60">
        <f t="shared" si="0"/>
        <v>59</v>
      </c>
      <c r="B60" s="13" t="s">
        <v>13</v>
      </c>
      <c r="E60" s="3" t="s">
        <v>53</v>
      </c>
      <c r="F60" s="1">
        <v>69659.199999999997</v>
      </c>
      <c r="G60" s="15">
        <v>219.02</v>
      </c>
      <c r="H60" s="15">
        <v>0</v>
      </c>
      <c r="I60" s="15">
        <v>0</v>
      </c>
      <c r="J60" s="15">
        <v>0</v>
      </c>
      <c r="K60" s="15">
        <v>0</v>
      </c>
      <c r="L60" s="29">
        <v>2.76E-2</v>
      </c>
    </row>
    <row r="61" spans="1:12" x14ac:dyDescent="0.25">
      <c r="A61">
        <f t="shared" si="0"/>
        <v>60</v>
      </c>
      <c r="B61" s="13" t="s">
        <v>9</v>
      </c>
      <c r="E61" s="3" t="s">
        <v>53</v>
      </c>
      <c r="F61" s="1">
        <v>35464</v>
      </c>
      <c r="G61" s="15">
        <v>221.35</v>
      </c>
      <c r="H61" s="15">
        <v>0</v>
      </c>
      <c r="I61" s="15">
        <v>0</v>
      </c>
      <c r="J61" s="15">
        <v>0</v>
      </c>
      <c r="K61" s="15">
        <v>0</v>
      </c>
      <c r="L61" s="29">
        <v>0.03</v>
      </c>
    </row>
    <row r="62" spans="1:12" x14ac:dyDescent="0.25">
      <c r="A62">
        <f t="shared" si="0"/>
        <v>61</v>
      </c>
      <c r="B62" s="13" t="s">
        <v>24</v>
      </c>
      <c r="E62" s="3" t="s">
        <v>53</v>
      </c>
      <c r="F62" s="1">
        <v>33217.599999999999</v>
      </c>
      <c r="G62" s="15">
        <v>221.32</v>
      </c>
      <c r="H62" s="15">
        <v>55.33</v>
      </c>
      <c r="I62" s="15">
        <v>0</v>
      </c>
      <c r="J62" s="15">
        <v>0</v>
      </c>
      <c r="K62" s="15">
        <v>0</v>
      </c>
      <c r="L62" s="29">
        <v>0.03</v>
      </c>
    </row>
    <row r="63" spans="1:12" x14ac:dyDescent="0.25">
      <c r="A63">
        <f t="shared" si="0"/>
        <v>62</v>
      </c>
      <c r="B63" s="13" t="s">
        <v>25</v>
      </c>
      <c r="D63" s="3" t="s">
        <v>53</v>
      </c>
      <c r="F63" s="1">
        <v>56537.36</v>
      </c>
      <c r="G63" s="15">
        <v>221.26</v>
      </c>
      <c r="H63" s="15">
        <v>0</v>
      </c>
      <c r="I63" s="15">
        <v>0</v>
      </c>
      <c r="J63" s="15">
        <v>0</v>
      </c>
      <c r="K63" s="15">
        <v>0</v>
      </c>
      <c r="L63" s="29">
        <v>6.0900000000000003E-2</v>
      </c>
    </row>
    <row r="64" spans="1:12" x14ac:dyDescent="0.25">
      <c r="A64">
        <f t="shared" si="0"/>
        <v>63</v>
      </c>
      <c r="B64" s="13" t="s">
        <v>9</v>
      </c>
      <c r="E64" s="3" t="s">
        <v>53</v>
      </c>
      <c r="F64" s="1">
        <v>35235.199999999997</v>
      </c>
      <c r="G64" s="15">
        <v>221.3</v>
      </c>
      <c r="H64" s="15">
        <v>0</v>
      </c>
      <c r="I64" s="15">
        <v>0</v>
      </c>
      <c r="J64" s="15">
        <v>0</v>
      </c>
      <c r="K64" s="15">
        <v>0</v>
      </c>
      <c r="L64" s="29">
        <v>2.98E-2</v>
      </c>
    </row>
    <row r="65" spans="1:17" x14ac:dyDescent="0.25">
      <c r="A65">
        <f t="shared" si="0"/>
        <v>64</v>
      </c>
      <c r="B65" s="13" t="s">
        <v>26</v>
      </c>
      <c r="C65" s="3" t="s">
        <v>53</v>
      </c>
      <c r="D65" s="3" t="s">
        <v>53</v>
      </c>
      <c r="F65" s="1">
        <v>119693.08</v>
      </c>
      <c r="G65" s="15">
        <v>3697.33</v>
      </c>
      <c r="H65" s="15">
        <v>0</v>
      </c>
      <c r="I65" s="15">
        <v>0</v>
      </c>
      <c r="J65" s="15">
        <v>6152.78</v>
      </c>
      <c r="K65" s="15">
        <v>0</v>
      </c>
      <c r="L65" s="29">
        <v>0.03</v>
      </c>
    </row>
    <row r="66" spans="1:17" x14ac:dyDescent="0.25">
      <c r="A66">
        <f t="shared" si="0"/>
        <v>65</v>
      </c>
      <c r="B66" s="13" t="s">
        <v>27</v>
      </c>
      <c r="D66" s="3" t="s">
        <v>53</v>
      </c>
      <c r="F66" s="1">
        <v>49404</v>
      </c>
      <c r="G66" s="15">
        <v>221.25</v>
      </c>
      <c r="H66" s="15">
        <v>0</v>
      </c>
      <c r="I66" s="15">
        <v>0</v>
      </c>
      <c r="J66" s="15">
        <v>0</v>
      </c>
      <c r="K66" s="15">
        <v>0</v>
      </c>
      <c r="L66" s="29">
        <v>0.03</v>
      </c>
    </row>
    <row r="67" spans="1:17" x14ac:dyDescent="0.25">
      <c r="A67">
        <f t="shared" ref="A67:A76" si="1">A66+1</f>
        <v>66</v>
      </c>
      <c r="B67" s="13" t="s">
        <v>9</v>
      </c>
      <c r="E67" s="3" t="s">
        <v>53</v>
      </c>
      <c r="F67" s="1">
        <v>33904</v>
      </c>
      <c r="G67" s="15">
        <v>221.35</v>
      </c>
      <c r="H67" s="15">
        <v>0</v>
      </c>
      <c r="I67" s="15">
        <v>0</v>
      </c>
      <c r="J67" s="15">
        <v>0</v>
      </c>
      <c r="K67" s="15">
        <v>0</v>
      </c>
      <c r="L67" s="29">
        <v>5.57E-2</v>
      </c>
    </row>
    <row r="68" spans="1:17" x14ac:dyDescent="0.25">
      <c r="A68">
        <f t="shared" si="1"/>
        <v>67</v>
      </c>
      <c r="B68" s="13" t="s">
        <v>28</v>
      </c>
      <c r="E68" s="3" t="s">
        <v>53</v>
      </c>
      <c r="F68" s="1">
        <v>45281.599999999999</v>
      </c>
      <c r="G68" s="15">
        <v>218.9</v>
      </c>
      <c r="H68" s="15">
        <v>0</v>
      </c>
      <c r="I68" s="15">
        <v>0</v>
      </c>
      <c r="J68" s="15">
        <v>0</v>
      </c>
      <c r="K68" s="15">
        <v>0</v>
      </c>
      <c r="L68" s="29">
        <v>0.33560000000000001</v>
      </c>
    </row>
    <row r="69" spans="1:17" x14ac:dyDescent="0.25">
      <c r="A69">
        <f t="shared" si="1"/>
        <v>68</v>
      </c>
      <c r="B69" s="13" t="s">
        <v>28</v>
      </c>
      <c r="E69" s="3" t="s">
        <v>53</v>
      </c>
      <c r="F69" s="1">
        <v>45281.599999999999</v>
      </c>
      <c r="G69" s="15">
        <v>218.91</v>
      </c>
      <c r="H69" s="15">
        <v>0</v>
      </c>
      <c r="I69" s="15">
        <v>0</v>
      </c>
      <c r="J69" s="15">
        <v>0</v>
      </c>
      <c r="K69" s="15">
        <v>0</v>
      </c>
      <c r="L69" s="29">
        <v>0.33560000000000001</v>
      </c>
    </row>
    <row r="70" spans="1:17" x14ac:dyDescent="0.25">
      <c r="A70">
        <f t="shared" si="1"/>
        <v>69</v>
      </c>
      <c r="B70" s="13" t="s">
        <v>28</v>
      </c>
      <c r="E70" s="3" t="s">
        <v>53</v>
      </c>
      <c r="F70" s="1">
        <v>45281.599999999999</v>
      </c>
      <c r="G70" s="15">
        <v>218.82</v>
      </c>
      <c r="H70" s="15">
        <v>0</v>
      </c>
      <c r="I70" s="15">
        <v>0</v>
      </c>
      <c r="J70" s="15">
        <v>0</v>
      </c>
      <c r="K70" s="15">
        <v>0</v>
      </c>
      <c r="L70" s="29">
        <v>0.33560000000000001</v>
      </c>
    </row>
    <row r="71" spans="1:17" x14ac:dyDescent="0.25">
      <c r="A71">
        <f t="shared" si="1"/>
        <v>70</v>
      </c>
      <c r="B71" s="13" t="s">
        <v>28</v>
      </c>
      <c r="E71" s="3" t="s">
        <v>53</v>
      </c>
      <c r="F71" s="1">
        <v>45281.599999999999</v>
      </c>
      <c r="G71" s="15">
        <v>218.95</v>
      </c>
      <c r="H71" s="15">
        <v>0</v>
      </c>
      <c r="I71" s="15">
        <v>0</v>
      </c>
      <c r="J71" s="15">
        <v>0</v>
      </c>
      <c r="K71" s="15">
        <v>0</v>
      </c>
      <c r="L71" s="29">
        <v>0.33560000000000001</v>
      </c>
    </row>
    <row r="72" spans="1:17" x14ac:dyDescent="0.25">
      <c r="A72">
        <f t="shared" si="1"/>
        <v>71</v>
      </c>
      <c r="B72" s="13" t="s">
        <v>28</v>
      </c>
      <c r="E72" s="3" t="s">
        <v>53</v>
      </c>
      <c r="F72" s="1">
        <v>45281.599999999999</v>
      </c>
      <c r="G72" s="15">
        <v>218.7</v>
      </c>
      <c r="H72" s="15">
        <v>0</v>
      </c>
      <c r="I72" s="15">
        <v>0</v>
      </c>
      <c r="J72" s="15">
        <v>0</v>
      </c>
      <c r="K72" s="15">
        <v>0</v>
      </c>
      <c r="L72" s="29">
        <v>0.11360000000000001</v>
      </c>
    </row>
    <row r="73" spans="1:17" x14ac:dyDescent="0.25">
      <c r="A73">
        <f t="shared" si="1"/>
        <v>72</v>
      </c>
      <c r="B73" s="13" t="s">
        <v>29</v>
      </c>
      <c r="E73" s="3" t="s">
        <v>53</v>
      </c>
      <c r="F73" s="1">
        <v>31491.200000000001</v>
      </c>
      <c r="G73" s="15">
        <v>221.35</v>
      </c>
      <c r="H73" s="15">
        <v>0</v>
      </c>
      <c r="I73" s="15">
        <v>0</v>
      </c>
      <c r="J73" s="15">
        <v>0</v>
      </c>
      <c r="K73" s="15">
        <v>0</v>
      </c>
      <c r="L73" s="29">
        <v>8.14E-2</v>
      </c>
    </row>
    <row r="74" spans="1:17" x14ac:dyDescent="0.25">
      <c r="A74">
        <f t="shared" si="1"/>
        <v>73</v>
      </c>
      <c r="B74" s="13" t="s">
        <v>29</v>
      </c>
      <c r="E74" s="3" t="s">
        <v>53</v>
      </c>
      <c r="F74" s="1">
        <v>31571.4</v>
      </c>
      <c r="G74" s="15">
        <v>221.34</v>
      </c>
      <c r="H74" s="15">
        <v>0</v>
      </c>
      <c r="I74" s="15">
        <v>0</v>
      </c>
      <c r="J74" s="15">
        <v>0</v>
      </c>
      <c r="K74" s="15">
        <v>0</v>
      </c>
      <c r="L74" s="29" t="s">
        <v>81</v>
      </c>
    </row>
    <row r="75" spans="1:17" x14ac:dyDescent="0.25">
      <c r="A75">
        <f t="shared" si="1"/>
        <v>74</v>
      </c>
      <c r="B75" s="13" t="s">
        <v>30</v>
      </c>
      <c r="C75" s="3" t="s">
        <v>53</v>
      </c>
      <c r="D75" s="3" t="s">
        <v>53</v>
      </c>
      <c r="F75" s="1">
        <v>145250.04</v>
      </c>
      <c r="G75" s="15">
        <v>5102.1099999999997</v>
      </c>
      <c r="H75" s="15">
        <v>0</v>
      </c>
      <c r="I75" s="15">
        <v>4500</v>
      </c>
      <c r="J75" s="15">
        <v>0</v>
      </c>
      <c r="K75" s="15">
        <v>0</v>
      </c>
      <c r="L75" s="29" t="s">
        <v>81</v>
      </c>
    </row>
    <row r="76" spans="1:17" x14ac:dyDescent="0.25">
      <c r="A76">
        <f t="shared" si="1"/>
        <v>75</v>
      </c>
      <c r="B76" s="13" t="s">
        <v>23</v>
      </c>
      <c r="D76" s="3" t="s">
        <v>53</v>
      </c>
      <c r="F76" s="1">
        <v>49046.400000000001</v>
      </c>
      <c r="G76" s="15">
        <v>110.63</v>
      </c>
      <c r="H76" s="15">
        <v>0</v>
      </c>
      <c r="I76" s="15">
        <v>0</v>
      </c>
      <c r="J76" s="15">
        <v>0</v>
      </c>
      <c r="K76" s="15">
        <v>0</v>
      </c>
      <c r="L76" s="29" t="s">
        <v>81</v>
      </c>
      <c r="P76" s="6"/>
      <c r="Q76" s="6"/>
    </row>
    <row r="77" spans="1:17" ht="15.75" thickBot="1" x14ac:dyDescent="0.3">
      <c r="B77" s="13"/>
      <c r="M77" s="6"/>
      <c r="N77" s="6"/>
      <c r="O77" s="6"/>
      <c r="P77" s="6"/>
      <c r="Q77" s="6"/>
    </row>
    <row r="78" spans="1:17" x14ac:dyDescent="0.25">
      <c r="A78" s="41" t="s">
        <v>89</v>
      </c>
      <c r="B78" s="42" t="s">
        <v>110</v>
      </c>
      <c r="C78" s="43">
        <f>+AVERAGEIF(C$2:C$76,"X",$L$2:$L$76)</f>
        <v>0.03</v>
      </c>
      <c r="M78" s="6"/>
      <c r="N78" s="6"/>
      <c r="O78" s="6"/>
    </row>
    <row r="79" spans="1:17" x14ac:dyDescent="0.25">
      <c r="A79" s="44" t="s">
        <v>90</v>
      </c>
      <c r="B79" s="14" t="s">
        <v>111</v>
      </c>
      <c r="C79" s="45">
        <f>+AVERAGEIF(D$2:D$76,"X",$L$2:$L$76)</f>
        <v>3.2575E-2</v>
      </c>
    </row>
    <row r="80" spans="1:17" x14ac:dyDescent="0.25">
      <c r="A80" s="44" t="s">
        <v>91</v>
      </c>
      <c r="B80" s="14" t="s">
        <v>112</v>
      </c>
      <c r="C80" s="45">
        <f>+AVERAGEIF(E$2:E$76,"X",$L$2:$L$76)</f>
        <v>5.5346296296296296E-2</v>
      </c>
    </row>
    <row r="81" spans="1:3" x14ac:dyDescent="0.25">
      <c r="A81" s="44" t="s">
        <v>94</v>
      </c>
      <c r="B81" s="14" t="s">
        <v>95</v>
      </c>
      <c r="C81" s="46">
        <f>+AVERAGEIF(C$2:C$76,"X",$G$2:$G$76)</f>
        <v>3848.6049999999996</v>
      </c>
    </row>
    <row r="82" spans="1:3" x14ac:dyDescent="0.25">
      <c r="A82" s="44" t="s">
        <v>93</v>
      </c>
      <c r="B82" s="14" t="s">
        <v>96</v>
      </c>
      <c r="C82" s="46">
        <f>+AVERAGEIF(D$2:D$76,"X",$G$2:$G$76)</f>
        <v>1180.6586666666667</v>
      </c>
    </row>
    <row r="83" spans="1:3" x14ac:dyDescent="0.25">
      <c r="A83" s="44" t="s">
        <v>92</v>
      </c>
      <c r="B83" s="14" t="s">
        <v>100</v>
      </c>
      <c r="C83" s="46">
        <f>+AVERAGEIF(E$2:E$76,"X",$G$2:$G$76)</f>
        <v>210.63583333333338</v>
      </c>
    </row>
    <row r="84" spans="1:3" x14ac:dyDescent="0.25">
      <c r="A84" s="44" t="s">
        <v>97</v>
      </c>
      <c r="B84" s="14" t="s">
        <v>101</v>
      </c>
      <c r="C84" s="46">
        <f>+SUMIF(C$2:C$76,"X",$H$2:$H$76)</f>
        <v>0</v>
      </c>
    </row>
    <row r="85" spans="1:3" x14ac:dyDescent="0.25">
      <c r="A85" s="44" t="s">
        <v>98</v>
      </c>
      <c r="B85" s="14" t="s">
        <v>102</v>
      </c>
      <c r="C85" s="46">
        <f>+SUMIF(D$2:D$76,"X",$H$2:$H$76)</f>
        <v>276.20999999999998</v>
      </c>
    </row>
    <row r="86" spans="1:3" x14ac:dyDescent="0.25">
      <c r="A86" s="44" t="s">
        <v>99</v>
      </c>
      <c r="B86" s="14" t="s">
        <v>103</v>
      </c>
      <c r="C86" s="46">
        <f>+SUMIF(E$2:E$76,"X",$H$2:$H$76)</f>
        <v>2255.02</v>
      </c>
    </row>
    <row r="87" spans="1:3" x14ac:dyDescent="0.25">
      <c r="A87" s="44" t="s">
        <v>104</v>
      </c>
      <c r="B87" s="14" t="s">
        <v>107</v>
      </c>
      <c r="C87" s="46">
        <f>+SUMIF(C$2:C$76,"X",$J$2:$J$76)</f>
        <v>17527.07</v>
      </c>
    </row>
    <row r="88" spans="1:3" x14ac:dyDescent="0.25">
      <c r="A88" s="44" t="s">
        <v>105</v>
      </c>
      <c r="B88" s="14" t="s">
        <v>108</v>
      </c>
      <c r="C88" s="46">
        <f>+SUMIF(D$2:D$76,"X",$J$2:$J$76)</f>
        <v>30654.11</v>
      </c>
    </row>
    <row r="89" spans="1:3" x14ac:dyDescent="0.25">
      <c r="A89" s="44" t="s">
        <v>106</v>
      </c>
      <c r="B89" s="14" t="s">
        <v>109</v>
      </c>
      <c r="C89" s="46">
        <f>+SUMIF(E$2:E$76,"X",$J$2:$J$76)</f>
        <v>0</v>
      </c>
    </row>
    <row r="90" spans="1:3" x14ac:dyDescent="0.25">
      <c r="A90" s="44" t="s">
        <v>113</v>
      </c>
      <c r="B90" s="14" t="s">
        <v>116</v>
      </c>
      <c r="C90" s="46">
        <f>+SUMIF(C$2:C$76,"X",$K$2:$K$76)+SUMIF(C$2:C$76,"X",$I$2:$I$76)</f>
        <v>4500</v>
      </c>
    </row>
    <row r="91" spans="1:3" x14ac:dyDescent="0.25">
      <c r="A91" s="44" t="s">
        <v>114</v>
      </c>
      <c r="B91" s="14" t="s">
        <v>117</v>
      </c>
      <c r="C91" s="46">
        <f>+SUMIF(D$2:D$76,"X",$K$2:$K$76)+SUMIF(D$2:D$76,"X",$I$2:$I$76)</f>
        <v>4500</v>
      </c>
    </row>
    <row r="92" spans="1:3" x14ac:dyDescent="0.25">
      <c r="A92" s="44" t="s">
        <v>115</v>
      </c>
      <c r="B92" s="14" t="s">
        <v>118</v>
      </c>
      <c r="C92" s="46">
        <f>+SUMIF(E$2:E$76,"X",$K$2:$K$76)+SUMIF(E$2:E$76,"X",$I$2:$I$76)</f>
        <v>0</v>
      </c>
    </row>
    <row r="93" spans="1:3" x14ac:dyDescent="0.25">
      <c r="A93" s="44"/>
      <c r="C93" s="47"/>
    </row>
    <row r="94" spans="1:3" ht="15.75" thickBot="1" x14ac:dyDescent="0.3">
      <c r="A94" s="48" t="s">
        <v>119</v>
      </c>
      <c r="B94" s="49"/>
      <c r="C94" s="50"/>
    </row>
  </sheetData>
  <autoFilter ref="A1:L76" xr:uid="{26525C20-2597-4347-861E-C73B1AE38FC7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2"/>
  <sheetViews>
    <sheetView zoomScaleNormal="100" workbookViewId="0">
      <pane ySplit="1" topLeftCell="A2" activePane="bottomLeft" state="frozen"/>
      <selection activeCell="L1" sqref="L1:L1048576"/>
      <selection pane="bottomLeft" activeCell="B1" sqref="B1:C1048576"/>
    </sheetView>
  </sheetViews>
  <sheetFormatPr defaultColWidth="11.42578125" defaultRowHeight="15" x14ac:dyDescent="0.25"/>
  <cols>
    <col min="1" max="1" width="9.140625"/>
    <col min="2" max="2" width="38.5703125" customWidth="1"/>
    <col min="3" max="3" width="14.140625" style="3" bestFit="1" customWidth="1"/>
    <col min="4" max="4" width="8.7109375" style="3" customWidth="1"/>
    <col min="5" max="5" width="12.7109375" style="3" customWidth="1"/>
    <col min="6" max="12" width="15.28515625" customWidth="1"/>
    <col min="13" max="13" width="11" customWidth="1"/>
  </cols>
  <sheetData>
    <row r="1" spans="1:15" ht="48.75" customHeight="1" x14ac:dyDescent="0.25">
      <c r="A1" s="8" t="s">
        <v>54</v>
      </c>
      <c r="B1" s="9" t="s">
        <v>5</v>
      </c>
      <c r="C1" s="10" t="s">
        <v>2</v>
      </c>
      <c r="D1" s="10" t="s">
        <v>3</v>
      </c>
      <c r="E1" s="10" t="s">
        <v>4</v>
      </c>
      <c r="F1" s="8" t="s">
        <v>0</v>
      </c>
      <c r="G1" s="8" t="s">
        <v>1</v>
      </c>
      <c r="H1" s="8" t="s">
        <v>50</v>
      </c>
      <c r="I1" s="8" t="s">
        <v>52</v>
      </c>
      <c r="J1" s="11" t="s">
        <v>48</v>
      </c>
      <c r="K1" s="11" t="s">
        <v>49</v>
      </c>
      <c r="L1" s="11" t="s">
        <v>88</v>
      </c>
      <c r="M1" s="12"/>
      <c r="N1" s="12"/>
      <c r="O1" s="12"/>
    </row>
    <row r="2" spans="1:15" ht="15" customHeight="1" x14ac:dyDescent="0.25">
      <c r="A2">
        <v>1</v>
      </c>
      <c r="B2" s="13" t="s">
        <v>6</v>
      </c>
      <c r="C2" s="18"/>
      <c r="D2" s="18"/>
      <c r="E2" s="18" t="s">
        <v>53</v>
      </c>
      <c r="F2" s="1">
        <v>54953.599999999999</v>
      </c>
      <c r="G2" s="19">
        <v>110.64</v>
      </c>
      <c r="H2" s="15">
        <v>0</v>
      </c>
      <c r="I2" s="15">
        <v>0</v>
      </c>
      <c r="J2" s="19">
        <v>0</v>
      </c>
      <c r="K2" s="19">
        <v>0</v>
      </c>
      <c r="L2" s="30">
        <v>2.8000000000000001E-2</v>
      </c>
      <c r="M2" s="37"/>
      <c r="N2" s="20"/>
    </row>
    <row r="3" spans="1:15" ht="15" customHeight="1" x14ac:dyDescent="0.25">
      <c r="A3">
        <f>A2+1</f>
        <v>2</v>
      </c>
      <c r="B3" s="13" t="s">
        <v>42</v>
      </c>
      <c r="C3" s="18"/>
      <c r="D3" s="18" t="s">
        <v>53</v>
      </c>
      <c r="E3" s="18"/>
      <c r="F3" s="1">
        <v>92328.08</v>
      </c>
      <c r="G3" s="19">
        <v>109.26</v>
      </c>
      <c r="H3" s="15">
        <v>382.43</v>
      </c>
      <c r="I3" s="15">
        <v>0</v>
      </c>
      <c r="J3" s="19">
        <v>0</v>
      </c>
      <c r="K3" s="19">
        <v>0</v>
      </c>
      <c r="L3" s="30">
        <v>2.8000000000000001E-2</v>
      </c>
      <c r="M3" s="37"/>
      <c r="N3" s="20"/>
    </row>
    <row r="4" spans="1:15" ht="15" customHeight="1" x14ac:dyDescent="0.25">
      <c r="A4">
        <f t="shared" ref="A4:A67" si="0">A3+1</f>
        <v>3</v>
      </c>
      <c r="B4" s="13" t="s">
        <v>41</v>
      </c>
      <c r="C4" s="18"/>
      <c r="D4" s="18"/>
      <c r="E4" s="18" t="s">
        <v>53</v>
      </c>
      <c r="F4" s="1">
        <v>67953.600000000006</v>
      </c>
      <c r="G4" s="19">
        <v>109.22</v>
      </c>
      <c r="H4" s="15">
        <v>0</v>
      </c>
      <c r="I4" s="15">
        <v>0</v>
      </c>
      <c r="J4" s="19">
        <v>0</v>
      </c>
      <c r="K4" s="19">
        <v>0</v>
      </c>
      <c r="L4" s="30">
        <v>2.6700000000000002E-2</v>
      </c>
      <c r="M4" s="37"/>
      <c r="N4" s="20"/>
    </row>
    <row r="5" spans="1:15" ht="15" customHeight="1" x14ac:dyDescent="0.25">
      <c r="A5">
        <f t="shared" si="0"/>
        <v>4</v>
      </c>
      <c r="B5" s="13" t="s">
        <v>8</v>
      </c>
      <c r="C5" s="18" t="s">
        <v>53</v>
      </c>
      <c r="D5" s="18" t="s">
        <v>53</v>
      </c>
      <c r="E5" s="18"/>
      <c r="F5" s="1">
        <v>101753</v>
      </c>
      <c r="G5" s="19">
        <v>0</v>
      </c>
      <c r="H5" s="15">
        <v>607.58000000000004</v>
      </c>
      <c r="I5" s="15">
        <v>0</v>
      </c>
      <c r="J5" s="19">
        <v>400</v>
      </c>
      <c r="K5" s="19">
        <v>0</v>
      </c>
      <c r="L5" s="30">
        <v>0</v>
      </c>
      <c r="M5" s="37"/>
      <c r="N5" s="20"/>
    </row>
    <row r="6" spans="1:15" ht="15" customHeight="1" x14ac:dyDescent="0.25">
      <c r="A6">
        <f t="shared" si="0"/>
        <v>5</v>
      </c>
      <c r="B6" s="13" t="s">
        <v>42</v>
      </c>
      <c r="C6" s="18"/>
      <c r="D6" s="18" t="s">
        <v>53</v>
      </c>
      <c r="E6" s="18"/>
      <c r="F6" s="1">
        <v>93034.240000000005</v>
      </c>
      <c r="G6" s="19">
        <v>109.73</v>
      </c>
      <c r="H6" s="15">
        <v>0</v>
      </c>
      <c r="I6" s="15">
        <v>0</v>
      </c>
      <c r="J6" s="19">
        <v>0</v>
      </c>
      <c r="K6" s="19">
        <v>0</v>
      </c>
      <c r="L6" s="30">
        <v>2.8000000000000001E-2</v>
      </c>
      <c r="M6" s="37"/>
      <c r="N6" s="20"/>
    </row>
    <row r="7" spans="1:15" ht="15" customHeight="1" x14ac:dyDescent="0.25">
      <c r="A7">
        <f t="shared" si="0"/>
        <v>6</v>
      </c>
      <c r="B7" t="s">
        <v>126</v>
      </c>
      <c r="C7" s="18"/>
      <c r="D7" s="18"/>
      <c r="E7" s="18" t="s">
        <v>53</v>
      </c>
      <c r="F7" s="1">
        <v>55785.599999999999</v>
      </c>
      <c r="G7" s="19">
        <v>110.07</v>
      </c>
      <c r="H7" s="15">
        <v>0</v>
      </c>
      <c r="I7" s="15">
        <v>0</v>
      </c>
      <c r="J7" s="19">
        <v>0</v>
      </c>
      <c r="K7" s="19">
        <v>0</v>
      </c>
      <c r="L7" s="30">
        <v>6.7699999999999996E-2</v>
      </c>
      <c r="M7" s="37"/>
      <c r="N7" s="20"/>
    </row>
    <row r="8" spans="1:15" ht="15" customHeight="1" x14ac:dyDescent="0.25">
      <c r="A8">
        <f t="shared" si="0"/>
        <v>7</v>
      </c>
      <c r="B8" s="13" t="s">
        <v>9</v>
      </c>
      <c r="C8" s="18"/>
      <c r="D8" s="18"/>
      <c r="E8" s="18" t="s">
        <v>53</v>
      </c>
      <c r="F8" s="1">
        <v>41454.400000000001</v>
      </c>
      <c r="G8" s="19">
        <v>110.68</v>
      </c>
      <c r="H8" s="15">
        <v>0</v>
      </c>
      <c r="I8" s="15">
        <v>0</v>
      </c>
      <c r="J8" s="19">
        <v>0</v>
      </c>
      <c r="K8" s="19">
        <v>0</v>
      </c>
      <c r="L8" s="30">
        <v>2.7799999999999998E-2</v>
      </c>
      <c r="M8" s="37"/>
      <c r="N8" s="20"/>
    </row>
    <row r="9" spans="1:15" ht="15" customHeight="1" x14ac:dyDescent="0.25">
      <c r="A9">
        <f t="shared" si="0"/>
        <v>8</v>
      </c>
      <c r="B9" s="13" t="s">
        <v>35</v>
      </c>
      <c r="C9" s="18"/>
      <c r="D9" s="18" t="s">
        <v>53</v>
      </c>
      <c r="E9" s="18"/>
      <c r="F9" s="1">
        <v>70587.399999999994</v>
      </c>
      <c r="G9" s="19">
        <v>2142.7399999999998</v>
      </c>
      <c r="H9" s="15">
        <v>0</v>
      </c>
      <c r="I9" s="15">
        <v>0</v>
      </c>
      <c r="J9" s="19">
        <v>0</v>
      </c>
      <c r="K9" s="19">
        <v>0</v>
      </c>
      <c r="L9" s="30">
        <v>4.2000000000000003E-2</v>
      </c>
      <c r="M9" s="37"/>
      <c r="N9" s="20"/>
    </row>
    <row r="10" spans="1:15" ht="15" customHeight="1" x14ac:dyDescent="0.25">
      <c r="A10">
        <f t="shared" si="0"/>
        <v>9</v>
      </c>
      <c r="B10" s="13" t="s">
        <v>11</v>
      </c>
      <c r="C10" s="18"/>
      <c r="D10" s="18"/>
      <c r="E10" s="18" t="s">
        <v>53</v>
      </c>
      <c r="F10" s="1">
        <v>78686.399999999994</v>
      </c>
      <c r="G10" s="19">
        <v>109.48</v>
      </c>
      <c r="H10" s="15">
        <v>0</v>
      </c>
      <c r="I10" s="15">
        <v>0</v>
      </c>
      <c r="J10" s="19">
        <v>0</v>
      </c>
      <c r="K10" s="19">
        <v>0</v>
      </c>
      <c r="L10" s="30">
        <v>2.69E-2</v>
      </c>
      <c r="M10" s="37"/>
      <c r="N10" s="20"/>
    </row>
    <row r="11" spans="1:15" ht="15" customHeight="1" x14ac:dyDescent="0.25">
      <c r="A11">
        <f t="shared" si="0"/>
        <v>10</v>
      </c>
      <c r="B11" s="13" t="s">
        <v>12</v>
      </c>
      <c r="C11" s="18"/>
      <c r="D11" s="18"/>
      <c r="E11" s="18" t="s">
        <v>53</v>
      </c>
      <c r="F11" s="1">
        <v>60798.400000000001</v>
      </c>
      <c r="G11" s="19">
        <v>109.56</v>
      </c>
      <c r="H11" s="15">
        <v>0</v>
      </c>
      <c r="I11" s="15">
        <v>0</v>
      </c>
      <c r="J11" s="19">
        <v>0</v>
      </c>
      <c r="K11" s="19">
        <v>0</v>
      </c>
      <c r="L11" s="30">
        <v>2.6700000000000002E-2</v>
      </c>
      <c r="M11" s="37"/>
      <c r="N11" s="20"/>
    </row>
    <row r="12" spans="1:15" ht="15" customHeight="1" x14ac:dyDescent="0.25">
      <c r="A12">
        <f t="shared" si="0"/>
        <v>11</v>
      </c>
      <c r="B12" s="13" t="s">
        <v>23</v>
      </c>
      <c r="C12" s="18"/>
      <c r="D12" s="18" t="s">
        <v>53</v>
      </c>
      <c r="E12" s="18"/>
      <c r="F12" s="1">
        <v>73011.12</v>
      </c>
      <c r="G12" s="19">
        <v>110.6</v>
      </c>
      <c r="H12" s="15">
        <v>0</v>
      </c>
      <c r="I12" s="15">
        <v>0</v>
      </c>
      <c r="J12" s="19">
        <v>0</v>
      </c>
      <c r="K12" s="19">
        <v>0</v>
      </c>
      <c r="L12" s="30">
        <v>2.8000000000000001E-2</v>
      </c>
      <c r="M12" s="30"/>
      <c r="N12" s="20"/>
    </row>
    <row r="13" spans="1:15" ht="15" customHeight="1" x14ac:dyDescent="0.25">
      <c r="A13">
        <f t="shared" si="0"/>
        <v>12</v>
      </c>
      <c r="B13" t="s">
        <v>61</v>
      </c>
      <c r="C13" s="18"/>
      <c r="D13" s="18" t="s">
        <v>53</v>
      </c>
      <c r="E13" s="18"/>
      <c r="F13" s="1">
        <v>62839.4</v>
      </c>
      <c r="G13" s="19">
        <v>110.66</v>
      </c>
      <c r="H13" s="15">
        <v>0</v>
      </c>
      <c r="I13" s="15">
        <v>0</v>
      </c>
      <c r="J13" s="19">
        <v>0</v>
      </c>
      <c r="K13" s="19">
        <v>0</v>
      </c>
      <c r="L13" s="30">
        <v>2.7999999999999997E-2</v>
      </c>
      <c r="M13" s="30"/>
      <c r="N13" s="20"/>
    </row>
    <row r="14" spans="1:15" ht="15" customHeight="1" x14ac:dyDescent="0.25">
      <c r="A14">
        <f t="shared" si="0"/>
        <v>13</v>
      </c>
      <c r="B14" s="13" t="s">
        <v>11</v>
      </c>
      <c r="C14" s="18"/>
      <c r="D14" s="18"/>
      <c r="E14" s="18" t="s">
        <v>53</v>
      </c>
      <c r="F14" s="1">
        <v>78686.399999999994</v>
      </c>
      <c r="G14" s="19">
        <v>109.45</v>
      </c>
      <c r="H14" s="15">
        <v>0</v>
      </c>
      <c r="I14" s="15">
        <v>0</v>
      </c>
      <c r="J14" s="19">
        <v>0</v>
      </c>
      <c r="K14" s="19">
        <v>0</v>
      </c>
      <c r="L14" s="30">
        <v>2.69E-2</v>
      </c>
      <c r="M14" s="30"/>
      <c r="N14" s="20"/>
    </row>
    <row r="15" spans="1:15" ht="15" customHeight="1" x14ac:dyDescent="0.25">
      <c r="A15">
        <f t="shared" si="0"/>
        <v>14</v>
      </c>
      <c r="B15" s="13" t="s">
        <v>9</v>
      </c>
      <c r="C15" s="18"/>
      <c r="D15" s="18"/>
      <c r="E15" s="18" t="s">
        <v>53</v>
      </c>
      <c r="F15" s="1">
        <v>45406.400000000001</v>
      </c>
      <c r="G15" s="19">
        <v>0</v>
      </c>
      <c r="H15" s="15">
        <v>498.01</v>
      </c>
      <c r="I15" s="15">
        <v>0</v>
      </c>
      <c r="J15" s="19">
        <v>0</v>
      </c>
      <c r="K15" s="19">
        <v>0</v>
      </c>
      <c r="L15" s="30">
        <v>2.7799999999999998E-2</v>
      </c>
      <c r="M15" s="30"/>
      <c r="N15" s="20"/>
    </row>
    <row r="16" spans="1:15" ht="15" customHeight="1" x14ac:dyDescent="0.25">
      <c r="A16">
        <f t="shared" si="0"/>
        <v>15</v>
      </c>
      <c r="B16" s="13" t="s">
        <v>11</v>
      </c>
      <c r="C16" s="18"/>
      <c r="D16" s="18"/>
      <c r="E16" s="18" t="s">
        <v>53</v>
      </c>
      <c r="F16" s="1">
        <v>78686.399999999994</v>
      </c>
      <c r="G16" s="19">
        <v>109.72</v>
      </c>
      <c r="H16" s="15">
        <v>0</v>
      </c>
      <c r="I16" s="15">
        <v>0</v>
      </c>
      <c r="J16" s="19">
        <v>0</v>
      </c>
      <c r="K16" s="19">
        <v>0</v>
      </c>
      <c r="L16" s="30">
        <v>2.69E-2</v>
      </c>
      <c r="M16" s="30"/>
      <c r="N16" s="20"/>
    </row>
    <row r="17" spans="1:14" ht="15" customHeight="1" x14ac:dyDescent="0.25">
      <c r="A17">
        <f t="shared" si="0"/>
        <v>16</v>
      </c>
      <c r="B17" s="13" t="s">
        <v>11</v>
      </c>
      <c r="C17" s="18"/>
      <c r="D17" s="18"/>
      <c r="E17" s="18" t="s">
        <v>53</v>
      </c>
      <c r="F17" s="1">
        <v>78686.399999999994</v>
      </c>
      <c r="G17" s="19">
        <v>109.45</v>
      </c>
      <c r="H17" s="15">
        <v>0</v>
      </c>
      <c r="I17" s="15">
        <v>0</v>
      </c>
      <c r="J17" s="19">
        <v>0</v>
      </c>
      <c r="K17" s="19">
        <v>0</v>
      </c>
      <c r="L17" s="30">
        <v>2.69E-2</v>
      </c>
      <c r="M17" s="30"/>
      <c r="N17" s="20"/>
    </row>
    <row r="18" spans="1:14" ht="15" customHeight="1" x14ac:dyDescent="0.25">
      <c r="A18">
        <f t="shared" si="0"/>
        <v>17</v>
      </c>
      <c r="B18" s="13" t="s">
        <v>13</v>
      </c>
      <c r="C18" s="18"/>
      <c r="D18" s="18"/>
      <c r="E18" s="18" t="s">
        <v>53</v>
      </c>
      <c r="F18" s="1">
        <v>71531.199999999997</v>
      </c>
      <c r="G18" s="19">
        <v>109.47</v>
      </c>
      <c r="H18" s="15">
        <v>0</v>
      </c>
      <c r="I18" s="15">
        <v>0</v>
      </c>
      <c r="J18" s="19">
        <v>0</v>
      </c>
      <c r="K18" s="19">
        <v>0</v>
      </c>
      <c r="L18" s="30">
        <v>2.69E-2</v>
      </c>
      <c r="M18" s="30"/>
      <c r="N18" s="20"/>
    </row>
    <row r="19" spans="1:14" ht="15" customHeight="1" x14ac:dyDescent="0.25">
      <c r="A19">
        <f t="shared" si="0"/>
        <v>18</v>
      </c>
      <c r="B19" s="13" t="s">
        <v>13</v>
      </c>
      <c r="C19" s="18"/>
      <c r="D19" s="18"/>
      <c r="E19" s="18" t="s">
        <v>53</v>
      </c>
      <c r="F19" s="1">
        <v>71531.199999999997</v>
      </c>
      <c r="G19" s="19">
        <v>109.6</v>
      </c>
      <c r="H19" s="15">
        <v>0</v>
      </c>
      <c r="I19" s="15">
        <v>0</v>
      </c>
      <c r="J19" s="19">
        <v>0</v>
      </c>
      <c r="K19" s="19">
        <v>0</v>
      </c>
      <c r="L19" s="30">
        <v>2.69E-2</v>
      </c>
      <c r="M19" s="30"/>
      <c r="N19" s="20"/>
    </row>
    <row r="20" spans="1:14" ht="15" customHeight="1" x14ac:dyDescent="0.25">
      <c r="A20">
        <f t="shared" si="0"/>
        <v>19</v>
      </c>
      <c r="B20" s="13" t="s">
        <v>11</v>
      </c>
      <c r="C20" s="18"/>
      <c r="D20" s="18"/>
      <c r="E20" s="18" t="s">
        <v>53</v>
      </c>
      <c r="F20" s="1">
        <v>78686.399999999994</v>
      </c>
      <c r="G20" s="19">
        <v>109.63</v>
      </c>
      <c r="H20" s="15">
        <v>219.25</v>
      </c>
      <c r="I20" s="15">
        <v>0</v>
      </c>
      <c r="J20" s="19">
        <v>0</v>
      </c>
      <c r="K20" s="19">
        <v>0</v>
      </c>
      <c r="L20" s="30">
        <v>2.69E-2</v>
      </c>
      <c r="M20" s="30"/>
      <c r="N20" s="20"/>
    </row>
    <row r="21" spans="1:14" ht="15" customHeight="1" x14ac:dyDescent="0.25">
      <c r="A21">
        <f t="shared" si="0"/>
        <v>20</v>
      </c>
      <c r="B21" s="13" t="s">
        <v>33</v>
      </c>
      <c r="C21" s="18"/>
      <c r="D21" s="18"/>
      <c r="E21" s="18" t="s">
        <v>53</v>
      </c>
      <c r="F21" s="1">
        <v>47652.800000000003</v>
      </c>
      <c r="G21" s="19">
        <v>110.06</v>
      </c>
      <c r="H21" s="15">
        <v>220.09</v>
      </c>
      <c r="I21" s="15">
        <v>0</v>
      </c>
      <c r="J21" s="19">
        <v>0</v>
      </c>
      <c r="K21" s="19">
        <v>0</v>
      </c>
      <c r="L21" s="30">
        <v>2.7799999999999998E-2</v>
      </c>
      <c r="M21" s="30"/>
      <c r="N21" s="20"/>
    </row>
    <row r="22" spans="1:14" ht="15" customHeight="1" x14ac:dyDescent="0.25">
      <c r="A22">
        <f t="shared" si="0"/>
        <v>21</v>
      </c>
      <c r="B22" s="13" t="s">
        <v>11</v>
      </c>
      <c r="C22" s="18"/>
      <c r="D22" s="18"/>
      <c r="E22" s="18" t="s">
        <v>53</v>
      </c>
      <c r="F22" s="1">
        <v>78686.399999999994</v>
      </c>
      <c r="G22" s="19">
        <v>102.47</v>
      </c>
      <c r="H22" s="15">
        <v>0</v>
      </c>
      <c r="I22" s="15">
        <v>0</v>
      </c>
      <c r="J22" s="19">
        <v>0</v>
      </c>
      <c r="K22" s="19">
        <v>0</v>
      </c>
      <c r="L22" s="30">
        <v>2.69E-2</v>
      </c>
      <c r="M22" s="30"/>
      <c r="N22" s="20"/>
    </row>
    <row r="23" spans="1:14" ht="15" customHeight="1" x14ac:dyDescent="0.25">
      <c r="A23">
        <f t="shared" si="0"/>
        <v>22</v>
      </c>
      <c r="B23" s="13" t="s">
        <v>13</v>
      </c>
      <c r="C23" s="18"/>
      <c r="D23" s="18"/>
      <c r="E23" s="18" t="s">
        <v>53</v>
      </c>
      <c r="F23" s="1">
        <v>71531.199999999997</v>
      </c>
      <c r="G23" s="19">
        <v>109.45</v>
      </c>
      <c r="H23" s="15">
        <v>0</v>
      </c>
      <c r="I23" s="15">
        <v>0</v>
      </c>
      <c r="J23" s="19">
        <v>0</v>
      </c>
      <c r="K23" s="19">
        <v>0</v>
      </c>
      <c r="L23" s="30">
        <v>2.69E-2</v>
      </c>
      <c r="M23" s="30"/>
      <c r="N23" s="20"/>
    </row>
    <row r="24" spans="1:14" ht="15" customHeight="1" x14ac:dyDescent="0.25">
      <c r="A24">
        <f t="shared" si="0"/>
        <v>23</v>
      </c>
      <c r="B24" s="13" t="s">
        <v>12</v>
      </c>
      <c r="C24" s="18"/>
      <c r="D24" s="18"/>
      <c r="E24" s="18" t="s">
        <v>53</v>
      </c>
      <c r="F24" s="1">
        <v>59363.199999999997</v>
      </c>
      <c r="G24" s="19">
        <v>109.58</v>
      </c>
      <c r="H24" s="15">
        <v>0</v>
      </c>
      <c r="I24" s="15">
        <v>0</v>
      </c>
      <c r="J24" s="19">
        <v>0</v>
      </c>
      <c r="K24" s="19">
        <v>0</v>
      </c>
      <c r="L24" s="30">
        <v>2.6599999999999999E-2</v>
      </c>
      <c r="M24" s="30"/>
      <c r="N24" s="20"/>
    </row>
    <row r="25" spans="1:14" ht="15" customHeight="1" x14ac:dyDescent="0.25">
      <c r="A25">
        <f t="shared" si="0"/>
        <v>24</v>
      </c>
      <c r="B25" s="13" t="s">
        <v>11</v>
      </c>
      <c r="C25" s="18"/>
      <c r="D25" s="18"/>
      <c r="E25" s="18" t="s">
        <v>53</v>
      </c>
      <c r="F25" s="1">
        <v>78686.399999999994</v>
      </c>
      <c r="G25" s="19">
        <v>109.49</v>
      </c>
      <c r="H25" s="15">
        <v>0</v>
      </c>
      <c r="I25" s="15">
        <v>0</v>
      </c>
      <c r="J25" s="19">
        <v>0</v>
      </c>
      <c r="K25" s="19">
        <v>0</v>
      </c>
      <c r="L25" s="30">
        <v>0.12959999999999999</v>
      </c>
      <c r="M25" s="30"/>
      <c r="N25" s="20"/>
    </row>
    <row r="26" spans="1:14" ht="15" customHeight="1" x14ac:dyDescent="0.25">
      <c r="A26">
        <f t="shared" si="0"/>
        <v>25</v>
      </c>
      <c r="B26" s="13" t="s">
        <v>14</v>
      </c>
      <c r="C26" s="18" t="s">
        <v>53</v>
      </c>
      <c r="D26" s="18" t="s">
        <v>53</v>
      </c>
      <c r="E26" s="18"/>
      <c r="F26" s="1">
        <v>110682</v>
      </c>
      <c r="G26" s="19">
        <v>0</v>
      </c>
      <c r="H26" s="19"/>
      <c r="I26" s="15">
        <v>0</v>
      </c>
      <c r="J26" s="19">
        <v>3281.8</v>
      </c>
      <c r="K26" s="19">
        <v>0</v>
      </c>
      <c r="L26" s="30">
        <v>8.3999999999999995E-3</v>
      </c>
      <c r="M26" s="30"/>
      <c r="N26" s="20"/>
    </row>
    <row r="27" spans="1:14" ht="15" customHeight="1" x14ac:dyDescent="0.25">
      <c r="A27">
        <f t="shared" si="0"/>
        <v>26</v>
      </c>
      <c r="B27" s="13" t="s">
        <v>15</v>
      </c>
      <c r="C27" s="18"/>
      <c r="D27" s="18"/>
      <c r="E27" s="18" t="s">
        <v>53</v>
      </c>
      <c r="F27" s="1">
        <v>42099.199999999997</v>
      </c>
      <c r="G27" s="19">
        <v>110.67</v>
      </c>
      <c r="H27" s="15">
        <v>166.02</v>
      </c>
      <c r="I27" s="15">
        <v>0</v>
      </c>
      <c r="J27" s="19">
        <v>0</v>
      </c>
      <c r="K27" s="19">
        <v>0</v>
      </c>
      <c r="L27" s="30">
        <v>4.2200000000000001E-2</v>
      </c>
      <c r="M27" s="30"/>
      <c r="N27" s="20"/>
    </row>
    <row r="28" spans="1:14" ht="15" customHeight="1" x14ac:dyDescent="0.25">
      <c r="A28">
        <f t="shared" si="0"/>
        <v>27</v>
      </c>
      <c r="B28" s="13" t="s">
        <v>17</v>
      </c>
      <c r="C28" s="18"/>
      <c r="D28" s="18"/>
      <c r="E28" s="18" t="s">
        <v>53</v>
      </c>
      <c r="F28" s="1">
        <v>64126.400000000001</v>
      </c>
      <c r="G28" s="19">
        <v>110.6</v>
      </c>
      <c r="H28" s="15">
        <v>0</v>
      </c>
      <c r="I28" s="15">
        <v>0</v>
      </c>
      <c r="J28" s="19">
        <v>0</v>
      </c>
      <c r="K28" s="19">
        <v>0</v>
      </c>
      <c r="L28" s="30">
        <v>2.8000000000000001E-2</v>
      </c>
      <c r="M28" s="30"/>
      <c r="N28" s="20"/>
    </row>
    <row r="29" spans="1:14" ht="15" customHeight="1" x14ac:dyDescent="0.25">
      <c r="A29">
        <f t="shared" si="0"/>
        <v>28</v>
      </c>
      <c r="B29" s="13" t="s">
        <v>16</v>
      </c>
      <c r="C29" s="18"/>
      <c r="D29" s="18"/>
      <c r="E29" s="18" t="s">
        <v>53</v>
      </c>
      <c r="F29" s="1">
        <v>48630.400000000001</v>
      </c>
      <c r="G29" s="19">
        <v>110.65</v>
      </c>
      <c r="H29" s="15">
        <v>165.99</v>
      </c>
      <c r="I29" s="15">
        <v>0</v>
      </c>
      <c r="J29" s="19">
        <v>0</v>
      </c>
      <c r="K29" s="19">
        <v>0</v>
      </c>
      <c r="L29" s="30">
        <v>2.81E-2</v>
      </c>
      <c r="M29" s="30"/>
      <c r="N29" s="20"/>
    </row>
    <row r="30" spans="1:14" ht="15" customHeight="1" x14ac:dyDescent="0.25">
      <c r="A30">
        <f t="shared" si="0"/>
        <v>29</v>
      </c>
      <c r="B30" s="13" t="s">
        <v>13</v>
      </c>
      <c r="C30" s="18"/>
      <c r="D30" s="18"/>
      <c r="E30" s="18" t="s">
        <v>53</v>
      </c>
      <c r="F30" s="1">
        <v>71531.199999999997</v>
      </c>
      <c r="G30" s="19">
        <v>109.54</v>
      </c>
      <c r="H30" s="15">
        <v>164.32</v>
      </c>
      <c r="I30" s="15">
        <v>0</v>
      </c>
      <c r="J30" s="19">
        <v>0</v>
      </c>
      <c r="K30" s="19">
        <v>0</v>
      </c>
      <c r="L30" s="30">
        <v>2.69E-2</v>
      </c>
      <c r="M30" s="30"/>
      <c r="N30" s="20"/>
    </row>
    <row r="31" spans="1:14" ht="15" customHeight="1" x14ac:dyDescent="0.25">
      <c r="A31">
        <f t="shared" si="0"/>
        <v>30</v>
      </c>
      <c r="B31" s="13" t="s">
        <v>18</v>
      </c>
      <c r="C31" s="18"/>
      <c r="D31" s="18"/>
      <c r="E31" s="18" t="s">
        <v>53</v>
      </c>
      <c r="F31" s="1">
        <v>49899.199999999997</v>
      </c>
      <c r="G31" s="19">
        <v>110.61</v>
      </c>
      <c r="H31" s="15">
        <v>165.91</v>
      </c>
      <c r="I31" s="15">
        <v>0</v>
      </c>
      <c r="J31" s="19">
        <v>0</v>
      </c>
      <c r="K31" s="19">
        <v>0</v>
      </c>
      <c r="L31" s="30">
        <v>2.7799999999999998E-2</v>
      </c>
      <c r="M31" s="30"/>
      <c r="N31" s="20"/>
    </row>
    <row r="32" spans="1:14" ht="15" customHeight="1" x14ac:dyDescent="0.25">
      <c r="A32">
        <f t="shared" si="0"/>
        <v>31</v>
      </c>
      <c r="B32" s="13" t="s">
        <v>19</v>
      </c>
      <c r="C32" s="18"/>
      <c r="D32" s="18"/>
      <c r="E32" s="18" t="s">
        <v>53</v>
      </c>
      <c r="F32" s="1">
        <v>53892.800000000003</v>
      </c>
      <c r="G32" s="19">
        <v>109.44</v>
      </c>
      <c r="H32" s="15">
        <v>0</v>
      </c>
      <c r="I32" s="15">
        <v>0</v>
      </c>
      <c r="J32" s="19">
        <v>0</v>
      </c>
      <c r="K32" s="19">
        <v>0</v>
      </c>
      <c r="L32" s="30">
        <v>4.1799999999999997E-2</v>
      </c>
      <c r="M32" s="30"/>
      <c r="N32" s="20"/>
    </row>
    <row r="33" spans="1:14" ht="15" customHeight="1" x14ac:dyDescent="0.25">
      <c r="A33">
        <f t="shared" si="0"/>
        <v>32</v>
      </c>
      <c r="B33" s="13" t="s">
        <v>13</v>
      </c>
      <c r="C33" s="18"/>
      <c r="D33" s="18"/>
      <c r="E33" s="18" t="s">
        <v>53</v>
      </c>
      <c r="F33" s="1">
        <v>71531.199999999997</v>
      </c>
      <c r="G33" s="19">
        <v>109.61</v>
      </c>
      <c r="H33" s="15">
        <v>0</v>
      </c>
      <c r="I33" s="15">
        <v>0</v>
      </c>
      <c r="J33" s="19">
        <v>0</v>
      </c>
      <c r="K33" s="19">
        <v>0</v>
      </c>
      <c r="L33" s="30">
        <v>2.69E-2</v>
      </c>
      <c r="M33" s="30"/>
      <c r="N33" s="20"/>
    </row>
    <row r="34" spans="1:14" ht="15" customHeight="1" x14ac:dyDescent="0.25">
      <c r="A34">
        <f t="shared" si="0"/>
        <v>33</v>
      </c>
      <c r="B34" s="13" t="s">
        <v>13</v>
      </c>
      <c r="C34" s="18"/>
      <c r="D34" s="18"/>
      <c r="E34" s="18" t="s">
        <v>53</v>
      </c>
      <c r="F34" s="1">
        <v>71531.199999999997</v>
      </c>
      <c r="G34" s="19">
        <v>109.47</v>
      </c>
      <c r="H34" s="15">
        <v>0</v>
      </c>
      <c r="I34" s="15">
        <v>0</v>
      </c>
      <c r="J34" s="19">
        <v>0</v>
      </c>
      <c r="K34" s="19">
        <v>0</v>
      </c>
      <c r="L34" s="30">
        <v>2.69E-2</v>
      </c>
      <c r="M34" s="30"/>
      <c r="N34" s="20"/>
    </row>
    <row r="35" spans="1:14" ht="15" customHeight="1" x14ac:dyDescent="0.25">
      <c r="A35">
        <f t="shared" si="0"/>
        <v>34</v>
      </c>
      <c r="B35" s="13" t="s">
        <v>9</v>
      </c>
      <c r="C35" s="18"/>
      <c r="D35" s="18"/>
      <c r="E35" s="18" t="s">
        <v>53</v>
      </c>
      <c r="F35" s="1">
        <v>33384</v>
      </c>
      <c r="G35" s="19">
        <v>110.68</v>
      </c>
      <c r="H35" s="15">
        <v>110.67</v>
      </c>
      <c r="I35" s="15">
        <v>0</v>
      </c>
      <c r="J35" s="19">
        <v>0</v>
      </c>
      <c r="K35" s="19">
        <v>0</v>
      </c>
      <c r="L35" s="30">
        <v>2.8199999999999999E-2</v>
      </c>
      <c r="M35" s="30"/>
      <c r="N35" s="20"/>
    </row>
    <row r="36" spans="1:14" ht="15" customHeight="1" x14ac:dyDescent="0.25">
      <c r="A36">
        <f t="shared" si="0"/>
        <v>35</v>
      </c>
      <c r="B36" s="13" t="s">
        <v>20</v>
      </c>
      <c r="C36" s="18"/>
      <c r="D36" s="18"/>
      <c r="E36" s="18" t="s">
        <v>53</v>
      </c>
      <c r="F36" s="1">
        <v>53331.199999999997</v>
      </c>
      <c r="G36" s="19">
        <v>110.68</v>
      </c>
      <c r="H36" s="15">
        <v>0</v>
      </c>
      <c r="I36" s="15">
        <v>0</v>
      </c>
      <c r="J36" s="19">
        <v>0</v>
      </c>
      <c r="K36" s="19">
        <v>0</v>
      </c>
      <c r="L36" s="30">
        <v>2.81E-2</v>
      </c>
      <c r="M36" s="30"/>
      <c r="N36" s="20"/>
    </row>
    <row r="37" spans="1:14" ht="15" customHeight="1" x14ac:dyDescent="0.25">
      <c r="A37">
        <f t="shared" si="0"/>
        <v>36</v>
      </c>
      <c r="B37" s="13" t="s">
        <v>21</v>
      </c>
      <c r="C37" s="18"/>
      <c r="D37" s="18" t="s">
        <v>53</v>
      </c>
      <c r="E37" s="18"/>
      <c r="F37" s="1">
        <v>71088.160000000003</v>
      </c>
      <c r="G37" s="19">
        <v>109.47</v>
      </c>
      <c r="H37" s="15">
        <v>0</v>
      </c>
      <c r="I37" s="15">
        <v>0</v>
      </c>
      <c r="J37" s="19">
        <v>6352.1</v>
      </c>
      <c r="K37" s="19">
        <v>0</v>
      </c>
      <c r="L37" s="30">
        <v>2.8000000000000001E-2</v>
      </c>
      <c r="M37" s="30"/>
      <c r="N37" s="20"/>
    </row>
    <row r="38" spans="1:14" ht="15" customHeight="1" x14ac:dyDescent="0.25">
      <c r="A38">
        <f t="shared" si="0"/>
        <v>37</v>
      </c>
      <c r="B38" s="13" t="s">
        <v>13</v>
      </c>
      <c r="C38" s="18"/>
      <c r="D38" s="18"/>
      <c r="E38" s="18" t="s">
        <v>53</v>
      </c>
      <c r="F38" s="1">
        <v>75343.62</v>
      </c>
      <c r="G38" s="19">
        <v>0</v>
      </c>
      <c r="H38" s="19"/>
      <c r="I38" s="15">
        <v>0</v>
      </c>
      <c r="J38" s="19">
        <v>0</v>
      </c>
      <c r="K38" s="19">
        <v>0</v>
      </c>
      <c r="L38" s="30">
        <v>8.1600000000000006E-2</v>
      </c>
      <c r="M38" s="30"/>
      <c r="N38" s="20"/>
    </row>
    <row r="39" spans="1:14" ht="15" customHeight="1" x14ac:dyDescent="0.25">
      <c r="A39">
        <f t="shared" si="0"/>
        <v>38</v>
      </c>
      <c r="B39" s="13" t="s">
        <v>13</v>
      </c>
      <c r="C39" s="18"/>
      <c r="D39" s="18"/>
      <c r="E39" s="18" t="s">
        <v>53</v>
      </c>
      <c r="F39" s="1">
        <v>71531.199999999997</v>
      </c>
      <c r="G39" s="19">
        <v>109.64</v>
      </c>
      <c r="H39" s="15">
        <v>0</v>
      </c>
      <c r="I39" s="15">
        <v>0</v>
      </c>
      <c r="J39" s="19">
        <v>0</v>
      </c>
      <c r="K39" s="19">
        <v>0</v>
      </c>
      <c r="L39" s="30">
        <v>2.69E-2</v>
      </c>
      <c r="M39" s="30"/>
      <c r="N39" s="20"/>
    </row>
    <row r="40" spans="1:14" ht="15" customHeight="1" x14ac:dyDescent="0.25">
      <c r="A40">
        <f t="shared" si="0"/>
        <v>39</v>
      </c>
      <c r="B40" s="13" t="s">
        <v>13</v>
      </c>
      <c r="C40" s="18"/>
      <c r="D40" s="18"/>
      <c r="E40" s="18" t="s">
        <v>53</v>
      </c>
      <c r="F40" s="1">
        <v>71531.199999999997</v>
      </c>
      <c r="G40" s="19">
        <v>109.45</v>
      </c>
      <c r="H40" s="15">
        <v>0</v>
      </c>
      <c r="I40" s="15">
        <v>0</v>
      </c>
      <c r="J40" s="19">
        <v>0</v>
      </c>
      <c r="K40" s="19">
        <v>0</v>
      </c>
      <c r="L40" s="30">
        <v>2.69E-2</v>
      </c>
      <c r="M40" s="30"/>
      <c r="N40" s="20"/>
    </row>
    <row r="41" spans="1:14" ht="15" customHeight="1" x14ac:dyDescent="0.25">
      <c r="A41">
        <f t="shared" si="0"/>
        <v>40</v>
      </c>
      <c r="B41" s="13" t="s">
        <v>41</v>
      </c>
      <c r="C41" s="18"/>
      <c r="D41" s="18"/>
      <c r="E41" s="18" t="s">
        <v>53</v>
      </c>
      <c r="F41" s="1">
        <v>67953.600000000006</v>
      </c>
      <c r="G41" s="19">
        <v>109.63</v>
      </c>
      <c r="H41" s="15">
        <v>109.64</v>
      </c>
      <c r="I41" s="15">
        <v>0</v>
      </c>
      <c r="J41" s="19">
        <v>0</v>
      </c>
      <c r="K41" s="19">
        <v>0</v>
      </c>
      <c r="L41" s="30">
        <v>2.6700000000000002E-2</v>
      </c>
      <c r="M41" s="30"/>
      <c r="N41" s="20"/>
    </row>
    <row r="42" spans="1:14" ht="15" customHeight="1" x14ac:dyDescent="0.25">
      <c r="A42">
        <f t="shared" si="0"/>
        <v>41</v>
      </c>
      <c r="B42" s="13" t="s">
        <v>18</v>
      </c>
      <c r="C42" s="18"/>
      <c r="D42" s="18"/>
      <c r="E42" s="18" t="s">
        <v>53</v>
      </c>
      <c r="F42" s="1">
        <v>48880</v>
      </c>
      <c r="G42" s="19">
        <v>0</v>
      </c>
      <c r="H42" s="19"/>
      <c r="I42" s="15">
        <v>0</v>
      </c>
      <c r="J42" s="19">
        <v>0</v>
      </c>
      <c r="K42" s="19">
        <v>0</v>
      </c>
      <c r="L42" s="30" t="s">
        <v>81</v>
      </c>
      <c r="M42" s="30"/>
      <c r="N42" s="20"/>
    </row>
    <row r="43" spans="1:14" ht="15" customHeight="1" x14ac:dyDescent="0.25">
      <c r="A43">
        <f t="shared" si="0"/>
        <v>42</v>
      </c>
      <c r="B43" s="13" t="s">
        <v>19</v>
      </c>
      <c r="C43" s="18"/>
      <c r="D43" s="18"/>
      <c r="E43" s="18" t="s">
        <v>53</v>
      </c>
      <c r="F43" s="1">
        <v>40456</v>
      </c>
      <c r="G43" s="19">
        <v>109.28</v>
      </c>
      <c r="H43" s="15">
        <v>109.27</v>
      </c>
      <c r="I43" s="15">
        <v>0</v>
      </c>
      <c r="J43" s="19">
        <v>0</v>
      </c>
      <c r="K43" s="19">
        <v>0</v>
      </c>
      <c r="L43" s="30">
        <v>4.1799999999999997E-2</v>
      </c>
      <c r="M43" s="30"/>
      <c r="N43" s="20"/>
    </row>
    <row r="44" spans="1:14" ht="15" customHeight="1" x14ac:dyDescent="0.25">
      <c r="A44">
        <f t="shared" si="0"/>
        <v>43</v>
      </c>
      <c r="B44" s="13" t="s">
        <v>85</v>
      </c>
      <c r="C44" s="18" t="s">
        <v>53</v>
      </c>
      <c r="D44" s="18" t="s">
        <v>53</v>
      </c>
      <c r="E44" s="18"/>
      <c r="F44" s="1">
        <v>80858</v>
      </c>
      <c r="G44" s="19">
        <v>0</v>
      </c>
      <c r="H44" s="19"/>
      <c r="I44" s="15">
        <v>0</v>
      </c>
      <c r="J44" s="19">
        <v>0</v>
      </c>
      <c r="K44" s="19">
        <v>0</v>
      </c>
      <c r="L44" s="30" t="s">
        <v>81</v>
      </c>
      <c r="M44" s="30"/>
      <c r="N44" s="20"/>
    </row>
    <row r="45" spans="1:14" ht="15" customHeight="1" x14ac:dyDescent="0.25">
      <c r="A45">
        <f t="shared" si="0"/>
        <v>44</v>
      </c>
      <c r="B45" s="13" t="s">
        <v>13</v>
      </c>
      <c r="C45" s="18"/>
      <c r="D45" s="18"/>
      <c r="E45" s="18" t="s">
        <v>53</v>
      </c>
      <c r="F45" s="1">
        <v>71531.199999999997</v>
      </c>
      <c r="G45" s="19">
        <v>109.47</v>
      </c>
      <c r="H45" s="15">
        <v>109.46</v>
      </c>
      <c r="I45" s="15">
        <v>0</v>
      </c>
      <c r="J45" s="19">
        <v>0</v>
      </c>
      <c r="K45" s="19">
        <v>0</v>
      </c>
      <c r="L45" s="30">
        <v>2.69E-2</v>
      </c>
      <c r="M45" s="30"/>
      <c r="N45" s="20"/>
    </row>
    <row r="46" spans="1:14" ht="15" customHeight="1" x14ac:dyDescent="0.25">
      <c r="A46">
        <f t="shared" si="0"/>
        <v>45</v>
      </c>
      <c r="B46" s="13" t="s">
        <v>9</v>
      </c>
      <c r="C46" s="18"/>
      <c r="D46" s="18"/>
      <c r="E46" s="18" t="s">
        <v>53</v>
      </c>
      <c r="F46" s="1">
        <v>34632</v>
      </c>
      <c r="G46" s="19">
        <v>110.67</v>
      </c>
      <c r="H46" s="15">
        <v>0</v>
      </c>
      <c r="I46" s="15">
        <v>0</v>
      </c>
      <c r="J46" s="19">
        <v>0</v>
      </c>
      <c r="K46" s="19">
        <v>0</v>
      </c>
      <c r="L46" s="30">
        <v>2.7799999999999998E-2</v>
      </c>
      <c r="M46" s="30"/>
      <c r="N46" s="20"/>
    </row>
    <row r="47" spans="1:14" ht="15" customHeight="1" x14ac:dyDescent="0.25">
      <c r="A47">
        <f t="shared" si="0"/>
        <v>46</v>
      </c>
      <c r="B47" s="13" t="s">
        <v>22</v>
      </c>
      <c r="C47" s="18"/>
      <c r="D47" s="18"/>
      <c r="E47" s="18" t="s">
        <v>53</v>
      </c>
      <c r="F47" s="1">
        <v>50065.599999999999</v>
      </c>
      <c r="G47" s="19">
        <v>110.63</v>
      </c>
      <c r="H47" s="15">
        <v>0</v>
      </c>
      <c r="I47" s="15">
        <v>0</v>
      </c>
      <c r="J47" s="19">
        <v>0</v>
      </c>
      <c r="K47" s="19">
        <v>0</v>
      </c>
      <c r="L47" s="30">
        <v>2.8199999999999999E-2</v>
      </c>
      <c r="M47" s="30"/>
      <c r="N47" s="20"/>
    </row>
    <row r="48" spans="1:14" ht="15" customHeight="1" x14ac:dyDescent="0.25">
      <c r="A48">
        <f t="shared" si="0"/>
        <v>47</v>
      </c>
      <c r="B48" s="13" t="s">
        <v>13</v>
      </c>
      <c r="C48" s="18"/>
      <c r="D48" s="18"/>
      <c r="E48" s="18" t="s">
        <v>53</v>
      </c>
      <c r="F48" s="1">
        <v>71531.199999999997</v>
      </c>
      <c r="G48" s="19">
        <v>109.56</v>
      </c>
      <c r="H48" s="15">
        <v>0</v>
      </c>
      <c r="I48" s="15">
        <v>0</v>
      </c>
      <c r="J48" s="19">
        <v>0</v>
      </c>
      <c r="K48" s="19">
        <v>0</v>
      </c>
      <c r="L48" s="30">
        <v>2.69E-2</v>
      </c>
      <c r="M48" s="30"/>
      <c r="N48" s="20"/>
    </row>
    <row r="49" spans="1:14" ht="15" customHeight="1" x14ac:dyDescent="0.25">
      <c r="A49">
        <f t="shared" si="0"/>
        <v>48</v>
      </c>
      <c r="B49" s="13" t="s">
        <v>13</v>
      </c>
      <c r="C49" s="18"/>
      <c r="D49" s="18"/>
      <c r="E49" s="18" t="s">
        <v>53</v>
      </c>
      <c r="F49" s="1">
        <v>71531.199999999997</v>
      </c>
      <c r="G49" s="19">
        <v>109.43</v>
      </c>
      <c r="H49" s="15">
        <v>0</v>
      </c>
      <c r="I49" s="15">
        <v>0</v>
      </c>
      <c r="J49" s="19">
        <v>0</v>
      </c>
      <c r="K49" s="19">
        <v>0</v>
      </c>
      <c r="L49" s="30">
        <v>2.69E-2</v>
      </c>
      <c r="M49" s="30"/>
      <c r="N49" s="20"/>
    </row>
    <row r="50" spans="1:14" ht="15" customHeight="1" x14ac:dyDescent="0.25">
      <c r="A50">
        <f t="shared" si="0"/>
        <v>49</v>
      </c>
      <c r="B50" s="13" t="s">
        <v>23</v>
      </c>
      <c r="C50" s="18"/>
      <c r="D50" s="18" t="s">
        <v>53</v>
      </c>
      <c r="E50" s="18"/>
      <c r="F50" s="1">
        <v>72299.759999999995</v>
      </c>
      <c r="G50" s="19">
        <v>2156.91</v>
      </c>
      <c r="H50" s="15">
        <v>0</v>
      </c>
      <c r="I50" s="15">
        <v>0</v>
      </c>
      <c r="J50" s="19">
        <v>3895.2</v>
      </c>
      <c r="K50" s="19">
        <v>0</v>
      </c>
      <c r="L50" s="30">
        <v>5.5999999999999999E-3</v>
      </c>
      <c r="M50" s="30"/>
      <c r="N50" s="20"/>
    </row>
    <row r="51" spans="1:14" ht="15" customHeight="1" x14ac:dyDescent="0.25">
      <c r="A51">
        <f t="shared" si="0"/>
        <v>50</v>
      </c>
      <c r="B51" s="13" t="s">
        <v>19</v>
      </c>
      <c r="C51" s="18"/>
      <c r="D51" s="18"/>
      <c r="E51" s="18" t="s">
        <v>53</v>
      </c>
      <c r="F51" s="1">
        <v>62483.199999999997</v>
      </c>
      <c r="G51" s="19">
        <v>109.45</v>
      </c>
      <c r="H51" s="15">
        <v>0</v>
      </c>
      <c r="I51" s="15">
        <v>0</v>
      </c>
      <c r="J51" s="19">
        <v>0</v>
      </c>
      <c r="K51" s="19">
        <v>0</v>
      </c>
      <c r="L51" s="30">
        <v>0.68389999999999995</v>
      </c>
      <c r="M51" s="30"/>
      <c r="N51" s="20"/>
    </row>
    <row r="52" spans="1:14" ht="15" customHeight="1" x14ac:dyDescent="0.25">
      <c r="A52">
        <f t="shared" si="0"/>
        <v>51</v>
      </c>
      <c r="B52" s="13" t="s">
        <v>13</v>
      </c>
      <c r="C52" s="18"/>
      <c r="D52" s="18"/>
      <c r="E52" s="18" t="s">
        <v>53</v>
      </c>
      <c r="F52" s="1">
        <v>71531.199999999997</v>
      </c>
      <c r="G52" s="19">
        <v>109.46</v>
      </c>
      <c r="H52" s="15">
        <v>0</v>
      </c>
      <c r="I52" s="15">
        <v>0</v>
      </c>
      <c r="J52" s="19">
        <v>0</v>
      </c>
      <c r="K52" s="19">
        <v>0</v>
      </c>
      <c r="L52" s="30">
        <v>2.69E-2</v>
      </c>
      <c r="M52" s="30"/>
      <c r="N52" s="20"/>
    </row>
    <row r="53" spans="1:14" ht="15" customHeight="1" x14ac:dyDescent="0.25">
      <c r="A53">
        <f t="shared" si="0"/>
        <v>52</v>
      </c>
      <c r="B53" s="13" t="s">
        <v>9</v>
      </c>
      <c r="C53" s="18"/>
      <c r="D53" s="18"/>
      <c r="E53" s="18" t="s">
        <v>53</v>
      </c>
      <c r="F53" s="1">
        <v>38084.800000000003</v>
      </c>
      <c r="G53" s="19">
        <v>110.67</v>
      </c>
      <c r="H53" s="15">
        <v>0</v>
      </c>
      <c r="I53" s="15">
        <v>0</v>
      </c>
      <c r="J53" s="19">
        <v>0</v>
      </c>
      <c r="K53" s="19">
        <v>0</v>
      </c>
      <c r="L53" s="30">
        <v>2.81E-2</v>
      </c>
      <c r="M53" s="30"/>
      <c r="N53" s="20"/>
    </row>
    <row r="54" spans="1:14" ht="15" customHeight="1" x14ac:dyDescent="0.25">
      <c r="A54">
        <f t="shared" si="0"/>
        <v>53</v>
      </c>
      <c r="B54" s="13" t="s">
        <v>32</v>
      </c>
      <c r="C54" s="18"/>
      <c r="D54" s="18"/>
      <c r="E54" s="18" t="s">
        <v>53</v>
      </c>
      <c r="F54" s="1">
        <v>45760</v>
      </c>
      <c r="G54" s="19">
        <v>110.67</v>
      </c>
      <c r="H54" s="15">
        <v>0</v>
      </c>
      <c r="I54" s="15">
        <v>0</v>
      </c>
      <c r="J54" s="19">
        <v>0</v>
      </c>
      <c r="K54" s="19">
        <v>0</v>
      </c>
      <c r="L54" s="30">
        <v>2.8000000000000001E-2</v>
      </c>
      <c r="M54" s="30"/>
      <c r="N54" s="20"/>
    </row>
    <row r="55" spans="1:14" ht="15" customHeight="1" x14ac:dyDescent="0.25">
      <c r="A55">
        <f t="shared" si="0"/>
        <v>54</v>
      </c>
      <c r="B55" s="13" t="s">
        <v>18</v>
      </c>
      <c r="C55" s="18"/>
      <c r="D55" s="18"/>
      <c r="E55" s="18" t="s">
        <v>53</v>
      </c>
      <c r="F55" s="1">
        <v>48443.199999999997</v>
      </c>
      <c r="G55" s="19">
        <v>110.61</v>
      </c>
      <c r="H55" s="15">
        <v>0</v>
      </c>
      <c r="I55" s="15">
        <v>0</v>
      </c>
      <c r="J55" s="19">
        <v>0</v>
      </c>
      <c r="K55" s="19">
        <v>0</v>
      </c>
      <c r="L55" s="30">
        <v>2.7799999999999998E-2</v>
      </c>
      <c r="M55" s="30"/>
      <c r="N55" s="20"/>
    </row>
    <row r="56" spans="1:14" ht="15" customHeight="1" x14ac:dyDescent="0.25">
      <c r="A56">
        <f t="shared" si="0"/>
        <v>55</v>
      </c>
      <c r="B56" s="13" t="s">
        <v>13</v>
      </c>
      <c r="C56" s="18"/>
      <c r="D56" s="18"/>
      <c r="E56" s="18" t="s">
        <v>53</v>
      </c>
      <c r="F56" s="1">
        <v>71531.199999999997</v>
      </c>
      <c r="G56" s="19">
        <v>109.51</v>
      </c>
      <c r="H56" s="15">
        <v>0</v>
      </c>
      <c r="I56" s="15">
        <v>0</v>
      </c>
      <c r="J56" s="19">
        <v>0</v>
      </c>
      <c r="K56" s="19">
        <v>0</v>
      </c>
      <c r="L56" s="30">
        <v>2.69E-2</v>
      </c>
      <c r="M56" s="30"/>
      <c r="N56" s="20"/>
    </row>
    <row r="57" spans="1:14" ht="15" customHeight="1" x14ac:dyDescent="0.25">
      <c r="A57">
        <f t="shared" si="0"/>
        <v>56</v>
      </c>
      <c r="B57" s="13" t="s">
        <v>9</v>
      </c>
      <c r="C57" s="18"/>
      <c r="D57" s="18"/>
      <c r="E57" s="18" t="s">
        <v>53</v>
      </c>
      <c r="F57" s="1">
        <v>36462.400000000001</v>
      </c>
      <c r="G57" s="19">
        <v>110.68</v>
      </c>
      <c r="H57" s="15">
        <v>0</v>
      </c>
      <c r="I57" s="15">
        <v>0</v>
      </c>
      <c r="J57" s="19">
        <v>0</v>
      </c>
      <c r="K57" s="19">
        <v>0</v>
      </c>
      <c r="L57" s="30">
        <v>2.8199999999999999E-2</v>
      </c>
      <c r="M57" s="30"/>
      <c r="N57" s="20"/>
    </row>
    <row r="58" spans="1:14" ht="15" customHeight="1" x14ac:dyDescent="0.25">
      <c r="A58">
        <f t="shared" si="0"/>
        <v>57</v>
      </c>
      <c r="B58" s="13" t="s">
        <v>24</v>
      </c>
      <c r="C58" s="18"/>
      <c r="D58" s="18"/>
      <c r="E58" s="18" t="s">
        <v>53</v>
      </c>
      <c r="F58" s="1">
        <v>34153.599999999999</v>
      </c>
      <c r="G58" s="19">
        <v>110.66</v>
      </c>
      <c r="H58" s="15">
        <v>0</v>
      </c>
      <c r="I58" s="15">
        <v>0</v>
      </c>
      <c r="J58" s="19">
        <v>0</v>
      </c>
      <c r="K58" s="19">
        <v>0</v>
      </c>
      <c r="L58" s="30">
        <v>2.8199999999999999E-2</v>
      </c>
      <c r="M58" s="30"/>
      <c r="N58" s="20"/>
    </row>
    <row r="59" spans="1:14" ht="15" customHeight="1" x14ac:dyDescent="0.25">
      <c r="A59">
        <f t="shared" si="0"/>
        <v>58</v>
      </c>
      <c r="B59" s="13" t="s">
        <v>25</v>
      </c>
      <c r="C59" s="18"/>
      <c r="D59" s="18" t="s">
        <v>53</v>
      </c>
      <c r="E59" s="18"/>
      <c r="F59" s="1">
        <v>58912.36</v>
      </c>
      <c r="G59" s="19">
        <v>110.63</v>
      </c>
      <c r="H59" s="15">
        <v>55.32</v>
      </c>
      <c r="I59" s="15">
        <v>0</v>
      </c>
      <c r="J59" s="19">
        <v>0</v>
      </c>
      <c r="K59" s="19">
        <v>0</v>
      </c>
      <c r="L59" s="30">
        <v>4.2000000000000003E-2</v>
      </c>
      <c r="M59" s="30"/>
      <c r="N59" s="20"/>
    </row>
    <row r="60" spans="1:14" ht="15" customHeight="1" x14ac:dyDescent="0.25">
      <c r="A60">
        <f t="shared" si="0"/>
        <v>59</v>
      </c>
      <c r="B60" s="13" t="s">
        <v>9</v>
      </c>
      <c r="C60" s="18"/>
      <c r="D60" s="18"/>
      <c r="E60" s="18" t="s">
        <v>53</v>
      </c>
      <c r="F60" s="1">
        <v>36712</v>
      </c>
      <c r="G60" s="19">
        <v>110.65</v>
      </c>
      <c r="H60" s="15">
        <v>55.32</v>
      </c>
      <c r="I60" s="15">
        <v>0</v>
      </c>
      <c r="J60" s="19">
        <v>0</v>
      </c>
      <c r="K60" s="19">
        <v>0</v>
      </c>
      <c r="L60" s="30">
        <v>4.19E-2</v>
      </c>
      <c r="M60" s="30"/>
      <c r="N60" s="20"/>
    </row>
    <row r="61" spans="1:14" ht="15" customHeight="1" x14ac:dyDescent="0.25">
      <c r="A61">
        <f t="shared" si="0"/>
        <v>60</v>
      </c>
      <c r="B61" s="13" t="s">
        <v>26</v>
      </c>
      <c r="C61" s="18" t="s">
        <v>53</v>
      </c>
      <c r="D61" s="18" t="s">
        <v>53</v>
      </c>
      <c r="E61" s="18"/>
      <c r="F61" s="1">
        <v>124720.44</v>
      </c>
      <c r="G61" s="19">
        <v>102.11</v>
      </c>
      <c r="H61" s="15">
        <v>0</v>
      </c>
      <c r="I61" s="15">
        <v>0</v>
      </c>
      <c r="J61" s="19">
        <v>6090.96</v>
      </c>
      <c r="K61" s="19">
        <v>0</v>
      </c>
      <c r="L61" s="30">
        <v>4.2000000000000003E-2</v>
      </c>
      <c r="M61" s="30"/>
      <c r="N61" s="20"/>
    </row>
    <row r="62" spans="1:14" ht="15" customHeight="1" x14ac:dyDescent="0.25">
      <c r="A62">
        <f t="shared" si="0"/>
        <v>61</v>
      </c>
      <c r="B62" s="13" t="s">
        <v>27</v>
      </c>
      <c r="C62" s="18"/>
      <c r="D62" s="18" t="s">
        <v>53</v>
      </c>
      <c r="E62" s="18"/>
      <c r="F62" s="1">
        <v>49404</v>
      </c>
      <c r="G62" s="19">
        <v>0</v>
      </c>
      <c r="H62" s="15">
        <v>0</v>
      </c>
      <c r="I62" s="15">
        <v>0</v>
      </c>
      <c r="J62" s="19">
        <v>0</v>
      </c>
      <c r="K62" s="19">
        <v>0</v>
      </c>
      <c r="L62" s="30" t="s">
        <v>81</v>
      </c>
      <c r="M62" s="30"/>
      <c r="N62" s="20"/>
    </row>
    <row r="63" spans="1:14" ht="15" customHeight="1" x14ac:dyDescent="0.25">
      <c r="A63">
        <f t="shared" si="0"/>
        <v>62</v>
      </c>
      <c r="B63" s="13" t="s">
        <v>9</v>
      </c>
      <c r="C63" s="18"/>
      <c r="D63" s="18"/>
      <c r="E63" s="18" t="s">
        <v>53</v>
      </c>
      <c r="F63" s="1">
        <v>35318.400000000001</v>
      </c>
      <c r="G63" s="19">
        <v>110.67</v>
      </c>
      <c r="H63" s="15">
        <v>0</v>
      </c>
      <c r="I63" s="15">
        <v>0</v>
      </c>
      <c r="J63" s="19">
        <v>0</v>
      </c>
      <c r="K63" s="19">
        <v>0</v>
      </c>
      <c r="L63" s="30">
        <v>4.1700000000000001E-2</v>
      </c>
      <c r="M63" s="30"/>
      <c r="N63" s="20"/>
    </row>
    <row r="64" spans="1:14" ht="15" customHeight="1" x14ac:dyDescent="0.25">
      <c r="A64">
        <f t="shared" si="0"/>
        <v>63</v>
      </c>
      <c r="B64" s="13" t="s">
        <v>28</v>
      </c>
      <c r="C64" s="18"/>
      <c r="D64" s="18"/>
      <c r="E64" s="18" t="s">
        <v>53</v>
      </c>
      <c r="F64" s="1">
        <v>53643.199999999997</v>
      </c>
      <c r="G64" s="19">
        <v>109.44</v>
      </c>
      <c r="H64" s="15">
        <v>0</v>
      </c>
      <c r="I64" s="15">
        <v>0</v>
      </c>
      <c r="J64" s="19">
        <v>0</v>
      </c>
      <c r="K64" s="19">
        <v>0</v>
      </c>
      <c r="L64" s="30">
        <v>0.1847</v>
      </c>
      <c r="M64" s="30"/>
      <c r="N64" s="20"/>
    </row>
    <row r="65" spans="1:14" ht="15" customHeight="1" x14ac:dyDescent="0.25">
      <c r="A65">
        <f t="shared" si="0"/>
        <v>64</v>
      </c>
      <c r="B65" s="13" t="s">
        <v>28</v>
      </c>
      <c r="C65" s="18"/>
      <c r="D65" s="18"/>
      <c r="E65" s="18" t="s">
        <v>53</v>
      </c>
      <c r="F65" s="1">
        <v>53643.199999999997</v>
      </c>
      <c r="G65" s="19">
        <v>109.45</v>
      </c>
      <c r="H65" s="15">
        <v>0</v>
      </c>
      <c r="I65" s="15">
        <v>0</v>
      </c>
      <c r="J65" s="19">
        <v>0</v>
      </c>
      <c r="K65" s="19">
        <v>0</v>
      </c>
      <c r="L65" s="30">
        <v>0.1847</v>
      </c>
      <c r="M65" s="30"/>
      <c r="N65" s="20"/>
    </row>
    <row r="66" spans="1:14" ht="15" customHeight="1" x14ac:dyDescent="0.25">
      <c r="A66">
        <f t="shared" si="0"/>
        <v>65</v>
      </c>
      <c r="B66" s="13" t="s">
        <v>28</v>
      </c>
      <c r="C66" s="18"/>
      <c r="D66" s="18"/>
      <c r="E66" s="18" t="s">
        <v>53</v>
      </c>
      <c r="F66" s="1">
        <v>53643.199999999997</v>
      </c>
      <c r="G66" s="19">
        <v>109.45</v>
      </c>
      <c r="H66" s="15">
        <v>0</v>
      </c>
      <c r="I66" s="15">
        <v>0</v>
      </c>
      <c r="J66" s="19">
        <v>0</v>
      </c>
      <c r="K66" s="19">
        <v>0</v>
      </c>
      <c r="L66" s="30">
        <v>0.1847</v>
      </c>
      <c r="M66" s="30"/>
      <c r="N66" s="20"/>
    </row>
    <row r="67" spans="1:14" ht="15" customHeight="1" x14ac:dyDescent="0.25">
      <c r="A67">
        <f t="shared" si="0"/>
        <v>66</v>
      </c>
      <c r="B67" s="13" t="s">
        <v>28</v>
      </c>
      <c r="C67" s="18"/>
      <c r="D67" s="18"/>
      <c r="E67" s="18" t="s">
        <v>53</v>
      </c>
      <c r="F67" s="1">
        <v>53643.199999999997</v>
      </c>
      <c r="G67" s="19">
        <v>109.48</v>
      </c>
      <c r="H67" s="15">
        <v>0</v>
      </c>
      <c r="I67" s="15">
        <v>0</v>
      </c>
      <c r="J67" s="19">
        <v>0</v>
      </c>
      <c r="K67" s="19">
        <v>0</v>
      </c>
      <c r="L67" s="30">
        <v>0.1847</v>
      </c>
      <c r="M67" s="30"/>
      <c r="N67" s="20"/>
    </row>
    <row r="68" spans="1:14" ht="15" customHeight="1" x14ac:dyDescent="0.25">
      <c r="A68">
        <f t="shared" ref="A68:A73" si="1">A67+1</f>
        <v>67</v>
      </c>
      <c r="B68" s="13" t="s">
        <v>28</v>
      </c>
      <c r="C68" s="18"/>
      <c r="D68" s="18"/>
      <c r="E68" s="18" t="s">
        <v>53</v>
      </c>
      <c r="F68" s="1">
        <v>53643.199999999997</v>
      </c>
      <c r="G68" s="19">
        <v>109.35</v>
      </c>
      <c r="H68" s="15">
        <v>0</v>
      </c>
      <c r="I68" s="15">
        <v>0</v>
      </c>
      <c r="J68" s="19">
        <v>0</v>
      </c>
      <c r="K68" s="19">
        <v>0</v>
      </c>
      <c r="L68" s="30">
        <v>0.1847</v>
      </c>
      <c r="M68" s="30"/>
      <c r="N68" s="20"/>
    </row>
    <row r="69" spans="1:14" ht="15" customHeight="1" x14ac:dyDescent="0.25">
      <c r="A69">
        <f t="shared" si="1"/>
        <v>68</v>
      </c>
      <c r="B69" s="13" t="s">
        <v>29</v>
      </c>
      <c r="C69" s="18"/>
      <c r="D69" s="18"/>
      <c r="E69" s="18" t="s">
        <v>53</v>
      </c>
      <c r="F69" s="1">
        <v>32364.799999999999</v>
      </c>
      <c r="G69" s="19">
        <v>110.67</v>
      </c>
      <c r="H69" s="15">
        <v>0</v>
      </c>
      <c r="I69" s="15">
        <v>0</v>
      </c>
      <c r="J69" s="19">
        <v>0</v>
      </c>
      <c r="K69" s="19">
        <v>0</v>
      </c>
      <c r="L69" s="30">
        <v>2.7699999999999999E-2</v>
      </c>
      <c r="M69" s="30"/>
      <c r="N69" s="20"/>
    </row>
    <row r="70" spans="1:14" ht="15" customHeight="1" x14ac:dyDescent="0.25">
      <c r="A70">
        <f t="shared" si="1"/>
        <v>69</v>
      </c>
      <c r="B70" s="13" t="s">
        <v>29</v>
      </c>
      <c r="C70" s="18"/>
      <c r="D70" s="18"/>
      <c r="E70" s="18" t="s">
        <v>53</v>
      </c>
      <c r="F70" s="1">
        <v>33446.400000000001</v>
      </c>
      <c r="G70" s="19">
        <v>110.67</v>
      </c>
      <c r="H70" s="15">
        <v>0</v>
      </c>
      <c r="I70" s="15">
        <v>0</v>
      </c>
      <c r="J70" s="19">
        <v>0</v>
      </c>
      <c r="K70" s="19">
        <v>0</v>
      </c>
      <c r="L70" s="30">
        <v>5.9299999999999999E-2</v>
      </c>
      <c r="M70" s="30"/>
      <c r="N70" s="20"/>
    </row>
    <row r="71" spans="1:14" ht="15" customHeight="1" x14ac:dyDescent="0.25">
      <c r="A71">
        <f t="shared" si="1"/>
        <v>70</v>
      </c>
      <c r="B71" s="13" t="s">
        <v>30</v>
      </c>
      <c r="C71" s="18" t="s">
        <v>53</v>
      </c>
      <c r="D71" s="18" t="s">
        <v>53</v>
      </c>
      <c r="E71" s="18"/>
      <c r="F71" s="1">
        <v>150000.24</v>
      </c>
      <c r="G71" s="19">
        <v>102.11</v>
      </c>
      <c r="H71" s="15">
        <v>0</v>
      </c>
      <c r="I71" s="15">
        <v>7500</v>
      </c>
      <c r="J71" s="19">
        <v>0</v>
      </c>
      <c r="K71" s="19">
        <v>0</v>
      </c>
      <c r="L71" s="30">
        <v>3.27E-2</v>
      </c>
      <c r="M71" s="30"/>
      <c r="N71" s="20"/>
    </row>
    <row r="72" spans="1:14" ht="15" customHeight="1" x14ac:dyDescent="0.25">
      <c r="A72">
        <f t="shared" si="1"/>
        <v>71</v>
      </c>
      <c r="B72" s="13" t="s">
        <v>23</v>
      </c>
      <c r="C72" s="18"/>
      <c r="D72" s="18" t="s">
        <v>53</v>
      </c>
      <c r="E72" s="18"/>
      <c r="F72" s="1">
        <v>52033.8</v>
      </c>
      <c r="G72" s="19">
        <v>110.63</v>
      </c>
      <c r="H72" s="15">
        <v>0</v>
      </c>
      <c r="I72" s="15">
        <v>0</v>
      </c>
      <c r="J72" s="19">
        <v>0</v>
      </c>
      <c r="K72" s="19">
        <v>0</v>
      </c>
      <c r="L72" s="30">
        <v>6.0900000000000003E-2</v>
      </c>
      <c r="M72" s="30"/>
      <c r="N72" s="20"/>
    </row>
    <row r="73" spans="1:14" ht="15" customHeight="1" x14ac:dyDescent="0.25">
      <c r="A73">
        <f t="shared" si="1"/>
        <v>72</v>
      </c>
      <c r="B73" s="13" t="s">
        <v>18</v>
      </c>
      <c r="C73" s="18"/>
      <c r="D73" s="18"/>
      <c r="E73" s="18" t="s">
        <v>53</v>
      </c>
      <c r="F73" s="1">
        <v>40913.599999999999</v>
      </c>
      <c r="G73" s="19">
        <v>110.61</v>
      </c>
      <c r="H73" s="19">
        <v>0</v>
      </c>
      <c r="I73" s="19">
        <v>0</v>
      </c>
      <c r="J73" s="19">
        <v>0</v>
      </c>
      <c r="K73" s="19">
        <v>0</v>
      </c>
      <c r="L73" s="30" t="s">
        <v>81</v>
      </c>
      <c r="M73" s="30"/>
      <c r="N73" s="20"/>
    </row>
    <row r="75" spans="1:14" ht="15.75" thickBot="1" x14ac:dyDescent="0.3"/>
    <row r="76" spans="1:14" x14ac:dyDescent="0.25">
      <c r="A76" s="41" t="s">
        <v>89</v>
      </c>
      <c r="B76" s="42" t="s">
        <v>110</v>
      </c>
      <c r="C76" s="43">
        <f>+AVERAGEIF(C$2:C$73,"X",$L$2:$L$73)</f>
        <v>2.0775000000000002E-2</v>
      </c>
    </row>
    <row r="77" spans="1:14" x14ac:dyDescent="0.25">
      <c r="A77" s="44" t="s">
        <v>90</v>
      </c>
      <c r="B77" s="14" t="s">
        <v>111</v>
      </c>
      <c r="C77" s="45">
        <f>+AVERAGEIF(D$2:D$73,"X",$L$2:$L$73)</f>
        <v>2.8738461538461539E-2</v>
      </c>
    </row>
    <row r="78" spans="1:14" x14ac:dyDescent="0.25">
      <c r="A78" s="44" t="s">
        <v>91</v>
      </c>
      <c r="B78" s="14" t="s">
        <v>112</v>
      </c>
      <c r="C78" s="45">
        <f>+AVERAGEIF(E$2:E$73,"X",$L$2:$L$73)</f>
        <v>5.906181818181816E-2</v>
      </c>
    </row>
    <row r="79" spans="1:14" x14ac:dyDescent="0.25">
      <c r="A79" s="44" t="s">
        <v>94</v>
      </c>
      <c r="B79" s="14" t="s">
        <v>95</v>
      </c>
      <c r="C79" s="46">
        <f>+AVERAGEIF(C$2:C$73,"X",$G$2:$G$73)</f>
        <v>40.844000000000001</v>
      </c>
    </row>
    <row r="80" spans="1:14" x14ac:dyDescent="0.25">
      <c r="A80" s="44" t="s">
        <v>93</v>
      </c>
      <c r="B80" s="14" t="s">
        <v>96</v>
      </c>
      <c r="C80" s="46">
        <f>+AVERAGEIF(D$2:D$73,"X",$G$2:$G$73)</f>
        <v>351.65666666666658</v>
      </c>
    </row>
    <row r="81" spans="1:3" x14ac:dyDescent="0.25">
      <c r="A81" s="44" t="s">
        <v>92</v>
      </c>
      <c r="B81" s="14" t="s">
        <v>100</v>
      </c>
      <c r="C81" s="46">
        <f>+AVERAGEIF(E$2:E$73,"X",$G$2:$G$73)</f>
        <v>104.03298245614032</v>
      </c>
    </row>
    <row r="82" spans="1:3" x14ac:dyDescent="0.25">
      <c r="A82" s="44" t="s">
        <v>97</v>
      </c>
      <c r="B82" s="14" t="s">
        <v>101</v>
      </c>
      <c r="C82" s="46">
        <f>+SUMIF(C$2:C$73,"X",$H$2:$H$73)</f>
        <v>607.58000000000004</v>
      </c>
    </row>
    <row r="83" spans="1:3" x14ac:dyDescent="0.25">
      <c r="A83" s="44" t="s">
        <v>98</v>
      </c>
      <c r="B83" s="14" t="s">
        <v>102</v>
      </c>
      <c r="C83" s="46">
        <f>+SUMIF(D$2:D$73,"X",$H$2:$H$73)</f>
        <v>1045.33</v>
      </c>
    </row>
    <row r="84" spans="1:3" x14ac:dyDescent="0.25">
      <c r="A84" s="44" t="s">
        <v>99</v>
      </c>
      <c r="B84" s="14" t="s">
        <v>103</v>
      </c>
      <c r="C84" s="46">
        <f>+SUMIF(E$2:E$73,"X",$H$2:$H$73)</f>
        <v>2093.9500000000003</v>
      </c>
    </row>
    <row r="85" spans="1:3" x14ac:dyDescent="0.25">
      <c r="A85" s="44" t="s">
        <v>104</v>
      </c>
      <c r="B85" s="14" t="s">
        <v>107</v>
      </c>
      <c r="C85" s="46">
        <f>+SUMIF(C$2:C$73,"X",$J$2:$J$73)</f>
        <v>9772.76</v>
      </c>
    </row>
    <row r="86" spans="1:3" x14ac:dyDescent="0.25">
      <c r="A86" s="44" t="s">
        <v>105</v>
      </c>
      <c r="B86" s="14" t="s">
        <v>108</v>
      </c>
      <c r="C86" s="46">
        <f>+SUMIF(D$2:D$73,"X",$J$2:$J$73)</f>
        <v>20020.060000000001</v>
      </c>
    </row>
    <row r="87" spans="1:3" x14ac:dyDescent="0.25">
      <c r="A87" s="44" t="s">
        <v>106</v>
      </c>
      <c r="B87" s="14" t="s">
        <v>109</v>
      </c>
      <c r="C87" s="46">
        <f>+SUMIF(E$2:E$73,"X",$J$2:$J$73)</f>
        <v>0</v>
      </c>
    </row>
    <row r="88" spans="1:3" x14ac:dyDescent="0.25">
      <c r="A88" s="44" t="s">
        <v>113</v>
      </c>
      <c r="B88" s="14" t="s">
        <v>116</v>
      </c>
      <c r="C88" s="46">
        <f>+SUMIF(C$2:C$73,"X",$K$2:$K$73)+SUMIF(C$2:C$73,"X",$I$2:$I$73)</f>
        <v>7500</v>
      </c>
    </row>
    <row r="89" spans="1:3" x14ac:dyDescent="0.25">
      <c r="A89" s="44" t="s">
        <v>114</v>
      </c>
      <c r="B89" s="14" t="s">
        <v>117</v>
      </c>
      <c r="C89" s="46">
        <f>+SUMIF(D$2:D$73,"X",$K$2:$K$73)+SUMIF(D$2:D$73,"X",$I$2:$I$73)</f>
        <v>7500</v>
      </c>
    </row>
    <row r="90" spans="1:3" x14ac:dyDescent="0.25">
      <c r="A90" s="44" t="s">
        <v>115</v>
      </c>
      <c r="B90" s="14" t="s">
        <v>118</v>
      </c>
      <c r="C90" s="46">
        <f>+SUMIF(E$2:E$73,"X",$K$2:$K$73)+SUMIF(E$2:E$73,"X",$I$2:$I$73)</f>
        <v>0</v>
      </c>
    </row>
    <row r="91" spans="1:3" x14ac:dyDescent="0.25">
      <c r="A91" s="44"/>
      <c r="C91" s="47"/>
    </row>
    <row r="92" spans="1:3" ht="15.75" thickBot="1" x14ac:dyDescent="0.3">
      <c r="A92" s="48" t="s">
        <v>119</v>
      </c>
      <c r="B92" s="49"/>
      <c r="C92" s="50"/>
    </row>
  </sheetData>
  <autoFilter ref="A1:L73" xr:uid="{00000000-0001-0000-0000-000000000000}"/>
  <pageMargins left="0" right="0" top="0.25" bottom="0.25" header="0" footer="0"/>
  <pageSetup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24304-0B0F-4A94-85D3-35D694886A4A}">
  <dimension ref="A1:N89"/>
  <sheetViews>
    <sheetView zoomScaleNormal="100" workbookViewId="0">
      <pane ySplit="1" topLeftCell="A2" activePane="bottomLeft" state="frozen"/>
      <selection activeCell="L1" sqref="L1:L1048576"/>
      <selection pane="bottomLeft" activeCell="B1" sqref="B1:C1048576"/>
    </sheetView>
  </sheetViews>
  <sheetFormatPr defaultColWidth="11.42578125" defaultRowHeight="15" x14ac:dyDescent="0.25"/>
  <cols>
    <col min="1" max="1" width="9.140625"/>
    <col min="2" max="2" width="41.5703125" customWidth="1"/>
    <col min="3" max="3" width="14.140625" style="3" bestFit="1" customWidth="1"/>
    <col min="4" max="4" width="8.7109375" style="3" customWidth="1"/>
    <col min="5" max="5" width="11.5703125" style="3" customWidth="1"/>
    <col min="6" max="12" width="15.28515625" customWidth="1"/>
    <col min="13" max="13" width="12.7109375" customWidth="1"/>
  </cols>
  <sheetData>
    <row r="1" spans="1:14" ht="48.75" customHeight="1" x14ac:dyDescent="0.25">
      <c r="A1" s="8" t="s">
        <v>54</v>
      </c>
      <c r="B1" s="9" t="s">
        <v>5</v>
      </c>
      <c r="C1" s="10" t="s">
        <v>2</v>
      </c>
      <c r="D1" s="10" t="s">
        <v>3</v>
      </c>
      <c r="E1" s="10" t="s">
        <v>4</v>
      </c>
      <c r="F1" s="8" t="s">
        <v>0</v>
      </c>
      <c r="G1" s="8" t="s">
        <v>1</v>
      </c>
      <c r="H1" s="8" t="s">
        <v>50</v>
      </c>
      <c r="I1" s="8" t="s">
        <v>52</v>
      </c>
      <c r="J1" s="11" t="s">
        <v>48</v>
      </c>
      <c r="K1" s="11" t="s">
        <v>49</v>
      </c>
      <c r="L1" s="11" t="s">
        <v>88</v>
      </c>
      <c r="M1" s="12"/>
      <c r="N1" s="12"/>
    </row>
    <row r="2" spans="1:14" ht="15" customHeight="1" x14ac:dyDescent="0.25">
      <c r="A2">
        <v>1</v>
      </c>
      <c r="B2" s="13" t="s">
        <v>6</v>
      </c>
      <c r="C2" s="18"/>
      <c r="D2" s="18"/>
      <c r="E2" s="18" t="s">
        <v>53</v>
      </c>
      <c r="F2" s="19">
        <v>56430.400000000001</v>
      </c>
      <c r="G2" s="19">
        <v>110.64</v>
      </c>
      <c r="H2" s="15">
        <v>0</v>
      </c>
      <c r="I2" s="15">
        <v>0</v>
      </c>
      <c r="J2" s="19">
        <v>0</v>
      </c>
      <c r="K2" s="19">
        <v>0</v>
      </c>
      <c r="L2" s="30">
        <v>2.69E-2</v>
      </c>
      <c r="M2" s="17"/>
      <c r="N2" s="17"/>
    </row>
    <row r="3" spans="1:14" ht="15" customHeight="1" x14ac:dyDescent="0.25">
      <c r="A3">
        <f>A2+1</f>
        <v>2</v>
      </c>
      <c r="B3" s="13" t="s">
        <v>42</v>
      </c>
      <c r="C3" s="18"/>
      <c r="D3" s="18" t="s">
        <v>53</v>
      </c>
      <c r="E3" s="18"/>
      <c r="F3" s="19">
        <v>94820.96</v>
      </c>
      <c r="G3" s="19">
        <v>109.26</v>
      </c>
      <c r="H3" s="15">
        <v>0</v>
      </c>
      <c r="I3" s="15">
        <v>0</v>
      </c>
      <c r="J3" s="19">
        <v>0</v>
      </c>
      <c r="K3" s="19">
        <v>0</v>
      </c>
      <c r="L3" s="30">
        <v>2.7E-2</v>
      </c>
      <c r="M3" s="17"/>
      <c r="N3" s="17"/>
    </row>
    <row r="4" spans="1:14" ht="15" customHeight="1" x14ac:dyDescent="0.25">
      <c r="A4">
        <f t="shared" ref="A4:A67" si="0">A3+1</f>
        <v>3</v>
      </c>
      <c r="B4" s="13" t="s">
        <v>41</v>
      </c>
      <c r="C4" s="18"/>
      <c r="D4" s="18"/>
      <c r="E4" s="18" t="s">
        <v>53</v>
      </c>
      <c r="F4" s="19">
        <v>69825.600000000006</v>
      </c>
      <c r="G4" s="19">
        <v>109.22</v>
      </c>
      <c r="H4" s="15">
        <v>0</v>
      </c>
      <c r="I4" s="15">
        <v>0</v>
      </c>
      <c r="J4" s="19">
        <v>0</v>
      </c>
      <c r="K4" s="19">
        <v>0</v>
      </c>
      <c r="L4" s="30">
        <v>2.75E-2</v>
      </c>
      <c r="M4" s="17"/>
      <c r="N4" s="17"/>
    </row>
    <row r="5" spans="1:14" ht="15" customHeight="1" x14ac:dyDescent="0.25">
      <c r="A5">
        <f t="shared" si="0"/>
        <v>4</v>
      </c>
      <c r="B5" s="13" t="s">
        <v>42</v>
      </c>
      <c r="C5" s="18"/>
      <c r="D5" s="18" t="s">
        <v>53</v>
      </c>
      <c r="E5" s="18"/>
      <c r="F5" s="19">
        <v>95546.36</v>
      </c>
      <c r="G5" s="19">
        <v>109.74</v>
      </c>
      <c r="H5" s="15">
        <v>0</v>
      </c>
      <c r="I5" s="15">
        <v>0</v>
      </c>
      <c r="J5" s="19">
        <v>0</v>
      </c>
      <c r="K5" s="19">
        <v>0</v>
      </c>
      <c r="L5" s="30">
        <v>2.7E-2</v>
      </c>
      <c r="M5" s="17"/>
      <c r="N5" s="17"/>
    </row>
    <row r="6" spans="1:14" ht="15" customHeight="1" x14ac:dyDescent="0.25">
      <c r="A6">
        <f t="shared" si="0"/>
        <v>5</v>
      </c>
      <c r="B6" t="s">
        <v>126</v>
      </c>
      <c r="C6" s="18"/>
      <c r="D6" s="18"/>
      <c r="E6" s="18" t="s">
        <v>53</v>
      </c>
      <c r="F6" s="19">
        <v>57345.599999999999</v>
      </c>
      <c r="G6" s="19">
        <v>110.06</v>
      </c>
      <c r="H6" s="15">
        <v>0</v>
      </c>
      <c r="I6" s="15">
        <v>0</v>
      </c>
      <c r="J6" s="19">
        <v>0</v>
      </c>
      <c r="K6" s="19">
        <v>0</v>
      </c>
      <c r="L6" s="30">
        <v>2.8000000000000001E-2</v>
      </c>
      <c r="M6" s="17"/>
      <c r="N6" s="17"/>
    </row>
    <row r="7" spans="1:14" ht="15" customHeight="1" x14ac:dyDescent="0.25">
      <c r="A7">
        <f t="shared" si="0"/>
        <v>6</v>
      </c>
      <c r="B7" s="13" t="s">
        <v>9</v>
      </c>
      <c r="C7" s="18"/>
      <c r="D7" s="18"/>
      <c r="E7" s="18" t="s">
        <v>53</v>
      </c>
      <c r="F7" s="19">
        <v>42577.599999999999</v>
      </c>
      <c r="G7" s="19">
        <v>110.67</v>
      </c>
      <c r="H7" s="15">
        <v>0</v>
      </c>
      <c r="I7" s="15">
        <v>0</v>
      </c>
      <c r="J7" s="19">
        <v>0</v>
      </c>
      <c r="K7" s="19">
        <v>0</v>
      </c>
      <c r="L7" s="30">
        <v>2.7099999999999999E-2</v>
      </c>
      <c r="M7" s="17"/>
      <c r="N7" s="17"/>
    </row>
    <row r="8" spans="1:14" ht="15" customHeight="1" x14ac:dyDescent="0.25">
      <c r="A8">
        <f t="shared" si="0"/>
        <v>7</v>
      </c>
      <c r="B8" s="13" t="s">
        <v>35</v>
      </c>
      <c r="C8" s="18"/>
      <c r="D8" s="18" t="s">
        <v>53</v>
      </c>
      <c r="E8" s="18"/>
      <c r="F8" s="19">
        <v>73551.649999999994</v>
      </c>
      <c r="G8" s="19">
        <v>110.48</v>
      </c>
      <c r="H8" s="15">
        <v>0</v>
      </c>
      <c r="I8" s="15">
        <v>0</v>
      </c>
      <c r="J8" s="19">
        <v>0</v>
      </c>
      <c r="K8" s="19">
        <v>0</v>
      </c>
      <c r="L8" s="30">
        <v>4.2000000000000003E-2</v>
      </c>
      <c r="M8" s="17"/>
      <c r="N8" s="17"/>
    </row>
    <row r="9" spans="1:14" ht="15" customHeight="1" x14ac:dyDescent="0.25">
      <c r="A9">
        <f t="shared" si="0"/>
        <v>8</v>
      </c>
      <c r="B9" s="13" t="s">
        <v>11</v>
      </c>
      <c r="C9" s="18"/>
      <c r="D9" s="18"/>
      <c r="E9" s="18" t="s">
        <v>53</v>
      </c>
      <c r="F9" s="19">
        <v>80849.600000000006</v>
      </c>
      <c r="G9" s="19">
        <v>109.48</v>
      </c>
      <c r="H9" s="15">
        <v>0</v>
      </c>
      <c r="I9" s="15">
        <v>0</v>
      </c>
      <c r="J9" s="19">
        <v>0</v>
      </c>
      <c r="K9" s="19">
        <v>0</v>
      </c>
      <c r="L9" s="30">
        <v>2.75E-2</v>
      </c>
      <c r="M9" s="17"/>
      <c r="N9" s="17"/>
    </row>
    <row r="10" spans="1:14" ht="15" customHeight="1" x14ac:dyDescent="0.25">
      <c r="A10">
        <f t="shared" si="0"/>
        <v>9</v>
      </c>
      <c r="B10" s="13" t="s">
        <v>12</v>
      </c>
      <c r="C10" s="18"/>
      <c r="D10" s="18"/>
      <c r="E10" s="18" t="s">
        <v>53</v>
      </c>
      <c r="F10" s="19">
        <v>62483.199999999997</v>
      </c>
      <c r="G10" s="19">
        <v>109.57</v>
      </c>
      <c r="H10" s="15">
        <v>0</v>
      </c>
      <c r="I10" s="15">
        <v>0</v>
      </c>
      <c r="J10" s="19">
        <v>0</v>
      </c>
      <c r="K10" s="19">
        <v>0</v>
      </c>
      <c r="L10" s="30">
        <v>2.7699999999999999E-2</v>
      </c>
      <c r="M10" s="17"/>
      <c r="N10" s="17"/>
    </row>
    <row r="11" spans="1:14" ht="15" customHeight="1" x14ac:dyDescent="0.25">
      <c r="A11">
        <f t="shared" si="0"/>
        <v>10</v>
      </c>
      <c r="B11" s="13" t="s">
        <v>23</v>
      </c>
      <c r="C11" s="18"/>
      <c r="D11" s="18" t="s">
        <v>53</v>
      </c>
      <c r="E11" s="18"/>
      <c r="F11" s="19">
        <v>74982.44</v>
      </c>
      <c r="G11" s="19">
        <v>110.6</v>
      </c>
      <c r="H11" s="15">
        <v>276.5</v>
      </c>
      <c r="I11" s="15">
        <v>0</v>
      </c>
      <c r="J11" s="19">
        <v>0</v>
      </c>
      <c r="K11" s="19">
        <v>0</v>
      </c>
      <c r="L11" s="30">
        <v>2.7E-2</v>
      </c>
      <c r="M11" s="17"/>
      <c r="N11" s="17"/>
    </row>
    <row r="12" spans="1:14" ht="15" customHeight="1" x14ac:dyDescent="0.25">
      <c r="A12">
        <f t="shared" si="0"/>
        <v>11</v>
      </c>
      <c r="B12" t="s">
        <v>61</v>
      </c>
      <c r="C12" s="18"/>
      <c r="D12" s="18" t="s">
        <v>53</v>
      </c>
      <c r="E12" s="18"/>
      <c r="F12" s="19">
        <v>64536.160000000003</v>
      </c>
      <c r="G12" s="19">
        <v>110.66</v>
      </c>
      <c r="H12" s="15">
        <v>0</v>
      </c>
      <c r="I12" s="15">
        <v>0</v>
      </c>
      <c r="J12" s="19">
        <v>0</v>
      </c>
      <c r="K12" s="19">
        <v>0</v>
      </c>
      <c r="L12" s="30">
        <v>2.7E-2</v>
      </c>
      <c r="M12" s="17"/>
      <c r="N12" s="17"/>
    </row>
    <row r="13" spans="1:14" ht="15" customHeight="1" x14ac:dyDescent="0.25">
      <c r="A13">
        <f t="shared" si="0"/>
        <v>12</v>
      </c>
      <c r="B13" s="13" t="s">
        <v>11</v>
      </c>
      <c r="C13" s="18"/>
      <c r="D13" s="18"/>
      <c r="E13" s="18" t="s">
        <v>53</v>
      </c>
      <c r="F13" s="19">
        <v>80849.600000000006</v>
      </c>
      <c r="G13" s="19">
        <v>109.45</v>
      </c>
      <c r="H13" s="15">
        <v>273.63</v>
      </c>
      <c r="I13" s="15">
        <v>0</v>
      </c>
      <c r="J13" s="19">
        <v>0</v>
      </c>
      <c r="K13" s="19">
        <v>0</v>
      </c>
      <c r="L13" s="30">
        <v>2.75E-2</v>
      </c>
      <c r="M13" s="17"/>
      <c r="N13" s="17"/>
    </row>
    <row r="14" spans="1:14" ht="15" customHeight="1" x14ac:dyDescent="0.25">
      <c r="A14">
        <f t="shared" si="0"/>
        <v>13</v>
      </c>
      <c r="B14" s="13" t="s">
        <v>11</v>
      </c>
      <c r="C14" s="18"/>
      <c r="D14" s="18"/>
      <c r="E14" s="18" t="s">
        <v>53</v>
      </c>
      <c r="F14" s="19">
        <v>80849.600000000006</v>
      </c>
      <c r="G14" s="19">
        <v>109.72</v>
      </c>
      <c r="H14" s="15">
        <v>0</v>
      </c>
      <c r="I14" s="15">
        <v>0</v>
      </c>
      <c r="J14" s="19">
        <v>0</v>
      </c>
      <c r="K14" s="19">
        <v>0</v>
      </c>
      <c r="L14" s="30">
        <v>2.75E-2</v>
      </c>
      <c r="M14" s="17"/>
      <c r="N14" s="17"/>
    </row>
    <row r="15" spans="1:14" ht="15" customHeight="1" x14ac:dyDescent="0.25">
      <c r="A15">
        <f t="shared" si="0"/>
        <v>14</v>
      </c>
      <c r="B15" s="13" t="s">
        <v>11</v>
      </c>
      <c r="C15" s="18"/>
      <c r="D15" s="18"/>
      <c r="E15" s="18" t="s">
        <v>53</v>
      </c>
      <c r="F15" s="19">
        <v>80849.600000000006</v>
      </c>
      <c r="G15" s="19">
        <v>109.46</v>
      </c>
      <c r="H15" s="15">
        <v>0</v>
      </c>
      <c r="I15" s="15">
        <v>0</v>
      </c>
      <c r="J15" s="19">
        <v>0</v>
      </c>
      <c r="K15" s="19">
        <v>0</v>
      </c>
      <c r="L15" s="30">
        <v>2.75E-2</v>
      </c>
      <c r="M15" s="17"/>
      <c r="N15" s="17"/>
    </row>
    <row r="16" spans="1:14" ht="15" customHeight="1" x14ac:dyDescent="0.25">
      <c r="A16">
        <f t="shared" si="0"/>
        <v>15</v>
      </c>
      <c r="B16" s="13" t="s">
        <v>13</v>
      </c>
      <c r="C16" s="18"/>
      <c r="D16" s="18"/>
      <c r="E16" s="18" t="s">
        <v>53</v>
      </c>
      <c r="F16" s="19">
        <v>73507.199999999997</v>
      </c>
      <c r="G16" s="19">
        <v>109.47</v>
      </c>
      <c r="H16" s="15">
        <v>0</v>
      </c>
      <c r="I16" s="15">
        <v>0</v>
      </c>
      <c r="J16" s="19">
        <v>0</v>
      </c>
      <c r="K16" s="19">
        <v>0</v>
      </c>
      <c r="L16" s="30">
        <v>2.76E-2</v>
      </c>
      <c r="M16" s="17"/>
      <c r="N16" s="17"/>
    </row>
    <row r="17" spans="1:14" ht="15" customHeight="1" x14ac:dyDescent="0.25">
      <c r="A17">
        <f t="shared" si="0"/>
        <v>16</v>
      </c>
      <c r="B17" s="13" t="s">
        <v>13</v>
      </c>
      <c r="C17" s="18"/>
      <c r="D17" s="18"/>
      <c r="E17" s="18" t="s">
        <v>53</v>
      </c>
      <c r="F17" s="19">
        <v>73507.199999999997</v>
      </c>
      <c r="G17" s="19">
        <v>109.6</v>
      </c>
      <c r="H17" s="15">
        <v>0</v>
      </c>
      <c r="I17" s="15">
        <v>0</v>
      </c>
      <c r="J17" s="19">
        <v>0</v>
      </c>
      <c r="K17" s="19">
        <v>0</v>
      </c>
      <c r="L17" s="30">
        <v>2.76E-2</v>
      </c>
      <c r="M17" s="17"/>
      <c r="N17" s="17"/>
    </row>
    <row r="18" spans="1:14" ht="15" customHeight="1" x14ac:dyDescent="0.25">
      <c r="A18">
        <f t="shared" si="0"/>
        <v>17</v>
      </c>
      <c r="B18" s="13" t="s">
        <v>11</v>
      </c>
      <c r="C18" s="18"/>
      <c r="D18" s="18"/>
      <c r="E18" s="18" t="s">
        <v>53</v>
      </c>
      <c r="F18" s="19">
        <v>80849.600000000006</v>
      </c>
      <c r="G18" s="19">
        <v>109.62</v>
      </c>
      <c r="H18" s="15">
        <v>0</v>
      </c>
      <c r="I18" s="15">
        <v>0</v>
      </c>
      <c r="J18" s="19">
        <v>0</v>
      </c>
      <c r="K18" s="19">
        <v>0</v>
      </c>
      <c r="L18" s="30">
        <v>2.75E-2</v>
      </c>
      <c r="M18" s="17"/>
      <c r="N18" s="17"/>
    </row>
    <row r="19" spans="1:14" ht="15" customHeight="1" x14ac:dyDescent="0.25">
      <c r="A19">
        <f t="shared" si="0"/>
        <v>18</v>
      </c>
      <c r="B19" s="13" t="s">
        <v>33</v>
      </c>
      <c r="C19" s="18"/>
      <c r="D19" s="18"/>
      <c r="E19" s="18" t="s">
        <v>53</v>
      </c>
      <c r="F19" s="19">
        <v>48942.400000000001</v>
      </c>
      <c r="G19" s="19">
        <v>110.05</v>
      </c>
      <c r="H19" s="15">
        <v>0</v>
      </c>
      <c r="I19" s="15">
        <v>0</v>
      </c>
      <c r="J19" s="19">
        <v>0</v>
      </c>
      <c r="K19" s="19">
        <v>0</v>
      </c>
      <c r="L19" s="30">
        <v>2.7099999999999999E-2</v>
      </c>
      <c r="M19" s="17"/>
      <c r="N19" s="17"/>
    </row>
    <row r="20" spans="1:14" ht="15" customHeight="1" x14ac:dyDescent="0.25">
      <c r="A20">
        <f t="shared" si="0"/>
        <v>19</v>
      </c>
      <c r="B20" s="13" t="s">
        <v>11</v>
      </c>
      <c r="C20" s="18"/>
      <c r="D20" s="18"/>
      <c r="E20" s="18" t="s">
        <v>53</v>
      </c>
      <c r="F20" s="19">
        <v>80849.600000000006</v>
      </c>
      <c r="G20" s="19">
        <v>109.41</v>
      </c>
      <c r="H20" s="15">
        <v>218.83</v>
      </c>
      <c r="I20" s="15">
        <v>0</v>
      </c>
      <c r="J20" s="19">
        <v>0</v>
      </c>
      <c r="K20" s="19">
        <v>0</v>
      </c>
      <c r="L20" s="30">
        <v>2.75E-2</v>
      </c>
      <c r="M20" s="17"/>
      <c r="N20" s="17"/>
    </row>
    <row r="21" spans="1:14" ht="15" customHeight="1" x14ac:dyDescent="0.25">
      <c r="A21">
        <f t="shared" si="0"/>
        <v>20</v>
      </c>
      <c r="B21" s="13" t="s">
        <v>13</v>
      </c>
      <c r="C21" s="18"/>
      <c r="D21" s="18"/>
      <c r="E21" s="18" t="s">
        <v>53</v>
      </c>
      <c r="F21" s="19">
        <v>73507.199999999997</v>
      </c>
      <c r="G21" s="19">
        <v>109.45</v>
      </c>
      <c r="H21" s="15">
        <v>0</v>
      </c>
      <c r="I21" s="15">
        <v>0</v>
      </c>
      <c r="J21" s="19">
        <v>0</v>
      </c>
      <c r="K21" s="19">
        <v>0</v>
      </c>
      <c r="L21" s="30">
        <v>2.76E-2</v>
      </c>
      <c r="M21" s="17"/>
      <c r="N21" s="17"/>
    </row>
    <row r="22" spans="1:14" ht="15" customHeight="1" x14ac:dyDescent="0.25">
      <c r="A22">
        <f t="shared" si="0"/>
        <v>21</v>
      </c>
      <c r="B22" s="13" t="s">
        <v>12</v>
      </c>
      <c r="C22" s="18"/>
      <c r="D22" s="18"/>
      <c r="E22" s="18" t="s">
        <v>53</v>
      </c>
      <c r="F22" s="19">
        <v>62483.199999999997</v>
      </c>
      <c r="G22" s="19">
        <v>109.58</v>
      </c>
      <c r="H22" s="15">
        <v>0</v>
      </c>
      <c r="I22" s="15">
        <v>0</v>
      </c>
      <c r="J22" s="19">
        <v>0</v>
      </c>
      <c r="K22" s="19">
        <v>0</v>
      </c>
      <c r="L22" s="30">
        <v>5.2600000000000001E-2</v>
      </c>
      <c r="M22" s="17"/>
      <c r="N22" s="17"/>
    </row>
    <row r="23" spans="1:14" ht="15" customHeight="1" x14ac:dyDescent="0.25">
      <c r="A23">
        <f t="shared" si="0"/>
        <v>22</v>
      </c>
      <c r="B23" s="13" t="s">
        <v>11</v>
      </c>
      <c r="C23" s="18"/>
      <c r="D23" s="18"/>
      <c r="E23" s="18" t="s">
        <v>53</v>
      </c>
      <c r="F23" s="19">
        <v>80849.600000000006</v>
      </c>
      <c r="G23" s="19">
        <v>109.49</v>
      </c>
      <c r="H23" s="15">
        <v>0</v>
      </c>
      <c r="I23" s="15">
        <v>0</v>
      </c>
      <c r="J23" s="19">
        <v>0</v>
      </c>
      <c r="K23" s="19">
        <v>0</v>
      </c>
      <c r="L23" s="30">
        <v>2.75E-2</v>
      </c>
      <c r="M23" s="17"/>
      <c r="N23" s="17"/>
    </row>
    <row r="24" spans="1:14" ht="15" customHeight="1" x14ac:dyDescent="0.25">
      <c r="A24">
        <f t="shared" si="0"/>
        <v>23</v>
      </c>
      <c r="B24" s="13" t="s">
        <v>15</v>
      </c>
      <c r="C24" s="18"/>
      <c r="D24" s="18"/>
      <c r="E24" s="18" t="s">
        <v>53</v>
      </c>
      <c r="F24" s="19">
        <v>43451.199999999997</v>
      </c>
      <c r="G24" s="19">
        <v>110.68</v>
      </c>
      <c r="H24" s="15">
        <v>0</v>
      </c>
      <c r="I24" s="15">
        <v>0</v>
      </c>
      <c r="J24" s="19">
        <v>0</v>
      </c>
      <c r="K24" s="19">
        <v>0</v>
      </c>
      <c r="L24" s="30">
        <v>3.2099999999999997E-2</v>
      </c>
      <c r="M24" s="17"/>
      <c r="N24" s="17"/>
    </row>
    <row r="25" spans="1:14" ht="15" customHeight="1" x14ac:dyDescent="0.25">
      <c r="A25">
        <f t="shared" si="0"/>
        <v>24</v>
      </c>
      <c r="B25" s="13" t="s">
        <v>17</v>
      </c>
      <c r="C25" s="18"/>
      <c r="D25" s="18"/>
      <c r="E25" s="18" t="s">
        <v>53</v>
      </c>
      <c r="F25" s="19">
        <v>65852.800000000003</v>
      </c>
      <c r="G25" s="19">
        <v>110.59</v>
      </c>
      <c r="H25" s="15">
        <v>0</v>
      </c>
      <c r="I25" s="15">
        <v>0</v>
      </c>
      <c r="J25" s="19">
        <v>0</v>
      </c>
      <c r="K25" s="19">
        <v>0</v>
      </c>
      <c r="L25" s="30">
        <v>2.69E-2</v>
      </c>
      <c r="M25" s="17"/>
      <c r="N25" s="17"/>
    </row>
    <row r="26" spans="1:14" ht="15" customHeight="1" x14ac:dyDescent="0.25">
      <c r="A26">
        <f t="shared" si="0"/>
        <v>25</v>
      </c>
      <c r="B26" s="13" t="s">
        <v>16</v>
      </c>
      <c r="C26" s="18"/>
      <c r="D26" s="18"/>
      <c r="E26" s="18" t="s">
        <v>53</v>
      </c>
      <c r="F26" s="19">
        <v>49940.800000000003</v>
      </c>
      <c r="G26" s="19">
        <v>110.65</v>
      </c>
      <c r="H26" s="15">
        <v>0</v>
      </c>
      <c r="I26" s="15">
        <v>0</v>
      </c>
      <c r="J26" s="19">
        <v>0</v>
      </c>
      <c r="K26" s="19">
        <v>0</v>
      </c>
      <c r="L26" s="30">
        <v>2.69E-2</v>
      </c>
      <c r="M26" s="17"/>
      <c r="N26" s="17"/>
    </row>
    <row r="27" spans="1:14" ht="15" customHeight="1" x14ac:dyDescent="0.25">
      <c r="A27">
        <f t="shared" si="0"/>
        <v>26</v>
      </c>
      <c r="B27" s="13" t="s">
        <v>13</v>
      </c>
      <c r="C27" s="18"/>
      <c r="D27" s="18"/>
      <c r="E27" s="18" t="s">
        <v>53</v>
      </c>
      <c r="F27" s="19">
        <v>73507.199999999997</v>
      </c>
      <c r="G27" s="19">
        <v>109.54</v>
      </c>
      <c r="H27" s="15">
        <v>0</v>
      </c>
      <c r="I27" s="15">
        <v>0</v>
      </c>
      <c r="J27" s="19">
        <v>0</v>
      </c>
      <c r="K27" s="19">
        <v>0</v>
      </c>
      <c r="L27" s="30">
        <v>2.76E-2</v>
      </c>
      <c r="M27" s="17"/>
      <c r="N27" s="17"/>
    </row>
    <row r="28" spans="1:14" ht="15" customHeight="1" x14ac:dyDescent="0.25">
      <c r="A28">
        <f t="shared" si="0"/>
        <v>27</v>
      </c>
      <c r="B28" s="13" t="s">
        <v>18</v>
      </c>
      <c r="C28" s="18"/>
      <c r="D28" s="18"/>
      <c r="E28" s="18" t="s">
        <v>53</v>
      </c>
      <c r="F28" s="19">
        <v>51251.199999999997</v>
      </c>
      <c r="G28" s="19">
        <v>110.61</v>
      </c>
      <c r="H28" s="15">
        <v>0</v>
      </c>
      <c r="I28" s="15">
        <v>0</v>
      </c>
      <c r="J28" s="19">
        <v>0</v>
      </c>
      <c r="K28" s="19">
        <v>0</v>
      </c>
      <c r="L28" s="30">
        <v>2.7099999999999999E-2</v>
      </c>
      <c r="M28" s="17"/>
      <c r="N28" s="17"/>
    </row>
    <row r="29" spans="1:14" ht="15" customHeight="1" x14ac:dyDescent="0.25">
      <c r="A29">
        <f t="shared" si="0"/>
        <v>28</v>
      </c>
      <c r="B29" s="13" t="s">
        <v>19</v>
      </c>
      <c r="C29" s="18"/>
      <c r="D29" s="18"/>
      <c r="E29" s="18" t="s">
        <v>53</v>
      </c>
      <c r="F29" s="19">
        <v>55619.199999999997</v>
      </c>
      <c r="G29" s="19">
        <v>109.43</v>
      </c>
      <c r="H29" s="15">
        <v>164.14</v>
      </c>
      <c r="I29" s="15">
        <v>0</v>
      </c>
      <c r="J29" s="19">
        <v>0</v>
      </c>
      <c r="K29" s="19">
        <v>0</v>
      </c>
      <c r="L29" s="30">
        <v>3.2000000000000001E-2</v>
      </c>
      <c r="M29" s="17"/>
      <c r="N29" s="17"/>
    </row>
    <row r="30" spans="1:14" ht="15" customHeight="1" x14ac:dyDescent="0.25">
      <c r="A30">
        <f t="shared" si="0"/>
        <v>29</v>
      </c>
      <c r="B30" s="13" t="s">
        <v>13</v>
      </c>
      <c r="C30" s="18"/>
      <c r="D30" s="18"/>
      <c r="E30" s="18" t="s">
        <v>53</v>
      </c>
      <c r="F30" s="19">
        <v>73507.199999999997</v>
      </c>
      <c r="G30" s="19">
        <v>109.6</v>
      </c>
      <c r="H30" s="15">
        <v>0</v>
      </c>
      <c r="I30" s="15">
        <v>0</v>
      </c>
      <c r="J30" s="19">
        <v>0</v>
      </c>
      <c r="K30" s="19">
        <v>0</v>
      </c>
      <c r="L30" s="30">
        <v>2.76E-2</v>
      </c>
      <c r="M30" s="17"/>
      <c r="N30" s="17"/>
    </row>
    <row r="31" spans="1:14" ht="15" customHeight="1" x14ac:dyDescent="0.25">
      <c r="A31">
        <f t="shared" si="0"/>
        <v>30</v>
      </c>
      <c r="B31" s="13" t="s">
        <v>13</v>
      </c>
      <c r="C31" s="18"/>
      <c r="D31" s="18"/>
      <c r="E31" s="18" t="s">
        <v>53</v>
      </c>
      <c r="F31" s="19">
        <v>73507.199999999997</v>
      </c>
      <c r="G31" s="19">
        <v>109.46</v>
      </c>
      <c r="H31" s="15">
        <v>0</v>
      </c>
      <c r="I31" s="15">
        <v>0</v>
      </c>
      <c r="J31" s="19">
        <v>0</v>
      </c>
      <c r="K31" s="19">
        <v>0</v>
      </c>
      <c r="L31" s="30">
        <v>2.76E-2</v>
      </c>
      <c r="M31" s="17"/>
      <c r="N31" s="17"/>
    </row>
    <row r="32" spans="1:14" ht="15" customHeight="1" x14ac:dyDescent="0.25">
      <c r="A32">
        <f t="shared" si="0"/>
        <v>31</v>
      </c>
      <c r="B32" s="13" t="s">
        <v>9</v>
      </c>
      <c r="C32" s="18"/>
      <c r="D32" s="18"/>
      <c r="E32" s="18" t="s">
        <v>53</v>
      </c>
      <c r="F32" s="19">
        <v>34278.400000000001</v>
      </c>
      <c r="G32" s="19">
        <v>110.67</v>
      </c>
      <c r="H32" s="15">
        <v>0</v>
      </c>
      <c r="I32" s="15">
        <v>0</v>
      </c>
      <c r="J32" s="19">
        <v>0</v>
      </c>
      <c r="K32" s="19">
        <v>0</v>
      </c>
      <c r="L32" s="30">
        <v>2.6800000000000001E-2</v>
      </c>
      <c r="M32" s="17"/>
      <c r="N32" s="17"/>
    </row>
    <row r="33" spans="1:14" ht="15" customHeight="1" x14ac:dyDescent="0.25">
      <c r="A33">
        <f t="shared" si="0"/>
        <v>32</v>
      </c>
      <c r="B33" s="13" t="s">
        <v>20</v>
      </c>
      <c r="C33" s="18"/>
      <c r="D33" s="18"/>
      <c r="E33" s="18" t="s">
        <v>53</v>
      </c>
      <c r="F33" s="19">
        <v>54766.400000000001</v>
      </c>
      <c r="G33" s="19">
        <v>110.68</v>
      </c>
      <c r="H33" s="15">
        <v>0</v>
      </c>
      <c r="I33" s="15">
        <v>0</v>
      </c>
      <c r="J33" s="19">
        <v>0</v>
      </c>
      <c r="K33" s="19">
        <v>0</v>
      </c>
      <c r="L33" s="30">
        <v>2.69E-2</v>
      </c>
      <c r="M33" s="17"/>
      <c r="N33" s="17"/>
    </row>
    <row r="34" spans="1:14" ht="15" customHeight="1" x14ac:dyDescent="0.25">
      <c r="A34">
        <f t="shared" si="0"/>
        <v>33</v>
      </c>
      <c r="B34" s="13" t="s">
        <v>21</v>
      </c>
      <c r="C34" s="18"/>
      <c r="D34" s="18" t="s">
        <v>53</v>
      </c>
      <c r="E34" s="18"/>
      <c r="F34" s="19">
        <v>73007.48</v>
      </c>
      <c r="G34" s="19">
        <v>109.47</v>
      </c>
      <c r="H34" s="15">
        <v>0</v>
      </c>
      <c r="I34" s="15">
        <v>0</v>
      </c>
      <c r="J34" s="19">
        <v>6656.8</v>
      </c>
      <c r="K34" s="19">
        <v>0</v>
      </c>
      <c r="L34" s="30">
        <v>2.7E-2</v>
      </c>
      <c r="M34" s="17"/>
      <c r="N34" s="17"/>
    </row>
    <row r="35" spans="1:14" ht="15" customHeight="1" x14ac:dyDescent="0.25">
      <c r="A35">
        <f t="shared" si="0"/>
        <v>34</v>
      </c>
      <c r="B35" s="13" t="s">
        <v>13</v>
      </c>
      <c r="C35" s="18"/>
      <c r="D35" s="18"/>
      <c r="E35" s="18" t="s">
        <v>53</v>
      </c>
      <c r="F35" s="19">
        <v>73507.199999999997</v>
      </c>
      <c r="G35" s="19">
        <v>109.62</v>
      </c>
      <c r="H35" s="15">
        <v>0</v>
      </c>
      <c r="I35" s="15">
        <v>0</v>
      </c>
      <c r="J35" s="19">
        <v>0</v>
      </c>
      <c r="K35" s="19">
        <v>0</v>
      </c>
      <c r="L35" s="30">
        <v>2.76E-2</v>
      </c>
      <c r="M35" s="17"/>
      <c r="N35" s="17"/>
    </row>
    <row r="36" spans="1:14" ht="15" customHeight="1" x14ac:dyDescent="0.25">
      <c r="A36">
        <f t="shared" si="0"/>
        <v>35</v>
      </c>
      <c r="B36" s="13" t="s">
        <v>13</v>
      </c>
      <c r="C36" s="18"/>
      <c r="D36" s="18"/>
      <c r="E36" s="18" t="s">
        <v>53</v>
      </c>
      <c r="F36" s="19">
        <v>73507.199999999997</v>
      </c>
      <c r="G36" s="19">
        <v>109.44</v>
      </c>
      <c r="H36" s="15">
        <v>0</v>
      </c>
      <c r="I36" s="15">
        <v>0</v>
      </c>
      <c r="J36" s="19">
        <v>0</v>
      </c>
      <c r="K36" s="19">
        <v>0</v>
      </c>
      <c r="L36" s="30">
        <v>2.76E-2</v>
      </c>
      <c r="M36" s="17"/>
      <c r="N36" s="17"/>
    </row>
    <row r="37" spans="1:14" ht="15" customHeight="1" x14ac:dyDescent="0.25">
      <c r="A37">
        <f t="shared" si="0"/>
        <v>36</v>
      </c>
      <c r="B37" s="13" t="s">
        <v>41</v>
      </c>
      <c r="C37" s="18"/>
      <c r="D37" s="18"/>
      <c r="E37" s="18" t="s">
        <v>53</v>
      </c>
      <c r="F37" s="19">
        <v>69825.600000000006</v>
      </c>
      <c r="G37" s="19">
        <v>109.63</v>
      </c>
      <c r="H37" s="15">
        <v>0</v>
      </c>
      <c r="I37" s="15">
        <v>0</v>
      </c>
      <c r="J37" s="19">
        <v>0</v>
      </c>
      <c r="K37" s="19">
        <v>0</v>
      </c>
      <c r="L37" s="30">
        <v>2.75E-2</v>
      </c>
      <c r="M37" s="17"/>
      <c r="N37" s="17"/>
    </row>
    <row r="38" spans="1:14" ht="15" customHeight="1" x14ac:dyDescent="0.25">
      <c r="A38">
        <f t="shared" si="0"/>
        <v>37</v>
      </c>
      <c r="B38" s="13" t="s">
        <v>19</v>
      </c>
      <c r="C38" s="18"/>
      <c r="D38" s="18"/>
      <c r="E38" s="18" t="s">
        <v>53</v>
      </c>
      <c r="F38" s="19">
        <v>41745.599999999999</v>
      </c>
      <c r="G38" s="19">
        <v>109.28</v>
      </c>
      <c r="H38" s="15">
        <v>0</v>
      </c>
      <c r="I38" s="15">
        <v>0</v>
      </c>
      <c r="J38" s="19">
        <v>0</v>
      </c>
      <c r="K38" s="19">
        <v>0</v>
      </c>
      <c r="L38" s="30">
        <v>3.1899999999999998E-2</v>
      </c>
      <c r="M38" s="17"/>
      <c r="N38" s="17"/>
    </row>
    <row r="39" spans="1:14" ht="15" customHeight="1" x14ac:dyDescent="0.25">
      <c r="A39">
        <f t="shared" si="0"/>
        <v>38</v>
      </c>
      <c r="B39" s="13" t="s">
        <v>13</v>
      </c>
      <c r="C39" s="18"/>
      <c r="D39" s="18"/>
      <c r="E39" s="18" t="s">
        <v>53</v>
      </c>
      <c r="F39" s="19">
        <v>73507.199999999997</v>
      </c>
      <c r="G39" s="19">
        <v>109.47</v>
      </c>
      <c r="H39" s="15">
        <v>0</v>
      </c>
      <c r="I39" s="15">
        <v>0</v>
      </c>
      <c r="J39" s="19">
        <v>0</v>
      </c>
      <c r="K39" s="19">
        <v>0</v>
      </c>
      <c r="L39" s="30">
        <v>2.76E-2</v>
      </c>
      <c r="M39" s="17"/>
      <c r="N39" s="17"/>
    </row>
    <row r="40" spans="1:14" ht="15" customHeight="1" x14ac:dyDescent="0.25">
      <c r="A40">
        <f t="shared" si="0"/>
        <v>39</v>
      </c>
      <c r="B40" s="13" t="s">
        <v>9</v>
      </c>
      <c r="C40" s="18"/>
      <c r="D40" s="18"/>
      <c r="E40" s="18" t="s">
        <v>53</v>
      </c>
      <c r="F40" s="19">
        <v>35568</v>
      </c>
      <c r="G40" s="19">
        <v>110.67</v>
      </c>
      <c r="H40" s="15">
        <v>110.67</v>
      </c>
      <c r="I40" s="15">
        <v>0</v>
      </c>
      <c r="J40" s="19">
        <v>0</v>
      </c>
      <c r="K40" s="19">
        <v>0</v>
      </c>
      <c r="L40" s="30">
        <v>2.7E-2</v>
      </c>
      <c r="M40" s="17"/>
      <c r="N40" s="17"/>
    </row>
    <row r="41" spans="1:14" ht="15" customHeight="1" x14ac:dyDescent="0.25">
      <c r="A41">
        <f t="shared" si="0"/>
        <v>40</v>
      </c>
      <c r="B41" s="13" t="s">
        <v>22</v>
      </c>
      <c r="C41" s="18"/>
      <c r="D41" s="18"/>
      <c r="E41" s="18" t="s">
        <v>53</v>
      </c>
      <c r="F41" s="19">
        <v>51417.599999999999</v>
      </c>
      <c r="G41" s="19">
        <v>0</v>
      </c>
      <c r="H41" s="15">
        <v>0</v>
      </c>
      <c r="I41" s="15">
        <v>0</v>
      </c>
      <c r="J41" s="19">
        <v>0</v>
      </c>
      <c r="K41" s="19">
        <v>0</v>
      </c>
      <c r="L41" s="30">
        <v>2.7E-2</v>
      </c>
      <c r="M41" s="17"/>
      <c r="N41" s="17"/>
    </row>
    <row r="42" spans="1:14" ht="15" customHeight="1" x14ac:dyDescent="0.25">
      <c r="A42">
        <f t="shared" si="0"/>
        <v>41</v>
      </c>
      <c r="B42" s="13" t="s">
        <v>13</v>
      </c>
      <c r="C42" s="18"/>
      <c r="D42" s="18"/>
      <c r="E42" s="18" t="s">
        <v>53</v>
      </c>
      <c r="F42" s="19">
        <v>73507.199999999997</v>
      </c>
      <c r="G42" s="19">
        <v>109.57</v>
      </c>
      <c r="H42" s="15">
        <v>109.56</v>
      </c>
      <c r="I42" s="15">
        <v>0</v>
      </c>
      <c r="J42" s="19">
        <v>0</v>
      </c>
      <c r="K42" s="19">
        <v>0</v>
      </c>
      <c r="L42" s="30">
        <v>2.76E-2</v>
      </c>
      <c r="M42" s="17"/>
      <c r="N42" s="17"/>
    </row>
    <row r="43" spans="1:14" ht="15" customHeight="1" x14ac:dyDescent="0.25">
      <c r="A43">
        <f t="shared" si="0"/>
        <v>42</v>
      </c>
      <c r="B43" s="13" t="s">
        <v>13</v>
      </c>
      <c r="C43" s="18"/>
      <c r="D43" s="18"/>
      <c r="E43" s="18" t="s">
        <v>53</v>
      </c>
      <c r="F43" s="19">
        <v>71531.199999999997</v>
      </c>
      <c r="G43" s="19">
        <v>0</v>
      </c>
      <c r="H43" s="19">
        <v>0</v>
      </c>
      <c r="I43" s="15">
        <v>0</v>
      </c>
      <c r="J43" s="19">
        <v>0</v>
      </c>
      <c r="K43" s="19">
        <v>0</v>
      </c>
      <c r="L43" s="30" t="s">
        <v>81</v>
      </c>
      <c r="M43" s="17"/>
      <c r="N43" s="17"/>
    </row>
    <row r="44" spans="1:14" ht="15" customHeight="1" x14ac:dyDescent="0.25">
      <c r="A44">
        <f t="shared" si="0"/>
        <v>43</v>
      </c>
      <c r="B44" s="13" t="s">
        <v>31</v>
      </c>
      <c r="C44" s="18"/>
      <c r="D44" s="18"/>
      <c r="E44" s="18" t="s">
        <v>53</v>
      </c>
      <c r="F44" s="19">
        <v>62483.199999999997</v>
      </c>
      <c r="G44" s="19">
        <v>110.67</v>
      </c>
      <c r="H44" s="15">
        <v>0</v>
      </c>
      <c r="I44" s="15">
        <v>0</v>
      </c>
      <c r="J44" s="19">
        <v>0</v>
      </c>
      <c r="K44" s="19">
        <v>0</v>
      </c>
      <c r="L44" s="30">
        <v>0</v>
      </c>
      <c r="M44" s="17"/>
      <c r="N44" s="17"/>
    </row>
    <row r="45" spans="1:14" ht="15" customHeight="1" x14ac:dyDescent="0.25">
      <c r="A45">
        <f t="shared" si="0"/>
        <v>44</v>
      </c>
      <c r="B45" s="13" t="s">
        <v>13</v>
      </c>
      <c r="C45" s="18"/>
      <c r="D45" s="18"/>
      <c r="E45" s="18" t="s">
        <v>53</v>
      </c>
      <c r="F45" s="19">
        <v>73507.199999999997</v>
      </c>
      <c r="G45" s="19">
        <v>109.45</v>
      </c>
      <c r="H45" s="15">
        <v>0</v>
      </c>
      <c r="I45" s="15">
        <v>0</v>
      </c>
      <c r="J45" s="19">
        <v>0</v>
      </c>
      <c r="K45" s="19">
        <v>0</v>
      </c>
      <c r="L45" s="30">
        <v>2.76E-2</v>
      </c>
      <c r="M45" s="17"/>
      <c r="N45" s="17"/>
    </row>
    <row r="46" spans="1:14" ht="15" customHeight="1" x14ac:dyDescent="0.25">
      <c r="A46">
        <f t="shared" si="0"/>
        <v>45</v>
      </c>
      <c r="B46" s="13" t="s">
        <v>9</v>
      </c>
      <c r="C46" s="18"/>
      <c r="D46" s="18"/>
      <c r="E46" s="18" t="s">
        <v>53</v>
      </c>
      <c r="F46" s="19">
        <v>39312</v>
      </c>
      <c r="G46" s="19">
        <v>110.67</v>
      </c>
      <c r="H46" s="15">
        <v>0</v>
      </c>
      <c r="I46" s="15">
        <v>0</v>
      </c>
      <c r="J46" s="19">
        <v>0</v>
      </c>
      <c r="K46" s="19">
        <v>0</v>
      </c>
      <c r="L46" s="30">
        <v>3.2199999999999999E-2</v>
      </c>
      <c r="M46" s="17"/>
      <c r="N46" s="17"/>
    </row>
    <row r="47" spans="1:14" ht="15" customHeight="1" x14ac:dyDescent="0.25">
      <c r="A47">
        <f t="shared" si="0"/>
        <v>46</v>
      </c>
      <c r="B47" s="13" t="s">
        <v>32</v>
      </c>
      <c r="C47" s="18"/>
      <c r="D47" s="18"/>
      <c r="E47" s="18" t="s">
        <v>53</v>
      </c>
      <c r="F47" s="19">
        <v>46987.199999999997</v>
      </c>
      <c r="G47" s="19">
        <v>110.67</v>
      </c>
      <c r="H47" s="15">
        <v>0</v>
      </c>
      <c r="I47" s="15">
        <v>0</v>
      </c>
      <c r="J47" s="19">
        <v>0</v>
      </c>
      <c r="K47" s="19">
        <v>0</v>
      </c>
      <c r="L47" s="30">
        <v>2.6800000000000001E-2</v>
      </c>
      <c r="M47" s="17"/>
      <c r="N47" s="17"/>
    </row>
    <row r="48" spans="1:14" ht="15" customHeight="1" x14ac:dyDescent="0.25">
      <c r="A48">
        <f t="shared" si="0"/>
        <v>47</v>
      </c>
      <c r="B48" s="13" t="s">
        <v>18</v>
      </c>
      <c r="C48" s="18"/>
      <c r="D48" s="18"/>
      <c r="E48" s="18" t="s">
        <v>53</v>
      </c>
      <c r="F48" s="19">
        <v>49753.599999999999</v>
      </c>
      <c r="G48" s="19">
        <v>110.62</v>
      </c>
      <c r="H48" s="15">
        <v>0</v>
      </c>
      <c r="I48" s="15">
        <v>0</v>
      </c>
      <c r="J48" s="19">
        <v>0</v>
      </c>
      <c r="K48" s="19">
        <v>0</v>
      </c>
      <c r="L48" s="30">
        <v>2.7099999999999999E-2</v>
      </c>
      <c r="M48" s="17"/>
      <c r="N48" s="17"/>
    </row>
    <row r="49" spans="1:14" ht="15" customHeight="1" x14ac:dyDescent="0.25">
      <c r="A49">
        <f t="shared" si="0"/>
        <v>48</v>
      </c>
      <c r="B49" s="13" t="s">
        <v>13</v>
      </c>
      <c r="C49" s="18"/>
      <c r="D49" s="18"/>
      <c r="E49" s="18" t="s">
        <v>53</v>
      </c>
      <c r="F49" s="19">
        <v>73507.199999999997</v>
      </c>
      <c r="G49" s="19">
        <v>109.51</v>
      </c>
      <c r="H49" s="15">
        <v>0</v>
      </c>
      <c r="I49" s="15">
        <v>0</v>
      </c>
      <c r="J49" s="19">
        <v>0</v>
      </c>
      <c r="K49" s="19">
        <v>0</v>
      </c>
      <c r="L49" s="30">
        <v>2.76E-2</v>
      </c>
      <c r="M49" s="17"/>
      <c r="N49" s="17"/>
    </row>
    <row r="50" spans="1:14" ht="15" customHeight="1" x14ac:dyDescent="0.25">
      <c r="A50">
        <f t="shared" si="0"/>
        <v>49</v>
      </c>
      <c r="B50" s="13" t="s">
        <v>9</v>
      </c>
      <c r="C50" s="18"/>
      <c r="D50" s="18"/>
      <c r="E50" s="18" t="s">
        <v>53</v>
      </c>
      <c r="F50" s="19">
        <v>37440</v>
      </c>
      <c r="G50" s="19">
        <v>110.68</v>
      </c>
      <c r="H50" s="15">
        <v>0</v>
      </c>
      <c r="I50" s="15">
        <v>0</v>
      </c>
      <c r="J50" s="19">
        <v>0</v>
      </c>
      <c r="K50" s="19">
        <v>0</v>
      </c>
      <c r="L50" s="30">
        <v>2.6800000000000001E-2</v>
      </c>
      <c r="M50" s="17"/>
      <c r="N50" s="17"/>
    </row>
    <row r="51" spans="1:14" ht="15" customHeight="1" x14ac:dyDescent="0.25">
      <c r="A51">
        <f t="shared" si="0"/>
        <v>50</v>
      </c>
      <c r="B51" s="13" t="s">
        <v>24</v>
      </c>
      <c r="C51" s="18"/>
      <c r="D51" s="18"/>
      <c r="E51" s="18" t="s">
        <v>53</v>
      </c>
      <c r="F51" s="19">
        <v>35068.800000000003</v>
      </c>
      <c r="G51" s="19">
        <v>110.66</v>
      </c>
      <c r="H51" s="15">
        <v>0</v>
      </c>
      <c r="I51" s="15">
        <v>0</v>
      </c>
      <c r="J51" s="19">
        <v>0</v>
      </c>
      <c r="K51" s="19">
        <v>0</v>
      </c>
      <c r="L51" s="30">
        <v>2.6800000000000001E-2</v>
      </c>
      <c r="M51" s="17"/>
      <c r="N51" s="17"/>
    </row>
    <row r="52" spans="1:14" ht="15" customHeight="1" x14ac:dyDescent="0.25">
      <c r="A52">
        <f t="shared" si="0"/>
        <v>51</v>
      </c>
      <c r="B52" s="13" t="s">
        <v>43</v>
      </c>
      <c r="C52" s="18" t="s">
        <v>127</v>
      </c>
      <c r="D52" s="18" t="s">
        <v>53</v>
      </c>
      <c r="E52" s="18"/>
      <c r="F52" s="19">
        <v>82560.399999999994</v>
      </c>
      <c r="G52" s="19">
        <v>110.63</v>
      </c>
      <c r="H52" s="15">
        <v>0</v>
      </c>
      <c r="I52" s="15">
        <v>0</v>
      </c>
      <c r="J52" s="19">
        <v>0</v>
      </c>
      <c r="K52" s="19">
        <v>0</v>
      </c>
      <c r="L52" s="30">
        <v>0.40139999999999998</v>
      </c>
      <c r="M52" s="17"/>
      <c r="N52" s="17"/>
    </row>
    <row r="53" spans="1:14" ht="15" customHeight="1" x14ac:dyDescent="0.25">
      <c r="A53">
        <f t="shared" si="0"/>
        <v>52</v>
      </c>
      <c r="B53" s="13" t="s">
        <v>9</v>
      </c>
      <c r="C53" s="18"/>
      <c r="D53" s="18"/>
      <c r="E53" s="18" t="s">
        <v>53</v>
      </c>
      <c r="F53" s="19">
        <v>37710.400000000001</v>
      </c>
      <c r="G53" s="19">
        <v>110.65</v>
      </c>
      <c r="H53" s="15">
        <v>0</v>
      </c>
      <c r="I53" s="15">
        <v>0</v>
      </c>
      <c r="J53" s="19">
        <v>0</v>
      </c>
      <c r="K53" s="19">
        <v>0</v>
      </c>
      <c r="L53" s="30">
        <v>2.7199999999999998E-2</v>
      </c>
      <c r="M53" s="17"/>
      <c r="N53" s="17"/>
    </row>
    <row r="54" spans="1:14" ht="15" customHeight="1" x14ac:dyDescent="0.25">
      <c r="A54">
        <f t="shared" si="0"/>
        <v>53</v>
      </c>
      <c r="B54" s="13" t="s">
        <v>26</v>
      </c>
      <c r="C54" s="18" t="s">
        <v>53</v>
      </c>
      <c r="D54" s="18" t="s">
        <v>53</v>
      </c>
      <c r="E54" s="18"/>
      <c r="F54" s="19">
        <v>129958.39999999999</v>
      </c>
      <c r="G54" s="19">
        <v>102.11</v>
      </c>
      <c r="H54" s="15">
        <v>51.06</v>
      </c>
      <c r="I54" s="15">
        <v>0</v>
      </c>
      <c r="J54" s="19">
        <v>5372</v>
      </c>
      <c r="K54" s="19">
        <v>0</v>
      </c>
      <c r="L54" s="30">
        <v>4.2000000000000003E-2</v>
      </c>
      <c r="M54" s="17"/>
      <c r="N54" s="17"/>
    </row>
    <row r="55" spans="1:14" ht="15" customHeight="1" x14ac:dyDescent="0.25">
      <c r="A55">
        <f t="shared" si="0"/>
        <v>54</v>
      </c>
      <c r="B55" s="13" t="s">
        <v>34</v>
      </c>
      <c r="C55" s="18"/>
      <c r="D55" s="18"/>
      <c r="E55" s="18" t="s">
        <v>53</v>
      </c>
      <c r="F55" s="19">
        <v>42515.199999999997</v>
      </c>
      <c r="G55" s="19">
        <v>110.68</v>
      </c>
      <c r="H55" s="15">
        <v>0</v>
      </c>
      <c r="I55" s="15">
        <v>0</v>
      </c>
      <c r="J55" s="19">
        <v>0</v>
      </c>
      <c r="K55" s="19">
        <v>0</v>
      </c>
      <c r="L55" s="30">
        <v>0.20380000000000001</v>
      </c>
      <c r="M55" s="17"/>
      <c r="N55" s="17"/>
    </row>
    <row r="56" spans="1:14" ht="15" customHeight="1" x14ac:dyDescent="0.25">
      <c r="A56">
        <f t="shared" si="0"/>
        <v>55</v>
      </c>
      <c r="B56" s="13" t="s">
        <v>28</v>
      </c>
      <c r="C56" s="18"/>
      <c r="D56" s="18"/>
      <c r="E56" s="18" t="s">
        <v>53</v>
      </c>
      <c r="F56" s="19">
        <v>62483.199999999997</v>
      </c>
      <c r="G56" s="19">
        <v>109.45</v>
      </c>
      <c r="H56" s="15">
        <v>0</v>
      </c>
      <c r="I56" s="15">
        <v>0</v>
      </c>
      <c r="J56" s="19">
        <v>0</v>
      </c>
      <c r="K56" s="19">
        <v>0</v>
      </c>
      <c r="L56" s="30">
        <v>0.1648</v>
      </c>
      <c r="M56" s="17"/>
      <c r="N56" s="17"/>
    </row>
    <row r="57" spans="1:14" ht="15" customHeight="1" x14ac:dyDescent="0.25">
      <c r="A57">
        <f t="shared" si="0"/>
        <v>56</v>
      </c>
      <c r="B57" s="13" t="s">
        <v>28</v>
      </c>
      <c r="C57" s="18"/>
      <c r="D57" s="18"/>
      <c r="E57" s="18" t="s">
        <v>53</v>
      </c>
      <c r="F57" s="19">
        <v>62483.199999999997</v>
      </c>
      <c r="G57" s="19">
        <v>109.46</v>
      </c>
      <c r="H57" s="15">
        <v>0</v>
      </c>
      <c r="I57" s="15">
        <v>0</v>
      </c>
      <c r="J57" s="19">
        <v>0</v>
      </c>
      <c r="K57" s="19">
        <v>0</v>
      </c>
      <c r="L57" s="30">
        <v>0.1648</v>
      </c>
      <c r="M57" s="17"/>
      <c r="N57" s="17"/>
    </row>
    <row r="58" spans="1:14" ht="15" customHeight="1" x14ac:dyDescent="0.25">
      <c r="A58">
        <f t="shared" si="0"/>
        <v>57</v>
      </c>
      <c r="B58" s="13" t="s">
        <v>28</v>
      </c>
      <c r="C58" s="18"/>
      <c r="D58" s="18"/>
      <c r="E58" s="18" t="s">
        <v>53</v>
      </c>
      <c r="F58" s="19">
        <v>62483.199999999997</v>
      </c>
      <c r="G58" s="19">
        <v>109.41</v>
      </c>
      <c r="H58" s="19">
        <v>0</v>
      </c>
      <c r="I58" s="15">
        <v>0</v>
      </c>
      <c r="J58" s="19">
        <v>0</v>
      </c>
      <c r="K58" s="19">
        <v>0</v>
      </c>
      <c r="L58" s="30">
        <v>0.1648</v>
      </c>
      <c r="M58" s="17"/>
      <c r="N58" s="17"/>
    </row>
    <row r="59" spans="1:14" ht="15" customHeight="1" x14ac:dyDescent="0.25">
      <c r="A59">
        <f t="shared" si="0"/>
        <v>58</v>
      </c>
      <c r="B59" s="13" t="s">
        <v>28</v>
      </c>
      <c r="C59" s="18"/>
      <c r="D59" s="18"/>
      <c r="E59" s="18" t="s">
        <v>53</v>
      </c>
      <c r="F59" s="19">
        <v>57220.800000000003</v>
      </c>
      <c r="G59" s="19">
        <v>0</v>
      </c>
      <c r="H59" s="19">
        <v>0</v>
      </c>
      <c r="I59" s="15">
        <v>0</v>
      </c>
      <c r="J59" s="19">
        <v>0</v>
      </c>
      <c r="K59" s="19">
        <v>0</v>
      </c>
      <c r="L59" s="30">
        <v>6.6699999999999995E-2</v>
      </c>
      <c r="M59" s="17"/>
      <c r="N59" s="17"/>
    </row>
    <row r="60" spans="1:14" ht="15" customHeight="1" x14ac:dyDescent="0.25">
      <c r="A60">
        <f t="shared" si="0"/>
        <v>59</v>
      </c>
      <c r="B60" s="13" t="s">
        <v>28</v>
      </c>
      <c r="C60" s="18"/>
      <c r="D60" s="18"/>
      <c r="E60" s="18" t="s">
        <v>53</v>
      </c>
      <c r="F60" s="19">
        <v>62483.199999999997</v>
      </c>
      <c r="G60" s="19">
        <v>109.35</v>
      </c>
      <c r="H60" s="15">
        <v>0</v>
      </c>
      <c r="I60" s="15">
        <v>0</v>
      </c>
      <c r="J60" s="19">
        <v>0</v>
      </c>
      <c r="K60" s="19">
        <v>0</v>
      </c>
      <c r="L60" s="30">
        <v>0.1648</v>
      </c>
      <c r="M60" s="17"/>
      <c r="N60" s="17"/>
    </row>
    <row r="61" spans="1:14" ht="15" customHeight="1" x14ac:dyDescent="0.25">
      <c r="A61">
        <f t="shared" si="0"/>
        <v>60</v>
      </c>
      <c r="B61" s="13" t="s">
        <v>29</v>
      </c>
      <c r="C61" s="18"/>
      <c r="D61" s="18"/>
      <c r="E61" s="18" t="s">
        <v>53</v>
      </c>
      <c r="F61" s="19">
        <v>32697.599999999999</v>
      </c>
      <c r="G61" s="19">
        <v>110.67</v>
      </c>
      <c r="H61" s="15">
        <v>0</v>
      </c>
      <c r="I61" s="15">
        <v>0</v>
      </c>
      <c r="J61" s="19">
        <v>0</v>
      </c>
      <c r="K61" s="19">
        <v>0</v>
      </c>
      <c r="L61" s="30">
        <v>1.03E-2</v>
      </c>
      <c r="M61" s="17"/>
      <c r="N61" s="17"/>
    </row>
    <row r="62" spans="1:14" ht="15" customHeight="1" x14ac:dyDescent="0.25">
      <c r="A62">
        <f t="shared" si="0"/>
        <v>61</v>
      </c>
      <c r="B62" s="13" t="s">
        <v>19</v>
      </c>
      <c r="C62" s="18"/>
      <c r="D62" s="18"/>
      <c r="E62" s="18" t="s">
        <v>53</v>
      </c>
      <c r="F62" s="19">
        <v>36441.599999999999</v>
      </c>
      <c r="G62" s="19">
        <v>109.49</v>
      </c>
      <c r="H62" s="15">
        <v>0</v>
      </c>
      <c r="I62" s="15">
        <v>0</v>
      </c>
      <c r="J62" s="19">
        <v>0</v>
      </c>
      <c r="K62" s="19">
        <v>0</v>
      </c>
      <c r="L62" s="30">
        <v>8.9599999999999999E-2</v>
      </c>
      <c r="M62" s="17"/>
      <c r="N62" s="17"/>
    </row>
    <row r="63" spans="1:14" ht="15" customHeight="1" x14ac:dyDescent="0.25">
      <c r="A63">
        <f t="shared" si="0"/>
        <v>62</v>
      </c>
      <c r="B63" s="13" t="s">
        <v>30</v>
      </c>
      <c r="C63" s="18" t="s">
        <v>53</v>
      </c>
      <c r="D63" s="18" t="s">
        <v>53</v>
      </c>
      <c r="E63" s="18"/>
      <c r="F63" s="19">
        <v>157500</v>
      </c>
      <c r="G63" s="19">
        <v>102.11</v>
      </c>
      <c r="H63" s="15">
        <v>0</v>
      </c>
      <c r="I63" s="15">
        <v>0</v>
      </c>
      <c r="J63" s="19">
        <v>0</v>
      </c>
      <c r="K63" s="19">
        <v>0</v>
      </c>
      <c r="L63" s="30">
        <v>0.05</v>
      </c>
      <c r="M63" s="17"/>
      <c r="N63" s="17"/>
    </row>
    <row r="64" spans="1:14" ht="15" customHeight="1" x14ac:dyDescent="0.25">
      <c r="A64">
        <f t="shared" si="0"/>
        <v>63</v>
      </c>
      <c r="B64" s="13" t="s">
        <v>23</v>
      </c>
      <c r="C64" s="18"/>
      <c r="D64" s="18" t="s">
        <v>53</v>
      </c>
      <c r="E64" s="18"/>
      <c r="F64" s="19">
        <v>57236.92</v>
      </c>
      <c r="G64" s="19">
        <v>110.63</v>
      </c>
      <c r="H64" s="15">
        <v>0</v>
      </c>
      <c r="I64" s="15">
        <v>0</v>
      </c>
      <c r="J64" s="19">
        <v>0</v>
      </c>
      <c r="K64" s="19">
        <v>0</v>
      </c>
      <c r="L64" s="30">
        <v>0.1</v>
      </c>
      <c r="M64" s="17"/>
      <c r="N64" s="17"/>
    </row>
    <row r="65" spans="1:14" ht="15" customHeight="1" x14ac:dyDescent="0.25">
      <c r="A65">
        <f t="shared" si="0"/>
        <v>64</v>
      </c>
      <c r="B65" s="13" t="s">
        <v>18</v>
      </c>
      <c r="C65" s="18"/>
      <c r="D65" s="18"/>
      <c r="E65" s="18" t="s">
        <v>53</v>
      </c>
      <c r="F65" s="19">
        <v>43409.599999999999</v>
      </c>
      <c r="G65" s="19">
        <v>110.62</v>
      </c>
      <c r="H65" s="15">
        <v>0</v>
      </c>
      <c r="I65" s="15">
        <v>0</v>
      </c>
      <c r="J65" s="19">
        <v>0</v>
      </c>
      <c r="K65" s="19">
        <v>0</v>
      </c>
      <c r="L65" s="30">
        <v>6.0999999999999999E-2</v>
      </c>
      <c r="M65" s="17"/>
      <c r="N65" s="17"/>
    </row>
    <row r="66" spans="1:14" ht="15" customHeight="1" x14ac:dyDescent="0.25">
      <c r="A66">
        <f t="shared" si="0"/>
        <v>65</v>
      </c>
      <c r="B66" s="13" t="s">
        <v>13</v>
      </c>
      <c r="C66" s="18"/>
      <c r="D66" s="18"/>
      <c r="E66" s="18" t="s">
        <v>53</v>
      </c>
      <c r="F66" s="19">
        <v>73507.199999999997</v>
      </c>
      <c r="G66" s="19">
        <v>109.41</v>
      </c>
      <c r="H66" s="15">
        <v>0</v>
      </c>
      <c r="I66" s="15">
        <v>0</v>
      </c>
      <c r="J66" s="19">
        <v>0</v>
      </c>
      <c r="K66" s="19">
        <v>0</v>
      </c>
      <c r="L66" s="30" t="s">
        <v>81</v>
      </c>
      <c r="M66" s="17"/>
      <c r="N66" s="17"/>
    </row>
    <row r="67" spans="1:14" ht="15" customHeight="1" x14ac:dyDescent="0.25">
      <c r="A67">
        <f t="shared" si="0"/>
        <v>66</v>
      </c>
      <c r="B67" s="13" t="s">
        <v>86</v>
      </c>
      <c r="C67" s="18"/>
      <c r="D67" s="18" t="s">
        <v>53</v>
      </c>
      <c r="E67" s="18"/>
      <c r="F67" s="19">
        <v>88995.4</v>
      </c>
      <c r="G67" s="19">
        <v>110.52</v>
      </c>
      <c r="H67" s="15">
        <v>0</v>
      </c>
      <c r="I67" s="15">
        <v>0</v>
      </c>
      <c r="J67" s="19">
        <v>0</v>
      </c>
      <c r="K67" s="19">
        <v>0</v>
      </c>
      <c r="L67" s="30" t="s">
        <v>81</v>
      </c>
      <c r="M67" s="17"/>
      <c r="N67" s="17"/>
    </row>
    <row r="68" spans="1:14" ht="15" customHeight="1" x14ac:dyDescent="0.25">
      <c r="A68">
        <f t="shared" ref="A68:A70" si="1">A67+1</f>
        <v>67</v>
      </c>
      <c r="B68" s="13" t="s">
        <v>28</v>
      </c>
      <c r="C68" s="18"/>
      <c r="D68" s="18"/>
      <c r="E68" s="18" t="s">
        <v>53</v>
      </c>
      <c r="F68" s="19">
        <v>36753.599999999999</v>
      </c>
      <c r="G68" s="19">
        <v>0</v>
      </c>
      <c r="H68" s="19">
        <v>0</v>
      </c>
      <c r="I68" s="15">
        <v>0</v>
      </c>
      <c r="J68" s="19">
        <v>0</v>
      </c>
      <c r="K68" s="19">
        <v>0</v>
      </c>
      <c r="L68" s="30" t="s">
        <v>81</v>
      </c>
      <c r="M68" s="20"/>
      <c r="N68" s="17"/>
    </row>
    <row r="69" spans="1:14" ht="15" customHeight="1" x14ac:dyDescent="0.25">
      <c r="A69">
        <f t="shared" si="1"/>
        <v>68</v>
      </c>
      <c r="B69" s="13" t="s">
        <v>28</v>
      </c>
      <c r="C69" s="18"/>
      <c r="D69" s="18"/>
      <c r="E69" s="18" t="s">
        <v>53</v>
      </c>
      <c r="F69" s="19">
        <v>36753.599999999999</v>
      </c>
      <c r="G69" s="19">
        <v>0</v>
      </c>
      <c r="H69" s="19">
        <v>0</v>
      </c>
      <c r="I69" s="15">
        <v>0</v>
      </c>
      <c r="J69" s="19">
        <v>0</v>
      </c>
      <c r="K69" s="19">
        <v>0</v>
      </c>
      <c r="L69" s="30" t="s">
        <v>81</v>
      </c>
      <c r="M69" s="20"/>
      <c r="N69" s="17"/>
    </row>
    <row r="70" spans="1:14" ht="15" customHeight="1" x14ac:dyDescent="0.25">
      <c r="A70">
        <f t="shared" si="1"/>
        <v>69</v>
      </c>
      <c r="B70" s="13" t="s">
        <v>28</v>
      </c>
      <c r="C70" s="18"/>
      <c r="D70" s="18"/>
      <c r="E70" s="18" t="s">
        <v>53</v>
      </c>
      <c r="F70" s="19">
        <v>51459.199999999997</v>
      </c>
      <c r="G70" s="19">
        <v>0</v>
      </c>
      <c r="H70" s="19">
        <v>0</v>
      </c>
      <c r="I70" s="15">
        <v>0</v>
      </c>
      <c r="J70" s="19">
        <v>0</v>
      </c>
      <c r="K70" s="19">
        <v>0</v>
      </c>
      <c r="L70" s="30" t="s">
        <v>81</v>
      </c>
      <c r="M70" s="20"/>
      <c r="N70" s="17"/>
    </row>
    <row r="71" spans="1:14" ht="15" customHeight="1" x14ac:dyDescent="0.25">
      <c r="B71" s="13"/>
      <c r="C71" s="18"/>
      <c r="D71" s="18"/>
      <c r="E71" s="18"/>
      <c r="F71" s="17"/>
      <c r="G71" s="20"/>
      <c r="H71" s="20"/>
      <c r="I71" s="16"/>
      <c r="J71" s="20"/>
      <c r="K71" s="20"/>
      <c r="L71" s="20"/>
      <c r="M71" s="20"/>
      <c r="N71" s="17"/>
    </row>
    <row r="72" spans="1:14" ht="15" customHeight="1" thickBot="1" x14ac:dyDescent="0.3">
      <c r="J72" s="20"/>
      <c r="K72" s="20"/>
      <c r="L72" s="20"/>
    </row>
    <row r="73" spans="1:14" ht="15" customHeight="1" x14ac:dyDescent="0.25">
      <c r="A73" s="41" t="s">
        <v>89</v>
      </c>
      <c r="B73" s="42" t="s">
        <v>110</v>
      </c>
      <c r="C73" s="43">
        <f>+AVERAGEIF(C$2:C$70,"X",$L$2:$L$70)</f>
        <v>4.5999999999999999E-2</v>
      </c>
      <c r="J73" s="17"/>
      <c r="K73" s="17"/>
      <c r="L73" s="17"/>
    </row>
    <row r="74" spans="1:14" ht="15" customHeight="1" x14ac:dyDescent="0.25">
      <c r="A74" s="44" t="s">
        <v>90</v>
      </c>
      <c r="B74" s="14" t="s">
        <v>111</v>
      </c>
      <c r="C74" s="45">
        <f>+AVERAGEIF(D$2:D$70,"X",$L$2:$L$70)</f>
        <v>7.7040000000000011E-2</v>
      </c>
      <c r="J74" s="7"/>
      <c r="K74" s="7"/>
      <c r="L74" s="7"/>
    </row>
    <row r="75" spans="1:14" x14ac:dyDescent="0.25">
      <c r="A75" s="44" t="s">
        <v>91</v>
      </c>
      <c r="B75" s="14" t="s">
        <v>112</v>
      </c>
      <c r="C75" s="45">
        <f>+AVERAGEIF(E$2:E$70,"X",$L$2:$L$70)</f>
        <v>4.3588679245283014E-2</v>
      </c>
    </row>
    <row r="76" spans="1:14" x14ac:dyDescent="0.25">
      <c r="A76" s="44" t="s">
        <v>94</v>
      </c>
      <c r="B76" s="14" t="s">
        <v>95</v>
      </c>
      <c r="C76" s="46">
        <f>+AVERAGEIF(C$2:C$70,"X",$G$2:$G$70)</f>
        <v>102.11</v>
      </c>
    </row>
    <row r="77" spans="1:14" x14ac:dyDescent="0.25">
      <c r="A77" s="44" t="s">
        <v>93</v>
      </c>
      <c r="B77" s="14" t="s">
        <v>96</v>
      </c>
      <c r="C77" s="46">
        <f>+AVERAGEIF(D$2:D$70,"X",$G$2:$G$70)</f>
        <v>108.74636363636364</v>
      </c>
    </row>
    <row r="78" spans="1:14" x14ac:dyDescent="0.25">
      <c r="A78" s="44" t="s">
        <v>92</v>
      </c>
      <c r="B78" s="14" t="s">
        <v>100</v>
      </c>
      <c r="C78" s="46">
        <f>+AVERAGEIF(E$2:E$70,"X",$G$2:$G$70)</f>
        <v>98.562931034482759</v>
      </c>
    </row>
    <row r="79" spans="1:14" x14ac:dyDescent="0.25">
      <c r="A79" s="44" t="s">
        <v>97</v>
      </c>
      <c r="B79" s="14" t="s">
        <v>101</v>
      </c>
      <c r="C79" s="46">
        <f>+SUMIF(C$2:C$70,"X",$H$2:$H$70)</f>
        <v>51.06</v>
      </c>
    </row>
    <row r="80" spans="1:14" x14ac:dyDescent="0.25">
      <c r="A80" s="44" t="s">
        <v>98</v>
      </c>
      <c r="B80" s="14" t="s">
        <v>102</v>
      </c>
      <c r="C80" s="46">
        <f>+SUMIF(D$2:D$70,"X",$H$2:$H$70)</f>
        <v>327.56</v>
      </c>
    </row>
    <row r="81" spans="1:3" x14ac:dyDescent="0.25">
      <c r="A81" s="44" t="s">
        <v>99</v>
      </c>
      <c r="B81" s="14" t="s">
        <v>103</v>
      </c>
      <c r="C81" s="46">
        <f>+SUMIF(E$2:E$70,"X",$H$2:$H$70)</f>
        <v>876.82999999999993</v>
      </c>
    </row>
    <row r="82" spans="1:3" x14ac:dyDescent="0.25">
      <c r="A82" s="44" t="s">
        <v>104</v>
      </c>
      <c r="B82" s="14" t="s">
        <v>107</v>
      </c>
      <c r="C82" s="46">
        <f>+SUMIF(C$2:C$70,"X",$J$2:$J$70)</f>
        <v>5372</v>
      </c>
    </row>
    <row r="83" spans="1:3" x14ac:dyDescent="0.25">
      <c r="A83" s="44" t="s">
        <v>105</v>
      </c>
      <c r="B83" s="14" t="s">
        <v>108</v>
      </c>
      <c r="C83" s="46">
        <f>+SUMIF(D$2:D$70,"X",$J$2:$J$70)</f>
        <v>12028.8</v>
      </c>
    </row>
    <row r="84" spans="1:3" x14ac:dyDescent="0.25">
      <c r="A84" s="44" t="s">
        <v>106</v>
      </c>
      <c r="B84" s="14" t="s">
        <v>109</v>
      </c>
      <c r="C84" s="46">
        <f>+SUMIF(E$2:E$70,"X",$J$2:$J$70)</f>
        <v>0</v>
      </c>
    </row>
    <row r="85" spans="1:3" x14ac:dyDescent="0.25">
      <c r="A85" s="44" t="s">
        <v>113</v>
      </c>
      <c r="B85" s="14" t="s">
        <v>116</v>
      </c>
      <c r="C85" s="46">
        <f>+SUMIF(C$2:C$70,"X",$K$2:$K$70)+SUMIF(C$2:C$70,"X",$I$2:$I$70)</f>
        <v>0</v>
      </c>
    </row>
    <row r="86" spans="1:3" x14ac:dyDescent="0.25">
      <c r="A86" s="44" t="s">
        <v>114</v>
      </c>
      <c r="B86" s="14" t="s">
        <v>117</v>
      </c>
      <c r="C86" s="46">
        <f>+SUMIF(D$2:D$70,"X",$K$2:$K$70)+SUMIF(D$2:D$70,"X",$I$2:$I$70)</f>
        <v>0</v>
      </c>
    </row>
    <row r="87" spans="1:3" x14ac:dyDescent="0.25">
      <c r="A87" s="44" t="s">
        <v>115</v>
      </c>
      <c r="B87" s="14" t="s">
        <v>118</v>
      </c>
      <c r="C87" s="46">
        <f>+SUMIF(E$2:E$70,"X",$K$2:$K$70)+SUMIF(E$2:E$70,"X",$I$2:$I$70)</f>
        <v>0</v>
      </c>
    </row>
    <row r="88" spans="1:3" x14ac:dyDescent="0.25">
      <c r="A88" s="44"/>
      <c r="C88" s="47"/>
    </row>
    <row r="89" spans="1:3" ht="15.75" thickBot="1" x14ac:dyDescent="0.3">
      <c r="A89" s="48" t="s">
        <v>119</v>
      </c>
      <c r="B89" s="49"/>
      <c r="C89" s="50"/>
    </row>
  </sheetData>
  <autoFilter ref="A1:L70" xr:uid="{CEB24304-0B0F-4A94-85D3-35D694886A4A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2791A-8FF5-4E1E-96C7-2D1026AD3DFC}">
  <dimension ref="A1:O90"/>
  <sheetViews>
    <sheetView zoomScaleNormal="100" workbookViewId="0">
      <pane ySplit="1" topLeftCell="A2" activePane="bottomLeft" state="frozen"/>
      <selection activeCell="L1" sqref="L1:L1048576"/>
      <selection pane="bottomLeft" activeCell="B1" sqref="B1:C1048576"/>
    </sheetView>
  </sheetViews>
  <sheetFormatPr defaultColWidth="11.42578125" defaultRowHeight="15" x14ac:dyDescent="0.25"/>
  <cols>
    <col min="1" max="1" width="9.140625"/>
    <col min="2" max="2" width="45.28515625" bestFit="1" customWidth="1"/>
    <col min="3" max="3" width="13" customWidth="1"/>
    <col min="4" max="4" width="8.7109375" customWidth="1"/>
    <col min="5" max="5" width="11.42578125" customWidth="1"/>
    <col min="6" max="12" width="15.28515625" customWidth="1"/>
    <col min="13" max="14" width="12.7109375" customWidth="1"/>
  </cols>
  <sheetData>
    <row r="1" spans="1:15" ht="48.75" customHeight="1" x14ac:dyDescent="0.25">
      <c r="A1" s="8" t="s">
        <v>54</v>
      </c>
      <c r="B1" s="9" t="s">
        <v>5</v>
      </c>
      <c r="C1" s="10" t="s">
        <v>2</v>
      </c>
      <c r="D1" s="10" t="s">
        <v>3</v>
      </c>
      <c r="E1" s="10" t="s">
        <v>4</v>
      </c>
      <c r="F1" s="21" t="s">
        <v>0</v>
      </c>
      <c r="G1" s="8" t="s">
        <v>1</v>
      </c>
      <c r="H1" s="8" t="s">
        <v>50</v>
      </c>
      <c r="I1" s="8" t="s">
        <v>52</v>
      </c>
      <c r="J1" s="11" t="s">
        <v>48</v>
      </c>
      <c r="K1" s="11" t="s">
        <v>49</v>
      </c>
      <c r="L1" s="11" t="s">
        <v>88</v>
      </c>
      <c r="M1" s="12"/>
      <c r="N1" s="12"/>
      <c r="O1" s="12"/>
    </row>
    <row r="2" spans="1:15" ht="15" customHeight="1" x14ac:dyDescent="0.25">
      <c r="A2">
        <v>1</v>
      </c>
      <c r="B2" s="13" t="s">
        <v>6</v>
      </c>
      <c r="C2" s="18"/>
      <c r="D2" s="18"/>
      <c r="E2" s="18" t="s">
        <v>53</v>
      </c>
      <c r="F2" s="54">
        <v>57948.800000000003</v>
      </c>
      <c r="G2" s="54">
        <v>165.97</v>
      </c>
      <c r="H2" s="55">
        <v>442.57</v>
      </c>
      <c r="I2" s="54">
        <v>0</v>
      </c>
      <c r="J2" s="54">
        <v>0</v>
      </c>
      <c r="K2" s="54">
        <v>0</v>
      </c>
      <c r="L2" s="56">
        <v>2.69E-2</v>
      </c>
      <c r="M2" s="17"/>
      <c r="N2" s="17"/>
    </row>
    <row r="3" spans="1:15" ht="15" customHeight="1" x14ac:dyDescent="0.25">
      <c r="A3">
        <f>A2+1</f>
        <v>2</v>
      </c>
      <c r="B3" s="13" t="s">
        <v>74</v>
      </c>
      <c r="C3" s="18"/>
      <c r="D3" s="18" t="s">
        <v>53</v>
      </c>
      <c r="E3" s="18"/>
      <c r="F3" s="54">
        <v>97381.440000000002</v>
      </c>
      <c r="G3" s="54">
        <v>163.9</v>
      </c>
      <c r="H3" s="55">
        <v>0</v>
      </c>
      <c r="I3" s="54">
        <v>0</v>
      </c>
      <c r="J3" s="54">
        <v>0</v>
      </c>
      <c r="K3" s="54">
        <v>0</v>
      </c>
      <c r="L3" s="56">
        <v>2.7E-2</v>
      </c>
      <c r="M3" s="17"/>
      <c r="N3" s="17"/>
    </row>
    <row r="4" spans="1:15" ht="15" customHeight="1" x14ac:dyDescent="0.25">
      <c r="A4">
        <f t="shared" ref="A4:A66" si="0">A3+1</f>
        <v>3</v>
      </c>
      <c r="B4" s="13" t="s">
        <v>41</v>
      </c>
      <c r="C4" s="18"/>
      <c r="D4" s="18"/>
      <c r="E4" s="18" t="s">
        <v>53</v>
      </c>
      <c r="F4" s="54">
        <v>69825.600000000006</v>
      </c>
      <c r="G4" s="54">
        <v>0</v>
      </c>
      <c r="H4" s="55">
        <v>709.93</v>
      </c>
      <c r="I4" s="54">
        <v>0</v>
      </c>
      <c r="J4" s="54">
        <v>0</v>
      </c>
      <c r="K4" s="54">
        <v>0</v>
      </c>
      <c r="L4" s="56" t="s">
        <v>81</v>
      </c>
      <c r="M4" s="17"/>
      <c r="N4" s="17"/>
    </row>
    <row r="5" spans="1:15" ht="15" customHeight="1" x14ac:dyDescent="0.25">
      <c r="A5">
        <f t="shared" si="0"/>
        <v>4</v>
      </c>
      <c r="B5" s="13" t="s">
        <v>42</v>
      </c>
      <c r="C5" s="18"/>
      <c r="D5" s="18" t="s">
        <v>53</v>
      </c>
      <c r="E5" s="18"/>
      <c r="F5" s="54">
        <v>98032.2</v>
      </c>
      <c r="G5" s="54">
        <v>164.63</v>
      </c>
      <c r="H5" s="55">
        <v>329.23</v>
      </c>
      <c r="I5" s="54">
        <v>0</v>
      </c>
      <c r="J5" s="54">
        <v>0</v>
      </c>
      <c r="K5" s="54">
        <v>0</v>
      </c>
      <c r="L5" s="56">
        <v>2.5999999999999999E-2</v>
      </c>
      <c r="M5" s="17"/>
      <c r="N5" s="17"/>
    </row>
    <row r="6" spans="1:15" ht="15" customHeight="1" x14ac:dyDescent="0.25">
      <c r="A6">
        <f t="shared" si="0"/>
        <v>5</v>
      </c>
      <c r="B6" t="s">
        <v>126</v>
      </c>
      <c r="C6" s="18"/>
      <c r="D6" s="18"/>
      <c r="E6" s="18" t="s">
        <v>53</v>
      </c>
      <c r="F6" s="54">
        <v>58884.800000000003</v>
      </c>
      <c r="G6" s="54">
        <v>165.06</v>
      </c>
      <c r="H6" s="55">
        <v>0</v>
      </c>
      <c r="I6" s="54">
        <v>0</v>
      </c>
      <c r="J6" s="54">
        <v>0</v>
      </c>
      <c r="K6" s="54">
        <v>0</v>
      </c>
      <c r="L6" s="56">
        <v>2.6800000000000001E-2</v>
      </c>
      <c r="M6" s="17"/>
      <c r="N6" s="17"/>
    </row>
    <row r="7" spans="1:15" ht="15" customHeight="1" x14ac:dyDescent="0.25">
      <c r="A7">
        <f t="shared" si="0"/>
        <v>6</v>
      </c>
      <c r="B7" s="13" t="s">
        <v>9</v>
      </c>
      <c r="C7" s="18"/>
      <c r="D7" s="18"/>
      <c r="E7" s="18" t="s">
        <v>53</v>
      </c>
      <c r="F7" s="54">
        <v>43721.599999999999</v>
      </c>
      <c r="G7" s="54">
        <v>166.01</v>
      </c>
      <c r="H7" s="55">
        <v>0</v>
      </c>
      <c r="I7" s="54">
        <v>0</v>
      </c>
      <c r="J7" s="54">
        <v>0</v>
      </c>
      <c r="K7" s="54">
        <v>0</v>
      </c>
      <c r="L7" s="56">
        <v>2.69E-2</v>
      </c>
      <c r="M7" s="17"/>
      <c r="N7" s="17"/>
    </row>
    <row r="8" spans="1:15" ht="15" customHeight="1" x14ac:dyDescent="0.25">
      <c r="A8">
        <f t="shared" si="0"/>
        <v>7</v>
      </c>
      <c r="B8" s="13" t="s">
        <v>35</v>
      </c>
      <c r="C8" s="18"/>
      <c r="D8" s="18" t="s">
        <v>53</v>
      </c>
      <c r="E8" s="18"/>
      <c r="F8" s="54">
        <v>75905.3</v>
      </c>
      <c r="G8" s="54">
        <v>0</v>
      </c>
      <c r="H8" s="54"/>
      <c r="I8" s="54">
        <v>0</v>
      </c>
      <c r="J8" s="54">
        <v>0</v>
      </c>
      <c r="K8" s="54">
        <v>0</v>
      </c>
      <c r="L8" s="56">
        <v>3.2000000000000001E-2</v>
      </c>
      <c r="M8" s="17"/>
      <c r="N8" s="17"/>
    </row>
    <row r="9" spans="1:15" ht="15" customHeight="1" x14ac:dyDescent="0.25">
      <c r="A9">
        <f t="shared" si="0"/>
        <v>8</v>
      </c>
      <c r="B9" s="13" t="s">
        <v>11</v>
      </c>
      <c r="C9" s="18"/>
      <c r="D9" s="18"/>
      <c r="E9" s="18" t="s">
        <v>53</v>
      </c>
      <c r="F9" s="54">
        <v>83033.600000000006</v>
      </c>
      <c r="G9" s="54">
        <v>164.21</v>
      </c>
      <c r="H9" s="55">
        <v>0</v>
      </c>
      <c r="I9" s="54">
        <v>0</v>
      </c>
      <c r="J9" s="54">
        <v>0</v>
      </c>
      <c r="K9" s="54">
        <v>0</v>
      </c>
      <c r="L9" s="56">
        <v>2.7E-2</v>
      </c>
      <c r="M9" s="17"/>
      <c r="N9" s="17"/>
    </row>
    <row r="10" spans="1:15" ht="15" customHeight="1" x14ac:dyDescent="0.25">
      <c r="A10">
        <f t="shared" si="0"/>
        <v>9</v>
      </c>
      <c r="B10" s="13" t="s">
        <v>12</v>
      </c>
      <c r="C10" s="18"/>
      <c r="D10" s="18"/>
      <c r="E10" s="18" t="s">
        <v>53</v>
      </c>
      <c r="F10" s="54">
        <v>64168</v>
      </c>
      <c r="G10" s="54">
        <v>164.37</v>
      </c>
      <c r="H10" s="55">
        <v>0</v>
      </c>
      <c r="I10" s="54">
        <v>0</v>
      </c>
      <c r="J10" s="54">
        <v>0</v>
      </c>
      <c r="K10" s="54">
        <v>0</v>
      </c>
      <c r="L10" s="56">
        <v>2.7E-2</v>
      </c>
      <c r="M10" s="17"/>
      <c r="N10" s="17"/>
    </row>
    <row r="11" spans="1:15" ht="15" customHeight="1" x14ac:dyDescent="0.25">
      <c r="A11">
        <f t="shared" si="0"/>
        <v>10</v>
      </c>
      <c r="B11" s="13" t="s">
        <v>23</v>
      </c>
      <c r="C11" s="18"/>
      <c r="D11" s="18" t="s">
        <v>53</v>
      </c>
      <c r="E11" s="18"/>
      <c r="F11" s="54">
        <v>77007.320000000007</v>
      </c>
      <c r="G11" s="54">
        <v>165.9</v>
      </c>
      <c r="H11" s="55">
        <v>0</v>
      </c>
      <c r="I11" s="54">
        <v>0</v>
      </c>
      <c r="J11" s="54">
        <v>0</v>
      </c>
      <c r="K11" s="54">
        <v>0</v>
      </c>
      <c r="L11" s="56">
        <v>2.7E-2</v>
      </c>
      <c r="M11" s="17"/>
      <c r="N11" s="17"/>
    </row>
    <row r="12" spans="1:15" ht="15" customHeight="1" x14ac:dyDescent="0.25">
      <c r="A12">
        <f t="shared" si="0"/>
        <v>11</v>
      </c>
      <c r="B12" t="s">
        <v>61</v>
      </c>
      <c r="C12" s="18"/>
      <c r="D12" s="18" t="s">
        <v>53</v>
      </c>
      <c r="E12" s="18"/>
      <c r="F12" s="54">
        <v>66278.11</v>
      </c>
      <c r="G12" s="54">
        <v>166</v>
      </c>
      <c r="H12" s="55">
        <v>276.66000000000003</v>
      </c>
      <c r="I12" s="54">
        <v>0</v>
      </c>
      <c r="J12" s="54">
        <v>0</v>
      </c>
      <c r="K12" s="54">
        <v>0</v>
      </c>
      <c r="L12" s="56">
        <v>2.7E-2</v>
      </c>
      <c r="M12" s="17"/>
      <c r="N12" s="17"/>
    </row>
    <row r="13" spans="1:15" ht="15" customHeight="1" x14ac:dyDescent="0.25">
      <c r="A13">
        <f t="shared" si="0"/>
        <v>12</v>
      </c>
      <c r="B13" s="13" t="s">
        <v>11</v>
      </c>
      <c r="C13" s="18"/>
      <c r="D13" s="18"/>
      <c r="E13" s="18" t="s">
        <v>53</v>
      </c>
      <c r="F13" s="54">
        <v>83033.600000000006</v>
      </c>
      <c r="G13" s="54">
        <v>164.19</v>
      </c>
      <c r="H13" s="55">
        <v>0</v>
      </c>
      <c r="I13" s="54">
        <v>0</v>
      </c>
      <c r="J13" s="54">
        <v>0</v>
      </c>
      <c r="K13" s="54">
        <v>0</v>
      </c>
      <c r="L13" s="56">
        <v>2.7E-2</v>
      </c>
      <c r="M13" s="17"/>
      <c r="N13" s="17"/>
    </row>
    <row r="14" spans="1:15" ht="15" customHeight="1" x14ac:dyDescent="0.25">
      <c r="A14">
        <f t="shared" si="0"/>
        <v>13</v>
      </c>
      <c r="B14" s="13" t="s">
        <v>11</v>
      </c>
      <c r="C14" s="18"/>
      <c r="D14" s="18"/>
      <c r="E14" s="18" t="s">
        <v>53</v>
      </c>
      <c r="F14" s="54">
        <v>83033.600000000006</v>
      </c>
      <c r="G14" s="54">
        <v>164.59</v>
      </c>
      <c r="H14" s="55">
        <v>274.3</v>
      </c>
      <c r="I14" s="54">
        <v>0</v>
      </c>
      <c r="J14" s="54">
        <v>0</v>
      </c>
      <c r="K14" s="54">
        <v>0</v>
      </c>
      <c r="L14" s="56">
        <v>2.7E-2</v>
      </c>
      <c r="M14" s="17"/>
      <c r="N14" s="17"/>
    </row>
    <row r="15" spans="1:15" ht="15" customHeight="1" x14ac:dyDescent="0.25">
      <c r="A15">
        <f t="shared" si="0"/>
        <v>14</v>
      </c>
      <c r="B15" s="13" t="s">
        <v>11</v>
      </c>
      <c r="C15" s="18"/>
      <c r="D15" s="18"/>
      <c r="E15" s="18" t="s">
        <v>53</v>
      </c>
      <c r="F15" s="54">
        <v>83033.600000000006</v>
      </c>
      <c r="G15" s="54">
        <v>164.17</v>
      </c>
      <c r="H15" s="55">
        <v>273.63</v>
      </c>
      <c r="I15" s="54">
        <v>0</v>
      </c>
      <c r="J15" s="54">
        <v>0</v>
      </c>
      <c r="K15" s="54">
        <v>0</v>
      </c>
      <c r="L15" s="56">
        <v>2.7E-2</v>
      </c>
      <c r="M15" s="17"/>
      <c r="N15" s="17"/>
    </row>
    <row r="16" spans="1:15" ht="15" customHeight="1" x14ac:dyDescent="0.25">
      <c r="A16">
        <f t="shared" si="0"/>
        <v>15</v>
      </c>
      <c r="B16" s="13" t="s">
        <v>13</v>
      </c>
      <c r="C16" s="18"/>
      <c r="D16" s="18"/>
      <c r="E16" s="18" t="s">
        <v>53</v>
      </c>
      <c r="F16" s="54">
        <v>75483.199999999997</v>
      </c>
      <c r="G16" s="54">
        <v>164.2</v>
      </c>
      <c r="H16" s="55">
        <v>273.69</v>
      </c>
      <c r="I16" s="54">
        <v>0</v>
      </c>
      <c r="J16" s="54">
        <v>0</v>
      </c>
      <c r="K16" s="54">
        <v>0</v>
      </c>
      <c r="L16" s="56">
        <v>2.69E-2</v>
      </c>
      <c r="M16" s="17"/>
      <c r="N16" s="17"/>
    </row>
    <row r="17" spans="1:14" ht="15" customHeight="1" x14ac:dyDescent="0.25">
      <c r="A17">
        <f t="shared" si="0"/>
        <v>16</v>
      </c>
      <c r="B17" s="13" t="s">
        <v>13</v>
      </c>
      <c r="C17" s="18"/>
      <c r="D17" s="18"/>
      <c r="E17" s="18" t="s">
        <v>53</v>
      </c>
      <c r="F17" s="54">
        <v>73507.199999999997</v>
      </c>
      <c r="G17" s="54">
        <v>0</v>
      </c>
      <c r="H17" s="54"/>
      <c r="I17" s="54">
        <v>0</v>
      </c>
      <c r="J17" s="54">
        <v>0</v>
      </c>
      <c r="K17" s="54">
        <v>0</v>
      </c>
      <c r="L17" s="56" t="s">
        <v>81</v>
      </c>
      <c r="M17" s="17"/>
      <c r="N17" s="17"/>
    </row>
    <row r="18" spans="1:14" ht="15" customHeight="1" x14ac:dyDescent="0.25">
      <c r="A18">
        <f t="shared" si="0"/>
        <v>17</v>
      </c>
      <c r="B18" s="13" t="s">
        <v>11</v>
      </c>
      <c r="C18" s="18"/>
      <c r="D18" s="18"/>
      <c r="E18" s="18" t="s">
        <v>53</v>
      </c>
      <c r="F18" s="54">
        <v>83033.600000000006</v>
      </c>
      <c r="G18" s="54">
        <v>164.44</v>
      </c>
      <c r="H18" s="55">
        <v>0</v>
      </c>
      <c r="I18" s="54">
        <v>0</v>
      </c>
      <c r="J18" s="54">
        <v>0</v>
      </c>
      <c r="K18" s="54">
        <v>0</v>
      </c>
      <c r="L18" s="56">
        <v>2.7E-2</v>
      </c>
      <c r="M18" s="17"/>
      <c r="N18" s="17"/>
    </row>
    <row r="19" spans="1:14" ht="15" customHeight="1" x14ac:dyDescent="0.25">
      <c r="A19">
        <f t="shared" si="0"/>
        <v>18</v>
      </c>
      <c r="B19" s="13" t="s">
        <v>33</v>
      </c>
      <c r="C19" s="18"/>
      <c r="D19" s="18"/>
      <c r="E19" s="18" t="s">
        <v>53</v>
      </c>
      <c r="F19" s="54">
        <v>50273.599999999999</v>
      </c>
      <c r="G19" s="54">
        <v>165.05</v>
      </c>
      <c r="H19" s="55">
        <v>0</v>
      </c>
      <c r="I19" s="54">
        <v>0</v>
      </c>
      <c r="J19" s="54">
        <v>0</v>
      </c>
      <c r="K19" s="54">
        <v>0</v>
      </c>
      <c r="L19" s="56">
        <v>2.7199999999999998E-2</v>
      </c>
      <c r="M19" s="17"/>
      <c r="N19" s="17"/>
    </row>
    <row r="20" spans="1:14" ht="15" customHeight="1" x14ac:dyDescent="0.25">
      <c r="A20">
        <f t="shared" si="0"/>
        <v>19</v>
      </c>
      <c r="B20" s="13" t="s">
        <v>11</v>
      </c>
      <c r="C20" s="18"/>
      <c r="D20" s="18"/>
      <c r="E20" s="18" t="s">
        <v>53</v>
      </c>
      <c r="F20" s="54">
        <v>83033.600000000006</v>
      </c>
      <c r="G20" s="54">
        <v>164.13</v>
      </c>
      <c r="H20" s="55">
        <v>0</v>
      </c>
      <c r="I20" s="54">
        <v>0</v>
      </c>
      <c r="J20" s="54">
        <v>0</v>
      </c>
      <c r="K20" s="54">
        <v>0</v>
      </c>
      <c r="L20" s="56">
        <v>2.7E-2</v>
      </c>
      <c r="M20" s="17"/>
      <c r="N20" s="17"/>
    </row>
    <row r="21" spans="1:14" ht="15" customHeight="1" x14ac:dyDescent="0.25">
      <c r="A21">
        <f t="shared" si="0"/>
        <v>20</v>
      </c>
      <c r="B21" s="13" t="s">
        <v>13</v>
      </c>
      <c r="C21" s="18"/>
      <c r="D21" s="18"/>
      <c r="E21" s="18" t="s">
        <v>53</v>
      </c>
      <c r="F21" s="54">
        <v>75483.199999999997</v>
      </c>
      <c r="G21" s="54">
        <v>164.18</v>
      </c>
      <c r="H21" s="55">
        <v>218.9</v>
      </c>
      <c r="I21" s="54">
        <v>0</v>
      </c>
      <c r="J21" s="54">
        <v>0</v>
      </c>
      <c r="K21" s="54">
        <v>0</v>
      </c>
      <c r="L21" s="56">
        <v>2.69E-2</v>
      </c>
      <c r="M21" s="17"/>
      <c r="N21" s="17"/>
    </row>
    <row r="22" spans="1:14" ht="15" customHeight="1" x14ac:dyDescent="0.25">
      <c r="A22">
        <f t="shared" si="0"/>
        <v>21</v>
      </c>
      <c r="B22" s="13" t="s">
        <v>12</v>
      </c>
      <c r="C22" s="18"/>
      <c r="D22" s="18"/>
      <c r="E22" s="18" t="s">
        <v>53</v>
      </c>
      <c r="F22" s="54">
        <v>64168</v>
      </c>
      <c r="G22" s="54">
        <v>164.39</v>
      </c>
      <c r="H22" s="55">
        <v>0</v>
      </c>
      <c r="I22" s="54">
        <v>0</v>
      </c>
      <c r="J22" s="54">
        <v>0</v>
      </c>
      <c r="K22" s="54">
        <v>0</v>
      </c>
      <c r="L22" s="56">
        <v>2.7E-2</v>
      </c>
      <c r="M22" s="17"/>
      <c r="N22" s="17"/>
    </row>
    <row r="23" spans="1:14" ht="15" customHeight="1" x14ac:dyDescent="0.25">
      <c r="A23">
        <f t="shared" si="0"/>
        <v>22</v>
      </c>
      <c r="B23" s="13" t="s">
        <v>11</v>
      </c>
      <c r="C23" s="18"/>
      <c r="D23" s="18"/>
      <c r="E23" s="18" t="s">
        <v>53</v>
      </c>
      <c r="F23" s="54">
        <v>83033.600000000006</v>
      </c>
      <c r="G23" s="54">
        <v>164.24</v>
      </c>
      <c r="H23" s="55">
        <v>218.99</v>
      </c>
      <c r="I23" s="54">
        <v>0</v>
      </c>
      <c r="J23" s="54">
        <v>0</v>
      </c>
      <c r="K23" s="54">
        <v>0</v>
      </c>
      <c r="L23" s="56">
        <v>2.7E-2</v>
      </c>
      <c r="M23" s="17"/>
      <c r="N23" s="17"/>
    </row>
    <row r="24" spans="1:14" ht="15" customHeight="1" x14ac:dyDescent="0.25">
      <c r="A24">
        <f t="shared" si="0"/>
        <v>23</v>
      </c>
      <c r="B24" s="13" t="s">
        <v>15</v>
      </c>
      <c r="C24" s="18"/>
      <c r="D24" s="18"/>
      <c r="E24" s="18" t="s">
        <v>53</v>
      </c>
      <c r="F24" s="54">
        <v>44616</v>
      </c>
      <c r="G24" s="54">
        <v>166.03</v>
      </c>
      <c r="H24" s="55">
        <v>0</v>
      </c>
      <c r="I24" s="54">
        <v>0</v>
      </c>
      <c r="J24" s="54">
        <v>0</v>
      </c>
      <c r="K24" s="54">
        <v>0</v>
      </c>
      <c r="L24" s="56">
        <v>2.6800000000000001E-2</v>
      </c>
      <c r="M24" s="17"/>
      <c r="N24" s="17"/>
    </row>
    <row r="25" spans="1:14" ht="15" customHeight="1" x14ac:dyDescent="0.25">
      <c r="A25">
        <f t="shared" si="0"/>
        <v>24</v>
      </c>
      <c r="B25" s="13" t="s">
        <v>17</v>
      </c>
      <c r="C25" s="18"/>
      <c r="D25" s="18"/>
      <c r="E25" s="18" t="s">
        <v>53</v>
      </c>
      <c r="F25" s="54">
        <v>74755.199999999997</v>
      </c>
      <c r="G25" s="54">
        <v>165.91</v>
      </c>
      <c r="H25" s="55">
        <v>0</v>
      </c>
      <c r="I25" s="54">
        <v>0</v>
      </c>
      <c r="J25" s="54">
        <v>0</v>
      </c>
      <c r="K25" s="54">
        <v>0</v>
      </c>
      <c r="L25" s="56">
        <v>0.13519999999999999</v>
      </c>
      <c r="M25" s="17"/>
      <c r="N25" s="17"/>
    </row>
    <row r="26" spans="1:14" ht="15" customHeight="1" x14ac:dyDescent="0.25">
      <c r="A26">
        <f t="shared" si="0"/>
        <v>25</v>
      </c>
      <c r="B26" s="13" t="s">
        <v>16</v>
      </c>
      <c r="C26" s="18"/>
      <c r="D26" s="18"/>
      <c r="E26" s="18" t="s">
        <v>53</v>
      </c>
      <c r="F26" s="54">
        <v>49940.800000000003</v>
      </c>
      <c r="G26" s="54">
        <v>0</v>
      </c>
      <c r="H26" s="54"/>
      <c r="I26" s="54">
        <v>0</v>
      </c>
      <c r="J26" s="54">
        <v>0</v>
      </c>
      <c r="K26" s="54">
        <v>0</v>
      </c>
      <c r="L26" s="56" t="s">
        <v>81</v>
      </c>
      <c r="M26" s="17"/>
      <c r="N26" s="17"/>
    </row>
    <row r="27" spans="1:14" ht="15" customHeight="1" x14ac:dyDescent="0.25">
      <c r="A27">
        <f t="shared" si="0"/>
        <v>26</v>
      </c>
      <c r="B27" s="13" t="s">
        <v>13</v>
      </c>
      <c r="C27" s="18"/>
      <c r="D27" s="18"/>
      <c r="E27" s="18" t="s">
        <v>53</v>
      </c>
      <c r="F27" s="54">
        <v>75483.199999999997</v>
      </c>
      <c r="G27" s="54">
        <v>164.32</v>
      </c>
      <c r="H27" s="55">
        <v>0</v>
      </c>
      <c r="I27" s="54">
        <v>0</v>
      </c>
      <c r="J27" s="54">
        <v>0</v>
      </c>
      <c r="K27" s="54">
        <v>0</v>
      </c>
      <c r="L27" s="56">
        <v>2.69E-2</v>
      </c>
      <c r="M27" s="17"/>
      <c r="N27" s="17"/>
    </row>
    <row r="28" spans="1:14" ht="15" customHeight="1" x14ac:dyDescent="0.25">
      <c r="A28">
        <f t="shared" si="0"/>
        <v>27</v>
      </c>
      <c r="B28" s="13" t="s">
        <v>18</v>
      </c>
      <c r="C28" s="18"/>
      <c r="D28" s="18"/>
      <c r="E28" s="18" t="s">
        <v>53</v>
      </c>
      <c r="F28" s="54">
        <v>52644.800000000003</v>
      </c>
      <c r="G28" s="54">
        <v>165.92</v>
      </c>
      <c r="H28" s="55">
        <v>0</v>
      </c>
      <c r="I28" s="54">
        <v>0</v>
      </c>
      <c r="J28" s="54">
        <v>0</v>
      </c>
      <c r="K28" s="54">
        <v>0</v>
      </c>
      <c r="L28" s="56">
        <v>2.7199999999999998E-2</v>
      </c>
      <c r="M28" s="17"/>
      <c r="N28" s="17"/>
    </row>
    <row r="29" spans="1:14" ht="15" customHeight="1" x14ac:dyDescent="0.25">
      <c r="A29">
        <f t="shared" si="0"/>
        <v>28</v>
      </c>
      <c r="B29" s="13" t="s">
        <v>19</v>
      </c>
      <c r="C29" s="18"/>
      <c r="D29" s="18"/>
      <c r="E29" s="18" t="s">
        <v>53</v>
      </c>
      <c r="F29" s="54">
        <v>57116.800000000003</v>
      </c>
      <c r="G29" s="54">
        <v>164.14</v>
      </c>
      <c r="H29" s="55">
        <v>0</v>
      </c>
      <c r="I29" s="54">
        <v>0</v>
      </c>
      <c r="J29" s="54">
        <v>0</v>
      </c>
      <c r="K29" s="54">
        <v>0</v>
      </c>
      <c r="L29" s="56">
        <v>2.69E-2</v>
      </c>
      <c r="M29" s="17"/>
      <c r="N29" s="17"/>
    </row>
    <row r="30" spans="1:14" ht="15" customHeight="1" x14ac:dyDescent="0.25">
      <c r="A30">
        <f t="shared" si="0"/>
        <v>29</v>
      </c>
      <c r="B30" s="13" t="s">
        <v>13</v>
      </c>
      <c r="C30" s="18"/>
      <c r="D30" s="18"/>
      <c r="E30" s="18" t="s">
        <v>53</v>
      </c>
      <c r="F30" s="54">
        <v>75483.199999999997</v>
      </c>
      <c r="G30" s="54">
        <v>164.41</v>
      </c>
      <c r="H30" s="55">
        <v>164.4</v>
      </c>
      <c r="I30" s="54">
        <v>0</v>
      </c>
      <c r="J30" s="54">
        <v>0</v>
      </c>
      <c r="K30" s="54">
        <v>0</v>
      </c>
      <c r="L30" s="56">
        <v>2.69E-2</v>
      </c>
      <c r="M30" s="17"/>
      <c r="N30" s="17"/>
    </row>
    <row r="31" spans="1:14" ht="15" customHeight="1" x14ac:dyDescent="0.25">
      <c r="A31">
        <f t="shared" si="0"/>
        <v>30</v>
      </c>
      <c r="B31" s="13" t="s">
        <v>13</v>
      </c>
      <c r="C31" s="18"/>
      <c r="D31" s="18"/>
      <c r="E31" s="18" t="s">
        <v>53</v>
      </c>
      <c r="F31" s="54">
        <v>75483.199999999997</v>
      </c>
      <c r="G31" s="54">
        <v>164.19</v>
      </c>
      <c r="H31" s="55">
        <v>164.19</v>
      </c>
      <c r="I31" s="54">
        <v>0</v>
      </c>
      <c r="J31" s="54">
        <v>0</v>
      </c>
      <c r="K31" s="54">
        <v>0</v>
      </c>
      <c r="L31" s="56">
        <v>2.69E-2</v>
      </c>
      <c r="M31" s="17"/>
      <c r="N31" s="17"/>
    </row>
    <row r="32" spans="1:14" ht="15" customHeight="1" x14ac:dyDescent="0.25">
      <c r="A32">
        <f t="shared" si="0"/>
        <v>31</v>
      </c>
      <c r="B32" s="13" t="s">
        <v>9</v>
      </c>
      <c r="C32" s="18"/>
      <c r="D32" s="18"/>
      <c r="E32" s="18" t="s">
        <v>53</v>
      </c>
      <c r="F32" s="54">
        <v>35193.599999999999</v>
      </c>
      <c r="G32" s="54">
        <v>166.03</v>
      </c>
      <c r="H32" s="55">
        <v>0</v>
      </c>
      <c r="I32" s="54">
        <v>0</v>
      </c>
      <c r="J32" s="54">
        <v>0</v>
      </c>
      <c r="K32" s="54">
        <v>0</v>
      </c>
      <c r="L32" s="56">
        <v>2.6700000000000002E-2</v>
      </c>
      <c r="M32" s="17"/>
      <c r="N32" s="17"/>
    </row>
    <row r="33" spans="1:14" ht="15" customHeight="1" x14ac:dyDescent="0.25">
      <c r="A33">
        <f t="shared" si="0"/>
        <v>32</v>
      </c>
      <c r="B33" s="13" t="s">
        <v>20</v>
      </c>
      <c r="C33" s="18"/>
      <c r="D33" s="18"/>
      <c r="E33" s="18" t="s">
        <v>53</v>
      </c>
      <c r="F33" s="54">
        <v>56513.599999999999</v>
      </c>
      <c r="G33" s="54">
        <v>166.02</v>
      </c>
      <c r="H33" s="55">
        <v>0</v>
      </c>
      <c r="I33" s="54">
        <v>0</v>
      </c>
      <c r="J33" s="54">
        <v>0</v>
      </c>
      <c r="K33" s="54">
        <v>0</v>
      </c>
      <c r="L33" s="56">
        <v>3.1899999999999998E-2</v>
      </c>
      <c r="M33" s="17"/>
      <c r="N33" s="17"/>
    </row>
    <row r="34" spans="1:14" ht="15" customHeight="1" x14ac:dyDescent="0.25">
      <c r="A34">
        <f t="shared" si="0"/>
        <v>33</v>
      </c>
      <c r="B34" s="13" t="s">
        <v>21</v>
      </c>
      <c r="C34" s="18"/>
      <c r="D34" s="18" t="s">
        <v>53</v>
      </c>
      <c r="E34" s="18"/>
      <c r="F34" s="54">
        <v>75343.62</v>
      </c>
      <c r="G34" s="54">
        <v>164.19</v>
      </c>
      <c r="H34" s="55">
        <v>0</v>
      </c>
      <c r="I34" s="54">
        <v>0</v>
      </c>
      <c r="J34" s="54">
        <v>7280.28</v>
      </c>
      <c r="K34" s="54">
        <v>0</v>
      </c>
      <c r="L34" s="56">
        <v>3.2000000000000001E-2</v>
      </c>
      <c r="M34" s="17"/>
      <c r="N34" s="17"/>
    </row>
    <row r="35" spans="1:14" ht="15" customHeight="1" x14ac:dyDescent="0.25">
      <c r="A35">
        <f t="shared" si="0"/>
        <v>34</v>
      </c>
      <c r="B35" s="13" t="s">
        <v>13</v>
      </c>
      <c r="C35" s="18"/>
      <c r="D35" s="18"/>
      <c r="E35" s="18" t="s">
        <v>53</v>
      </c>
      <c r="F35" s="54">
        <v>75483.199999999997</v>
      </c>
      <c r="G35" s="54">
        <v>164.18</v>
      </c>
      <c r="H35" s="55">
        <v>0</v>
      </c>
      <c r="I35" s="54">
        <v>0</v>
      </c>
      <c r="J35" s="54">
        <v>0</v>
      </c>
      <c r="K35" s="54">
        <v>0</v>
      </c>
      <c r="L35" s="56">
        <v>2.69E-2</v>
      </c>
      <c r="M35" s="17"/>
      <c r="N35" s="17"/>
    </row>
    <row r="36" spans="1:14" ht="15" customHeight="1" x14ac:dyDescent="0.25">
      <c r="A36">
        <f t="shared" si="0"/>
        <v>35</v>
      </c>
      <c r="B36" s="13" t="s">
        <v>41</v>
      </c>
      <c r="C36" s="18"/>
      <c r="D36" s="18"/>
      <c r="E36" s="18" t="s">
        <v>53</v>
      </c>
      <c r="F36" s="54">
        <v>71718.399999999994</v>
      </c>
      <c r="G36" s="54">
        <v>164.47</v>
      </c>
      <c r="H36" s="55">
        <v>0</v>
      </c>
      <c r="I36" s="54">
        <v>0</v>
      </c>
      <c r="J36" s="54">
        <v>0</v>
      </c>
      <c r="K36" s="54">
        <v>0</v>
      </c>
      <c r="L36" s="56">
        <v>2.7099999999999999E-2</v>
      </c>
      <c r="M36" s="17"/>
      <c r="N36" s="17"/>
    </row>
    <row r="37" spans="1:14" ht="15" customHeight="1" x14ac:dyDescent="0.25">
      <c r="A37">
        <f t="shared" si="0"/>
        <v>36</v>
      </c>
      <c r="B37" s="13" t="s">
        <v>19</v>
      </c>
      <c r="C37" s="18"/>
      <c r="D37" s="18"/>
      <c r="E37" s="18" t="s">
        <v>53</v>
      </c>
      <c r="F37" s="54">
        <v>42868.800000000003</v>
      </c>
      <c r="G37" s="54">
        <v>163.92</v>
      </c>
      <c r="H37" s="55">
        <v>0</v>
      </c>
      <c r="I37" s="54">
        <v>0</v>
      </c>
      <c r="J37" s="54">
        <v>0</v>
      </c>
      <c r="K37" s="54">
        <v>0</v>
      </c>
      <c r="L37" s="56">
        <v>2.69E-2</v>
      </c>
      <c r="M37" s="17"/>
      <c r="N37" s="17"/>
    </row>
    <row r="38" spans="1:14" ht="15" customHeight="1" x14ac:dyDescent="0.25">
      <c r="A38">
        <f t="shared" si="0"/>
        <v>37</v>
      </c>
      <c r="B38" s="13" t="s">
        <v>13</v>
      </c>
      <c r="C38" s="18"/>
      <c r="D38" s="18"/>
      <c r="E38" s="18" t="s">
        <v>53</v>
      </c>
      <c r="F38" s="54">
        <v>75483.199999999997</v>
      </c>
      <c r="G38" s="54">
        <v>164.18</v>
      </c>
      <c r="H38" s="55">
        <v>0</v>
      </c>
      <c r="I38" s="54">
        <v>0</v>
      </c>
      <c r="J38" s="54">
        <v>0</v>
      </c>
      <c r="K38" s="54">
        <v>0</v>
      </c>
      <c r="L38" s="56">
        <v>2.69E-2</v>
      </c>
      <c r="M38" s="17"/>
      <c r="N38" s="17"/>
    </row>
    <row r="39" spans="1:14" ht="15" customHeight="1" x14ac:dyDescent="0.25">
      <c r="A39">
        <f t="shared" si="0"/>
        <v>38</v>
      </c>
      <c r="B39" s="13" t="s">
        <v>9</v>
      </c>
      <c r="C39" s="18"/>
      <c r="D39" s="18"/>
      <c r="E39" s="18" t="s">
        <v>53</v>
      </c>
      <c r="F39" s="54">
        <v>36524.800000000003</v>
      </c>
      <c r="G39" s="54">
        <v>166.02</v>
      </c>
      <c r="H39" s="55">
        <v>0</v>
      </c>
      <c r="I39" s="54">
        <v>0</v>
      </c>
      <c r="J39" s="54">
        <v>0</v>
      </c>
      <c r="K39" s="54">
        <v>0</v>
      </c>
      <c r="L39" s="56">
        <v>2.69E-2</v>
      </c>
      <c r="M39" s="17"/>
      <c r="N39" s="17"/>
    </row>
    <row r="40" spans="1:14" ht="15" customHeight="1" x14ac:dyDescent="0.25">
      <c r="A40">
        <f t="shared" si="0"/>
        <v>39</v>
      </c>
      <c r="B40" s="13" t="s">
        <v>13</v>
      </c>
      <c r="C40" s="18"/>
      <c r="D40" s="18"/>
      <c r="E40" s="18" t="s">
        <v>53</v>
      </c>
      <c r="F40" s="54">
        <v>75483.199999999997</v>
      </c>
      <c r="G40" s="54">
        <v>164.36</v>
      </c>
      <c r="H40" s="55">
        <v>0</v>
      </c>
      <c r="I40" s="54">
        <v>0</v>
      </c>
      <c r="J40" s="54">
        <v>0</v>
      </c>
      <c r="K40" s="54">
        <v>0</v>
      </c>
      <c r="L40" s="56">
        <v>2.69E-2</v>
      </c>
      <c r="M40" s="17"/>
      <c r="N40" s="17"/>
    </row>
    <row r="41" spans="1:14" ht="15" customHeight="1" x14ac:dyDescent="0.25">
      <c r="A41">
        <f t="shared" si="0"/>
        <v>40</v>
      </c>
      <c r="B41" s="13" t="s">
        <v>31</v>
      </c>
      <c r="C41" s="18"/>
      <c r="D41" s="18"/>
      <c r="E41" s="18" t="s">
        <v>53</v>
      </c>
      <c r="F41" s="54">
        <v>64168</v>
      </c>
      <c r="G41" s="54">
        <v>166</v>
      </c>
      <c r="H41" s="55">
        <v>110.66</v>
      </c>
      <c r="I41" s="54">
        <v>0</v>
      </c>
      <c r="J41" s="54">
        <v>0</v>
      </c>
      <c r="K41" s="54">
        <v>0</v>
      </c>
      <c r="L41" s="56">
        <v>2.7E-2</v>
      </c>
      <c r="M41" s="17"/>
      <c r="N41" s="17"/>
    </row>
    <row r="42" spans="1:14" ht="15" customHeight="1" x14ac:dyDescent="0.25">
      <c r="A42">
        <f t="shared" si="0"/>
        <v>41</v>
      </c>
      <c r="B42" s="13" t="s">
        <v>13</v>
      </c>
      <c r="C42" s="18"/>
      <c r="D42" s="18"/>
      <c r="E42" s="18" t="s">
        <v>53</v>
      </c>
      <c r="F42" s="54">
        <v>75483.199999999997</v>
      </c>
      <c r="G42" s="54">
        <v>164.17</v>
      </c>
      <c r="H42" s="55">
        <v>109.46</v>
      </c>
      <c r="I42" s="54">
        <v>0</v>
      </c>
      <c r="J42" s="54">
        <v>0</v>
      </c>
      <c r="K42" s="54">
        <v>0</v>
      </c>
      <c r="L42" s="56">
        <v>2.69E-2</v>
      </c>
      <c r="M42" s="17"/>
      <c r="N42" s="17"/>
    </row>
    <row r="43" spans="1:14" ht="15" customHeight="1" x14ac:dyDescent="0.25">
      <c r="A43">
        <f t="shared" si="0"/>
        <v>42</v>
      </c>
      <c r="B43" s="13" t="s">
        <v>36</v>
      </c>
      <c r="C43" s="18"/>
      <c r="D43" s="18"/>
      <c r="E43" s="18" t="s">
        <v>53</v>
      </c>
      <c r="F43" s="54">
        <v>45011.199999999997</v>
      </c>
      <c r="G43" s="54">
        <v>166.02</v>
      </c>
      <c r="H43" s="55">
        <v>0</v>
      </c>
      <c r="I43" s="54">
        <v>0</v>
      </c>
      <c r="J43" s="54">
        <v>0</v>
      </c>
      <c r="K43" s="54">
        <v>0</v>
      </c>
      <c r="L43" s="56">
        <v>0.14499999999999999</v>
      </c>
      <c r="M43" s="17"/>
      <c r="N43" s="17"/>
    </row>
    <row r="44" spans="1:14" ht="15" customHeight="1" x14ac:dyDescent="0.25">
      <c r="A44">
        <f t="shared" si="0"/>
        <v>43</v>
      </c>
      <c r="B44" s="13" t="s">
        <v>32</v>
      </c>
      <c r="C44" s="18"/>
      <c r="D44" s="18"/>
      <c r="E44" s="18" t="s">
        <v>53</v>
      </c>
      <c r="F44" s="54">
        <v>46987.199999999997</v>
      </c>
      <c r="G44" s="54">
        <v>0</v>
      </c>
      <c r="H44" s="54"/>
      <c r="I44" s="54">
        <v>0</v>
      </c>
      <c r="J44" s="54">
        <v>0</v>
      </c>
      <c r="K44" s="54">
        <v>0</v>
      </c>
      <c r="L44" s="56" t="s">
        <v>81</v>
      </c>
      <c r="M44" s="17"/>
      <c r="N44" s="17"/>
    </row>
    <row r="45" spans="1:14" ht="15" customHeight="1" x14ac:dyDescent="0.25">
      <c r="A45">
        <f t="shared" si="0"/>
        <v>44</v>
      </c>
      <c r="B45" s="13" t="s">
        <v>18</v>
      </c>
      <c r="C45" s="18"/>
      <c r="D45" s="18"/>
      <c r="E45" s="18" t="s">
        <v>53</v>
      </c>
      <c r="F45" s="54">
        <v>51105.599999999999</v>
      </c>
      <c r="G45" s="54">
        <v>165.92</v>
      </c>
      <c r="H45" s="55">
        <v>0</v>
      </c>
      <c r="I45" s="54">
        <v>0</v>
      </c>
      <c r="J45" s="54">
        <v>0</v>
      </c>
      <c r="K45" s="54">
        <v>0</v>
      </c>
      <c r="L45" s="56">
        <v>2.7199999999999998E-2</v>
      </c>
      <c r="M45" s="17"/>
      <c r="N45" s="17"/>
    </row>
    <row r="46" spans="1:14" ht="15" customHeight="1" x14ac:dyDescent="0.25">
      <c r="A46">
        <f t="shared" si="0"/>
        <v>45</v>
      </c>
      <c r="B46" s="13" t="s">
        <v>13</v>
      </c>
      <c r="C46" s="18"/>
      <c r="D46" s="18"/>
      <c r="E46" s="18" t="s">
        <v>53</v>
      </c>
      <c r="F46" s="54">
        <v>75483.199999999997</v>
      </c>
      <c r="G46" s="54">
        <v>164.25</v>
      </c>
      <c r="H46" s="55">
        <v>0</v>
      </c>
      <c r="I46" s="54">
        <v>0</v>
      </c>
      <c r="J46" s="54">
        <v>0</v>
      </c>
      <c r="K46" s="54">
        <v>0</v>
      </c>
      <c r="L46" s="56">
        <v>2.69E-2</v>
      </c>
      <c r="M46" s="17"/>
      <c r="N46" s="17"/>
    </row>
    <row r="47" spans="1:14" ht="15" customHeight="1" x14ac:dyDescent="0.25">
      <c r="A47">
        <f t="shared" si="0"/>
        <v>46</v>
      </c>
      <c r="B47" s="13" t="s">
        <v>9</v>
      </c>
      <c r="C47" s="18"/>
      <c r="D47" s="18"/>
      <c r="E47" s="18" t="s">
        <v>53</v>
      </c>
      <c r="F47" s="54">
        <v>39020.800000000003</v>
      </c>
      <c r="G47" s="54">
        <v>166.02</v>
      </c>
      <c r="H47" s="55">
        <v>0</v>
      </c>
      <c r="I47" s="54">
        <v>0</v>
      </c>
      <c r="J47" s="54">
        <v>0</v>
      </c>
      <c r="K47" s="54">
        <v>0</v>
      </c>
      <c r="L47" s="56">
        <v>4.2200000000000001E-2</v>
      </c>
      <c r="M47" s="17"/>
      <c r="N47" s="17"/>
    </row>
    <row r="48" spans="1:14" ht="15" customHeight="1" x14ac:dyDescent="0.25">
      <c r="A48">
        <f t="shared" si="0"/>
        <v>47</v>
      </c>
      <c r="B48" s="13" t="s">
        <v>9</v>
      </c>
      <c r="C48" s="18"/>
      <c r="D48" s="18"/>
      <c r="E48" s="18" t="s">
        <v>53</v>
      </c>
      <c r="F48" s="54">
        <v>36025.599999999999</v>
      </c>
      <c r="G48" s="54">
        <v>166.02</v>
      </c>
      <c r="H48" s="55">
        <v>0</v>
      </c>
      <c r="I48" s="54">
        <v>0</v>
      </c>
      <c r="J48" s="54">
        <v>0</v>
      </c>
      <c r="K48" s="54">
        <v>0</v>
      </c>
      <c r="L48" s="56">
        <v>2.7300000000000001E-2</v>
      </c>
      <c r="M48" s="17"/>
      <c r="N48" s="17"/>
    </row>
    <row r="49" spans="1:14" ht="15" customHeight="1" x14ac:dyDescent="0.25">
      <c r="A49">
        <f t="shared" si="0"/>
        <v>48</v>
      </c>
      <c r="B49" s="13" t="s">
        <v>37</v>
      </c>
      <c r="C49" s="18"/>
      <c r="D49" s="18" t="s">
        <v>53</v>
      </c>
      <c r="E49" s="18"/>
      <c r="F49" s="54">
        <v>85202</v>
      </c>
      <c r="G49" s="54">
        <v>165.96</v>
      </c>
      <c r="H49" s="55">
        <v>0</v>
      </c>
      <c r="I49" s="54">
        <v>0</v>
      </c>
      <c r="J49" s="54">
        <v>0</v>
      </c>
      <c r="K49" s="54">
        <v>0</v>
      </c>
      <c r="L49" s="56">
        <v>3.2000000000000001E-2</v>
      </c>
      <c r="M49" s="17"/>
      <c r="N49" s="17"/>
    </row>
    <row r="50" spans="1:14" ht="15" customHeight="1" x14ac:dyDescent="0.25">
      <c r="A50">
        <f t="shared" si="0"/>
        <v>49</v>
      </c>
      <c r="B50" s="13" t="s">
        <v>9</v>
      </c>
      <c r="C50" s="18"/>
      <c r="D50" s="18"/>
      <c r="E50" s="18" t="s">
        <v>53</v>
      </c>
      <c r="F50" s="54">
        <v>38729.599999999999</v>
      </c>
      <c r="G50" s="54">
        <v>165.98</v>
      </c>
      <c r="H50" s="55">
        <v>0</v>
      </c>
      <c r="I50" s="54">
        <v>0</v>
      </c>
      <c r="J50" s="54">
        <v>0</v>
      </c>
      <c r="K50" s="54">
        <v>0</v>
      </c>
      <c r="L50" s="56">
        <v>2.7E-2</v>
      </c>
      <c r="M50" s="17"/>
      <c r="N50" s="17"/>
    </row>
    <row r="51" spans="1:14" ht="15" customHeight="1" x14ac:dyDescent="0.25">
      <c r="A51">
        <f t="shared" si="0"/>
        <v>50</v>
      </c>
      <c r="B51" s="13" t="s">
        <v>26</v>
      </c>
      <c r="C51" s="18" t="s">
        <v>53</v>
      </c>
      <c r="D51" s="18" t="s">
        <v>53</v>
      </c>
      <c r="E51" s="18"/>
      <c r="F51" s="54">
        <v>145000.44</v>
      </c>
      <c r="G51" s="54">
        <v>153.18</v>
      </c>
      <c r="H51" s="55">
        <v>0</v>
      </c>
      <c r="I51" s="54">
        <v>0</v>
      </c>
      <c r="J51" s="54">
        <v>1905.8</v>
      </c>
      <c r="K51" s="54">
        <v>0</v>
      </c>
      <c r="L51" s="56">
        <v>0.1157</v>
      </c>
      <c r="M51" s="17"/>
      <c r="N51" s="17"/>
    </row>
    <row r="52" spans="1:14" ht="15" customHeight="1" x14ac:dyDescent="0.25">
      <c r="A52">
        <f t="shared" si="0"/>
        <v>51</v>
      </c>
      <c r="B52" s="13" t="s">
        <v>10</v>
      </c>
      <c r="C52" s="18"/>
      <c r="D52" s="18" t="s">
        <v>53</v>
      </c>
      <c r="E52" s="18"/>
      <c r="F52" s="54">
        <v>56000.36</v>
      </c>
      <c r="G52" s="54">
        <v>166.02</v>
      </c>
      <c r="H52" s="55">
        <v>0</v>
      </c>
      <c r="I52" s="54">
        <v>0</v>
      </c>
      <c r="J52" s="54">
        <v>0</v>
      </c>
      <c r="K52" s="54">
        <v>0</v>
      </c>
      <c r="L52" s="56">
        <v>0.31719999999999998</v>
      </c>
      <c r="M52" s="17"/>
      <c r="N52" s="17"/>
    </row>
    <row r="53" spans="1:14" ht="15" customHeight="1" x14ac:dyDescent="0.25">
      <c r="A53">
        <f t="shared" si="0"/>
        <v>52</v>
      </c>
      <c r="B53" s="13" t="s">
        <v>28</v>
      </c>
      <c r="C53" s="18"/>
      <c r="D53" s="18"/>
      <c r="E53" s="18" t="s">
        <v>53</v>
      </c>
      <c r="F53" s="54">
        <v>71718.399999999994</v>
      </c>
      <c r="G53" s="54">
        <v>164.19</v>
      </c>
      <c r="H53" s="55">
        <v>0</v>
      </c>
      <c r="I53" s="54">
        <v>0</v>
      </c>
      <c r="J53" s="54">
        <v>0</v>
      </c>
      <c r="K53" s="54">
        <v>0</v>
      </c>
      <c r="L53" s="56">
        <v>0.14779999999999999</v>
      </c>
      <c r="M53" s="17"/>
      <c r="N53" s="17"/>
    </row>
    <row r="54" spans="1:14" ht="15" customHeight="1" x14ac:dyDescent="0.25">
      <c r="A54">
        <f t="shared" si="0"/>
        <v>53</v>
      </c>
      <c r="B54" s="13" t="s">
        <v>28</v>
      </c>
      <c r="C54" s="18"/>
      <c r="D54" s="18"/>
      <c r="E54" s="18" t="s">
        <v>53</v>
      </c>
      <c r="F54" s="54">
        <v>71718.399999999994</v>
      </c>
      <c r="G54" s="54">
        <v>164.16</v>
      </c>
      <c r="H54" s="55">
        <v>0</v>
      </c>
      <c r="I54" s="54">
        <v>0</v>
      </c>
      <c r="J54" s="54">
        <v>0</v>
      </c>
      <c r="K54" s="54">
        <v>0</v>
      </c>
      <c r="L54" s="56">
        <v>0.14779999999999999</v>
      </c>
      <c r="M54" s="17"/>
      <c r="N54" s="17"/>
    </row>
    <row r="55" spans="1:14" ht="15" customHeight="1" x14ac:dyDescent="0.25">
      <c r="A55">
        <f t="shared" si="0"/>
        <v>54</v>
      </c>
      <c r="B55" s="13" t="s">
        <v>28</v>
      </c>
      <c r="C55" s="18"/>
      <c r="D55" s="18"/>
      <c r="E55" s="18" t="s">
        <v>53</v>
      </c>
      <c r="F55" s="54">
        <v>71718.399999999994</v>
      </c>
      <c r="G55" s="54">
        <v>164.13</v>
      </c>
      <c r="H55" s="55">
        <v>0</v>
      </c>
      <c r="I55" s="54">
        <v>0</v>
      </c>
      <c r="J55" s="54">
        <v>0</v>
      </c>
      <c r="K55" s="54">
        <v>0</v>
      </c>
      <c r="L55" s="56">
        <v>0.14779999999999999</v>
      </c>
      <c r="M55" s="17"/>
      <c r="N55" s="17"/>
    </row>
    <row r="56" spans="1:14" ht="15" customHeight="1" x14ac:dyDescent="0.25">
      <c r="A56">
        <f t="shared" si="0"/>
        <v>55</v>
      </c>
      <c r="B56" s="13" t="s">
        <v>28</v>
      </c>
      <c r="C56" s="18"/>
      <c r="D56" s="18"/>
      <c r="E56" s="18" t="s">
        <v>53</v>
      </c>
      <c r="F56" s="54">
        <v>71718.399999999994</v>
      </c>
      <c r="G56" s="54">
        <v>164.02</v>
      </c>
      <c r="H56" s="55">
        <v>0</v>
      </c>
      <c r="I56" s="54">
        <v>0</v>
      </c>
      <c r="J56" s="54">
        <v>0</v>
      </c>
      <c r="K56" s="54">
        <v>0</v>
      </c>
      <c r="L56" s="56">
        <v>0.14779999999999999</v>
      </c>
      <c r="M56" s="17"/>
      <c r="N56" s="17"/>
    </row>
    <row r="57" spans="1:14" ht="15" customHeight="1" x14ac:dyDescent="0.25">
      <c r="A57">
        <f t="shared" si="0"/>
        <v>56</v>
      </c>
      <c r="B57" s="13" t="s">
        <v>29</v>
      </c>
      <c r="C57" s="18"/>
      <c r="D57" s="18"/>
      <c r="E57" s="18" t="s">
        <v>53</v>
      </c>
      <c r="F57" s="54">
        <v>34153.599999999999</v>
      </c>
      <c r="G57" s="54">
        <v>166.02</v>
      </c>
      <c r="H57" s="55">
        <v>0</v>
      </c>
      <c r="I57" s="54">
        <v>0</v>
      </c>
      <c r="J57" s="54">
        <v>0</v>
      </c>
      <c r="K57" s="54">
        <v>0</v>
      </c>
      <c r="L57" s="56">
        <v>4.4499999999999998E-2</v>
      </c>
      <c r="M57" s="17"/>
      <c r="N57" s="17"/>
    </row>
    <row r="58" spans="1:14" ht="15" customHeight="1" x14ac:dyDescent="0.25">
      <c r="A58">
        <f t="shared" si="0"/>
        <v>57</v>
      </c>
      <c r="B58" s="13" t="s">
        <v>19</v>
      </c>
      <c r="C58" s="18"/>
      <c r="D58" s="18"/>
      <c r="E58" s="18" t="s">
        <v>53</v>
      </c>
      <c r="F58" s="54">
        <v>38376</v>
      </c>
      <c r="G58" s="54">
        <v>164.24</v>
      </c>
      <c r="H58" s="55">
        <v>0</v>
      </c>
      <c r="I58" s="54">
        <v>0</v>
      </c>
      <c r="J58" s="54">
        <v>0</v>
      </c>
      <c r="K58" s="54">
        <v>0</v>
      </c>
      <c r="L58" s="56">
        <v>5.3100000000000001E-2</v>
      </c>
      <c r="M58" s="17"/>
      <c r="N58" s="17"/>
    </row>
    <row r="59" spans="1:14" ht="15" customHeight="1" x14ac:dyDescent="0.25">
      <c r="A59">
        <f t="shared" si="0"/>
        <v>58</v>
      </c>
      <c r="B59" s="13" t="s">
        <v>23</v>
      </c>
      <c r="C59" s="18"/>
      <c r="D59" s="18" t="s">
        <v>53</v>
      </c>
      <c r="E59" s="18"/>
      <c r="F59" s="54">
        <v>61613.24</v>
      </c>
      <c r="G59" s="54">
        <v>165.96</v>
      </c>
      <c r="H59" s="55">
        <v>0</v>
      </c>
      <c r="I59" s="54">
        <v>0</v>
      </c>
      <c r="J59" s="54">
        <v>0</v>
      </c>
      <c r="K59" s="54">
        <v>0</v>
      </c>
      <c r="L59" s="56">
        <v>7.6499999999999999E-2</v>
      </c>
      <c r="M59" s="17"/>
      <c r="N59" s="17"/>
    </row>
    <row r="60" spans="1:14" ht="15" customHeight="1" x14ac:dyDescent="0.25">
      <c r="A60">
        <f t="shared" si="0"/>
        <v>59</v>
      </c>
      <c r="B60" s="13" t="s">
        <v>18</v>
      </c>
      <c r="C60" s="18"/>
      <c r="D60" s="18"/>
      <c r="E60" s="18" t="s">
        <v>53</v>
      </c>
      <c r="F60" s="54">
        <v>44574.400000000001</v>
      </c>
      <c r="G60" s="54">
        <v>165.93</v>
      </c>
      <c r="H60" s="55">
        <v>0</v>
      </c>
      <c r="I60" s="54">
        <v>0</v>
      </c>
      <c r="J60" s="54">
        <v>0</v>
      </c>
      <c r="K60" s="54">
        <v>0</v>
      </c>
      <c r="L60" s="56">
        <v>2.6800000000000001E-2</v>
      </c>
      <c r="M60" s="17"/>
      <c r="N60" s="17"/>
    </row>
    <row r="61" spans="1:14" ht="15" customHeight="1" x14ac:dyDescent="0.25">
      <c r="A61">
        <f t="shared" si="0"/>
        <v>60</v>
      </c>
      <c r="B61" s="13" t="s">
        <v>13</v>
      </c>
      <c r="C61" s="18"/>
      <c r="D61" s="18"/>
      <c r="E61" s="18" t="s">
        <v>53</v>
      </c>
      <c r="F61" s="54">
        <v>75483.199999999997</v>
      </c>
      <c r="G61" s="54">
        <v>164.12</v>
      </c>
      <c r="H61" s="55">
        <v>0</v>
      </c>
      <c r="I61" s="54">
        <v>0</v>
      </c>
      <c r="J61" s="54">
        <v>0</v>
      </c>
      <c r="K61" s="54">
        <v>0</v>
      </c>
      <c r="L61" s="56">
        <v>2.69E-2</v>
      </c>
      <c r="M61" s="17"/>
      <c r="N61" s="17"/>
    </row>
    <row r="62" spans="1:14" ht="15" customHeight="1" x14ac:dyDescent="0.25">
      <c r="A62">
        <f t="shared" si="0"/>
        <v>61</v>
      </c>
      <c r="B62" s="13" t="s">
        <v>86</v>
      </c>
      <c r="C62" s="18"/>
      <c r="D62" s="18" t="s">
        <v>53</v>
      </c>
      <c r="E62" s="18"/>
      <c r="F62" s="54">
        <v>102733.28</v>
      </c>
      <c r="G62" s="54">
        <v>165.76</v>
      </c>
      <c r="H62" s="55">
        <v>0</v>
      </c>
      <c r="I62" s="54">
        <v>3600</v>
      </c>
      <c r="J62" s="54">
        <v>0</v>
      </c>
      <c r="K62" s="54">
        <v>0</v>
      </c>
      <c r="L62" s="56">
        <v>0.15440000000000001</v>
      </c>
      <c r="M62" s="17"/>
      <c r="N62" s="17"/>
    </row>
    <row r="63" spans="1:14" ht="15" customHeight="1" x14ac:dyDescent="0.25">
      <c r="A63">
        <f t="shared" si="0"/>
        <v>62</v>
      </c>
      <c r="B63" s="13" t="s">
        <v>28</v>
      </c>
      <c r="C63" s="18"/>
      <c r="D63" s="18"/>
      <c r="E63" s="18" t="s">
        <v>53</v>
      </c>
      <c r="F63" s="54">
        <v>49067.199999999997</v>
      </c>
      <c r="G63" s="54">
        <v>164.23</v>
      </c>
      <c r="H63" s="55">
        <v>0</v>
      </c>
      <c r="I63" s="54">
        <v>0</v>
      </c>
      <c r="J63" s="54">
        <v>0</v>
      </c>
      <c r="K63" s="54">
        <v>0</v>
      </c>
      <c r="L63" s="56">
        <v>0.33500000000000002</v>
      </c>
      <c r="M63" s="17"/>
      <c r="N63" s="17"/>
    </row>
    <row r="64" spans="1:14" ht="15" customHeight="1" x14ac:dyDescent="0.25">
      <c r="A64">
        <f t="shared" si="0"/>
        <v>63</v>
      </c>
      <c r="B64" s="13" t="s">
        <v>28</v>
      </c>
      <c r="C64" s="18"/>
      <c r="D64" s="18"/>
      <c r="E64" s="18" t="s">
        <v>53</v>
      </c>
      <c r="F64" s="54">
        <v>49067.199999999997</v>
      </c>
      <c r="G64" s="54">
        <v>164.19</v>
      </c>
      <c r="H64" s="55">
        <v>0</v>
      </c>
      <c r="I64" s="54">
        <v>0</v>
      </c>
      <c r="J64" s="54">
        <v>0</v>
      </c>
      <c r="K64" s="54">
        <v>0</v>
      </c>
      <c r="L64" s="56">
        <v>0.33500000000000002</v>
      </c>
      <c r="M64" s="17"/>
      <c r="N64" s="17"/>
    </row>
    <row r="65" spans="1:14" ht="15" customHeight="1" x14ac:dyDescent="0.25">
      <c r="A65">
        <f t="shared" si="0"/>
        <v>64</v>
      </c>
      <c r="B65" s="13" t="s">
        <v>28</v>
      </c>
      <c r="C65" s="18"/>
      <c r="D65" s="18"/>
      <c r="E65" s="18" t="s">
        <v>53</v>
      </c>
      <c r="F65" s="54">
        <v>60382.400000000001</v>
      </c>
      <c r="G65" s="54">
        <v>164.43</v>
      </c>
      <c r="H65" s="55">
        <v>0</v>
      </c>
      <c r="I65" s="54">
        <v>0</v>
      </c>
      <c r="J65" s="54">
        <v>0</v>
      </c>
      <c r="K65" s="54">
        <v>0</v>
      </c>
      <c r="L65" s="56">
        <v>0.1734</v>
      </c>
      <c r="M65" s="17"/>
      <c r="N65" s="17"/>
    </row>
    <row r="66" spans="1:14" ht="15" customHeight="1" x14ac:dyDescent="0.25">
      <c r="A66">
        <f t="shared" si="0"/>
        <v>65</v>
      </c>
      <c r="B66" s="13" t="s">
        <v>28</v>
      </c>
      <c r="C66" s="18"/>
      <c r="D66" s="18"/>
      <c r="E66" s="18" t="s">
        <v>53</v>
      </c>
      <c r="F66" s="54">
        <v>45281.599999999999</v>
      </c>
      <c r="G66" s="54">
        <v>164.19</v>
      </c>
      <c r="H66" s="55">
        <v>0</v>
      </c>
      <c r="I66" s="54">
        <v>0</v>
      </c>
      <c r="J66" s="54">
        <v>0</v>
      </c>
      <c r="K66" s="54">
        <v>0</v>
      </c>
      <c r="L66" s="56" t="s">
        <v>81</v>
      </c>
      <c r="M66" s="17"/>
      <c r="N66" s="17"/>
    </row>
    <row r="67" spans="1:14" ht="15" customHeight="1" x14ac:dyDescent="0.25">
      <c r="A67">
        <f t="shared" ref="A67:A71" si="1">A66+1</f>
        <v>66</v>
      </c>
      <c r="B67" s="13" t="s">
        <v>38</v>
      </c>
      <c r="C67" s="18" t="s">
        <v>53</v>
      </c>
      <c r="D67" s="18" t="s">
        <v>53</v>
      </c>
      <c r="E67" s="18"/>
      <c r="F67" s="54">
        <v>145000.44</v>
      </c>
      <c r="G67" s="54">
        <v>556.41</v>
      </c>
      <c r="H67" s="55">
        <v>0</v>
      </c>
      <c r="I67" s="54">
        <v>7000</v>
      </c>
      <c r="J67" s="54">
        <v>0</v>
      </c>
      <c r="K67" s="54">
        <v>0</v>
      </c>
      <c r="L67" s="56" t="s">
        <v>81</v>
      </c>
      <c r="M67" s="17"/>
      <c r="N67" s="17"/>
    </row>
    <row r="68" spans="1:14" ht="15" customHeight="1" x14ac:dyDescent="0.25">
      <c r="A68">
        <f t="shared" si="1"/>
        <v>67</v>
      </c>
      <c r="B68" s="13" t="s">
        <v>22</v>
      </c>
      <c r="C68" s="18"/>
      <c r="D68" s="18"/>
      <c r="E68" s="18" t="s">
        <v>53</v>
      </c>
      <c r="F68" s="54">
        <v>42140.800000000003</v>
      </c>
      <c r="G68" s="54">
        <v>166.02</v>
      </c>
      <c r="H68" s="55">
        <v>0</v>
      </c>
      <c r="I68" s="54">
        <v>0</v>
      </c>
      <c r="J68" s="54">
        <v>0</v>
      </c>
      <c r="K68" s="54">
        <v>0</v>
      </c>
      <c r="L68" s="56" t="s">
        <v>81</v>
      </c>
      <c r="M68" s="17"/>
      <c r="N68" s="17"/>
    </row>
    <row r="69" spans="1:14" ht="15" customHeight="1" x14ac:dyDescent="0.25">
      <c r="A69">
        <f t="shared" si="1"/>
        <v>68</v>
      </c>
      <c r="B69" s="13" t="s">
        <v>16</v>
      </c>
      <c r="C69" s="18"/>
      <c r="D69" s="18"/>
      <c r="E69" s="18" t="s">
        <v>53</v>
      </c>
      <c r="F69" s="54">
        <v>54038.400000000001</v>
      </c>
      <c r="G69" s="54">
        <v>166.02</v>
      </c>
      <c r="H69" s="55">
        <v>0</v>
      </c>
      <c r="I69" s="54">
        <v>0</v>
      </c>
      <c r="J69" s="54">
        <v>0</v>
      </c>
      <c r="K69" s="54">
        <v>0</v>
      </c>
      <c r="L69" s="56" t="s">
        <v>81</v>
      </c>
      <c r="M69" s="17"/>
      <c r="N69" s="17"/>
    </row>
    <row r="70" spans="1:14" ht="15" customHeight="1" x14ac:dyDescent="0.25">
      <c r="A70">
        <f t="shared" si="1"/>
        <v>69</v>
      </c>
      <c r="B70" s="13" t="s">
        <v>30</v>
      </c>
      <c r="C70" s="18" t="s">
        <v>53</v>
      </c>
      <c r="D70" s="18" t="s">
        <v>53</v>
      </c>
      <c r="E70" s="18"/>
      <c r="F70" s="54">
        <v>270000.12</v>
      </c>
      <c r="G70" s="54">
        <v>166.03</v>
      </c>
      <c r="H70" s="55">
        <v>0</v>
      </c>
      <c r="I70" s="54">
        <v>0</v>
      </c>
      <c r="J70" s="54">
        <v>0</v>
      </c>
      <c r="K70" s="54">
        <v>0</v>
      </c>
      <c r="L70" s="56" t="s">
        <v>81</v>
      </c>
      <c r="M70" s="17"/>
      <c r="N70" s="17"/>
    </row>
    <row r="71" spans="1:14" ht="15" customHeight="1" x14ac:dyDescent="0.25">
      <c r="A71">
        <f t="shared" si="1"/>
        <v>70</v>
      </c>
      <c r="B71" s="13" t="s">
        <v>23</v>
      </c>
      <c r="C71" s="18"/>
      <c r="D71" s="18" t="s">
        <v>53</v>
      </c>
      <c r="E71" s="18"/>
      <c r="F71" s="54">
        <v>56731.48</v>
      </c>
      <c r="G71" s="54">
        <v>166.02</v>
      </c>
      <c r="H71" s="54">
        <v>0</v>
      </c>
      <c r="I71" s="54">
        <v>0</v>
      </c>
      <c r="J71" s="54">
        <v>0</v>
      </c>
      <c r="K71" s="54">
        <v>0</v>
      </c>
      <c r="L71" s="56" t="s">
        <v>81</v>
      </c>
      <c r="M71" s="20"/>
      <c r="N71" s="17"/>
    </row>
    <row r="72" spans="1:14" ht="15" customHeight="1" x14ac:dyDescent="0.25">
      <c r="B72" s="13"/>
      <c r="C72" s="18"/>
      <c r="D72" s="18"/>
      <c r="E72" s="18"/>
      <c r="F72" s="54"/>
      <c r="G72" s="54"/>
      <c r="H72" s="54"/>
      <c r="I72" s="54"/>
      <c r="J72" s="54"/>
      <c r="K72" s="54"/>
      <c r="L72" s="54"/>
      <c r="M72" s="20"/>
      <c r="N72" s="17"/>
    </row>
    <row r="73" spans="1:14" ht="15.75" thickBot="1" x14ac:dyDescent="0.3"/>
    <row r="74" spans="1:14" x14ac:dyDescent="0.25">
      <c r="A74" s="41" t="s">
        <v>89</v>
      </c>
      <c r="B74" s="42" t="s">
        <v>110</v>
      </c>
      <c r="C74" s="57">
        <f>+AVERAGEIF(C$2:C$71,"X",$L$2:$L$71)</f>
        <v>0.1157</v>
      </c>
    </row>
    <row r="75" spans="1:14" x14ac:dyDescent="0.25">
      <c r="A75" s="44" t="s">
        <v>90</v>
      </c>
      <c r="B75" s="14" t="s">
        <v>111</v>
      </c>
      <c r="C75" s="58">
        <f>+AVERAGEIF(D$2:D$71,"X",$L$2:$L$71)</f>
        <v>7.8799999999999995E-2</v>
      </c>
    </row>
    <row r="76" spans="1:14" x14ac:dyDescent="0.25">
      <c r="A76" s="44" t="s">
        <v>91</v>
      </c>
      <c r="B76" s="14" t="s">
        <v>112</v>
      </c>
      <c r="C76" s="58">
        <f>+AVERAGEIF(E$2:E$71,"X",$L$2:$L$71)</f>
        <v>5.8306122448979585E-2</v>
      </c>
    </row>
    <row r="77" spans="1:14" x14ac:dyDescent="0.25">
      <c r="A77" s="44" t="s">
        <v>94</v>
      </c>
      <c r="B77" s="14" t="s">
        <v>95</v>
      </c>
      <c r="C77" s="59">
        <f>+AVERAGEIF(C$2:C$71,"X",$G$2:$G$71)</f>
        <v>291.87333333333328</v>
      </c>
    </row>
    <row r="78" spans="1:14" x14ac:dyDescent="0.25">
      <c r="A78" s="44" t="s">
        <v>93</v>
      </c>
      <c r="B78" s="14" t="s">
        <v>96</v>
      </c>
      <c r="C78" s="59">
        <f>+AVERAGEIF(D$2:D$71,"X",$G$2:$G$71)</f>
        <v>180.71142857142857</v>
      </c>
    </row>
    <row r="79" spans="1:14" x14ac:dyDescent="0.25">
      <c r="A79" s="44" t="s">
        <v>92</v>
      </c>
      <c r="B79" s="14" t="s">
        <v>100</v>
      </c>
      <c r="C79" s="59">
        <f>+AVERAGEIF(E$2:E$71,"X",$G$2:$G$71)</f>
        <v>153.09946428571433</v>
      </c>
    </row>
    <row r="80" spans="1:14" x14ac:dyDescent="0.25">
      <c r="A80" s="44" t="s">
        <v>97</v>
      </c>
      <c r="B80" s="14" t="s">
        <v>101</v>
      </c>
      <c r="C80" s="59">
        <f>+SUMIF(C$2:C$71,"X",$H$2:$H$71)</f>
        <v>0</v>
      </c>
    </row>
    <row r="81" spans="1:3" x14ac:dyDescent="0.25">
      <c r="A81" s="44" t="s">
        <v>98</v>
      </c>
      <c r="B81" s="14" t="s">
        <v>102</v>
      </c>
      <c r="C81" s="59">
        <f>+SUMIF(D$2:D$71,"X",$H$2:$H$71)</f>
        <v>605.8900000000001</v>
      </c>
    </row>
    <row r="82" spans="1:3" x14ac:dyDescent="0.25">
      <c r="A82" s="44" t="s">
        <v>99</v>
      </c>
      <c r="B82" s="14" t="s">
        <v>103</v>
      </c>
      <c r="C82" s="59">
        <f>+SUMIF(E$2:E$71,"X",$H$2:$H$71)</f>
        <v>2960.7200000000003</v>
      </c>
    </row>
    <row r="83" spans="1:3" x14ac:dyDescent="0.25">
      <c r="A83" s="44" t="s">
        <v>104</v>
      </c>
      <c r="B83" s="14" t="s">
        <v>107</v>
      </c>
      <c r="C83" s="59">
        <f>+SUMIF(C$2:C$71,"X",$J$2:$J$71)</f>
        <v>1905.8</v>
      </c>
    </row>
    <row r="84" spans="1:3" x14ac:dyDescent="0.25">
      <c r="A84" s="44" t="s">
        <v>105</v>
      </c>
      <c r="B84" s="14" t="s">
        <v>108</v>
      </c>
      <c r="C84" s="59">
        <f>+SUMIF(D$2:D$71,"X",$J$2:$J$71)</f>
        <v>9186.08</v>
      </c>
    </row>
    <row r="85" spans="1:3" x14ac:dyDescent="0.25">
      <c r="A85" s="44" t="s">
        <v>106</v>
      </c>
      <c r="B85" s="14" t="s">
        <v>109</v>
      </c>
      <c r="C85" s="59">
        <f>+SUMIF(E$2:E$71,"X",$J$2:$J$71)</f>
        <v>0</v>
      </c>
    </row>
    <row r="86" spans="1:3" x14ac:dyDescent="0.25">
      <c r="A86" s="44" t="s">
        <v>113</v>
      </c>
      <c r="B86" s="14" t="s">
        <v>116</v>
      </c>
      <c r="C86" s="59">
        <f>+SUMIF(C$2:C$71,"X",$K$2:$K$71)+SUMIF(C$2:C$71,"X",$I$2:$I$71)</f>
        <v>7000</v>
      </c>
    </row>
    <row r="87" spans="1:3" x14ac:dyDescent="0.25">
      <c r="A87" s="44" t="s">
        <v>114</v>
      </c>
      <c r="B87" s="14" t="s">
        <v>117</v>
      </c>
      <c r="C87" s="59">
        <f>+SUMIF(D$2:D$71,"X",$K$2:$K$71)+SUMIF(D$2:D$71,"X",$I$2:$I$71)</f>
        <v>10600</v>
      </c>
    </row>
    <row r="88" spans="1:3" x14ac:dyDescent="0.25">
      <c r="A88" s="44" t="s">
        <v>115</v>
      </c>
      <c r="B88" s="14" t="s">
        <v>118</v>
      </c>
      <c r="C88" s="59">
        <f>+SUMIF(E$2:E$71,"X",$K$2:$K$71)+SUMIF(E$2:E$71,"X",$I$2:$I$71)</f>
        <v>0</v>
      </c>
    </row>
    <row r="89" spans="1:3" x14ac:dyDescent="0.25">
      <c r="A89" s="44"/>
      <c r="C89" s="60"/>
    </row>
    <row r="90" spans="1:3" ht="15.75" thickBot="1" x14ac:dyDescent="0.3">
      <c r="A90" s="48" t="s">
        <v>119</v>
      </c>
      <c r="B90" s="49"/>
      <c r="C90" s="61"/>
    </row>
  </sheetData>
  <autoFilter ref="A1:L71" xr:uid="{5982791A-8FF5-4E1E-96C7-2D1026AD3DFC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0817-0489-4DE5-8349-5287E8387883}">
  <dimension ref="A1:O100"/>
  <sheetViews>
    <sheetView zoomScaleNormal="100" workbookViewId="0">
      <pane ySplit="1" topLeftCell="A88" activePane="bottomLeft" state="frozen"/>
      <selection activeCell="L1" sqref="L1:L1048576"/>
      <selection pane="bottomLeft" activeCell="B1" sqref="B1:C1048576"/>
    </sheetView>
  </sheetViews>
  <sheetFormatPr defaultColWidth="11.42578125" defaultRowHeight="15" x14ac:dyDescent="0.25"/>
  <cols>
    <col min="1" max="1" width="9.140625"/>
    <col min="2" max="2" width="53.85546875" bestFit="1" customWidth="1"/>
    <col min="3" max="3" width="14.140625" customWidth="1"/>
    <col min="4" max="4" width="8.7109375" customWidth="1"/>
    <col min="5" max="5" width="12.140625" customWidth="1"/>
    <col min="6" max="12" width="15.28515625" customWidth="1"/>
    <col min="14" max="14" width="12.7109375" customWidth="1"/>
  </cols>
  <sheetData>
    <row r="1" spans="1:15" ht="30" x14ac:dyDescent="0.25">
      <c r="A1" s="8" t="s">
        <v>54</v>
      </c>
      <c r="B1" s="9" t="s">
        <v>5</v>
      </c>
      <c r="C1" s="10" t="s">
        <v>2</v>
      </c>
      <c r="D1" s="10" t="s">
        <v>3</v>
      </c>
      <c r="E1" s="10" t="s">
        <v>4</v>
      </c>
      <c r="F1" s="21" t="s">
        <v>0</v>
      </c>
      <c r="G1" s="8" t="s">
        <v>1</v>
      </c>
      <c r="H1" s="8" t="s">
        <v>50</v>
      </c>
      <c r="I1" s="8" t="s">
        <v>52</v>
      </c>
      <c r="J1" s="11" t="s">
        <v>48</v>
      </c>
      <c r="K1" s="11" t="s">
        <v>49</v>
      </c>
      <c r="L1" s="11" t="s">
        <v>88</v>
      </c>
      <c r="N1" s="12"/>
      <c r="O1" s="12"/>
    </row>
    <row r="2" spans="1:15" x14ac:dyDescent="0.25">
      <c r="A2">
        <v>1</v>
      </c>
      <c r="B2" s="13" t="s">
        <v>6</v>
      </c>
      <c r="C2" s="18"/>
      <c r="D2" s="18"/>
      <c r="E2" s="18" t="s">
        <v>53</v>
      </c>
      <c r="F2" s="19">
        <v>57948.800000000003</v>
      </c>
      <c r="G2" s="19">
        <v>940.46</v>
      </c>
      <c r="H2" s="15">
        <v>0</v>
      </c>
      <c r="I2" s="19">
        <v>0</v>
      </c>
      <c r="J2" s="19">
        <v>0</v>
      </c>
      <c r="K2" s="19">
        <v>0</v>
      </c>
      <c r="L2" s="31" t="s">
        <v>81</v>
      </c>
      <c r="N2" s="17"/>
      <c r="O2" s="17"/>
    </row>
    <row r="3" spans="1:15" x14ac:dyDescent="0.25">
      <c r="A3">
        <f t="shared" ref="A3:A34" si="0">A2+1</f>
        <v>2</v>
      </c>
      <c r="B3" s="13" t="s">
        <v>7</v>
      </c>
      <c r="C3" s="18"/>
      <c r="D3" s="18" t="s">
        <v>53</v>
      </c>
      <c r="E3" s="18"/>
      <c r="F3" s="19">
        <v>108992</v>
      </c>
      <c r="G3" s="19">
        <v>163.89</v>
      </c>
      <c r="H3" s="15">
        <v>0</v>
      </c>
      <c r="I3" s="19">
        <v>0</v>
      </c>
      <c r="J3" s="19">
        <v>0</v>
      </c>
      <c r="K3" s="19">
        <v>0</v>
      </c>
      <c r="L3" s="31">
        <v>0.1192</v>
      </c>
      <c r="N3" s="17"/>
      <c r="O3" s="17"/>
    </row>
    <row r="4" spans="1:15" x14ac:dyDescent="0.25">
      <c r="A4">
        <f t="shared" si="0"/>
        <v>3</v>
      </c>
      <c r="B4" s="13" t="s">
        <v>42</v>
      </c>
      <c r="C4" s="18"/>
      <c r="D4" s="18" t="s">
        <v>53</v>
      </c>
      <c r="E4" s="18"/>
      <c r="F4" s="19">
        <v>98032.2</v>
      </c>
      <c r="G4" s="19">
        <v>0</v>
      </c>
      <c r="H4" s="15">
        <v>713.36</v>
      </c>
      <c r="I4" s="19">
        <v>0</v>
      </c>
      <c r="J4" s="19">
        <v>0</v>
      </c>
      <c r="K4" s="19">
        <v>0</v>
      </c>
      <c r="L4" s="31">
        <v>0</v>
      </c>
      <c r="N4" s="17"/>
      <c r="O4" s="17"/>
    </row>
    <row r="5" spans="1:15" x14ac:dyDescent="0.25">
      <c r="A5">
        <f t="shared" si="0"/>
        <v>4</v>
      </c>
      <c r="B5" t="s">
        <v>126</v>
      </c>
      <c r="C5" s="18"/>
      <c r="D5" s="18"/>
      <c r="E5" s="18" t="s">
        <v>53</v>
      </c>
      <c r="F5" s="19">
        <v>60070.400000000001</v>
      </c>
      <c r="G5" s="19">
        <v>165.07</v>
      </c>
      <c r="H5" s="15">
        <v>330.14</v>
      </c>
      <c r="I5" s="19">
        <v>0</v>
      </c>
      <c r="J5" s="19">
        <v>0</v>
      </c>
      <c r="K5" s="19">
        <v>0</v>
      </c>
      <c r="L5" s="31">
        <v>2.01E-2</v>
      </c>
      <c r="N5" s="17"/>
      <c r="O5" s="17"/>
    </row>
    <row r="6" spans="1:15" x14ac:dyDescent="0.25">
      <c r="A6">
        <f t="shared" si="0"/>
        <v>5</v>
      </c>
      <c r="B6" s="13" t="s">
        <v>9</v>
      </c>
      <c r="C6" s="18"/>
      <c r="D6" s="18"/>
      <c r="E6" s="18" t="s">
        <v>53</v>
      </c>
      <c r="F6" s="19">
        <v>44824</v>
      </c>
      <c r="G6" s="19">
        <v>166.01</v>
      </c>
      <c r="H6" s="15">
        <v>0</v>
      </c>
      <c r="I6" s="19">
        <v>0</v>
      </c>
      <c r="J6" s="19">
        <v>0</v>
      </c>
      <c r="K6" s="19">
        <v>0</v>
      </c>
      <c r="L6" s="31">
        <v>2.52E-2</v>
      </c>
      <c r="N6" s="17"/>
      <c r="O6" s="17"/>
    </row>
    <row r="7" spans="1:15" x14ac:dyDescent="0.25">
      <c r="A7">
        <f t="shared" si="0"/>
        <v>6</v>
      </c>
      <c r="B7" s="13" t="s">
        <v>11</v>
      </c>
      <c r="C7" s="18"/>
      <c r="D7" s="18"/>
      <c r="E7" s="18" t="s">
        <v>53</v>
      </c>
      <c r="F7" s="19">
        <v>84697</v>
      </c>
      <c r="G7" s="19">
        <v>164.21</v>
      </c>
      <c r="H7" s="15">
        <v>0</v>
      </c>
      <c r="I7" s="19">
        <v>0</v>
      </c>
      <c r="J7" s="19">
        <v>0</v>
      </c>
      <c r="K7" s="19">
        <v>0</v>
      </c>
      <c r="L7" s="31">
        <v>0.02</v>
      </c>
      <c r="N7" s="17"/>
      <c r="O7" s="17"/>
    </row>
    <row r="8" spans="1:15" x14ac:dyDescent="0.25">
      <c r="A8">
        <f t="shared" si="0"/>
        <v>7</v>
      </c>
      <c r="B8" s="13" t="s">
        <v>12</v>
      </c>
      <c r="C8" s="18"/>
      <c r="D8" s="18"/>
      <c r="E8" s="18" t="s">
        <v>53</v>
      </c>
      <c r="F8" s="19">
        <v>65457.599999999999</v>
      </c>
      <c r="G8" s="19">
        <v>164.38</v>
      </c>
      <c r="H8" s="15">
        <v>0</v>
      </c>
      <c r="I8" s="19">
        <v>0</v>
      </c>
      <c r="J8" s="19">
        <v>0</v>
      </c>
      <c r="K8" s="19">
        <v>0</v>
      </c>
      <c r="L8" s="31">
        <v>2.01E-2</v>
      </c>
      <c r="N8" s="17"/>
      <c r="O8" s="17"/>
    </row>
    <row r="9" spans="1:15" x14ac:dyDescent="0.25">
      <c r="A9">
        <f t="shared" si="0"/>
        <v>8</v>
      </c>
      <c r="B9" s="13" t="s">
        <v>23</v>
      </c>
      <c r="C9" s="18"/>
      <c r="D9" s="18" t="s">
        <v>53</v>
      </c>
      <c r="E9" s="18"/>
      <c r="F9" s="19">
        <v>78162.759999999995</v>
      </c>
      <c r="G9" s="19">
        <v>165.9</v>
      </c>
      <c r="H9" s="15">
        <v>0</v>
      </c>
      <c r="I9" s="19">
        <v>0</v>
      </c>
      <c r="J9" s="19">
        <v>0</v>
      </c>
      <c r="K9" s="19">
        <v>0</v>
      </c>
      <c r="L9" s="31">
        <v>1.4999999999999999E-2</v>
      </c>
      <c r="N9" s="17"/>
      <c r="O9" s="17"/>
    </row>
    <row r="10" spans="1:15" x14ac:dyDescent="0.25">
      <c r="A10">
        <f t="shared" si="0"/>
        <v>9</v>
      </c>
      <c r="B10" s="13" t="s">
        <v>11</v>
      </c>
      <c r="C10" s="18"/>
      <c r="D10" s="18"/>
      <c r="E10" s="18" t="s">
        <v>53</v>
      </c>
      <c r="F10" s="19">
        <v>84697</v>
      </c>
      <c r="G10" s="19">
        <v>164.19</v>
      </c>
      <c r="H10" s="15">
        <v>0</v>
      </c>
      <c r="I10" s="19">
        <v>0</v>
      </c>
      <c r="J10" s="19">
        <v>0</v>
      </c>
      <c r="K10" s="19">
        <v>0</v>
      </c>
      <c r="L10" s="31">
        <v>0.02</v>
      </c>
      <c r="N10" s="17"/>
      <c r="O10" s="17"/>
    </row>
    <row r="11" spans="1:15" x14ac:dyDescent="0.25">
      <c r="A11">
        <f t="shared" si="0"/>
        <v>10</v>
      </c>
      <c r="B11" s="13" t="s">
        <v>11</v>
      </c>
      <c r="C11" s="18"/>
      <c r="D11" s="18"/>
      <c r="E11" s="18" t="s">
        <v>53</v>
      </c>
      <c r="F11" s="19">
        <v>84697</v>
      </c>
      <c r="G11" s="19">
        <v>164.57</v>
      </c>
      <c r="H11" s="15">
        <v>0</v>
      </c>
      <c r="I11" s="19">
        <v>0</v>
      </c>
      <c r="J11" s="19">
        <v>0</v>
      </c>
      <c r="K11" s="19">
        <v>0</v>
      </c>
      <c r="L11" s="31">
        <v>0.02</v>
      </c>
      <c r="N11" s="17"/>
      <c r="O11" s="17"/>
    </row>
    <row r="12" spans="1:15" x14ac:dyDescent="0.25">
      <c r="A12">
        <f t="shared" si="0"/>
        <v>11</v>
      </c>
      <c r="B12" s="13" t="s">
        <v>11</v>
      </c>
      <c r="C12" s="18"/>
      <c r="D12" s="18"/>
      <c r="E12" s="18" t="s">
        <v>53</v>
      </c>
      <c r="F12" s="19">
        <v>84697</v>
      </c>
      <c r="G12" s="19">
        <v>164.16</v>
      </c>
      <c r="H12" s="15">
        <v>0</v>
      </c>
      <c r="I12" s="19">
        <v>0</v>
      </c>
      <c r="J12" s="19">
        <v>0</v>
      </c>
      <c r="K12" s="19">
        <v>0</v>
      </c>
      <c r="L12" s="31">
        <v>0.02</v>
      </c>
      <c r="N12" s="17"/>
      <c r="O12" s="17"/>
    </row>
    <row r="13" spans="1:15" x14ac:dyDescent="0.25">
      <c r="A13">
        <f t="shared" si="0"/>
        <v>12</v>
      </c>
      <c r="B13" s="13" t="s">
        <v>13</v>
      </c>
      <c r="C13" s="18"/>
      <c r="D13" s="18"/>
      <c r="E13" s="18" t="s">
        <v>53</v>
      </c>
      <c r="F13" s="19">
        <v>77001.600000000006</v>
      </c>
      <c r="G13" s="19">
        <v>164.2</v>
      </c>
      <c r="H13" s="15">
        <v>0</v>
      </c>
      <c r="I13" s="19">
        <v>0</v>
      </c>
      <c r="J13" s="19">
        <v>0</v>
      </c>
      <c r="K13" s="19">
        <v>0</v>
      </c>
      <c r="L13" s="31">
        <v>0.02</v>
      </c>
      <c r="N13" s="17"/>
      <c r="O13" s="17"/>
    </row>
    <row r="14" spans="1:15" x14ac:dyDescent="0.25">
      <c r="A14">
        <f t="shared" si="0"/>
        <v>13</v>
      </c>
      <c r="B14" s="13" t="s">
        <v>11</v>
      </c>
      <c r="C14" s="18"/>
      <c r="D14" s="18"/>
      <c r="E14" s="18" t="s">
        <v>53</v>
      </c>
      <c r="F14" s="19">
        <v>84697</v>
      </c>
      <c r="G14" s="19">
        <v>164.44</v>
      </c>
      <c r="H14" s="15">
        <v>0</v>
      </c>
      <c r="I14" s="19">
        <v>0</v>
      </c>
      <c r="J14" s="19">
        <v>0</v>
      </c>
      <c r="K14" s="19">
        <v>0</v>
      </c>
      <c r="L14" s="31">
        <v>0.02</v>
      </c>
      <c r="N14" s="17"/>
      <c r="O14" s="17"/>
    </row>
    <row r="15" spans="1:15" x14ac:dyDescent="0.25">
      <c r="A15">
        <f t="shared" si="0"/>
        <v>14</v>
      </c>
      <c r="B15" s="13" t="s">
        <v>33</v>
      </c>
      <c r="C15" s="18"/>
      <c r="D15" s="18"/>
      <c r="E15" s="18" t="s">
        <v>53</v>
      </c>
      <c r="F15" s="19">
        <v>51792</v>
      </c>
      <c r="G15" s="19">
        <v>165.05</v>
      </c>
      <c r="H15" s="15">
        <v>0</v>
      </c>
      <c r="I15" s="19">
        <v>0</v>
      </c>
      <c r="J15" s="19">
        <v>0</v>
      </c>
      <c r="K15" s="19">
        <v>0</v>
      </c>
      <c r="L15" s="31">
        <v>3.0200000000000001E-2</v>
      </c>
      <c r="N15" s="17"/>
      <c r="O15" s="17"/>
    </row>
    <row r="16" spans="1:15" x14ac:dyDescent="0.25">
      <c r="A16">
        <f t="shared" si="0"/>
        <v>15</v>
      </c>
      <c r="B16" s="13" t="s">
        <v>11</v>
      </c>
      <c r="C16" s="18"/>
      <c r="D16" s="18"/>
      <c r="E16" s="18" t="s">
        <v>53</v>
      </c>
      <c r="F16" s="19">
        <v>84697</v>
      </c>
      <c r="G16" s="19">
        <v>164.13</v>
      </c>
      <c r="H16" s="15">
        <v>0</v>
      </c>
      <c r="I16" s="19">
        <v>0</v>
      </c>
      <c r="J16" s="19">
        <v>0</v>
      </c>
      <c r="K16" s="19">
        <v>0</v>
      </c>
      <c r="L16" s="31">
        <v>0.02</v>
      </c>
      <c r="N16" s="17"/>
      <c r="O16" s="17"/>
    </row>
    <row r="17" spans="1:15" x14ac:dyDescent="0.25">
      <c r="A17">
        <f t="shared" si="0"/>
        <v>16</v>
      </c>
      <c r="B17" s="13" t="s">
        <v>13</v>
      </c>
      <c r="C17" s="18"/>
      <c r="D17" s="18"/>
      <c r="E17" s="18" t="s">
        <v>53</v>
      </c>
      <c r="F17" s="19">
        <v>77001.600000000006</v>
      </c>
      <c r="G17" s="19">
        <v>164.18</v>
      </c>
      <c r="H17" s="15">
        <v>0</v>
      </c>
      <c r="I17" s="19">
        <v>0</v>
      </c>
      <c r="J17" s="19">
        <v>0</v>
      </c>
      <c r="K17" s="19">
        <v>0</v>
      </c>
      <c r="L17" s="31">
        <v>2.01E-2</v>
      </c>
      <c r="N17" s="17"/>
      <c r="O17" s="17"/>
    </row>
    <row r="18" spans="1:15" x14ac:dyDescent="0.25">
      <c r="A18">
        <f t="shared" si="0"/>
        <v>17</v>
      </c>
      <c r="B18" s="13" t="s">
        <v>12</v>
      </c>
      <c r="C18" s="18"/>
      <c r="D18" s="18"/>
      <c r="E18" s="18" t="s">
        <v>53</v>
      </c>
      <c r="F18" s="19">
        <v>65457.599999999999</v>
      </c>
      <c r="G18" s="19">
        <v>164.38</v>
      </c>
      <c r="H18" s="15">
        <v>219.18</v>
      </c>
      <c r="I18" s="19">
        <v>0</v>
      </c>
      <c r="J18" s="19">
        <v>0</v>
      </c>
      <c r="K18" s="19">
        <v>0</v>
      </c>
      <c r="L18" s="31">
        <v>2.01E-2</v>
      </c>
      <c r="N18" s="17"/>
      <c r="O18" s="17"/>
    </row>
    <row r="19" spans="1:15" x14ac:dyDescent="0.25">
      <c r="A19">
        <f t="shared" si="0"/>
        <v>18</v>
      </c>
      <c r="B19" s="13" t="s">
        <v>11</v>
      </c>
      <c r="C19" s="18"/>
      <c r="D19" s="18"/>
      <c r="E19" s="18" t="s">
        <v>53</v>
      </c>
      <c r="F19" s="19">
        <v>84697</v>
      </c>
      <c r="G19" s="19">
        <v>164.23</v>
      </c>
      <c r="H19" s="15">
        <v>0</v>
      </c>
      <c r="I19" s="19">
        <v>0</v>
      </c>
      <c r="J19" s="19">
        <v>0</v>
      </c>
      <c r="K19" s="19">
        <v>0</v>
      </c>
      <c r="L19" s="31">
        <v>0.02</v>
      </c>
      <c r="N19" s="17"/>
      <c r="O19" s="17"/>
    </row>
    <row r="20" spans="1:15" x14ac:dyDescent="0.25">
      <c r="A20">
        <f t="shared" si="0"/>
        <v>19</v>
      </c>
      <c r="B20" s="13" t="s">
        <v>15</v>
      </c>
      <c r="C20" s="18"/>
      <c r="D20" s="18"/>
      <c r="E20" s="18" t="s">
        <v>53</v>
      </c>
      <c r="F20" s="19">
        <v>45968</v>
      </c>
      <c r="G20" s="19">
        <v>166.02</v>
      </c>
      <c r="H20" s="15">
        <v>0</v>
      </c>
      <c r="I20" s="19">
        <v>0</v>
      </c>
      <c r="J20" s="19">
        <v>0</v>
      </c>
      <c r="K20" s="19">
        <v>0</v>
      </c>
      <c r="L20" s="31">
        <v>3.0300000000000001E-2</v>
      </c>
      <c r="N20" s="17"/>
      <c r="O20" s="17"/>
    </row>
    <row r="21" spans="1:15" x14ac:dyDescent="0.25">
      <c r="A21">
        <f t="shared" si="0"/>
        <v>20</v>
      </c>
      <c r="B21" s="13" t="s">
        <v>63</v>
      </c>
      <c r="C21" s="18"/>
      <c r="D21" s="18"/>
      <c r="E21" s="18" t="s">
        <v>53</v>
      </c>
      <c r="F21" s="19">
        <v>79705.600000000006</v>
      </c>
      <c r="G21" s="19">
        <v>165.91</v>
      </c>
      <c r="H21" s="15">
        <v>0</v>
      </c>
      <c r="I21" s="19">
        <v>0</v>
      </c>
      <c r="J21" s="19">
        <v>0</v>
      </c>
      <c r="K21" s="19">
        <v>0</v>
      </c>
      <c r="L21" s="31">
        <v>6.6199999999999995E-2</v>
      </c>
      <c r="N21" s="17"/>
      <c r="O21" s="17"/>
    </row>
    <row r="22" spans="1:15" x14ac:dyDescent="0.25">
      <c r="A22">
        <f t="shared" si="0"/>
        <v>21</v>
      </c>
      <c r="B22" s="13" t="s">
        <v>13</v>
      </c>
      <c r="C22" s="18"/>
      <c r="D22" s="18"/>
      <c r="E22" s="18" t="s">
        <v>53</v>
      </c>
      <c r="F22" s="19">
        <v>77001.600000000006</v>
      </c>
      <c r="G22" s="19">
        <v>164.32</v>
      </c>
      <c r="H22" s="15">
        <v>0</v>
      </c>
      <c r="I22" s="19">
        <v>0</v>
      </c>
      <c r="J22" s="19">
        <v>0</v>
      </c>
      <c r="K22" s="19">
        <v>0</v>
      </c>
      <c r="L22" s="31">
        <v>2.01E-2</v>
      </c>
      <c r="N22" s="17"/>
      <c r="O22" s="17"/>
    </row>
    <row r="23" spans="1:15" x14ac:dyDescent="0.25">
      <c r="A23">
        <f t="shared" si="0"/>
        <v>22</v>
      </c>
      <c r="B23" s="13" t="s">
        <v>18</v>
      </c>
      <c r="C23" s="18"/>
      <c r="D23" s="18"/>
      <c r="E23" s="18" t="s">
        <v>53</v>
      </c>
      <c r="F23" s="19">
        <v>53705.599999999999</v>
      </c>
      <c r="G23" s="19">
        <v>165.92</v>
      </c>
      <c r="H23" s="15">
        <v>0</v>
      </c>
      <c r="I23" s="19">
        <v>0</v>
      </c>
      <c r="J23" s="19">
        <v>0</v>
      </c>
      <c r="K23" s="19">
        <v>0</v>
      </c>
      <c r="L23" s="31">
        <v>2.0199999999999999E-2</v>
      </c>
      <c r="N23" s="17"/>
      <c r="O23" s="17"/>
    </row>
    <row r="24" spans="1:15" x14ac:dyDescent="0.25">
      <c r="A24">
        <f t="shared" si="0"/>
        <v>23</v>
      </c>
      <c r="B24" s="13" t="s">
        <v>19</v>
      </c>
      <c r="C24" s="18"/>
      <c r="D24" s="18"/>
      <c r="E24" s="18" t="s">
        <v>53</v>
      </c>
      <c r="F24" s="19">
        <v>58260.800000000003</v>
      </c>
      <c r="G24" s="19">
        <v>164.14</v>
      </c>
      <c r="H24" s="15">
        <v>0</v>
      </c>
      <c r="I24" s="19">
        <v>0</v>
      </c>
      <c r="J24" s="19">
        <v>0</v>
      </c>
      <c r="K24" s="19">
        <v>0</v>
      </c>
      <c r="L24" s="31">
        <v>0.02</v>
      </c>
      <c r="N24" s="17"/>
      <c r="O24" s="17"/>
    </row>
    <row r="25" spans="1:15" x14ac:dyDescent="0.25">
      <c r="A25">
        <f t="shared" si="0"/>
        <v>24</v>
      </c>
      <c r="B25" s="13" t="s">
        <v>13</v>
      </c>
      <c r="C25" s="18"/>
      <c r="D25" s="18"/>
      <c r="E25" s="18" t="s">
        <v>53</v>
      </c>
      <c r="F25" s="19">
        <v>77001.600000000006</v>
      </c>
      <c r="G25" s="19">
        <v>164.41</v>
      </c>
      <c r="H25" s="15">
        <v>0</v>
      </c>
      <c r="I25" s="19">
        <v>0</v>
      </c>
      <c r="J25" s="19">
        <v>0</v>
      </c>
      <c r="K25" s="19">
        <v>0</v>
      </c>
      <c r="L25" s="31">
        <v>2.01E-2</v>
      </c>
      <c r="N25" s="17"/>
      <c r="O25" s="17"/>
    </row>
    <row r="26" spans="1:15" x14ac:dyDescent="0.25">
      <c r="A26">
        <f t="shared" si="0"/>
        <v>25</v>
      </c>
      <c r="B26" s="13" t="s">
        <v>13</v>
      </c>
      <c r="C26" s="18"/>
      <c r="D26" s="18"/>
      <c r="E26" s="18" t="s">
        <v>53</v>
      </c>
      <c r="F26" s="19">
        <v>77001.600000000006</v>
      </c>
      <c r="G26" s="19">
        <v>164.19</v>
      </c>
      <c r="H26" s="15">
        <v>0</v>
      </c>
      <c r="I26" s="19">
        <v>0</v>
      </c>
      <c r="J26" s="19">
        <v>0</v>
      </c>
      <c r="K26" s="19">
        <v>0</v>
      </c>
      <c r="L26" s="31">
        <v>2.01E-2</v>
      </c>
      <c r="N26" s="17"/>
      <c r="O26" s="17"/>
    </row>
    <row r="27" spans="1:15" x14ac:dyDescent="0.25">
      <c r="A27">
        <f t="shared" si="0"/>
        <v>26</v>
      </c>
      <c r="B27" s="13" t="s">
        <v>9</v>
      </c>
      <c r="C27" s="18"/>
      <c r="D27" s="18"/>
      <c r="E27" s="18" t="s">
        <v>53</v>
      </c>
      <c r="F27" s="19">
        <v>38729.599999999999</v>
      </c>
      <c r="G27" s="19">
        <v>166.02</v>
      </c>
      <c r="H27" s="15">
        <v>0</v>
      </c>
      <c r="I27" s="19">
        <v>0</v>
      </c>
      <c r="J27" s="19">
        <v>0</v>
      </c>
      <c r="K27" s="19">
        <v>0</v>
      </c>
      <c r="L27" s="31">
        <v>0.10050000000000001</v>
      </c>
      <c r="N27" s="17"/>
      <c r="O27" s="17"/>
    </row>
    <row r="28" spans="1:15" x14ac:dyDescent="0.25">
      <c r="A28">
        <f t="shared" si="0"/>
        <v>27</v>
      </c>
      <c r="B28" s="13" t="s">
        <v>20</v>
      </c>
      <c r="C28" s="18"/>
      <c r="D28" s="18"/>
      <c r="E28" s="18" t="s">
        <v>53</v>
      </c>
      <c r="F28" s="19">
        <v>58219.199999999997</v>
      </c>
      <c r="G28" s="19">
        <v>166.03</v>
      </c>
      <c r="H28" s="15">
        <v>166.02</v>
      </c>
      <c r="I28" s="19">
        <v>0</v>
      </c>
      <c r="J28" s="19">
        <v>0</v>
      </c>
      <c r="K28" s="19">
        <v>0</v>
      </c>
      <c r="L28" s="31">
        <v>3.0200000000000001E-2</v>
      </c>
      <c r="N28" s="17"/>
      <c r="O28" s="17"/>
    </row>
    <row r="29" spans="1:15" x14ac:dyDescent="0.25">
      <c r="A29">
        <f t="shared" si="0"/>
        <v>28</v>
      </c>
      <c r="B29" s="13" t="s">
        <v>21</v>
      </c>
      <c r="C29" s="18"/>
      <c r="D29" s="18" t="s">
        <v>53</v>
      </c>
      <c r="E29" s="18"/>
      <c r="F29" s="19">
        <v>75343.62</v>
      </c>
      <c r="G29" s="19">
        <v>0</v>
      </c>
      <c r="H29" s="19">
        <v>0</v>
      </c>
      <c r="I29" s="19">
        <v>0</v>
      </c>
      <c r="J29" s="19">
        <v>2018.66</v>
      </c>
      <c r="K29" s="19">
        <v>0</v>
      </c>
      <c r="L29" s="31" t="s">
        <v>81</v>
      </c>
      <c r="N29" s="17"/>
      <c r="O29" s="17"/>
    </row>
    <row r="30" spans="1:15" x14ac:dyDescent="0.25">
      <c r="A30">
        <f t="shared" si="0"/>
        <v>29</v>
      </c>
      <c r="B30" s="13" t="s">
        <v>39</v>
      </c>
      <c r="C30" s="18"/>
      <c r="D30" s="18"/>
      <c r="E30" s="18" t="s">
        <v>53</v>
      </c>
      <c r="F30" s="19">
        <v>84697.600000000006</v>
      </c>
      <c r="G30" s="19">
        <v>164.18</v>
      </c>
      <c r="H30" s="15">
        <v>0</v>
      </c>
      <c r="I30" s="19">
        <v>0</v>
      </c>
      <c r="J30" s="19">
        <v>0</v>
      </c>
      <c r="K30" s="19">
        <v>0</v>
      </c>
      <c r="L30" s="31">
        <v>0.1221</v>
      </c>
      <c r="N30" s="17"/>
      <c r="O30" s="17"/>
    </row>
    <row r="31" spans="1:15" x14ac:dyDescent="0.25">
      <c r="A31">
        <f t="shared" si="0"/>
        <v>30</v>
      </c>
      <c r="B31" s="13" t="s">
        <v>40</v>
      </c>
      <c r="C31" s="18"/>
      <c r="D31" s="18"/>
      <c r="E31" s="18" t="s">
        <v>53</v>
      </c>
      <c r="F31" s="19">
        <v>77001.600000000006</v>
      </c>
      <c r="G31" s="19">
        <v>164.48</v>
      </c>
      <c r="H31" s="15">
        <v>0</v>
      </c>
      <c r="I31" s="19">
        <v>0</v>
      </c>
      <c r="J31" s="19">
        <v>0</v>
      </c>
      <c r="K31" s="19">
        <v>0</v>
      </c>
      <c r="L31" s="31">
        <v>7.3700000000000002E-2</v>
      </c>
      <c r="N31" s="17"/>
      <c r="O31" s="17"/>
    </row>
    <row r="32" spans="1:15" x14ac:dyDescent="0.25">
      <c r="A32">
        <f t="shared" si="0"/>
        <v>31</v>
      </c>
      <c r="B32" s="13" t="s">
        <v>19</v>
      </c>
      <c r="C32" s="18"/>
      <c r="D32" s="18"/>
      <c r="E32" s="18" t="s">
        <v>53</v>
      </c>
      <c r="F32" s="19">
        <v>43742.400000000001</v>
      </c>
      <c r="G32" s="19">
        <v>163.93</v>
      </c>
      <c r="H32" s="15">
        <v>0</v>
      </c>
      <c r="I32" s="19">
        <v>0</v>
      </c>
      <c r="J32" s="19">
        <v>0</v>
      </c>
      <c r="K32" s="19">
        <v>0</v>
      </c>
      <c r="L32" s="31">
        <v>2.0400000000000001E-2</v>
      </c>
      <c r="N32" s="17"/>
      <c r="O32" s="17"/>
    </row>
    <row r="33" spans="1:15" x14ac:dyDescent="0.25">
      <c r="A33">
        <f t="shared" si="0"/>
        <v>32</v>
      </c>
      <c r="B33" s="13" t="s">
        <v>13</v>
      </c>
      <c r="C33" s="18"/>
      <c r="D33" s="18"/>
      <c r="E33" s="18" t="s">
        <v>53</v>
      </c>
      <c r="F33" s="19">
        <v>75483.199999999997</v>
      </c>
      <c r="G33" s="19">
        <v>0</v>
      </c>
      <c r="H33" s="15">
        <v>0</v>
      </c>
      <c r="I33" s="19">
        <v>0</v>
      </c>
      <c r="J33" s="19">
        <v>0</v>
      </c>
      <c r="K33" s="19">
        <v>0</v>
      </c>
      <c r="L33" s="31" t="s">
        <v>81</v>
      </c>
      <c r="N33" s="17"/>
      <c r="O33" s="17"/>
    </row>
    <row r="34" spans="1:15" x14ac:dyDescent="0.25">
      <c r="A34">
        <f t="shared" si="0"/>
        <v>33</v>
      </c>
      <c r="B34" s="13" t="s">
        <v>9</v>
      </c>
      <c r="C34" s="18"/>
      <c r="D34" s="18"/>
      <c r="E34" s="18" t="s">
        <v>53</v>
      </c>
      <c r="F34" s="19">
        <v>38376</v>
      </c>
      <c r="G34" s="19">
        <v>166.02</v>
      </c>
      <c r="H34" s="15">
        <v>0</v>
      </c>
      <c r="I34" s="19">
        <v>0</v>
      </c>
      <c r="J34" s="19">
        <v>0</v>
      </c>
      <c r="K34" s="19">
        <v>0</v>
      </c>
      <c r="L34" s="31">
        <v>5.0700000000000002E-2</v>
      </c>
      <c r="N34" s="17"/>
      <c r="O34" s="17"/>
    </row>
    <row r="35" spans="1:15" x14ac:dyDescent="0.25">
      <c r="A35">
        <f t="shared" ref="A35:A66" si="1">A34+1</f>
        <v>34</v>
      </c>
      <c r="B35" s="13" t="s">
        <v>13</v>
      </c>
      <c r="C35" s="18"/>
      <c r="D35" s="18"/>
      <c r="E35" s="18" t="s">
        <v>53</v>
      </c>
      <c r="F35" s="19">
        <v>77001.600000000006</v>
      </c>
      <c r="G35" s="19">
        <v>164.36</v>
      </c>
      <c r="H35" s="15">
        <v>0</v>
      </c>
      <c r="I35" s="19">
        <v>0</v>
      </c>
      <c r="J35" s="19">
        <v>0</v>
      </c>
      <c r="K35" s="19">
        <v>0</v>
      </c>
      <c r="L35" s="31">
        <v>2.01E-2</v>
      </c>
      <c r="N35" s="17"/>
      <c r="O35" s="17"/>
    </row>
    <row r="36" spans="1:15" x14ac:dyDescent="0.25">
      <c r="A36">
        <f t="shared" si="1"/>
        <v>35</v>
      </c>
      <c r="B36" s="13" t="s">
        <v>31</v>
      </c>
      <c r="C36" s="18"/>
      <c r="D36" s="18"/>
      <c r="E36" s="18" t="s">
        <v>53</v>
      </c>
      <c r="F36" s="19">
        <v>65457.599999999999</v>
      </c>
      <c r="G36" s="19">
        <v>166</v>
      </c>
      <c r="H36" s="15">
        <v>0</v>
      </c>
      <c r="I36" s="19">
        <v>0</v>
      </c>
      <c r="J36" s="19">
        <v>0</v>
      </c>
      <c r="K36" s="19">
        <v>0</v>
      </c>
      <c r="L36" s="31">
        <v>2.01E-2</v>
      </c>
      <c r="N36" s="17"/>
      <c r="O36" s="17"/>
    </row>
    <row r="37" spans="1:15" x14ac:dyDescent="0.25">
      <c r="A37">
        <f t="shared" si="1"/>
        <v>36</v>
      </c>
      <c r="B37" s="13" t="s">
        <v>13</v>
      </c>
      <c r="C37" s="18"/>
      <c r="D37" s="18"/>
      <c r="E37" s="18" t="s">
        <v>53</v>
      </c>
      <c r="F37" s="19">
        <v>77001.600000000006</v>
      </c>
      <c r="G37" s="19">
        <v>164.17</v>
      </c>
      <c r="H37" s="15">
        <v>0</v>
      </c>
      <c r="I37" s="19">
        <v>0</v>
      </c>
      <c r="J37" s="19">
        <v>0</v>
      </c>
      <c r="K37" s="19">
        <v>0</v>
      </c>
      <c r="L37" s="31">
        <v>2.01E-2</v>
      </c>
      <c r="N37" s="17"/>
      <c r="O37" s="17"/>
    </row>
    <row r="38" spans="1:15" x14ac:dyDescent="0.25">
      <c r="A38">
        <f t="shared" si="1"/>
        <v>37</v>
      </c>
      <c r="B38" s="13" t="s">
        <v>36</v>
      </c>
      <c r="C38" s="18"/>
      <c r="D38" s="18"/>
      <c r="E38" s="18" t="s">
        <v>53</v>
      </c>
      <c r="F38" s="19">
        <v>48942.400000000001</v>
      </c>
      <c r="G38" s="19">
        <v>166.02</v>
      </c>
      <c r="H38" s="15">
        <v>110.68</v>
      </c>
      <c r="I38" s="19">
        <v>0</v>
      </c>
      <c r="J38" s="19">
        <v>0</v>
      </c>
      <c r="K38" s="19">
        <v>0</v>
      </c>
      <c r="L38" s="31">
        <v>8.7300000000000003E-2</v>
      </c>
      <c r="N38" s="17"/>
      <c r="O38" s="17"/>
    </row>
    <row r="39" spans="1:15" x14ac:dyDescent="0.25">
      <c r="A39">
        <f t="shared" si="1"/>
        <v>38</v>
      </c>
      <c r="B39" s="13" t="s">
        <v>18</v>
      </c>
      <c r="C39" s="18"/>
      <c r="D39" s="18"/>
      <c r="E39" s="18" t="s">
        <v>53</v>
      </c>
      <c r="F39" s="19">
        <v>52894.400000000001</v>
      </c>
      <c r="G39" s="19">
        <v>165.92</v>
      </c>
      <c r="H39" s="15">
        <v>110.63</v>
      </c>
      <c r="I39" s="19">
        <v>0</v>
      </c>
      <c r="J39" s="19">
        <v>0</v>
      </c>
      <c r="K39" s="19">
        <v>0</v>
      </c>
      <c r="L39" s="31">
        <v>3.5000000000000003E-2</v>
      </c>
      <c r="N39" s="17"/>
      <c r="O39" s="17"/>
    </row>
    <row r="40" spans="1:15" x14ac:dyDescent="0.25">
      <c r="A40">
        <f t="shared" si="1"/>
        <v>39</v>
      </c>
      <c r="B40" s="13" t="s">
        <v>13</v>
      </c>
      <c r="C40" s="18"/>
      <c r="D40" s="18"/>
      <c r="E40" s="18" t="s">
        <v>53</v>
      </c>
      <c r="F40" s="19">
        <v>77001.600000000006</v>
      </c>
      <c r="G40" s="19">
        <v>164.26</v>
      </c>
      <c r="H40" s="15">
        <v>109.51</v>
      </c>
      <c r="I40" s="19">
        <v>0</v>
      </c>
      <c r="J40" s="19">
        <v>0</v>
      </c>
      <c r="K40" s="19">
        <v>0</v>
      </c>
      <c r="L40" s="31">
        <v>2.01E-2</v>
      </c>
      <c r="N40" s="17"/>
      <c r="O40" s="17"/>
    </row>
    <row r="41" spans="1:15" x14ac:dyDescent="0.25">
      <c r="A41">
        <f t="shared" si="1"/>
        <v>40</v>
      </c>
      <c r="B41" s="13" t="s">
        <v>66</v>
      </c>
      <c r="C41" s="18"/>
      <c r="D41" s="18"/>
      <c r="E41" s="18" t="s">
        <v>53</v>
      </c>
      <c r="F41" s="19">
        <v>46966.400000000001</v>
      </c>
      <c r="G41" s="19">
        <v>166.02</v>
      </c>
      <c r="H41" s="15">
        <v>110.68</v>
      </c>
      <c r="I41" s="19">
        <v>0</v>
      </c>
      <c r="J41" s="19">
        <v>0</v>
      </c>
      <c r="K41" s="19">
        <v>0</v>
      </c>
      <c r="L41" s="31">
        <v>0.2036</v>
      </c>
      <c r="N41" s="17"/>
      <c r="O41" s="17"/>
    </row>
    <row r="42" spans="1:15" x14ac:dyDescent="0.25">
      <c r="A42">
        <f t="shared" si="1"/>
        <v>41</v>
      </c>
      <c r="B42" s="13" t="s">
        <v>9</v>
      </c>
      <c r="C42" s="18"/>
      <c r="D42" s="18"/>
      <c r="E42" s="18" t="s">
        <v>53</v>
      </c>
      <c r="F42" s="19">
        <v>37564.800000000003</v>
      </c>
      <c r="G42" s="19">
        <v>166.01</v>
      </c>
      <c r="H42" s="15">
        <v>0</v>
      </c>
      <c r="I42" s="19">
        <v>0</v>
      </c>
      <c r="J42" s="19">
        <v>0</v>
      </c>
      <c r="K42" s="19">
        <v>0</v>
      </c>
      <c r="L42" s="31">
        <v>4.2700000000000002E-2</v>
      </c>
      <c r="N42" s="17"/>
      <c r="O42" s="17"/>
    </row>
    <row r="43" spans="1:15" x14ac:dyDescent="0.25">
      <c r="A43">
        <f t="shared" si="1"/>
        <v>42</v>
      </c>
      <c r="B43" s="13" t="s">
        <v>37</v>
      </c>
      <c r="C43" s="18"/>
      <c r="D43" s="18" t="s">
        <v>53</v>
      </c>
      <c r="E43" s="18"/>
      <c r="F43" s="19">
        <v>85202</v>
      </c>
      <c r="G43" s="19">
        <v>165.95</v>
      </c>
      <c r="H43" s="15">
        <v>0</v>
      </c>
      <c r="I43" s="19">
        <v>0</v>
      </c>
      <c r="J43" s="19">
        <v>0</v>
      </c>
      <c r="K43" s="19">
        <v>0</v>
      </c>
      <c r="L43" s="31">
        <v>0</v>
      </c>
      <c r="N43" s="17"/>
      <c r="O43" s="17"/>
    </row>
    <row r="44" spans="1:15" x14ac:dyDescent="0.25">
      <c r="A44">
        <f t="shared" si="1"/>
        <v>43</v>
      </c>
      <c r="B44" s="13" t="s">
        <v>45</v>
      </c>
      <c r="C44" s="18"/>
      <c r="D44" s="18"/>
      <c r="E44" s="18" t="s">
        <v>53</v>
      </c>
      <c r="F44" s="19">
        <v>48880</v>
      </c>
      <c r="G44" s="19">
        <v>165.98</v>
      </c>
      <c r="H44" s="15">
        <v>0</v>
      </c>
      <c r="I44" s="19">
        <v>0</v>
      </c>
      <c r="J44" s="19">
        <v>0</v>
      </c>
      <c r="K44" s="19">
        <v>0</v>
      </c>
      <c r="L44" s="31">
        <v>0.2621</v>
      </c>
      <c r="N44" s="17"/>
      <c r="O44" s="17"/>
    </row>
    <row r="45" spans="1:15" x14ac:dyDescent="0.25">
      <c r="A45">
        <f t="shared" si="1"/>
        <v>44</v>
      </c>
      <c r="B45" s="13" t="s">
        <v>26</v>
      </c>
      <c r="C45" s="18" t="s">
        <v>53</v>
      </c>
      <c r="D45" s="18" t="s">
        <v>53</v>
      </c>
      <c r="E45" s="18"/>
      <c r="F45" s="19">
        <v>149000.79999999999</v>
      </c>
      <c r="G45" s="19">
        <v>153.18</v>
      </c>
      <c r="H45" s="15">
        <v>0</v>
      </c>
      <c r="I45" s="19">
        <v>0</v>
      </c>
      <c r="J45" s="19">
        <v>3631.91</v>
      </c>
      <c r="K45" s="19">
        <v>0</v>
      </c>
      <c r="L45" s="31">
        <v>2.76E-2</v>
      </c>
      <c r="N45" s="17"/>
      <c r="O45" s="17"/>
    </row>
    <row r="46" spans="1:15" x14ac:dyDescent="0.25">
      <c r="A46">
        <f t="shared" si="1"/>
        <v>45</v>
      </c>
      <c r="B46" s="13" t="s">
        <v>10</v>
      </c>
      <c r="C46" s="18"/>
      <c r="D46" s="18" t="s">
        <v>53</v>
      </c>
      <c r="E46" s="22"/>
      <c r="F46" s="19">
        <v>64680.72</v>
      </c>
      <c r="G46" s="19">
        <v>166.02</v>
      </c>
      <c r="H46" s="15">
        <v>55.34</v>
      </c>
      <c r="I46" s="19">
        <v>0</v>
      </c>
      <c r="J46" s="19">
        <v>0</v>
      </c>
      <c r="K46" s="19">
        <v>0</v>
      </c>
      <c r="L46" s="31">
        <v>0.155</v>
      </c>
      <c r="N46" s="17"/>
      <c r="O46" s="17"/>
    </row>
    <row r="47" spans="1:15" x14ac:dyDescent="0.25">
      <c r="A47">
        <f t="shared" si="1"/>
        <v>46</v>
      </c>
      <c r="B47" s="13" t="s">
        <v>13</v>
      </c>
      <c r="C47" s="18"/>
      <c r="D47" s="18"/>
      <c r="E47" s="18" t="s">
        <v>53</v>
      </c>
      <c r="F47" s="19">
        <v>77001.600000000006</v>
      </c>
      <c r="G47" s="19">
        <v>164.19</v>
      </c>
      <c r="H47" s="15">
        <v>54.73</v>
      </c>
      <c r="I47" s="19">
        <v>0</v>
      </c>
      <c r="J47" s="19">
        <v>0</v>
      </c>
      <c r="K47" s="19">
        <v>0</v>
      </c>
      <c r="L47" s="31">
        <v>7.3700000000000002E-2</v>
      </c>
      <c r="N47" s="17"/>
      <c r="O47" s="17"/>
    </row>
    <row r="48" spans="1:15" x14ac:dyDescent="0.25">
      <c r="A48">
        <f t="shared" si="1"/>
        <v>47</v>
      </c>
      <c r="B48" s="13" t="s">
        <v>13</v>
      </c>
      <c r="C48" s="18"/>
      <c r="D48" s="18"/>
      <c r="E48" s="18" t="s">
        <v>53</v>
      </c>
      <c r="F48" s="19">
        <v>77001.600000000006</v>
      </c>
      <c r="G48" s="19">
        <v>164.17</v>
      </c>
      <c r="H48" s="15">
        <v>54.71</v>
      </c>
      <c r="I48" s="19">
        <v>0</v>
      </c>
      <c r="J48" s="19">
        <v>0</v>
      </c>
      <c r="K48" s="19">
        <v>0</v>
      </c>
      <c r="L48" s="31">
        <v>7.3700000000000002E-2</v>
      </c>
      <c r="N48" s="17"/>
      <c r="O48" s="17"/>
    </row>
    <row r="49" spans="1:15" x14ac:dyDescent="0.25">
      <c r="A49">
        <f t="shared" si="1"/>
        <v>48</v>
      </c>
      <c r="B49" s="13" t="s">
        <v>13</v>
      </c>
      <c r="C49" s="18"/>
      <c r="D49" s="18"/>
      <c r="E49" s="18" t="s">
        <v>53</v>
      </c>
      <c r="F49" s="19">
        <v>77001.600000000006</v>
      </c>
      <c r="G49" s="19">
        <v>164.13</v>
      </c>
      <c r="H49" s="15">
        <v>54.7</v>
      </c>
      <c r="I49" s="19">
        <v>0</v>
      </c>
      <c r="J49" s="19">
        <v>0</v>
      </c>
      <c r="K49" s="19">
        <v>0</v>
      </c>
      <c r="L49" s="31">
        <v>7.3700000000000002E-2</v>
      </c>
      <c r="N49" s="17"/>
      <c r="O49" s="17"/>
    </row>
    <row r="50" spans="1:15" x14ac:dyDescent="0.25">
      <c r="A50">
        <f t="shared" si="1"/>
        <v>49</v>
      </c>
      <c r="B50" s="13" t="s">
        <v>13</v>
      </c>
      <c r="C50" s="18"/>
      <c r="D50" s="18"/>
      <c r="E50" s="18" t="s">
        <v>53</v>
      </c>
      <c r="F50" s="19">
        <v>77001.600000000006</v>
      </c>
      <c r="G50" s="19">
        <v>0</v>
      </c>
      <c r="H50" s="15">
        <v>55.35</v>
      </c>
      <c r="I50" s="19">
        <v>0</v>
      </c>
      <c r="J50" s="19">
        <v>0</v>
      </c>
      <c r="K50" s="19">
        <v>0</v>
      </c>
      <c r="L50" s="31">
        <v>5.2499999999999998E-2</v>
      </c>
      <c r="N50" s="17"/>
      <c r="O50" s="17"/>
    </row>
    <row r="51" spans="1:15" x14ac:dyDescent="0.25">
      <c r="A51">
        <f t="shared" si="1"/>
        <v>50</v>
      </c>
      <c r="B51" s="13" t="s">
        <v>29</v>
      </c>
      <c r="C51" s="18"/>
      <c r="D51" s="18"/>
      <c r="E51" s="18" t="s">
        <v>53</v>
      </c>
      <c r="F51" s="19">
        <v>37689.599999999999</v>
      </c>
      <c r="G51" s="19">
        <v>166.03</v>
      </c>
      <c r="H51" s="15">
        <v>0</v>
      </c>
      <c r="I51" s="19">
        <v>0</v>
      </c>
      <c r="J51" s="19">
        <v>0</v>
      </c>
      <c r="K51" s="19">
        <v>0</v>
      </c>
      <c r="L51" s="31">
        <v>0.10349999999999999</v>
      </c>
      <c r="N51" s="17"/>
      <c r="O51" s="17"/>
    </row>
    <row r="52" spans="1:15" x14ac:dyDescent="0.25">
      <c r="A52">
        <f t="shared" si="1"/>
        <v>51</v>
      </c>
      <c r="B52" s="13" t="s">
        <v>19</v>
      </c>
      <c r="C52" s="18"/>
      <c r="D52" s="18"/>
      <c r="E52" s="18" t="s">
        <v>53</v>
      </c>
      <c r="F52" s="19">
        <v>40310.400000000001</v>
      </c>
      <c r="G52" s="19">
        <v>164.24</v>
      </c>
      <c r="H52" s="15">
        <v>0</v>
      </c>
      <c r="I52" s="19">
        <v>0</v>
      </c>
      <c r="J52" s="19">
        <v>0</v>
      </c>
      <c r="K52" s="19">
        <v>0</v>
      </c>
      <c r="L52" s="31">
        <v>5.04E-2</v>
      </c>
      <c r="N52" s="17"/>
      <c r="O52" s="17"/>
    </row>
    <row r="53" spans="1:15" x14ac:dyDescent="0.25">
      <c r="A53">
        <f t="shared" si="1"/>
        <v>52</v>
      </c>
      <c r="B53" s="13" t="s">
        <v>23</v>
      </c>
      <c r="C53" s="18"/>
      <c r="D53" s="18" t="s">
        <v>53</v>
      </c>
      <c r="E53" s="18"/>
      <c r="F53" s="19">
        <v>75172.759999999995</v>
      </c>
      <c r="G53" s="19">
        <v>165.96</v>
      </c>
      <c r="H53" s="15">
        <v>0</v>
      </c>
      <c r="I53" s="19">
        <v>0</v>
      </c>
      <c r="J53" s="19">
        <v>0</v>
      </c>
      <c r="K53" s="19">
        <v>0</v>
      </c>
      <c r="L53" s="31">
        <v>0.22009999999999999</v>
      </c>
      <c r="N53" s="17"/>
      <c r="O53" s="17"/>
    </row>
    <row r="54" spans="1:15" x14ac:dyDescent="0.25">
      <c r="A54">
        <f t="shared" si="1"/>
        <v>53</v>
      </c>
      <c r="B54" s="13" t="s">
        <v>18</v>
      </c>
      <c r="C54" s="18"/>
      <c r="D54" s="18"/>
      <c r="E54" s="18" t="s">
        <v>53</v>
      </c>
      <c r="F54" s="19">
        <v>49025.599999999999</v>
      </c>
      <c r="G54" s="19">
        <v>165.93</v>
      </c>
      <c r="H54" s="15">
        <v>0</v>
      </c>
      <c r="I54" s="19">
        <v>0</v>
      </c>
      <c r="J54" s="19">
        <v>0</v>
      </c>
      <c r="K54" s="19">
        <v>0</v>
      </c>
      <c r="L54" s="31">
        <v>9.9900000000000003E-2</v>
      </c>
      <c r="N54" s="17"/>
      <c r="O54" s="17"/>
    </row>
    <row r="55" spans="1:15" x14ac:dyDescent="0.25">
      <c r="A55">
        <f t="shared" si="1"/>
        <v>54</v>
      </c>
      <c r="B55" s="13" t="s">
        <v>13</v>
      </c>
      <c r="C55" s="18"/>
      <c r="D55" s="18"/>
      <c r="E55" s="18" t="s">
        <v>53</v>
      </c>
      <c r="F55" s="19">
        <v>77001.600000000006</v>
      </c>
      <c r="G55" s="19">
        <v>164.13</v>
      </c>
      <c r="H55" s="15">
        <v>0</v>
      </c>
      <c r="I55" s="19">
        <v>0</v>
      </c>
      <c r="J55" s="19">
        <v>0</v>
      </c>
      <c r="K55" s="19">
        <v>0</v>
      </c>
      <c r="L55" s="31">
        <v>2.01E-2</v>
      </c>
      <c r="N55" s="17"/>
      <c r="O55" s="17"/>
    </row>
    <row r="56" spans="1:15" x14ac:dyDescent="0.25">
      <c r="A56">
        <f t="shared" si="1"/>
        <v>55</v>
      </c>
      <c r="B56" s="13" t="s">
        <v>72</v>
      </c>
      <c r="C56" s="18" t="s">
        <v>53</v>
      </c>
      <c r="D56" s="18" t="s">
        <v>53</v>
      </c>
      <c r="E56" s="22"/>
      <c r="F56" s="19">
        <v>115733.28</v>
      </c>
      <c r="G56" s="19">
        <v>165.77</v>
      </c>
      <c r="H56" s="15">
        <v>0</v>
      </c>
      <c r="I56" s="19">
        <v>0</v>
      </c>
      <c r="J56" s="19">
        <v>4069.23</v>
      </c>
      <c r="K56" s="19">
        <v>0</v>
      </c>
      <c r="L56" s="31">
        <v>0.1265</v>
      </c>
      <c r="N56" s="17"/>
      <c r="O56" s="17"/>
    </row>
    <row r="57" spans="1:15" x14ac:dyDescent="0.25">
      <c r="A57">
        <f t="shared" si="1"/>
        <v>56</v>
      </c>
      <c r="B57" s="13" t="s">
        <v>28</v>
      </c>
      <c r="C57" s="18"/>
      <c r="D57" s="18"/>
      <c r="E57" s="18" t="s">
        <v>53</v>
      </c>
      <c r="F57" s="19">
        <v>52832</v>
      </c>
      <c r="G57" s="19">
        <v>0</v>
      </c>
      <c r="H57" s="15">
        <v>0</v>
      </c>
      <c r="I57" s="19">
        <v>0</v>
      </c>
      <c r="J57" s="19">
        <v>0</v>
      </c>
      <c r="K57" s="19">
        <v>0</v>
      </c>
      <c r="L57" s="31">
        <v>7.6700000000000004E-2</v>
      </c>
      <c r="N57" s="17"/>
      <c r="O57" s="17"/>
    </row>
    <row r="58" spans="1:15" x14ac:dyDescent="0.25">
      <c r="A58">
        <f t="shared" si="1"/>
        <v>57</v>
      </c>
      <c r="B58" s="13" t="s">
        <v>28</v>
      </c>
      <c r="C58" s="18"/>
      <c r="D58" s="18"/>
      <c r="E58" s="18" t="s">
        <v>53</v>
      </c>
      <c r="F58" s="19">
        <v>57740.800000000003</v>
      </c>
      <c r="G58" s="19">
        <v>164.18</v>
      </c>
      <c r="H58" s="19">
        <v>0</v>
      </c>
      <c r="I58" s="19">
        <v>0</v>
      </c>
      <c r="J58" s="19">
        <v>0</v>
      </c>
      <c r="K58" s="19">
        <v>0</v>
      </c>
      <c r="L58" s="31">
        <v>0.17680000000000001</v>
      </c>
      <c r="N58" s="17"/>
      <c r="O58" s="17"/>
    </row>
    <row r="59" spans="1:15" x14ac:dyDescent="0.25">
      <c r="A59">
        <f t="shared" si="1"/>
        <v>58</v>
      </c>
      <c r="B59" s="13" t="s">
        <v>28</v>
      </c>
      <c r="C59" s="18"/>
      <c r="D59" s="18"/>
      <c r="E59" s="18" t="s">
        <v>53</v>
      </c>
      <c r="F59" s="19">
        <v>70054.399999999994</v>
      </c>
      <c r="G59" s="19">
        <v>164.44</v>
      </c>
      <c r="H59" s="19">
        <v>0</v>
      </c>
      <c r="I59" s="19">
        <v>0</v>
      </c>
      <c r="J59" s="19">
        <v>0</v>
      </c>
      <c r="K59" s="19">
        <v>0</v>
      </c>
      <c r="L59" s="31">
        <v>0.16020000000000001</v>
      </c>
      <c r="N59" s="17"/>
      <c r="O59" s="17"/>
    </row>
    <row r="60" spans="1:15" x14ac:dyDescent="0.25">
      <c r="A60">
        <f t="shared" si="1"/>
        <v>59</v>
      </c>
      <c r="B60" s="13" t="s">
        <v>28</v>
      </c>
      <c r="C60" s="18"/>
      <c r="D60" s="18"/>
      <c r="E60" s="18" t="s">
        <v>53</v>
      </c>
      <c r="F60" s="19">
        <v>45281.599999999999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31" t="s">
        <v>81</v>
      </c>
      <c r="N60" s="17"/>
      <c r="O60" s="17"/>
    </row>
    <row r="61" spans="1:15" x14ac:dyDescent="0.25">
      <c r="A61">
        <f t="shared" si="1"/>
        <v>60</v>
      </c>
      <c r="B61" s="13" t="s">
        <v>38</v>
      </c>
      <c r="C61" s="18" t="s">
        <v>53</v>
      </c>
      <c r="D61" s="18" t="s">
        <v>53</v>
      </c>
      <c r="E61" s="18"/>
      <c r="F61" s="19">
        <v>150000.76</v>
      </c>
      <c r="G61" s="19">
        <v>155.36000000000001</v>
      </c>
      <c r="H61" s="19">
        <v>0</v>
      </c>
      <c r="I61" s="19">
        <v>0</v>
      </c>
      <c r="J61" s="19">
        <v>3334.48</v>
      </c>
      <c r="K61" s="19">
        <v>0</v>
      </c>
      <c r="L61" s="31">
        <v>3.4500000000000003E-2</v>
      </c>
      <c r="N61" s="17"/>
      <c r="O61" s="17"/>
    </row>
    <row r="62" spans="1:15" x14ac:dyDescent="0.25">
      <c r="A62">
        <f t="shared" si="1"/>
        <v>61</v>
      </c>
      <c r="B62" s="13" t="s">
        <v>22</v>
      </c>
      <c r="C62" s="18"/>
      <c r="D62" s="18"/>
      <c r="E62" s="18" t="s">
        <v>53</v>
      </c>
      <c r="F62" s="19">
        <v>44428.800000000003</v>
      </c>
      <c r="G62" s="19">
        <v>166.02</v>
      </c>
      <c r="H62" s="19">
        <v>0</v>
      </c>
      <c r="I62" s="19">
        <v>0</v>
      </c>
      <c r="J62" s="19">
        <v>0</v>
      </c>
      <c r="K62" s="19">
        <v>0</v>
      </c>
      <c r="L62" s="31">
        <v>5.4300000000000001E-2</v>
      </c>
      <c r="N62" s="17"/>
      <c r="O62" s="17"/>
    </row>
    <row r="63" spans="1:15" x14ac:dyDescent="0.25">
      <c r="A63">
        <f t="shared" si="1"/>
        <v>62</v>
      </c>
      <c r="B63" s="13" t="s">
        <v>16</v>
      </c>
      <c r="C63" s="18"/>
      <c r="D63" s="18"/>
      <c r="E63" s="18" t="s">
        <v>53</v>
      </c>
      <c r="F63" s="19">
        <v>57283.199999999997</v>
      </c>
      <c r="G63" s="19">
        <v>166.02</v>
      </c>
      <c r="H63" s="19">
        <v>0</v>
      </c>
      <c r="I63" s="19">
        <v>0</v>
      </c>
      <c r="J63" s="19">
        <v>0</v>
      </c>
      <c r="K63" s="19">
        <v>0</v>
      </c>
      <c r="L63" s="31">
        <v>0.06</v>
      </c>
      <c r="N63" s="17"/>
      <c r="O63" s="17"/>
    </row>
    <row r="64" spans="1:15" x14ac:dyDescent="0.25">
      <c r="A64">
        <f t="shared" si="1"/>
        <v>63</v>
      </c>
      <c r="B64" s="13" t="s">
        <v>30</v>
      </c>
      <c r="C64" s="18" t="s">
        <v>53</v>
      </c>
      <c r="D64" s="18" t="s">
        <v>53</v>
      </c>
      <c r="E64" s="18"/>
      <c r="F64" s="19">
        <v>284378.12</v>
      </c>
      <c r="G64" s="19">
        <v>156.83000000000001</v>
      </c>
      <c r="H64" s="19">
        <v>0</v>
      </c>
      <c r="I64" s="19">
        <v>0</v>
      </c>
      <c r="J64" s="19">
        <v>0</v>
      </c>
      <c r="K64" s="19">
        <v>18400</v>
      </c>
      <c r="L64" s="31">
        <v>5.33E-2</v>
      </c>
      <c r="N64" s="17"/>
      <c r="O64" s="17"/>
    </row>
    <row r="65" spans="1:15" x14ac:dyDescent="0.25">
      <c r="A65">
        <f t="shared" si="1"/>
        <v>64</v>
      </c>
      <c r="B65" s="13" t="s">
        <v>23</v>
      </c>
      <c r="C65" s="18"/>
      <c r="D65" s="18" t="s">
        <v>53</v>
      </c>
      <c r="E65" s="18"/>
      <c r="F65" s="19">
        <v>56731.48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31" t="s">
        <v>81</v>
      </c>
      <c r="N65" s="17"/>
      <c r="O65" s="17"/>
    </row>
    <row r="66" spans="1:15" x14ac:dyDescent="0.25">
      <c r="A66">
        <f t="shared" si="1"/>
        <v>65</v>
      </c>
      <c r="B66" s="13" t="s">
        <v>69</v>
      </c>
      <c r="C66" s="18"/>
      <c r="D66" s="18" t="s">
        <v>53</v>
      </c>
      <c r="E66" s="22"/>
      <c r="F66" s="19">
        <v>56732</v>
      </c>
      <c r="G66" s="19">
        <v>166.03</v>
      </c>
      <c r="H66" s="19">
        <v>0</v>
      </c>
      <c r="I66" s="19">
        <v>0</v>
      </c>
      <c r="J66" s="19">
        <v>0</v>
      </c>
      <c r="K66" s="19">
        <v>0</v>
      </c>
      <c r="L66" s="31" t="s">
        <v>81</v>
      </c>
      <c r="N66" s="17"/>
      <c r="O66" s="17"/>
    </row>
    <row r="67" spans="1:15" x14ac:dyDescent="0.25">
      <c r="A67">
        <f t="shared" ref="A67:A81" si="2">A66+1</f>
        <v>66</v>
      </c>
      <c r="B67" s="13" t="s">
        <v>69</v>
      </c>
      <c r="C67" s="18"/>
      <c r="D67" s="18" t="s">
        <v>53</v>
      </c>
      <c r="E67" s="22"/>
      <c r="F67" s="19">
        <v>68250</v>
      </c>
      <c r="G67" s="19">
        <v>166.02</v>
      </c>
      <c r="H67" s="19">
        <v>0</v>
      </c>
      <c r="I67" s="19">
        <v>0</v>
      </c>
      <c r="J67" s="19">
        <v>0</v>
      </c>
      <c r="K67" s="19">
        <v>0</v>
      </c>
      <c r="L67" s="31" t="s">
        <v>81</v>
      </c>
      <c r="N67" s="17"/>
      <c r="O67" s="17"/>
    </row>
    <row r="68" spans="1:15" x14ac:dyDescent="0.25">
      <c r="A68">
        <f t="shared" si="2"/>
        <v>67</v>
      </c>
      <c r="B68" s="13" t="s">
        <v>27</v>
      </c>
      <c r="C68" s="18"/>
      <c r="D68" s="18"/>
      <c r="E68" s="18" t="s">
        <v>53</v>
      </c>
      <c r="F68" s="19">
        <v>54163.199999999997</v>
      </c>
      <c r="G68" s="19">
        <v>166.02</v>
      </c>
      <c r="H68" s="19">
        <v>0</v>
      </c>
      <c r="I68" s="19">
        <v>0</v>
      </c>
      <c r="J68" s="19">
        <v>0</v>
      </c>
      <c r="K68" s="19">
        <v>0</v>
      </c>
      <c r="L68" s="31" t="s">
        <v>81</v>
      </c>
      <c r="N68" s="17"/>
      <c r="O68" s="17"/>
    </row>
    <row r="69" spans="1:15" x14ac:dyDescent="0.25">
      <c r="A69">
        <f t="shared" si="2"/>
        <v>68</v>
      </c>
      <c r="B69" s="13" t="s">
        <v>71</v>
      </c>
      <c r="C69" s="18" t="s">
        <v>53</v>
      </c>
      <c r="D69" s="18" t="s">
        <v>53</v>
      </c>
      <c r="E69" s="22"/>
      <c r="F69" s="19">
        <v>100000.68</v>
      </c>
      <c r="G69" s="19">
        <v>166.02</v>
      </c>
      <c r="H69" s="19">
        <v>0</v>
      </c>
      <c r="I69" s="19">
        <v>0</v>
      </c>
      <c r="J69" s="19">
        <v>3293.66</v>
      </c>
      <c r="K69" s="19">
        <v>0</v>
      </c>
      <c r="L69" s="31" t="s">
        <v>81</v>
      </c>
      <c r="N69" s="17"/>
      <c r="O69" s="17"/>
    </row>
    <row r="70" spans="1:15" x14ac:dyDescent="0.25">
      <c r="A70">
        <f t="shared" si="2"/>
        <v>69</v>
      </c>
      <c r="B70" s="13" t="s">
        <v>73</v>
      </c>
      <c r="C70" s="18"/>
      <c r="D70" s="18" t="s">
        <v>53</v>
      </c>
      <c r="E70" s="22"/>
      <c r="F70" s="19">
        <v>64260.09</v>
      </c>
      <c r="G70" s="19">
        <v>166.03</v>
      </c>
      <c r="H70" s="19">
        <v>0</v>
      </c>
      <c r="I70" s="19">
        <v>0</v>
      </c>
      <c r="J70" s="19">
        <v>0</v>
      </c>
      <c r="K70" s="19">
        <v>0</v>
      </c>
      <c r="L70" s="31" t="s">
        <v>81</v>
      </c>
      <c r="N70" s="17"/>
      <c r="O70" s="17"/>
    </row>
    <row r="71" spans="1:15" x14ac:dyDescent="0.25">
      <c r="A71">
        <f t="shared" si="2"/>
        <v>70</v>
      </c>
      <c r="B71" s="13" t="s">
        <v>29</v>
      </c>
      <c r="C71" s="18"/>
      <c r="D71" s="18"/>
      <c r="E71" s="18" t="s">
        <v>53</v>
      </c>
      <c r="F71" s="19">
        <v>33696</v>
      </c>
      <c r="G71" s="19">
        <v>166.02</v>
      </c>
      <c r="H71" s="19">
        <v>0</v>
      </c>
      <c r="I71" s="19">
        <v>0</v>
      </c>
      <c r="J71" s="19">
        <v>0</v>
      </c>
      <c r="K71" s="19">
        <v>0</v>
      </c>
      <c r="L71" s="31" t="s">
        <v>81</v>
      </c>
      <c r="N71" s="17"/>
      <c r="O71" s="17"/>
    </row>
    <row r="72" spans="1:15" x14ac:dyDescent="0.25">
      <c r="A72">
        <f t="shared" si="2"/>
        <v>71</v>
      </c>
      <c r="B72" s="13" t="s">
        <v>13</v>
      </c>
      <c r="C72" s="18"/>
      <c r="D72" s="18"/>
      <c r="E72" s="22" t="s">
        <v>53</v>
      </c>
      <c r="F72" s="19">
        <v>75483.199999999997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31" t="s">
        <v>81</v>
      </c>
      <c r="N72" s="17"/>
      <c r="O72" s="17"/>
    </row>
    <row r="73" spans="1:15" x14ac:dyDescent="0.25">
      <c r="A73">
        <f t="shared" si="2"/>
        <v>72</v>
      </c>
      <c r="B73" s="13" t="s">
        <v>18</v>
      </c>
      <c r="C73" s="18"/>
      <c r="D73" s="18"/>
      <c r="E73" s="18" t="s">
        <v>53</v>
      </c>
      <c r="F73" s="19">
        <v>44408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31" t="s">
        <v>81</v>
      </c>
      <c r="N73" s="17"/>
      <c r="O73" s="17"/>
    </row>
    <row r="74" spans="1:15" x14ac:dyDescent="0.25">
      <c r="A74">
        <f t="shared" si="2"/>
        <v>73</v>
      </c>
      <c r="B74" s="13" t="s">
        <v>6</v>
      </c>
      <c r="C74" s="18"/>
      <c r="D74" s="18"/>
      <c r="E74" s="18" t="s">
        <v>53</v>
      </c>
      <c r="F74" s="19">
        <v>50960</v>
      </c>
      <c r="G74" s="19">
        <v>166.02</v>
      </c>
      <c r="H74" s="19">
        <v>0</v>
      </c>
      <c r="I74" s="19">
        <v>0</v>
      </c>
      <c r="J74" s="19">
        <v>0</v>
      </c>
      <c r="K74" s="19">
        <v>0</v>
      </c>
      <c r="L74" s="31" t="s">
        <v>81</v>
      </c>
      <c r="N74" s="17"/>
      <c r="O74" s="17"/>
    </row>
    <row r="75" spans="1:15" x14ac:dyDescent="0.25">
      <c r="A75">
        <f t="shared" si="2"/>
        <v>74</v>
      </c>
      <c r="B75" s="13" t="s">
        <v>29</v>
      </c>
      <c r="C75" s="18"/>
      <c r="D75" s="18"/>
      <c r="E75" s="18" t="s">
        <v>53</v>
      </c>
      <c r="F75" s="19">
        <v>33696</v>
      </c>
      <c r="G75" s="19">
        <v>166.01</v>
      </c>
      <c r="H75" s="19">
        <v>0</v>
      </c>
      <c r="I75" s="19">
        <v>0</v>
      </c>
      <c r="J75" s="19">
        <v>0</v>
      </c>
      <c r="K75" s="19">
        <v>0</v>
      </c>
      <c r="L75" s="31" t="s">
        <v>81</v>
      </c>
      <c r="N75" s="17"/>
      <c r="O75" s="17"/>
    </row>
    <row r="76" spans="1:15" x14ac:dyDescent="0.25">
      <c r="A76">
        <f t="shared" si="2"/>
        <v>75</v>
      </c>
      <c r="B76" s="13" t="s">
        <v>28</v>
      </c>
      <c r="C76" s="18"/>
      <c r="D76" s="18"/>
      <c r="E76" s="18" t="s">
        <v>53</v>
      </c>
      <c r="F76" s="19">
        <v>50044.800000000003</v>
      </c>
      <c r="G76" s="19">
        <v>166</v>
      </c>
      <c r="H76" s="19">
        <v>0</v>
      </c>
      <c r="I76" s="19">
        <v>0</v>
      </c>
      <c r="J76" s="19">
        <v>0</v>
      </c>
      <c r="K76" s="19">
        <v>0</v>
      </c>
      <c r="L76" s="31" t="s">
        <v>81</v>
      </c>
      <c r="N76" s="17"/>
      <c r="O76" s="17"/>
    </row>
    <row r="77" spans="1:15" x14ac:dyDescent="0.25">
      <c r="A77">
        <f t="shared" si="2"/>
        <v>76</v>
      </c>
      <c r="B77" s="13" t="s">
        <v>28</v>
      </c>
      <c r="C77" s="18"/>
      <c r="D77" s="18"/>
      <c r="E77" s="18" t="s">
        <v>53</v>
      </c>
      <c r="F77" s="19">
        <v>65457.599999999999</v>
      </c>
      <c r="G77" s="19">
        <v>164.02</v>
      </c>
      <c r="H77" s="19">
        <v>0</v>
      </c>
      <c r="I77" s="19">
        <v>0</v>
      </c>
      <c r="J77" s="19">
        <v>0</v>
      </c>
      <c r="K77" s="19">
        <v>0</v>
      </c>
      <c r="L77" s="31" t="s">
        <v>81</v>
      </c>
      <c r="N77" s="17"/>
      <c r="O77" s="17"/>
    </row>
    <row r="78" spans="1:15" x14ac:dyDescent="0.25">
      <c r="A78">
        <f t="shared" si="2"/>
        <v>77</v>
      </c>
      <c r="B78" s="13" t="s">
        <v>28</v>
      </c>
      <c r="C78" s="18"/>
      <c r="D78" s="18"/>
      <c r="E78" s="18" t="s">
        <v>53</v>
      </c>
      <c r="F78" s="19">
        <v>53892.800000000003</v>
      </c>
      <c r="G78" s="19">
        <v>164.01</v>
      </c>
      <c r="H78" s="19">
        <v>0</v>
      </c>
      <c r="I78" s="19">
        <v>0</v>
      </c>
      <c r="J78" s="19">
        <v>0</v>
      </c>
      <c r="K78" s="19">
        <v>0</v>
      </c>
      <c r="L78" s="31" t="s">
        <v>81</v>
      </c>
      <c r="N78" s="17"/>
      <c r="O78" s="17"/>
    </row>
    <row r="79" spans="1:15" x14ac:dyDescent="0.25">
      <c r="A79">
        <f t="shared" si="2"/>
        <v>78</v>
      </c>
      <c r="B79" s="13" t="s">
        <v>21</v>
      </c>
      <c r="C79" s="18"/>
      <c r="D79" s="18" t="s">
        <v>53</v>
      </c>
      <c r="E79" s="22"/>
      <c r="F79" s="19">
        <v>77000.039999999994</v>
      </c>
      <c r="G79" s="19">
        <v>166.02</v>
      </c>
      <c r="H79" s="19">
        <v>0</v>
      </c>
      <c r="I79" s="19">
        <v>0</v>
      </c>
      <c r="J79" s="19">
        <v>0</v>
      </c>
      <c r="K79" s="19">
        <v>0</v>
      </c>
      <c r="L79" s="31" t="s">
        <v>81</v>
      </c>
      <c r="N79" s="17"/>
      <c r="O79" s="17"/>
    </row>
    <row r="80" spans="1:15" x14ac:dyDescent="0.25">
      <c r="A80">
        <f t="shared" si="2"/>
        <v>79</v>
      </c>
      <c r="B80" s="13" t="s">
        <v>18</v>
      </c>
      <c r="C80" s="13"/>
      <c r="D80" s="13"/>
      <c r="E80" s="18" t="s">
        <v>53</v>
      </c>
      <c r="F80" s="19">
        <v>44408</v>
      </c>
      <c r="G80" s="19">
        <v>166.01</v>
      </c>
      <c r="H80" s="19">
        <v>0</v>
      </c>
      <c r="I80" s="19">
        <v>0</v>
      </c>
      <c r="J80" s="19">
        <v>0</v>
      </c>
      <c r="K80" s="19">
        <v>0</v>
      </c>
      <c r="L80" s="31" t="s">
        <v>81</v>
      </c>
      <c r="N80" s="17"/>
      <c r="O80" s="17"/>
    </row>
    <row r="81" spans="1:15" x14ac:dyDescent="0.25">
      <c r="A81">
        <f t="shared" si="2"/>
        <v>80</v>
      </c>
      <c r="B81" s="13" t="s">
        <v>13</v>
      </c>
      <c r="C81" s="13"/>
      <c r="D81" s="13"/>
      <c r="E81" s="18" t="s">
        <v>53</v>
      </c>
      <c r="F81" s="19">
        <v>77001.600000000006</v>
      </c>
      <c r="G81" s="19">
        <v>164.02</v>
      </c>
      <c r="H81" s="19">
        <v>0</v>
      </c>
      <c r="I81" s="19">
        <v>0</v>
      </c>
      <c r="J81" s="19">
        <v>0</v>
      </c>
      <c r="K81" s="19">
        <v>0</v>
      </c>
      <c r="L81" s="31" t="s">
        <v>81</v>
      </c>
      <c r="N81" s="17"/>
      <c r="O81" s="17"/>
    </row>
    <row r="82" spans="1:15" x14ac:dyDescent="0.25">
      <c r="B82" s="13"/>
      <c r="C82" s="13"/>
      <c r="D82" s="13"/>
      <c r="E82" s="20"/>
      <c r="F82" s="19"/>
      <c r="G82" s="19"/>
      <c r="H82" s="19"/>
      <c r="I82" s="19"/>
      <c r="J82" s="19"/>
      <c r="K82" s="2"/>
      <c r="N82" s="17"/>
      <c r="O82" s="17"/>
    </row>
    <row r="83" spans="1:15" ht="15.75" thickBot="1" x14ac:dyDescent="0.3">
      <c r="C83" s="7"/>
      <c r="D83" s="7"/>
      <c r="E83" s="7"/>
      <c r="F83" s="7"/>
      <c r="N83" s="17"/>
      <c r="O83" s="17"/>
    </row>
    <row r="84" spans="1:15" x14ac:dyDescent="0.25">
      <c r="A84" s="41" t="s">
        <v>89</v>
      </c>
      <c r="B84" s="42" t="s">
        <v>110</v>
      </c>
      <c r="C84" s="62">
        <f>+AVERAGEIF(C$2:C$81,"X",$L$2:$L$81)</f>
        <v>6.0475000000000001E-2</v>
      </c>
      <c r="D84" s="7"/>
      <c r="E84" s="7"/>
      <c r="F84" s="7"/>
    </row>
    <row r="85" spans="1:15" x14ac:dyDescent="0.25">
      <c r="A85" s="44" t="s">
        <v>90</v>
      </c>
      <c r="B85" s="14" t="s">
        <v>111</v>
      </c>
      <c r="C85" s="63">
        <f>+AVERAGEIF(D$2:D$81,"X",$L$2:$L$81)</f>
        <v>7.5119999999999992E-2</v>
      </c>
      <c r="D85" s="7"/>
      <c r="E85" s="23"/>
      <c r="F85" s="23"/>
    </row>
    <row r="86" spans="1:15" x14ac:dyDescent="0.25">
      <c r="A86" s="44" t="s">
        <v>91</v>
      </c>
      <c r="B86" s="14" t="s">
        <v>112</v>
      </c>
      <c r="C86" s="63">
        <f>+AVERAGEIF(E$2:E$81,"X",$L$2:$L$81)</f>
        <v>5.4632653061224494E-2</v>
      </c>
    </row>
    <row r="87" spans="1:15" x14ac:dyDescent="0.25">
      <c r="A87" s="44" t="s">
        <v>94</v>
      </c>
      <c r="B87" s="14" t="s">
        <v>95</v>
      </c>
      <c r="C87" s="64">
        <f>+AVERAGEIF(C$2:C$81,"X",$G$2:$G$81)</f>
        <v>159.43200000000002</v>
      </c>
    </row>
    <row r="88" spans="1:15" x14ac:dyDescent="0.25">
      <c r="A88" s="44" t="s">
        <v>93</v>
      </c>
      <c r="B88" s="14" t="s">
        <v>96</v>
      </c>
      <c r="C88" s="64">
        <f>+AVERAGEIF(D$2:D$81,"X",$G$2:$G$81)</f>
        <v>134.64588235294119</v>
      </c>
    </row>
    <row r="89" spans="1:15" x14ac:dyDescent="0.25">
      <c r="A89" s="44" t="s">
        <v>92</v>
      </c>
      <c r="B89" s="14" t="s">
        <v>100</v>
      </c>
      <c r="C89" s="64">
        <f>+AVERAGEIF(E$2:E$81,"X",$G$2:$G$81)</f>
        <v>161.58063492063499</v>
      </c>
    </row>
    <row r="90" spans="1:15" x14ac:dyDescent="0.25">
      <c r="A90" s="44" t="s">
        <v>97</v>
      </c>
      <c r="B90" s="14" t="s">
        <v>101</v>
      </c>
      <c r="C90" s="64">
        <f>+SUMIF(C$2:C$81,"X",$H$2:$H$81)</f>
        <v>0</v>
      </c>
    </row>
    <row r="91" spans="1:15" x14ac:dyDescent="0.25">
      <c r="A91" s="44" t="s">
        <v>98</v>
      </c>
      <c r="B91" s="14" t="s">
        <v>102</v>
      </c>
      <c r="C91" s="64">
        <f>+SUMIF(D$2:D$81,"X",$H$2:$H$81)</f>
        <v>768.7</v>
      </c>
    </row>
    <row r="92" spans="1:15" x14ac:dyDescent="0.25">
      <c r="A92" s="44" t="s">
        <v>99</v>
      </c>
      <c r="B92" s="14" t="s">
        <v>103</v>
      </c>
      <c r="C92" s="64">
        <f>+SUMIF(E$2:E$81,"X",$H$2:$H$81)</f>
        <v>1376.3300000000002</v>
      </c>
    </row>
    <row r="93" spans="1:15" x14ac:dyDescent="0.25">
      <c r="A93" s="44" t="s">
        <v>104</v>
      </c>
      <c r="B93" s="14" t="s">
        <v>107</v>
      </c>
      <c r="C93" s="64">
        <f>+SUMIF(C$2:C$81,"X",$J$2:$J$81)</f>
        <v>14329.279999999999</v>
      </c>
    </row>
    <row r="94" spans="1:15" x14ac:dyDescent="0.25">
      <c r="A94" s="44" t="s">
        <v>105</v>
      </c>
      <c r="B94" s="14" t="s">
        <v>108</v>
      </c>
      <c r="C94" s="64">
        <f>+SUMIF(D$2:D$81,"X",$J$2:$J$81)</f>
        <v>16347.939999999999</v>
      </c>
    </row>
    <row r="95" spans="1:15" x14ac:dyDescent="0.25">
      <c r="A95" s="44" t="s">
        <v>106</v>
      </c>
      <c r="B95" s="14" t="s">
        <v>109</v>
      </c>
      <c r="C95" s="64">
        <f>+SUMIF(E$2:E$81,"X",$J$2:$J$81)</f>
        <v>0</v>
      </c>
    </row>
    <row r="96" spans="1:15" x14ac:dyDescent="0.25">
      <c r="A96" s="44" t="s">
        <v>113</v>
      </c>
      <c r="B96" s="14" t="s">
        <v>116</v>
      </c>
      <c r="C96" s="64">
        <f>+SUMIF(C$2:C$81,"X",$K$2:$K$81)+SUMIF(C$2:C$81,"X",$I$2:$I$81)</f>
        <v>18400</v>
      </c>
    </row>
    <row r="97" spans="1:3" x14ac:dyDescent="0.25">
      <c r="A97" s="44" t="s">
        <v>114</v>
      </c>
      <c r="B97" s="14" t="s">
        <v>117</v>
      </c>
      <c r="C97" s="64">
        <f>+SUMIF(D$2:D$81,"X",$K$2:$K$81)+SUMIF(D$2:D$81,"X",$I$2:$I$81)</f>
        <v>18400</v>
      </c>
    </row>
    <row r="98" spans="1:3" x14ac:dyDescent="0.25">
      <c r="A98" s="44" t="s">
        <v>115</v>
      </c>
      <c r="B98" s="14" t="s">
        <v>118</v>
      </c>
      <c r="C98" s="64">
        <f>+SUMIF(E$2:E$81,"X",$K$2:$K$81)+SUMIF(E$2:E$81,"X",$I$2:$I$81)</f>
        <v>0</v>
      </c>
    </row>
    <row r="99" spans="1:3" x14ac:dyDescent="0.25">
      <c r="A99" s="44"/>
      <c r="C99" s="60"/>
    </row>
    <row r="100" spans="1:3" ht="15.75" thickBot="1" x14ac:dyDescent="0.3">
      <c r="A100" s="48" t="s">
        <v>119</v>
      </c>
      <c r="B100" s="49"/>
      <c r="C100" s="61"/>
    </row>
  </sheetData>
  <autoFilter ref="A1:L82" xr:uid="{F6A80817-0489-4DE5-8349-5287E8387883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44AFF-1B22-4023-8E3B-6DEBEC1F477A}">
  <dimension ref="A1:O93"/>
  <sheetViews>
    <sheetView zoomScaleNormal="100" workbookViewId="0">
      <pane ySplit="1" topLeftCell="A79" activePane="bottomLeft" state="frozen"/>
      <selection activeCell="L1" sqref="L1:L1048576"/>
      <selection pane="bottomLeft" activeCell="B1" sqref="B1:C1048576"/>
    </sheetView>
  </sheetViews>
  <sheetFormatPr defaultColWidth="11.42578125" defaultRowHeight="15" x14ac:dyDescent="0.25"/>
  <cols>
    <col min="1" max="1" width="9.85546875" bestFit="1" customWidth="1"/>
    <col min="2" max="2" width="53.85546875" bestFit="1" customWidth="1"/>
    <col min="3" max="3" width="11.5703125" bestFit="1" customWidth="1"/>
    <col min="4" max="4" width="8.140625" bestFit="1" customWidth="1"/>
    <col min="5" max="5" width="12.5703125" bestFit="1" customWidth="1"/>
    <col min="6" max="6" width="14.28515625" bestFit="1" customWidth="1"/>
    <col min="7" max="7" width="11.5703125" bestFit="1" customWidth="1"/>
    <col min="8" max="8" width="10.5703125" bestFit="1" customWidth="1"/>
    <col min="9" max="9" width="10.42578125" bestFit="1" customWidth="1"/>
    <col min="10" max="10" width="11.5703125" bestFit="1" customWidth="1"/>
    <col min="11" max="11" width="14" bestFit="1" customWidth="1"/>
    <col min="12" max="12" width="12.140625" bestFit="1" customWidth="1"/>
    <col min="13" max="14" width="12.7109375" customWidth="1"/>
  </cols>
  <sheetData>
    <row r="1" spans="1:15" ht="48.75" customHeight="1" x14ac:dyDescent="0.25">
      <c r="A1" s="8" t="s">
        <v>54</v>
      </c>
      <c r="B1" s="9" t="s">
        <v>5</v>
      </c>
      <c r="C1" s="10" t="s">
        <v>2</v>
      </c>
      <c r="D1" s="10" t="s">
        <v>3</v>
      </c>
      <c r="E1" s="10" t="s">
        <v>4</v>
      </c>
      <c r="F1" s="21" t="s">
        <v>0</v>
      </c>
      <c r="G1" s="8" t="s">
        <v>1</v>
      </c>
      <c r="H1" s="8" t="s">
        <v>50</v>
      </c>
      <c r="I1" s="8" t="s">
        <v>52</v>
      </c>
      <c r="J1" s="11" t="s">
        <v>48</v>
      </c>
      <c r="K1" s="11" t="s">
        <v>49</v>
      </c>
      <c r="L1" s="11" t="s">
        <v>88</v>
      </c>
      <c r="M1" s="12"/>
      <c r="N1" s="12"/>
      <c r="O1" s="12"/>
    </row>
    <row r="2" spans="1:15" ht="15" customHeight="1" x14ac:dyDescent="0.25">
      <c r="A2">
        <v>1</v>
      </c>
      <c r="B2" s="13" t="s">
        <v>7</v>
      </c>
      <c r="C2" s="18"/>
      <c r="D2" s="18" t="s">
        <v>53</v>
      </c>
      <c r="E2" s="18"/>
      <c r="F2" s="19">
        <v>113896.64</v>
      </c>
      <c r="G2" s="19">
        <v>327.79</v>
      </c>
      <c r="H2" s="15">
        <v>0</v>
      </c>
      <c r="I2" s="19">
        <v>0</v>
      </c>
      <c r="J2" s="19">
        <v>0</v>
      </c>
      <c r="K2" s="19">
        <v>0</v>
      </c>
      <c r="L2" s="31">
        <v>4.4999999999999998E-2</v>
      </c>
      <c r="M2" s="17"/>
      <c r="N2" s="17"/>
      <c r="O2" s="17"/>
    </row>
    <row r="3" spans="1:15" ht="15" customHeight="1" x14ac:dyDescent="0.25">
      <c r="A3">
        <f>A2+1</f>
        <v>2</v>
      </c>
      <c r="B3" t="s">
        <v>126</v>
      </c>
      <c r="C3" s="18"/>
      <c r="D3" s="18"/>
      <c r="E3" s="18" t="s">
        <v>53</v>
      </c>
      <c r="F3" s="19">
        <v>61256</v>
      </c>
      <c r="G3" s="19">
        <v>220.08</v>
      </c>
      <c r="H3" s="15">
        <v>0</v>
      </c>
      <c r="I3" s="19">
        <v>0</v>
      </c>
      <c r="J3" s="19">
        <v>0</v>
      </c>
      <c r="K3" s="19">
        <v>0</v>
      </c>
      <c r="L3" s="31">
        <v>1.9699999999999999E-2</v>
      </c>
      <c r="M3" s="17"/>
      <c r="N3" s="17"/>
      <c r="O3" s="17"/>
    </row>
    <row r="4" spans="1:15" ht="15" customHeight="1" x14ac:dyDescent="0.25">
      <c r="A4">
        <f t="shared" ref="A4:A67" si="0">A3+1</f>
        <v>3</v>
      </c>
      <c r="B4" s="13" t="s">
        <v>9</v>
      </c>
      <c r="C4" s="18"/>
      <c r="D4" s="18"/>
      <c r="E4" s="18" t="s">
        <v>53</v>
      </c>
      <c r="F4" s="19">
        <v>44824</v>
      </c>
      <c r="G4" s="19">
        <v>0</v>
      </c>
      <c r="H4" s="15">
        <v>940.75</v>
      </c>
      <c r="I4" s="19">
        <v>0</v>
      </c>
      <c r="J4" s="19">
        <v>0</v>
      </c>
      <c r="K4" s="19">
        <v>0</v>
      </c>
      <c r="L4" s="31" t="s">
        <v>81</v>
      </c>
      <c r="M4" s="17"/>
      <c r="N4" s="17"/>
      <c r="O4" s="17"/>
    </row>
    <row r="5" spans="1:15" ht="15" customHeight="1" x14ac:dyDescent="0.25">
      <c r="A5">
        <f t="shared" si="0"/>
        <v>4</v>
      </c>
      <c r="B5" s="13" t="s">
        <v>11</v>
      </c>
      <c r="C5" s="18"/>
      <c r="D5" s="18"/>
      <c r="E5" s="18" t="s">
        <v>53</v>
      </c>
      <c r="F5" s="19">
        <v>86382.399999999994</v>
      </c>
      <c r="G5" s="19">
        <v>218.95</v>
      </c>
      <c r="H5" s="15">
        <v>328.43</v>
      </c>
      <c r="I5" s="19">
        <v>0</v>
      </c>
      <c r="J5" s="19">
        <v>0</v>
      </c>
      <c r="K5" s="19">
        <v>0</v>
      </c>
      <c r="L5" s="31">
        <v>0.02</v>
      </c>
      <c r="M5" s="17"/>
      <c r="N5" s="17"/>
      <c r="O5" s="17"/>
    </row>
    <row r="6" spans="1:15" ht="15" customHeight="1" x14ac:dyDescent="0.25">
      <c r="A6">
        <f t="shared" si="0"/>
        <v>5</v>
      </c>
      <c r="B6" s="13" t="s">
        <v>12</v>
      </c>
      <c r="C6" s="18"/>
      <c r="D6" s="18"/>
      <c r="E6" s="18" t="s">
        <v>53</v>
      </c>
      <c r="F6" s="19">
        <v>66768</v>
      </c>
      <c r="G6" s="19">
        <v>219.17</v>
      </c>
      <c r="H6" s="15">
        <v>328.78</v>
      </c>
      <c r="I6" s="19">
        <v>0</v>
      </c>
      <c r="J6" s="19">
        <v>0</v>
      </c>
      <c r="K6" s="19">
        <v>0</v>
      </c>
      <c r="L6" s="31">
        <v>0.02</v>
      </c>
      <c r="M6" s="17"/>
      <c r="N6" s="17"/>
      <c r="O6" s="17"/>
    </row>
    <row r="7" spans="1:15" ht="15" customHeight="1" x14ac:dyDescent="0.25">
      <c r="A7">
        <f t="shared" si="0"/>
        <v>6</v>
      </c>
      <c r="B7" s="13" t="s">
        <v>23</v>
      </c>
      <c r="C7" s="18"/>
      <c r="D7" s="18" t="s">
        <v>53</v>
      </c>
      <c r="E7" s="18"/>
      <c r="F7" s="19">
        <v>78162.759999999995</v>
      </c>
      <c r="G7" s="19">
        <v>221.21</v>
      </c>
      <c r="H7" s="15">
        <v>0</v>
      </c>
      <c r="I7" s="19">
        <v>0</v>
      </c>
      <c r="J7" s="19">
        <v>0</v>
      </c>
      <c r="K7" s="19">
        <v>0</v>
      </c>
      <c r="L7" s="31">
        <v>0</v>
      </c>
      <c r="M7" s="17"/>
      <c r="N7" s="17"/>
      <c r="O7" s="17"/>
    </row>
    <row r="8" spans="1:15" ht="15" customHeight="1" x14ac:dyDescent="0.25">
      <c r="A8">
        <f t="shared" si="0"/>
        <v>7</v>
      </c>
      <c r="B8" s="13" t="s">
        <v>11</v>
      </c>
      <c r="C8" s="18"/>
      <c r="D8" s="18"/>
      <c r="E8" s="18" t="s">
        <v>53</v>
      </c>
      <c r="F8" s="19">
        <v>86382.399999999994</v>
      </c>
      <c r="G8" s="19">
        <v>218.9</v>
      </c>
      <c r="H8" s="15">
        <v>0</v>
      </c>
      <c r="I8" s="19">
        <v>0</v>
      </c>
      <c r="J8" s="19">
        <v>0</v>
      </c>
      <c r="K8" s="19">
        <v>0</v>
      </c>
      <c r="L8" s="31">
        <v>0.02</v>
      </c>
      <c r="M8" s="17"/>
      <c r="N8" s="17"/>
      <c r="O8" s="17"/>
    </row>
    <row r="9" spans="1:15" ht="15" customHeight="1" x14ac:dyDescent="0.25">
      <c r="A9">
        <f t="shared" si="0"/>
        <v>8</v>
      </c>
      <c r="B9" s="13" t="s">
        <v>11</v>
      </c>
      <c r="C9" s="18"/>
      <c r="D9" s="18"/>
      <c r="E9" s="18" t="s">
        <v>53</v>
      </c>
      <c r="F9" s="19">
        <v>86382.399999999994</v>
      </c>
      <c r="G9" s="19">
        <v>219.45</v>
      </c>
      <c r="H9" s="15">
        <v>0</v>
      </c>
      <c r="I9" s="19">
        <v>0</v>
      </c>
      <c r="J9" s="19">
        <v>0</v>
      </c>
      <c r="K9" s="19">
        <v>0</v>
      </c>
      <c r="L9" s="31">
        <v>0.02</v>
      </c>
      <c r="M9" s="17"/>
      <c r="N9" s="17"/>
      <c r="O9" s="17"/>
    </row>
    <row r="10" spans="1:15" ht="15" customHeight="1" x14ac:dyDescent="0.25">
      <c r="A10">
        <f t="shared" si="0"/>
        <v>9</v>
      </c>
      <c r="B10" s="13" t="s">
        <v>11</v>
      </c>
      <c r="C10" s="18"/>
      <c r="D10" s="18"/>
      <c r="E10" s="18" t="s">
        <v>53</v>
      </c>
      <c r="F10" s="19">
        <v>86382.399999999994</v>
      </c>
      <c r="G10" s="19">
        <v>218.9</v>
      </c>
      <c r="H10" s="15">
        <v>0</v>
      </c>
      <c r="I10" s="19">
        <v>0</v>
      </c>
      <c r="J10" s="19">
        <v>0</v>
      </c>
      <c r="K10" s="19">
        <v>0</v>
      </c>
      <c r="L10" s="31">
        <v>0.02</v>
      </c>
      <c r="M10" s="17"/>
      <c r="N10" s="17"/>
      <c r="O10" s="17"/>
    </row>
    <row r="11" spans="1:15" ht="15" customHeight="1" x14ac:dyDescent="0.25">
      <c r="A11">
        <f t="shared" si="0"/>
        <v>10</v>
      </c>
      <c r="B11" s="13" t="s">
        <v>13</v>
      </c>
      <c r="C11" s="18"/>
      <c r="D11" s="18"/>
      <c r="E11" s="18" t="s">
        <v>53</v>
      </c>
      <c r="F11" s="19">
        <v>78540.800000000003</v>
      </c>
      <c r="G11" s="19">
        <v>218.91</v>
      </c>
      <c r="H11" s="15">
        <v>0</v>
      </c>
      <c r="I11" s="19">
        <v>0</v>
      </c>
      <c r="J11" s="19">
        <v>0</v>
      </c>
      <c r="K11" s="19">
        <v>0</v>
      </c>
      <c r="L11" s="31">
        <v>0.02</v>
      </c>
      <c r="M11" s="17"/>
      <c r="N11" s="17"/>
      <c r="O11" s="17"/>
    </row>
    <row r="12" spans="1:15" ht="15" customHeight="1" x14ac:dyDescent="0.25">
      <c r="A12">
        <f t="shared" si="0"/>
        <v>11</v>
      </c>
      <c r="B12" s="13" t="s">
        <v>11</v>
      </c>
      <c r="C12" s="18"/>
      <c r="D12" s="18"/>
      <c r="E12" s="18" t="s">
        <v>53</v>
      </c>
      <c r="F12" s="19">
        <v>86382.399999999994</v>
      </c>
      <c r="G12" s="19">
        <v>219.26</v>
      </c>
      <c r="H12" s="15">
        <v>0</v>
      </c>
      <c r="I12" s="19">
        <v>0</v>
      </c>
      <c r="J12" s="19">
        <v>0</v>
      </c>
      <c r="K12" s="19">
        <v>0</v>
      </c>
      <c r="L12" s="31">
        <v>0.02</v>
      </c>
      <c r="M12" s="17"/>
      <c r="N12" s="17"/>
      <c r="O12" s="17"/>
    </row>
    <row r="13" spans="1:15" ht="15" customHeight="1" x14ac:dyDescent="0.25">
      <c r="A13">
        <f t="shared" si="0"/>
        <v>12</v>
      </c>
      <c r="B13" s="13" t="s">
        <v>33</v>
      </c>
      <c r="C13" s="18"/>
      <c r="D13" s="18"/>
      <c r="E13" s="18" t="s">
        <v>53</v>
      </c>
      <c r="F13" s="19">
        <v>53352</v>
      </c>
      <c r="G13" s="19">
        <v>220.09</v>
      </c>
      <c r="H13" s="15">
        <v>0</v>
      </c>
      <c r="I13" s="19">
        <v>0</v>
      </c>
      <c r="J13" s="19">
        <v>0</v>
      </c>
      <c r="K13" s="19">
        <v>0</v>
      </c>
      <c r="L13" s="31">
        <v>3.0099999999999998E-2</v>
      </c>
      <c r="M13" s="17"/>
      <c r="N13" s="17"/>
      <c r="O13" s="17"/>
    </row>
    <row r="14" spans="1:15" ht="15" customHeight="1" x14ac:dyDescent="0.25">
      <c r="A14">
        <f t="shared" si="0"/>
        <v>13</v>
      </c>
      <c r="B14" s="13" t="s">
        <v>11</v>
      </c>
      <c r="C14" s="18"/>
      <c r="D14" s="18"/>
      <c r="E14" s="18" t="s">
        <v>53</v>
      </c>
      <c r="F14" s="19">
        <v>86382.399999999994</v>
      </c>
      <c r="G14" s="19">
        <v>218.83</v>
      </c>
      <c r="H14" s="15">
        <v>0</v>
      </c>
      <c r="I14" s="19">
        <v>0</v>
      </c>
      <c r="J14" s="19">
        <v>0</v>
      </c>
      <c r="K14" s="19">
        <v>0</v>
      </c>
      <c r="L14" s="31">
        <v>0.02</v>
      </c>
      <c r="M14" s="17"/>
      <c r="N14" s="17"/>
      <c r="O14" s="17"/>
    </row>
    <row r="15" spans="1:15" ht="15" customHeight="1" x14ac:dyDescent="0.25">
      <c r="A15">
        <f t="shared" si="0"/>
        <v>14</v>
      </c>
      <c r="B15" s="13" t="s">
        <v>13</v>
      </c>
      <c r="C15" s="18"/>
      <c r="D15" s="18"/>
      <c r="E15" s="18" t="s">
        <v>53</v>
      </c>
      <c r="F15" s="19">
        <v>78540.800000000003</v>
      </c>
      <c r="G15" s="19">
        <v>218.91</v>
      </c>
      <c r="H15" s="15">
        <v>0</v>
      </c>
      <c r="I15" s="19">
        <v>0</v>
      </c>
      <c r="J15" s="19">
        <v>0</v>
      </c>
      <c r="K15" s="19">
        <v>0</v>
      </c>
      <c r="L15" s="31">
        <v>0.02</v>
      </c>
      <c r="M15" s="17"/>
      <c r="N15" s="17"/>
      <c r="O15" s="17"/>
    </row>
    <row r="16" spans="1:15" ht="15" customHeight="1" x14ac:dyDescent="0.25">
      <c r="A16">
        <f t="shared" si="0"/>
        <v>15</v>
      </c>
      <c r="B16" s="13" t="s">
        <v>12</v>
      </c>
      <c r="C16" s="18"/>
      <c r="D16" s="18"/>
      <c r="E16" s="18" t="s">
        <v>53</v>
      </c>
      <c r="F16" s="19">
        <v>66768</v>
      </c>
      <c r="G16" s="19">
        <v>219.18</v>
      </c>
      <c r="H16" s="15">
        <v>0</v>
      </c>
      <c r="I16" s="19">
        <v>0</v>
      </c>
      <c r="J16" s="19">
        <v>0</v>
      </c>
      <c r="K16" s="19">
        <v>0</v>
      </c>
      <c r="L16" s="31">
        <v>0.02</v>
      </c>
      <c r="M16" s="17"/>
      <c r="N16" s="17"/>
      <c r="O16" s="17"/>
    </row>
    <row r="17" spans="1:15" ht="15" customHeight="1" x14ac:dyDescent="0.25">
      <c r="A17">
        <f t="shared" si="0"/>
        <v>16</v>
      </c>
      <c r="B17" s="13" t="s">
        <v>11</v>
      </c>
      <c r="C17" s="18"/>
      <c r="D17" s="18"/>
      <c r="E17" s="18" t="s">
        <v>53</v>
      </c>
      <c r="F17" s="19">
        <v>86382.399999999994</v>
      </c>
      <c r="G17" s="19">
        <v>218.99</v>
      </c>
      <c r="H17" s="15">
        <v>0</v>
      </c>
      <c r="I17" s="19">
        <v>0</v>
      </c>
      <c r="J17" s="19">
        <v>0</v>
      </c>
      <c r="K17" s="19">
        <v>0</v>
      </c>
      <c r="L17" s="31">
        <v>0.02</v>
      </c>
      <c r="M17" s="17"/>
      <c r="N17" s="17"/>
      <c r="O17" s="17"/>
    </row>
    <row r="18" spans="1:15" ht="15" customHeight="1" x14ac:dyDescent="0.25">
      <c r="A18">
        <f t="shared" si="0"/>
        <v>17</v>
      </c>
      <c r="B18" s="13" t="s">
        <v>15</v>
      </c>
      <c r="C18" s="18"/>
      <c r="D18" s="18"/>
      <c r="E18" s="18" t="s">
        <v>53</v>
      </c>
      <c r="F18" s="19">
        <v>48048</v>
      </c>
      <c r="G18" s="19">
        <v>221.36</v>
      </c>
      <c r="H18" s="15">
        <v>0</v>
      </c>
      <c r="I18" s="19">
        <v>0</v>
      </c>
      <c r="J18" s="19">
        <v>0</v>
      </c>
      <c r="K18" s="19">
        <v>0</v>
      </c>
      <c r="L18" s="31">
        <v>4.5199999999999997E-2</v>
      </c>
      <c r="M18" s="17"/>
      <c r="N18" s="17"/>
      <c r="O18" s="17"/>
    </row>
    <row r="19" spans="1:15" ht="15" customHeight="1" x14ac:dyDescent="0.25">
      <c r="A19">
        <f t="shared" si="0"/>
        <v>18</v>
      </c>
      <c r="B19" s="13" t="s">
        <v>63</v>
      </c>
      <c r="C19" s="18"/>
      <c r="D19" s="18"/>
      <c r="E19" s="18" t="s">
        <v>53</v>
      </c>
      <c r="F19" s="19">
        <v>82908.800000000003</v>
      </c>
      <c r="G19" s="19">
        <v>221.21</v>
      </c>
      <c r="H19" s="15">
        <v>221.2</v>
      </c>
      <c r="I19" s="19">
        <v>0</v>
      </c>
      <c r="J19" s="19">
        <v>0</v>
      </c>
      <c r="K19" s="19">
        <v>0</v>
      </c>
      <c r="L19" s="31">
        <v>4.2000000000000003E-2</v>
      </c>
      <c r="M19" s="17"/>
      <c r="N19" s="17"/>
      <c r="O19" s="17"/>
    </row>
    <row r="20" spans="1:15" ht="15" customHeight="1" x14ac:dyDescent="0.25">
      <c r="A20">
        <f t="shared" si="0"/>
        <v>19</v>
      </c>
      <c r="B20" s="13" t="s">
        <v>13</v>
      </c>
      <c r="C20" s="18"/>
      <c r="D20" s="18"/>
      <c r="E20" s="18" t="s">
        <v>53</v>
      </c>
      <c r="F20" s="19">
        <v>78540.800000000003</v>
      </c>
      <c r="G20" s="19">
        <v>219.1</v>
      </c>
      <c r="H20" s="15">
        <v>0</v>
      </c>
      <c r="I20" s="19">
        <v>0</v>
      </c>
      <c r="J20" s="19">
        <v>0</v>
      </c>
      <c r="K20" s="19">
        <v>0</v>
      </c>
      <c r="L20" s="31">
        <v>0.02</v>
      </c>
      <c r="M20" s="17"/>
      <c r="N20" s="17"/>
      <c r="O20" s="17"/>
    </row>
    <row r="21" spans="1:15" ht="15" customHeight="1" x14ac:dyDescent="0.25">
      <c r="A21">
        <f t="shared" si="0"/>
        <v>20</v>
      </c>
      <c r="B21" s="13" t="s">
        <v>18</v>
      </c>
      <c r="C21" s="18"/>
      <c r="D21" s="18"/>
      <c r="E21" s="18" t="s">
        <v>53</v>
      </c>
      <c r="F21" s="19">
        <v>55328</v>
      </c>
      <c r="G21" s="19">
        <v>221.23</v>
      </c>
      <c r="H21" s="15">
        <v>0</v>
      </c>
      <c r="I21" s="19">
        <v>0</v>
      </c>
      <c r="J21" s="19">
        <v>0</v>
      </c>
      <c r="K21" s="19">
        <v>0</v>
      </c>
      <c r="L21" s="31">
        <v>3.0200000000000001E-2</v>
      </c>
      <c r="M21" s="17"/>
      <c r="N21" s="17"/>
      <c r="O21" s="17"/>
    </row>
    <row r="22" spans="1:15" ht="15" customHeight="1" x14ac:dyDescent="0.25">
      <c r="A22">
        <f t="shared" si="0"/>
        <v>21</v>
      </c>
      <c r="B22" s="13" t="s">
        <v>19</v>
      </c>
      <c r="C22" s="18"/>
      <c r="D22" s="18"/>
      <c r="E22" s="18" t="s">
        <v>53</v>
      </c>
      <c r="F22" s="19">
        <v>59446.400000000001</v>
      </c>
      <c r="G22" s="19">
        <v>0</v>
      </c>
      <c r="H22" s="15">
        <v>383.03</v>
      </c>
      <c r="I22" s="19">
        <v>0</v>
      </c>
      <c r="J22" s="19">
        <v>0</v>
      </c>
      <c r="K22" s="19">
        <v>0</v>
      </c>
      <c r="L22" s="31">
        <v>2.0299999999999999E-2</v>
      </c>
      <c r="M22" s="17"/>
      <c r="N22" s="17"/>
      <c r="O22" s="17"/>
    </row>
    <row r="23" spans="1:15" ht="15" customHeight="1" x14ac:dyDescent="0.25">
      <c r="A23">
        <f t="shared" si="0"/>
        <v>22</v>
      </c>
      <c r="B23" s="13" t="s">
        <v>13</v>
      </c>
      <c r="C23" s="18"/>
      <c r="D23" s="18"/>
      <c r="E23" s="18" t="s">
        <v>53</v>
      </c>
      <c r="F23" s="19">
        <v>78540.800000000003</v>
      </c>
      <c r="G23" s="19">
        <v>219.2</v>
      </c>
      <c r="H23" s="15">
        <v>0</v>
      </c>
      <c r="I23" s="19">
        <v>0</v>
      </c>
      <c r="J23" s="19">
        <v>0</v>
      </c>
      <c r="K23" s="19">
        <v>0</v>
      </c>
      <c r="L23" s="31">
        <v>0.02</v>
      </c>
      <c r="M23" s="17"/>
      <c r="N23" s="17"/>
      <c r="O23" s="17"/>
    </row>
    <row r="24" spans="1:15" ht="15" customHeight="1" x14ac:dyDescent="0.25">
      <c r="A24">
        <f t="shared" si="0"/>
        <v>23</v>
      </c>
      <c r="B24" s="13" t="s">
        <v>13</v>
      </c>
      <c r="C24" s="18"/>
      <c r="D24" s="18"/>
      <c r="E24" s="18" t="s">
        <v>53</v>
      </c>
      <c r="F24" s="19">
        <v>78540.800000000003</v>
      </c>
      <c r="G24" s="19">
        <v>218.92</v>
      </c>
      <c r="H24" s="15">
        <v>0</v>
      </c>
      <c r="I24" s="19">
        <v>0</v>
      </c>
      <c r="J24" s="19">
        <v>0</v>
      </c>
      <c r="K24" s="19">
        <v>0</v>
      </c>
      <c r="L24" s="31">
        <v>0.02</v>
      </c>
      <c r="M24" s="17"/>
      <c r="N24" s="17"/>
      <c r="O24" s="17"/>
    </row>
    <row r="25" spans="1:15" ht="15" customHeight="1" x14ac:dyDescent="0.25">
      <c r="A25">
        <f t="shared" si="0"/>
        <v>24</v>
      </c>
      <c r="B25" s="13" t="s">
        <v>9</v>
      </c>
      <c r="C25" s="18"/>
      <c r="D25" s="18"/>
      <c r="E25" s="18" t="s">
        <v>53</v>
      </c>
      <c r="F25" s="19">
        <v>41932.800000000003</v>
      </c>
      <c r="G25" s="19">
        <v>221.36</v>
      </c>
      <c r="H25" s="15">
        <v>0</v>
      </c>
      <c r="I25" s="19">
        <v>0</v>
      </c>
      <c r="J25" s="19">
        <v>0</v>
      </c>
      <c r="K25" s="19">
        <v>0</v>
      </c>
      <c r="L25" s="31">
        <v>8.2699999999999996E-2</v>
      </c>
      <c r="M25" s="17"/>
      <c r="N25" s="17"/>
      <c r="O25" s="17"/>
    </row>
    <row r="26" spans="1:15" ht="15" customHeight="1" x14ac:dyDescent="0.25">
      <c r="A26">
        <f t="shared" si="0"/>
        <v>25</v>
      </c>
      <c r="B26" s="13" t="s">
        <v>20</v>
      </c>
      <c r="C26" s="18"/>
      <c r="D26" s="18"/>
      <c r="E26" s="18" t="s">
        <v>53</v>
      </c>
      <c r="F26" s="19">
        <v>60548.800000000003</v>
      </c>
      <c r="G26" s="19">
        <v>221.35</v>
      </c>
      <c r="H26" s="15">
        <v>0</v>
      </c>
      <c r="I26" s="19">
        <v>0</v>
      </c>
      <c r="J26" s="19">
        <v>0</v>
      </c>
      <c r="K26" s="19">
        <v>0</v>
      </c>
      <c r="L26" s="31">
        <v>0.04</v>
      </c>
      <c r="M26" s="17"/>
      <c r="N26" s="17"/>
      <c r="O26" s="17"/>
    </row>
    <row r="27" spans="1:15" ht="15" customHeight="1" x14ac:dyDescent="0.25">
      <c r="A27">
        <f t="shared" si="0"/>
        <v>26</v>
      </c>
      <c r="B27" s="13" t="s">
        <v>39</v>
      </c>
      <c r="C27" s="18"/>
      <c r="D27" s="18"/>
      <c r="E27" s="18" t="s">
        <v>53</v>
      </c>
      <c r="F27" s="19">
        <v>86382.399999999994</v>
      </c>
      <c r="G27" s="19">
        <v>218.91</v>
      </c>
      <c r="H27" s="15">
        <v>164.18</v>
      </c>
      <c r="I27" s="19">
        <v>0</v>
      </c>
      <c r="J27" s="19">
        <v>0</v>
      </c>
      <c r="K27" s="19">
        <v>0</v>
      </c>
      <c r="L27" s="31">
        <v>0.02</v>
      </c>
      <c r="M27" s="17"/>
      <c r="N27" s="17"/>
      <c r="O27" s="17"/>
    </row>
    <row r="28" spans="1:15" ht="15" customHeight="1" x14ac:dyDescent="0.25">
      <c r="A28">
        <f t="shared" si="0"/>
        <v>27</v>
      </c>
      <c r="B28" s="13" t="s">
        <v>40</v>
      </c>
      <c r="C28" s="18"/>
      <c r="D28" s="18"/>
      <c r="E28" s="18" t="s">
        <v>53</v>
      </c>
      <c r="F28" s="19">
        <v>78540.800000000003</v>
      </c>
      <c r="G28" s="19">
        <v>219.28</v>
      </c>
      <c r="H28" s="15">
        <v>0</v>
      </c>
      <c r="I28" s="19">
        <v>0</v>
      </c>
      <c r="J28" s="19">
        <v>0</v>
      </c>
      <c r="K28" s="19">
        <v>0</v>
      </c>
      <c r="L28" s="31">
        <v>0.02</v>
      </c>
      <c r="M28" s="17"/>
      <c r="N28" s="17"/>
      <c r="O28" s="17"/>
    </row>
    <row r="29" spans="1:15" ht="15" customHeight="1" x14ac:dyDescent="0.25">
      <c r="A29">
        <f t="shared" si="0"/>
        <v>28</v>
      </c>
      <c r="B29" s="13" t="s">
        <v>19</v>
      </c>
      <c r="C29" s="18"/>
      <c r="D29" s="18"/>
      <c r="E29" s="18" t="s">
        <v>53</v>
      </c>
      <c r="F29" s="19">
        <v>46820.800000000003</v>
      </c>
      <c r="G29" s="19">
        <v>218.58</v>
      </c>
      <c r="H29" s="15">
        <v>0</v>
      </c>
      <c r="I29" s="19">
        <v>0</v>
      </c>
      <c r="J29" s="19">
        <v>0</v>
      </c>
      <c r="K29" s="19">
        <v>0</v>
      </c>
      <c r="L29" s="31">
        <v>7.0400000000000004E-2</v>
      </c>
      <c r="M29" s="17"/>
      <c r="N29" s="17"/>
      <c r="O29" s="17"/>
    </row>
    <row r="30" spans="1:15" ht="15" customHeight="1" x14ac:dyDescent="0.25">
      <c r="A30">
        <f t="shared" si="0"/>
        <v>29</v>
      </c>
      <c r="B30" s="13" t="s">
        <v>9</v>
      </c>
      <c r="C30" s="18"/>
      <c r="D30" s="18"/>
      <c r="E30" s="18" t="s">
        <v>53</v>
      </c>
      <c r="F30" s="19">
        <v>39540.800000000003</v>
      </c>
      <c r="G30" s="19">
        <v>221.36</v>
      </c>
      <c r="H30" s="15">
        <v>0</v>
      </c>
      <c r="I30" s="19">
        <v>0</v>
      </c>
      <c r="J30" s="19">
        <v>0</v>
      </c>
      <c r="K30" s="19">
        <v>0</v>
      </c>
      <c r="L30" s="31">
        <v>3.04E-2</v>
      </c>
      <c r="M30" s="17"/>
      <c r="N30" s="17"/>
      <c r="O30" s="17"/>
    </row>
    <row r="31" spans="1:15" ht="15" customHeight="1" x14ac:dyDescent="0.25">
      <c r="A31">
        <f t="shared" si="0"/>
        <v>30</v>
      </c>
      <c r="B31" s="13" t="s">
        <v>13</v>
      </c>
      <c r="C31" s="18"/>
      <c r="D31" s="18"/>
      <c r="E31" s="18" t="s">
        <v>53</v>
      </c>
      <c r="F31" s="19">
        <v>78540.800000000003</v>
      </c>
      <c r="G31" s="19">
        <v>219.13</v>
      </c>
      <c r="H31" s="15">
        <v>0</v>
      </c>
      <c r="I31" s="19">
        <v>0</v>
      </c>
      <c r="J31" s="19">
        <v>0</v>
      </c>
      <c r="K31" s="19">
        <v>0</v>
      </c>
      <c r="L31" s="31">
        <v>0.02</v>
      </c>
      <c r="M31" s="17"/>
      <c r="N31" s="17"/>
      <c r="O31" s="17"/>
    </row>
    <row r="32" spans="1:15" ht="15" customHeight="1" x14ac:dyDescent="0.25">
      <c r="A32">
        <f t="shared" si="0"/>
        <v>31</v>
      </c>
      <c r="B32" s="13" t="s">
        <v>31</v>
      </c>
      <c r="C32" s="18"/>
      <c r="D32" s="18"/>
      <c r="E32" s="18" t="s">
        <v>53</v>
      </c>
      <c r="F32" s="19">
        <v>66768</v>
      </c>
      <c r="G32" s="19">
        <v>221.33</v>
      </c>
      <c r="H32" s="15">
        <v>0</v>
      </c>
      <c r="I32" s="19">
        <v>0</v>
      </c>
      <c r="J32" s="19">
        <v>0</v>
      </c>
      <c r="K32" s="19">
        <v>0</v>
      </c>
      <c r="L32" s="31">
        <v>0.02</v>
      </c>
      <c r="M32" s="17"/>
      <c r="N32" s="17"/>
      <c r="O32" s="17"/>
    </row>
    <row r="33" spans="1:15" ht="15" customHeight="1" x14ac:dyDescent="0.25">
      <c r="A33">
        <f t="shared" si="0"/>
        <v>32</v>
      </c>
      <c r="B33" s="13" t="s">
        <v>13</v>
      </c>
      <c r="C33" s="18"/>
      <c r="D33" s="18"/>
      <c r="E33" s="18" t="s">
        <v>53</v>
      </c>
      <c r="F33" s="19">
        <v>78540.800000000003</v>
      </c>
      <c r="G33" s="19">
        <v>218.89</v>
      </c>
      <c r="H33" s="15">
        <v>0</v>
      </c>
      <c r="I33" s="19">
        <v>0</v>
      </c>
      <c r="J33" s="19">
        <v>0</v>
      </c>
      <c r="K33" s="19">
        <v>0</v>
      </c>
      <c r="L33" s="31">
        <v>0.02</v>
      </c>
      <c r="M33" s="17"/>
      <c r="N33" s="17"/>
      <c r="O33" s="17"/>
    </row>
    <row r="34" spans="1:15" ht="15" customHeight="1" x14ac:dyDescent="0.25">
      <c r="A34">
        <f t="shared" si="0"/>
        <v>33</v>
      </c>
      <c r="B34" s="13" t="s">
        <v>36</v>
      </c>
      <c r="C34" s="18"/>
      <c r="D34" s="18"/>
      <c r="E34" s="18" t="s">
        <v>53</v>
      </c>
      <c r="F34" s="19">
        <v>50315.199999999997</v>
      </c>
      <c r="G34" s="19">
        <v>221.35</v>
      </c>
      <c r="H34" s="15">
        <v>0</v>
      </c>
      <c r="I34" s="19">
        <v>0</v>
      </c>
      <c r="J34" s="19">
        <v>0</v>
      </c>
      <c r="K34" s="19">
        <v>0</v>
      </c>
      <c r="L34" s="31">
        <v>2.8000000000000001E-2</v>
      </c>
      <c r="M34" s="17"/>
      <c r="N34" s="17"/>
      <c r="O34" s="17"/>
    </row>
    <row r="35" spans="1:15" ht="15" customHeight="1" x14ac:dyDescent="0.25">
      <c r="A35">
        <f t="shared" si="0"/>
        <v>34</v>
      </c>
      <c r="B35" s="13" t="s">
        <v>65</v>
      </c>
      <c r="C35" s="18"/>
      <c r="D35" s="18"/>
      <c r="E35" s="18" t="s">
        <v>53</v>
      </c>
      <c r="F35" s="19">
        <v>56056</v>
      </c>
      <c r="G35" s="19">
        <v>221.24</v>
      </c>
      <c r="H35" s="15">
        <v>0</v>
      </c>
      <c r="I35" s="19">
        <v>0</v>
      </c>
      <c r="J35" s="19">
        <v>0</v>
      </c>
      <c r="K35" s="19">
        <v>0</v>
      </c>
      <c r="L35" s="31">
        <v>5.9799999999999999E-2</v>
      </c>
      <c r="M35" s="17"/>
      <c r="N35" s="17"/>
      <c r="O35" s="17"/>
    </row>
    <row r="36" spans="1:15" ht="15" customHeight="1" x14ac:dyDescent="0.25">
      <c r="A36">
        <f t="shared" si="0"/>
        <v>35</v>
      </c>
      <c r="B36" s="13" t="s">
        <v>13</v>
      </c>
      <c r="C36" s="18"/>
      <c r="D36" s="18"/>
      <c r="E36" s="18" t="s">
        <v>53</v>
      </c>
      <c r="F36" s="19">
        <v>78540.800000000003</v>
      </c>
      <c r="G36" s="19">
        <v>219.02</v>
      </c>
      <c r="H36" s="15">
        <v>0</v>
      </c>
      <c r="I36" s="19">
        <v>0</v>
      </c>
      <c r="J36" s="19">
        <v>0</v>
      </c>
      <c r="K36" s="19">
        <v>0</v>
      </c>
      <c r="L36" s="31">
        <v>0.02</v>
      </c>
      <c r="M36" s="17"/>
      <c r="N36" s="17"/>
      <c r="O36" s="17"/>
    </row>
    <row r="37" spans="1:15" ht="15" customHeight="1" x14ac:dyDescent="0.25">
      <c r="A37">
        <f t="shared" si="0"/>
        <v>36</v>
      </c>
      <c r="B37" s="13" t="s">
        <v>66</v>
      </c>
      <c r="C37" s="18"/>
      <c r="D37" s="18"/>
      <c r="E37" s="18" t="s">
        <v>53</v>
      </c>
      <c r="F37" s="19">
        <v>49795.199999999997</v>
      </c>
      <c r="G37" s="19">
        <v>221.36</v>
      </c>
      <c r="H37" s="15">
        <v>0</v>
      </c>
      <c r="I37" s="19">
        <v>0</v>
      </c>
      <c r="J37" s="19">
        <v>0</v>
      </c>
      <c r="K37" s="19">
        <v>0</v>
      </c>
      <c r="L37" s="31">
        <v>6.0199999999999997E-2</v>
      </c>
      <c r="M37" s="17"/>
      <c r="N37" s="17"/>
      <c r="O37" s="17"/>
    </row>
    <row r="38" spans="1:15" ht="15" customHeight="1" x14ac:dyDescent="0.25">
      <c r="A38">
        <f t="shared" si="0"/>
        <v>37</v>
      </c>
      <c r="B38" s="13" t="s">
        <v>9</v>
      </c>
      <c r="C38" s="18"/>
      <c r="D38" s="18"/>
      <c r="E38" s="18" t="s">
        <v>53</v>
      </c>
      <c r="F38" s="19">
        <v>39457.599999999999</v>
      </c>
      <c r="G38" s="19">
        <v>221.35</v>
      </c>
      <c r="H38" s="15">
        <v>110.67</v>
      </c>
      <c r="I38" s="19">
        <v>0</v>
      </c>
      <c r="J38" s="19">
        <v>0</v>
      </c>
      <c r="K38" s="19">
        <v>0</v>
      </c>
      <c r="L38" s="31">
        <v>5.04E-2</v>
      </c>
      <c r="M38" s="17"/>
      <c r="N38" s="17"/>
      <c r="O38" s="17"/>
    </row>
    <row r="39" spans="1:15" ht="15" customHeight="1" x14ac:dyDescent="0.25">
      <c r="A39">
        <f t="shared" si="0"/>
        <v>38</v>
      </c>
      <c r="B39" s="13" t="s">
        <v>37</v>
      </c>
      <c r="C39" s="18"/>
      <c r="D39" s="18" t="s">
        <v>53</v>
      </c>
      <c r="E39" s="18"/>
      <c r="F39" s="19">
        <v>88610.08</v>
      </c>
      <c r="G39" s="19">
        <v>331.91</v>
      </c>
      <c r="H39" s="15">
        <v>0</v>
      </c>
      <c r="I39" s="19">
        <v>0</v>
      </c>
      <c r="J39" s="19">
        <v>0</v>
      </c>
      <c r="K39" s="19">
        <v>0</v>
      </c>
      <c r="L39" s="31">
        <v>0.04</v>
      </c>
      <c r="M39" s="17"/>
      <c r="N39" s="17"/>
      <c r="O39" s="17"/>
    </row>
    <row r="40" spans="1:15" ht="15" customHeight="1" x14ac:dyDescent="0.25">
      <c r="A40">
        <f t="shared" si="0"/>
        <v>39</v>
      </c>
      <c r="B40" s="13" t="s">
        <v>45</v>
      </c>
      <c r="C40" s="18"/>
      <c r="D40" s="18"/>
      <c r="E40" s="18" t="s">
        <v>53</v>
      </c>
      <c r="F40" s="19">
        <v>51812.800000000003</v>
      </c>
      <c r="G40" s="19">
        <v>221.3</v>
      </c>
      <c r="H40" s="15">
        <v>0</v>
      </c>
      <c r="I40" s="19">
        <v>0</v>
      </c>
      <c r="J40" s="19">
        <v>0</v>
      </c>
      <c r="K40" s="19">
        <v>0</v>
      </c>
      <c r="L40" s="31">
        <v>0.06</v>
      </c>
      <c r="M40" s="17"/>
      <c r="N40" s="17"/>
      <c r="O40" s="17"/>
    </row>
    <row r="41" spans="1:15" ht="15" customHeight="1" x14ac:dyDescent="0.25">
      <c r="A41">
        <f t="shared" si="0"/>
        <v>40</v>
      </c>
      <c r="B41" s="13" t="s">
        <v>26</v>
      </c>
      <c r="C41" s="18" t="s">
        <v>53</v>
      </c>
      <c r="D41" s="18" t="s">
        <v>53</v>
      </c>
      <c r="E41" s="18"/>
      <c r="F41" s="19">
        <v>154961.04</v>
      </c>
      <c r="G41" s="19">
        <v>612.70000000000005</v>
      </c>
      <c r="H41" s="15">
        <v>0</v>
      </c>
      <c r="I41" s="19">
        <v>0</v>
      </c>
      <c r="J41" s="19">
        <v>6105.78</v>
      </c>
      <c r="K41" s="19">
        <v>0</v>
      </c>
      <c r="L41" s="31">
        <v>0.04</v>
      </c>
      <c r="M41" s="17"/>
      <c r="N41" s="17"/>
      <c r="O41" s="17"/>
    </row>
    <row r="42" spans="1:15" ht="15" customHeight="1" x14ac:dyDescent="0.25">
      <c r="A42">
        <f t="shared" si="0"/>
        <v>41</v>
      </c>
      <c r="B42" s="13" t="s">
        <v>10</v>
      </c>
      <c r="C42" s="18"/>
      <c r="D42" s="18" t="s">
        <v>53</v>
      </c>
      <c r="E42" s="22"/>
      <c r="F42" s="19">
        <v>69208.36</v>
      </c>
      <c r="G42" s="19">
        <v>332.04</v>
      </c>
      <c r="H42" s="15">
        <v>0</v>
      </c>
      <c r="I42" s="19">
        <v>0</v>
      </c>
      <c r="J42" s="19">
        <v>0</v>
      </c>
      <c r="K42" s="19">
        <v>0</v>
      </c>
      <c r="L42" s="31">
        <v>7.0000000000000007E-2</v>
      </c>
      <c r="M42" s="17"/>
      <c r="N42" s="17"/>
      <c r="O42" s="17"/>
    </row>
    <row r="43" spans="1:15" ht="15" customHeight="1" x14ac:dyDescent="0.25">
      <c r="A43">
        <f t="shared" si="0"/>
        <v>42</v>
      </c>
      <c r="B43" s="13" t="s">
        <v>13</v>
      </c>
      <c r="C43" s="18"/>
      <c r="D43" s="18"/>
      <c r="E43" s="18" t="s">
        <v>53</v>
      </c>
      <c r="F43" s="19">
        <v>78540.800000000003</v>
      </c>
      <c r="G43" s="19">
        <v>218.91</v>
      </c>
      <c r="H43" s="15">
        <v>0</v>
      </c>
      <c r="I43" s="19">
        <v>0</v>
      </c>
      <c r="J43" s="19">
        <v>0</v>
      </c>
      <c r="K43" s="19">
        <v>0</v>
      </c>
      <c r="L43" s="31">
        <v>0.02</v>
      </c>
      <c r="M43" s="17"/>
      <c r="N43" s="17"/>
      <c r="O43" s="17"/>
    </row>
    <row r="44" spans="1:15" ht="15" customHeight="1" x14ac:dyDescent="0.25">
      <c r="A44">
        <f t="shared" si="0"/>
        <v>43</v>
      </c>
      <c r="B44" s="13" t="s">
        <v>13</v>
      </c>
      <c r="C44" s="18"/>
      <c r="D44" s="18"/>
      <c r="E44" s="18" t="s">
        <v>53</v>
      </c>
      <c r="F44" s="19">
        <v>78540.800000000003</v>
      </c>
      <c r="G44" s="19">
        <v>218.91</v>
      </c>
      <c r="H44" s="15">
        <v>0</v>
      </c>
      <c r="I44" s="19">
        <v>0</v>
      </c>
      <c r="J44" s="19">
        <v>0</v>
      </c>
      <c r="K44" s="19">
        <v>0</v>
      </c>
      <c r="L44" s="31">
        <v>0.02</v>
      </c>
      <c r="M44" s="17"/>
      <c r="N44" s="17"/>
      <c r="O44" s="17"/>
    </row>
    <row r="45" spans="1:15" ht="15" customHeight="1" x14ac:dyDescent="0.25">
      <c r="A45">
        <f t="shared" si="0"/>
        <v>44</v>
      </c>
      <c r="B45" s="13" t="s">
        <v>13</v>
      </c>
      <c r="C45" s="18"/>
      <c r="D45" s="18"/>
      <c r="E45" s="18" t="s">
        <v>53</v>
      </c>
      <c r="F45" s="19">
        <v>78540.800000000003</v>
      </c>
      <c r="G45" s="19">
        <v>218.82</v>
      </c>
      <c r="H45" s="15">
        <v>0</v>
      </c>
      <c r="I45" s="19">
        <v>0</v>
      </c>
      <c r="J45" s="19">
        <v>0</v>
      </c>
      <c r="K45" s="19">
        <v>0</v>
      </c>
      <c r="L45" s="31">
        <v>0.02</v>
      </c>
      <c r="M45" s="17"/>
      <c r="N45" s="17"/>
      <c r="O45" s="17"/>
    </row>
    <row r="46" spans="1:15" ht="15" customHeight="1" x14ac:dyDescent="0.25">
      <c r="A46">
        <f t="shared" si="0"/>
        <v>45</v>
      </c>
      <c r="B46" s="13" t="s">
        <v>29</v>
      </c>
      <c r="C46" s="18"/>
      <c r="D46" s="18"/>
      <c r="E46" s="18" t="s">
        <v>53</v>
      </c>
      <c r="F46" s="19">
        <v>40435.199999999997</v>
      </c>
      <c r="G46" s="19">
        <v>221.36</v>
      </c>
      <c r="H46" s="15">
        <v>0</v>
      </c>
      <c r="I46" s="19">
        <v>0</v>
      </c>
      <c r="J46" s="19">
        <v>0</v>
      </c>
      <c r="K46" s="19">
        <v>0</v>
      </c>
      <c r="L46" s="31">
        <v>7.2800000000000004E-2</v>
      </c>
      <c r="M46" s="17"/>
      <c r="N46" s="17"/>
      <c r="O46" s="17"/>
    </row>
    <row r="47" spans="1:15" ht="15" customHeight="1" x14ac:dyDescent="0.25">
      <c r="A47">
        <f t="shared" si="0"/>
        <v>46</v>
      </c>
      <c r="B47" s="13" t="s">
        <v>19</v>
      </c>
      <c r="C47" s="18"/>
      <c r="D47" s="18"/>
      <c r="E47" s="18" t="s">
        <v>53</v>
      </c>
      <c r="F47" s="19">
        <v>43139.199999999997</v>
      </c>
      <c r="G47" s="19">
        <v>219.42</v>
      </c>
      <c r="H47" s="15">
        <v>54.31</v>
      </c>
      <c r="I47" s="19">
        <v>0</v>
      </c>
      <c r="J47" s="19">
        <v>0</v>
      </c>
      <c r="K47" s="19">
        <v>0</v>
      </c>
      <c r="L47" s="31">
        <v>7.0199999999999999E-2</v>
      </c>
      <c r="M47" s="17"/>
      <c r="N47" s="17"/>
      <c r="O47" s="17"/>
    </row>
    <row r="48" spans="1:15" ht="15" customHeight="1" x14ac:dyDescent="0.25">
      <c r="A48">
        <f t="shared" si="0"/>
        <v>47</v>
      </c>
      <c r="B48" s="13" t="s">
        <v>23</v>
      </c>
      <c r="C48" s="18"/>
      <c r="D48" s="18" t="s">
        <v>53</v>
      </c>
      <c r="E48" s="18"/>
      <c r="F48" s="19">
        <v>81186.559999999998</v>
      </c>
      <c r="G48" s="19">
        <v>331.91</v>
      </c>
      <c r="H48" s="15">
        <v>55.32</v>
      </c>
      <c r="I48" s="19">
        <v>0</v>
      </c>
      <c r="J48" s="19">
        <v>0</v>
      </c>
      <c r="K48" s="19">
        <v>0</v>
      </c>
      <c r="L48" s="31">
        <v>0.08</v>
      </c>
      <c r="M48" s="17"/>
      <c r="N48" s="17"/>
      <c r="O48" s="17"/>
    </row>
    <row r="49" spans="1:15" ht="15" customHeight="1" x14ac:dyDescent="0.25">
      <c r="A49">
        <f t="shared" si="0"/>
        <v>48</v>
      </c>
      <c r="B49" s="13" t="s">
        <v>18</v>
      </c>
      <c r="C49" s="18"/>
      <c r="D49" s="18"/>
      <c r="E49" s="18" t="s">
        <v>53</v>
      </c>
      <c r="F49" s="19">
        <v>51001.599999999999</v>
      </c>
      <c r="G49" s="19">
        <v>221.24</v>
      </c>
      <c r="H49" s="15">
        <v>0</v>
      </c>
      <c r="I49" s="19">
        <v>0</v>
      </c>
      <c r="J49" s="19">
        <v>0</v>
      </c>
      <c r="K49" s="19">
        <v>0</v>
      </c>
      <c r="L49" s="31">
        <v>4.0300000000000002E-2</v>
      </c>
      <c r="M49" s="17"/>
      <c r="N49" s="17"/>
      <c r="O49" s="17"/>
    </row>
    <row r="50" spans="1:15" ht="15" customHeight="1" x14ac:dyDescent="0.25">
      <c r="A50">
        <f t="shared" si="0"/>
        <v>49</v>
      </c>
      <c r="B50" s="13" t="s">
        <v>13</v>
      </c>
      <c r="C50" s="18"/>
      <c r="D50" s="18"/>
      <c r="E50" s="18" t="s">
        <v>53</v>
      </c>
      <c r="F50" s="19">
        <v>78540.800000000003</v>
      </c>
      <c r="G50" s="19">
        <v>218.83</v>
      </c>
      <c r="H50" s="15">
        <v>0</v>
      </c>
      <c r="I50" s="19">
        <v>0</v>
      </c>
      <c r="J50" s="19">
        <v>0</v>
      </c>
      <c r="K50" s="19">
        <v>0</v>
      </c>
      <c r="L50" s="31">
        <v>0.02</v>
      </c>
      <c r="M50" s="17"/>
      <c r="N50" s="17"/>
      <c r="O50" s="17"/>
    </row>
    <row r="51" spans="1:15" ht="15" customHeight="1" x14ac:dyDescent="0.25">
      <c r="A51">
        <f t="shared" si="0"/>
        <v>50</v>
      </c>
      <c r="B51" s="13" t="s">
        <v>47</v>
      </c>
      <c r="C51" s="18" t="s">
        <v>53</v>
      </c>
      <c r="D51" s="18" t="s">
        <v>53</v>
      </c>
      <c r="E51" s="22"/>
      <c r="F51" s="19">
        <v>124992.4</v>
      </c>
      <c r="G51" s="19">
        <v>663.06</v>
      </c>
      <c r="H51" s="15">
        <v>0</v>
      </c>
      <c r="I51" s="19">
        <v>0</v>
      </c>
      <c r="J51" s="19">
        <v>7739.05</v>
      </c>
      <c r="K51" s="19">
        <v>0</v>
      </c>
      <c r="L51" s="31">
        <v>0.08</v>
      </c>
      <c r="M51" s="17"/>
      <c r="N51" s="17"/>
      <c r="O51" s="17"/>
    </row>
    <row r="52" spans="1:15" ht="15" customHeight="1" x14ac:dyDescent="0.25">
      <c r="A52">
        <f t="shared" si="0"/>
        <v>51</v>
      </c>
      <c r="B52" s="13" t="s">
        <v>28</v>
      </c>
      <c r="C52" s="18"/>
      <c r="D52" s="18"/>
      <c r="E52" s="18" t="s">
        <v>53</v>
      </c>
      <c r="F52" s="19">
        <v>66768</v>
      </c>
      <c r="G52" s="19">
        <v>218.91</v>
      </c>
      <c r="H52" s="15">
        <v>0</v>
      </c>
      <c r="I52" s="19">
        <v>0</v>
      </c>
      <c r="J52" s="19">
        <v>0</v>
      </c>
      <c r="K52" s="19">
        <v>0</v>
      </c>
      <c r="L52" s="31">
        <v>0.15629999999999999</v>
      </c>
      <c r="M52" s="17"/>
      <c r="N52" s="17"/>
      <c r="O52" s="17"/>
    </row>
    <row r="53" spans="1:15" ht="15" customHeight="1" x14ac:dyDescent="0.25">
      <c r="A53">
        <f t="shared" si="0"/>
        <v>52</v>
      </c>
      <c r="B53" s="13" t="s">
        <v>56</v>
      </c>
      <c r="C53" s="18"/>
      <c r="D53" s="18"/>
      <c r="E53" s="18" t="s">
        <v>53</v>
      </c>
      <c r="F53" s="19">
        <v>78540.800000000003</v>
      </c>
      <c r="G53" s="19">
        <v>219.25</v>
      </c>
      <c r="H53" s="15">
        <v>0</v>
      </c>
      <c r="I53" s="19">
        <v>0</v>
      </c>
      <c r="J53" s="19">
        <v>0</v>
      </c>
      <c r="K53" s="19">
        <v>0</v>
      </c>
      <c r="L53" s="31">
        <v>0.1211</v>
      </c>
      <c r="M53" s="17"/>
      <c r="N53" s="17"/>
      <c r="O53" s="17"/>
    </row>
    <row r="54" spans="1:15" ht="15" customHeight="1" x14ac:dyDescent="0.25">
      <c r="A54">
        <f t="shared" si="0"/>
        <v>53</v>
      </c>
      <c r="B54" s="13" t="s">
        <v>38</v>
      </c>
      <c r="C54" s="18" t="s">
        <v>53</v>
      </c>
      <c r="D54" s="18" t="s">
        <v>53</v>
      </c>
      <c r="E54" s="18"/>
      <c r="F54" s="19">
        <v>154500.84</v>
      </c>
      <c r="G54" s="19">
        <v>621.44000000000005</v>
      </c>
      <c r="H54" s="15">
        <v>0</v>
      </c>
      <c r="I54" s="19">
        <v>0</v>
      </c>
      <c r="J54" s="19">
        <v>3591.98</v>
      </c>
      <c r="K54" s="19">
        <v>0</v>
      </c>
      <c r="L54" s="31">
        <v>0.03</v>
      </c>
      <c r="M54" s="17"/>
      <c r="N54" s="17"/>
      <c r="O54" s="17"/>
    </row>
    <row r="55" spans="1:15" ht="15" customHeight="1" x14ac:dyDescent="0.25">
      <c r="A55">
        <f t="shared" si="0"/>
        <v>54</v>
      </c>
      <c r="B55" s="13" t="s">
        <v>22</v>
      </c>
      <c r="C55" s="18"/>
      <c r="D55" s="18"/>
      <c r="E55" s="18" t="s">
        <v>53</v>
      </c>
      <c r="F55" s="19">
        <v>46217.599999999999</v>
      </c>
      <c r="G55" s="19">
        <v>221.36</v>
      </c>
      <c r="H55" s="15">
        <v>0</v>
      </c>
      <c r="I55" s="19">
        <v>0</v>
      </c>
      <c r="J55" s="19">
        <v>0</v>
      </c>
      <c r="K55" s="19">
        <v>0</v>
      </c>
      <c r="L55" s="31">
        <v>4.0300000000000002E-2</v>
      </c>
      <c r="M55" s="17"/>
      <c r="N55" s="17"/>
      <c r="O55" s="17"/>
    </row>
    <row r="56" spans="1:15" ht="15" customHeight="1" x14ac:dyDescent="0.25">
      <c r="A56">
        <f t="shared" si="0"/>
        <v>55</v>
      </c>
      <c r="B56" s="13" t="s">
        <v>46</v>
      </c>
      <c r="C56" s="18"/>
      <c r="D56" s="18"/>
      <c r="E56" s="18" t="s">
        <v>53</v>
      </c>
      <c r="F56" s="19">
        <v>61027.199999999997</v>
      </c>
      <c r="G56" s="19">
        <v>221.36</v>
      </c>
      <c r="H56" s="15">
        <v>0</v>
      </c>
      <c r="I56" s="19">
        <v>0</v>
      </c>
      <c r="J56" s="19">
        <v>0</v>
      </c>
      <c r="K56" s="19">
        <v>0</v>
      </c>
      <c r="L56" s="31">
        <v>6.54E-2</v>
      </c>
      <c r="M56" s="17"/>
      <c r="N56" s="17"/>
      <c r="O56" s="17"/>
    </row>
    <row r="57" spans="1:15" ht="15" customHeight="1" x14ac:dyDescent="0.25">
      <c r="A57">
        <f t="shared" si="0"/>
        <v>56</v>
      </c>
      <c r="B57" s="13" t="s">
        <v>30</v>
      </c>
      <c r="C57" s="18" t="s">
        <v>53</v>
      </c>
      <c r="D57" s="18" t="s">
        <v>53</v>
      </c>
      <c r="E57" s="18"/>
      <c r="F57" s="19">
        <v>294377.2</v>
      </c>
      <c r="G57" s="19">
        <v>627.29</v>
      </c>
      <c r="H57" s="15">
        <v>0</v>
      </c>
      <c r="I57" s="19">
        <v>0</v>
      </c>
      <c r="J57" s="19">
        <v>0</v>
      </c>
      <c r="K57" s="19">
        <v>20000</v>
      </c>
      <c r="L57" s="31">
        <v>3.5200000000000002E-2</v>
      </c>
      <c r="M57" s="17"/>
      <c r="N57" s="17"/>
      <c r="O57" s="17"/>
    </row>
    <row r="58" spans="1:15" ht="15" customHeight="1" x14ac:dyDescent="0.25">
      <c r="A58">
        <f t="shared" si="0"/>
        <v>57</v>
      </c>
      <c r="B58" s="13" t="s">
        <v>69</v>
      </c>
      <c r="C58" s="18"/>
      <c r="D58" s="18" t="s">
        <v>53</v>
      </c>
      <c r="E58" s="22"/>
      <c r="F58" s="19">
        <v>58444.36</v>
      </c>
      <c r="G58" s="19">
        <v>221.36</v>
      </c>
      <c r="H58" s="15">
        <v>0</v>
      </c>
      <c r="I58" s="19">
        <v>0</v>
      </c>
      <c r="J58" s="19">
        <v>0</v>
      </c>
      <c r="K58" s="19">
        <v>0</v>
      </c>
      <c r="L58" s="31">
        <v>3.0200000000000001E-2</v>
      </c>
      <c r="M58" s="17"/>
      <c r="N58" s="17"/>
      <c r="O58" s="17"/>
    </row>
    <row r="59" spans="1:15" ht="15" customHeight="1" x14ac:dyDescent="0.25">
      <c r="A59">
        <f t="shared" si="0"/>
        <v>58</v>
      </c>
      <c r="B59" s="13" t="s">
        <v>44</v>
      </c>
      <c r="C59" s="18"/>
      <c r="D59" s="18" t="s">
        <v>53</v>
      </c>
      <c r="E59" s="22"/>
      <c r="F59" s="19">
        <v>75790</v>
      </c>
      <c r="G59" s="19">
        <v>221.37</v>
      </c>
      <c r="H59" s="15">
        <v>0</v>
      </c>
      <c r="I59" s="19">
        <v>0</v>
      </c>
      <c r="J59" s="19">
        <v>0</v>
      </c>
      <c r="K59" s="19">
        <v>0</v>
      </c>
      <c r="L59" s="31">
        <v>0.1105</v>
      </c>
      <c r="M59" s="17"/>
      <c r="N59" s="17"/>
      <c r="O59" s="17"/>
    </row>
    <row r="60" spans="1:15" ht="15" customHeight="1" x14ac:dyDescent="0.25">
      <c r="A60">
        <f t="shared" si="0"/>
        <v>59</v>
      </c>
      <c r="B60" s="13" t="s">
        <v>27</v>
      </c>
      <c r="C60" s="18"/>
      <c r="D60" s="18"/>
      <c r="E60" s="18" t="s">
        <v>53</v>
      </c>
      <c r="F60" s="19">
        <v>60756.800000000003</v>
      </c>
      <c r="G60" s="19">
        <v>332.04</v>
      </c>
      <c r="H60" s="15">
        <v>0</v>
      </c>
      <c r="I60" s="19">
        <v>0</v>
      </c>
      <c r="J60" s="19">
        <v>0</v>
      </c>
      <c r="K60" s="19">
        <v>0</v>
      </c>
      <c r="L60" s="31">
        <v>0.1217</v>
      </c>
      <c r="M60" s="17"/>
      <c r="N60" s="17"/>
      <c r="O60" s="17"/>
    </row>
    <row r="61" spans="1:15" ht="15" customHeight="1" x14ac:dyDescent="0.25">
      <c r="A61">
        <f t="shared" si="0"/>
        <v>60</v>
      </c>
      <c r="B61" s="13" t="s">
        <v>71</v>
      </c>
      <c r="C61" s="18" t="s">
        <v>53</v>
      </c>
      <c r="D61" s="18" t="s">
        <v>53</v>
      </c>
      <c r="E61" s="22"/>
      <c r="F61" s="19">
        <v>108000.88</v>
      </c>
      <c r="G61" s="19">
        <v>664.08</v>
      </c>
      <c r="H61" s="15">
        <v>0</v>
      </c>
      <c r="I61" s="19">
        <v>0</v>
      </c>
      <c r="J61" s="19">
        <v>5311.17</v>
      </c>
      <c r="K61" s="19">
        <v>0</v>
      </c>
      <c r="L61" s="31">
        <v>0.08</v>
      </c>
      <c r="M61" s="17"/>
      <c r="N61" s="17"/>
      <c r="O61" s="17"/>
    </row>
    <row r="62" spans="1:15" ht="15" customHeight="1" x14ac:dyDescent="0.25">
      <c r="A62">
        <f t="shared" si="0"/>
        <v>61</v>
      </c>
      <c r="B62" s="13" t="s">
        <v>73</v>
      </c>
      <c r="C62" s="18"/>
      <c r="D62" s="18" t="s">
        <v>53</v>
      </c>
      <c r="E62" s="22"/>
      <c r="F62" s="19">
        <v>70043.48</v>
      </c>
      <c r="G62" s="19">
        <v>332.05</v>
      </c>
      <c r="H62" s="15">
        <v>0</v>
      </c>
      <c r="I62" s="19">
        <v>0</v>
      </c>
      <c r="J62" s="19">
        <v>0</v>
      </c>
      <c r="K62" s="19">
        <v>0</v>
      </c>
      <c r="L62" s="31">
        <v>0.09</v>
      </c>
      <c r="M62" s="17"/>
      <c r="N62" s="17"/>
      <c r="O62" s="17"/>
    </row>
    <row r="63" spans="1:15" ht="15" customHeight="1" x14ac:dyDescent="0.25">
      <c r="A63">
        <f t="shared" si="0"/>
        <v>62</v>
      </c>
      <c r="B63" s="13" t="s">
        <v>29</v>
      </c>
      <c r="C63" s="18"/>
      <c r="D63" s="18"/>
      <c r="E63" s="18" t="s">
        <v>53</v>
      </c>
      <c r="F63" s="19">
        <v>36483.199999999997</v>
      </c>
      <c r="G63" s="19">
        <v>221.37</v>
      </c>
      <c r="H63" s="15">
        <v>0</v>
      </c>
      <c r="I63" s="19">
        <v>0</v>
      </c>
      <c r="J63" s="19">
        <v>0</v>
      </c>
      <c r="K63" s="19">
        <v>0</v>
      </c>
      <c r="L63" s="31">
        <v>8.2699999999999996E-2</v>
      </c>
      <c r="M63" s="17"/>
      <c r="N63" s="17"/>
      <c r="O63" s="17"/>
    </row>
    <row r="64" spans="1:15" ht="15" customHeight="1" x14ac:dyDescent="0.25">
      <c r="A64">
        <f t="shared" si="0"/>
        <v>63</v>
      </c>
      <c r="B64" s="13" t="s">
        <v>6</v>
      </c>
      <c r="C64" s="18"/>
      <c r="D64" s="18"/>
      <c r="E64" s="18" t="s">
        <v>53</v>
      </c>
      <c r="F64" s="19">
        <v>54288</v>
      </c>
      <c r="G64" s="19">
        <v>221.36</v>
      </c>
      <c r="H64" s="15">
        <v>0</v>
      </c>
      <c r="I64" s="19">
        <v>0</v>
      </c>
      <c r="J64" s="19">
        <v>0</v>
      </c>
      <c r="K64" s="19">
        <v>0</v>
      </c>
      <c r="L64" s="31">
        <v>6.5299999999999997E-2</v>
      </c>
      <c r="M64" s="17"/>
      <c r="N64" s="17"/>
      <c r="O64" s="17"/>
    </row>
    <row r="65" spans="1:15" ht="15" customHeight="1" x14ac:dyDescent="0.25">
      <c r="A65">
        <f t="shared" si="0"/>
        <v>64</v>
      </c>
      <c r="B65" s="13" t="s">
        <v>29</v>
      </c>
      <c r="C65" s="18"/>
      <c r="D65" s="18"/>
      <c r="E65" s="18" t="s">
        <v>53</v>
      </c>
      <c r="F65" s="19">
        <v>37564.800000000003</v>
      </c>
      <c r="G65" s="19">
        <v>221.36</v>
      </c>
      <c r="H65" s="15">
        <v>0</v>
      </c>
      <c r="I65" s="19">
        <v>0</v>
      </c>
      <c r="J65" s="19">
        <v>0</v>
      </c>
      <c r="K65" s="19">
        <v>0</v>
      </c>
      <c r="L65" s="31">
        <v>0.1148</v>
      </c>
      <c r="M65" s="17"/>
      <c r="N65" s="20"/>
      <c r="O65" s="17"/>
    </row>
    <row r="66" spans="1:15" ht="15" customHeight="1" x14ac:dyDescent="0.25">
      <c r="A66">
        <f t="shared" si="0"/>
        <v>65</v>
      </c>
      <c r="B66" s="13" t="s">
        <v>28</v>
      </c>
      <c r="C66" s="18"/>
      <c r="D66" s="18"/>
      <c r="E66" s="18" t="s">
        <v>53</v>
      </c>
      <c r="F66" s="19">
        <v>58905.599999999999</v>
      </c>
      <c r="G66" s="19">
        <v>221.31</v>
      </c>
      <c r="H66" s="15">
        <v>0</v>
      </c>
      <c r="I66" s="19">
        <v>0</v>
      </c>
      <c r="J66" s="19">
        <v>0</v>
      </c>
      <c r="K66" s="19">
        <v>0</v>
      </c>
      <c r="L66" s="31">
        <v>0.17710000000000001</v>
      </c>
      <c r="M66" s="17"/>
      <c r="N66" s="17"/>
      <c r="O66" s="17"/>
    </row>
    <row r="67" spans="1:15" ht="15" customHeight="1" x14ac:dyDescent="0.25">
      <c r="A67">
        <f t="shared" si="0"/>
        <v>66</v>
      </c>
      <c r="B67" s="13" t="s">
        <v>28</v>
      </c>
      <c r="C67" s="18"/>
      <c r="D67" s="18"/>
      <c r="E67" s="18" t="s">
        <v>53</v>
      </c>
      <c r="F67" s="19">
        <v>74609.600000000006</v>
      </c>
      <c r="G67" s="19">
        <v>218.67</v>
      </c>
      <c r="H67" s="15">
        <v>0</v>
      </c>
      <c r="I67" s="19">
        <v>0</v>
      </c>
      <c r="J67" s="19">
        <v>0</v>
      </c>
      <c r="K67" s="19">
        <v>0</v>
      </c>
      <c r="L67" s="31">
        <v>0.13980000000000001</v>
      </c>
      <c r="M67" s="17"/>
      <c r="N67" s="17"/>
      <c r="O67" s="17"/>
    </row>
    <row r="68" spans="1:15" ht="15" customHeight="1" x14ac:dyDescent="0.25">
      <c r="A68">
        <f t="shared" ref="A68:A74" si="1">A67+1</f>
        <v>67</v>
      </c>
      <c r="B68" s="13" t="s">
        <v>28</v>
      </c>
      <c r="C68" s="18"/>
      <c r="D68" s="18"/>
      <c r="E68" s="18" t="s">
        <v>53</v>
      </c>
      <c r="F68" s="19">
        <v>62816</v>
      </c>
      <c r="G68" s="19">
        <v>218.68</v>
      </c>
      <c r="H68" s="15">
        <v>0</v>
      </c>
      <c r="I68" s="19">
        <v>0</v>
      </c>
      <c r="J68" s="19">
        <v>0</v>
      </c>
      <c r="K68" s="19">
        <v>0</v>
      </c>
      <c r="L68" s="31">
        <v>0.1656</v>
      </c>
      <c r="M68" s="17"/>
      <c r="N68" s="17"/>
      <c r="O68" s="17"/>
    </row>
    <row r="69" spans="1:15" ht="15" customHeight="1" x14ac:dyDescent="0.25">
      <c r="A69">
        <f t="shared" si="1"/>
        <v>68</v>
      </c>
      <c r="B69" s="13" t="s">
        <v>21</v>
      </c>
      <c r="C69" s="18"/>
      <c r="D69" s="18" t="s">
        <v>53</v>
      </c>
      <c r="E69" s="22"/>
      <c r="F69" s="19">
        <v>88160.28</v>
      </c>
      <c r="G69" s="19">
        <v>332.04</v>
      </c>
      <c r="H69" s="15">
        <v>0</v>
      </c>
      <c r="I69" s="19">
        <v>0</v>
      </c>
      <c r="J69" s="19">
        <v>0</v>
      </c>
      <c r="K69" s="19">
        <v>0</v>
      </c>
      <c r="L69" s="31">
        <v>0.1449</v>
      </c>
      <c r="M69" s="17"/>
      <c r="N69" s="17"/>
      <c r="O69" s="17"/>
    </row>
    <row r="70" spans="1:15" ht="15" customHeight="1" x14ac:dyDescent="0.25">
      <c r="A70">
        <f t="shared" si="1"/>
        <v>69</v>
      </c>
      <c r="B70" s="13" t="s">
        <v>18</v>
      </c>
      <c r="C70" s="13"/>
      <c r="D70" s="13"/>
      <c r="E70" s="18" t="s">
        <v>53</v>
      </c>
      <c r="F70" s="19">
        <v>45510.400000000001</v>
      </c>
      <c r="G70" s="19">
        <v>0</v>
      </c>
      <c r="H70" s="15">
        <v>0</v>
      </c>
      <c r="I70" s="19">
        <v>0</v>
      </c>
      <c r="J70" s="19">
        <v>0</v>
      </c>
      <c r="K70" s="19">
        <v>0</v>
      </c>
      <c r="L70" s="31">
        <v>2.4799999999999999E-2</v>
      </c>
      <c r="M70" s="17"/>
      <c r="N70" s="17"/>
      <c r="O70" s="17"/>
    </row>
    <row r="71" spans="1:15" ht="15" customHeight="1" x14ac:dyDescent="0.25">
      <c r="A71">
        <f t="shared" si="1"/>
        <v>70</v>
      </c>
      <c r="B71" s="13" t="s">
        <v>13</v>
      </c>
      <c r="C71" s="13"/>
      <c r="D71" s="13"/>
      <c r="E71" s="18" t="s">
        <v>53</v>
      </c>
      <c r="F71" s="19">
        <v>77001.600000000006</v>
      </c>
      <c r="G71" s="19">
        <v>0</v>
      </c>
      <c r="H71" s="15">
        <v>0</v>
      </c>
      <c r="I71" s="19">
        <v>0</v>
      </c>
      <c r="J71" s="19">
        <v>0</v>
      </c>
      <c r="K71" s="19">
        <v>0</v>
      </c>
      <c r="L71" s="31" t="s">
        <v>81</v>
      </c>
      <c r="M71" s="17"/>
      <c r="N71" s="17"/>
      <c r="O71" s="17"/>
    </row>
    <row r="72" spans="1:15" ht="15" customHeight="1" x14ac:dyDescent="0.25">
      <c r="A72">
        <f t="shared" si="1"/>
        <v>71</v>
      </c>
      <c r="B72" s="13" t="s">
        <v>13</v>
      </c>
      <c r="C72" s="13"/>
      <c r="D72" s="13"/>
      <c r="E72" s="18" t="s">
        <v>53</v>
      </c>
      <c r="F72" s="19">
        <v>78540.800000000003</v>
      </c>
      <c r="G72" s="19">
        <v>0</v>
      </c>
      <c r="H72" s="15">
        <v>0</v>
      </c>
      <c r="I72" s="19">
        <v>0</v>
      </c>
      <c r="J72" s="19">
        <v>0</v>
      </c>
      <c r="K72" s="19">
        <v>0</v>
      </c>
      <c r="L72" s="31" t="s">
        <v>81</v>
      </c>
      <c r="M72" s="17"/>
      <c r="N72" s="17"/>
      <c r="O72" s="17"/>
    </row>
    <row r="73" spans="1:15" ht="15" customHeight="1" x14ac:dyDescent="0.25">
      <c r="A73">
        <f t="shared" si="1"/>
        <v>72</v>
      </c>
      <c r="B73" s="13" t="s">
        <v>18</v>
      </c>
      <c r="C73" s="13"/>
      <c r="D73" s="13"/>
      <c r="E73" s="18" t="s">
        <v>53</v>
      </c>
      <c r="F73" s="19">
        <v>45739.199999999997</v>
      </c>
      <c r="G73" s="19">
        <v>221.37</v>
      </c>
      <c r="H73" s="15">
        <v>0</v>
      </c>
      <c r="I73" s="19">
        <v>0</v>
      </c>
      <c r="J73" s="19">
        <v>0</v>
      </c>
      <c r="K73" s="19">
        <v>0</v>
      </c>
      <c r="L73" s="31" t="s">
        <v>81</v>
      </c>
      <c r="M73" s="17"/>
      <c r="N73" s="17"/>
      <c r="O73" s="17"/>
    </row>
    <row r="74" spans="1:15" ht="15" customHeight="1" x14ac:dyDescent="0.25">
      <c r="A74">
        <f t="shared" si="1"/>
        <v>73</v>
      </c>
      <c r="B74" s="13" t="s">
        <v>19</v>
      </c>
      <c r="C74" s="13"/>
      <c r="D74" s="13"/>
      <c r="E74" s="18" t="s">
        <v>53</v>
      </c>
      <c r="F74" s="19">
        <v>48880</v>
      </c>
      <c r="G74" s="19">
        <v>218.8</v>
      </c>
      <c r="H74" s="15">
        <v>0</v>
      </c>
      <c r="I74" s="19">
        <v>0</v>
      </c>
      <c r="J74" s="19">
        <v>0</v>
      </c>
      <c r="K74" s="19">
        <v>0</v>
      </c>
      <c r="L74" s="31" t="s">
        <v>81</v>
      </c>
      <c r="M74" s="17"/>
      <c r="N74" s="17"/>
      <c r="O74" s="17"/>
    </row>
    <row r="75" spans="1:15" ht="15" customHeight="1" x14ac:dyDescent="0.25">
      <c r="B75" s="13"/>
      <c r="C75" s="13"/>
      <c r="D75" s="13"/>
      <c r="E75" s="18"/>
      <c r="F75" s="19"/>
      <c r="G75" s="19"/>
      <c r="H75" s="15"/>
      <c r="I75" s="19"/>
      <c r="J75" s="19"/>
      <c r="K75" s="19"/>
      <c r="L75" s="17"/>
      <c r="M75" s="17"/>
      <c r="N75" s="17"/>
      <c r="O75" s="17"/>
    </row>
    <row r="76" spans="1:15" ht="15.75" thickBot="1" x14ac:dyDescent="0.3"/>
    <row r="77" spans="1:15" x14ac:dyDescent="0.25">
      <c r="A77" s="41" t="s">
        <v>89</v>
      </c>
      <c r="B77" s="42" t="s">
        <v>110</v>
      </c>
      <c r="C77" s="65">
        <f>+AVERAGEIF(C$2:C$74,"X",$L$2:$L$74)</f>
        <v>5.3039999999999997E-2</v>
      </c>
    </row>
    <row r="78" spans="1:15" x14ac:dyDescent="0.25">
      <c r="A78" s="44" t="s">
        <v>90</v>
      </c>
      <c r="B78" s="14" t="s">
        <v>111</v>
      </c>
      <c r="C78" s="66">
        <f>+AVERAGEIF(D$2:D$74,"X",$L$2:$L$74)</f>
        <v>6.2557142857142853E-2</v>
      </c>
    </row>
    <row r="79" spans="1:15" x14ac:dyDescent="0.25">
      <c r="A79" s="44" t="s">
        <v>91</v>
      </c>
      <c r="B79" s="14" t="s">
        <v>112</v>
      </c>
      <c r="C79" s="66">
        <f>+AVERAGEIF(E$2:E$74,"X",$L$2:$L$74)</f>
        <v>4.8288888888888881E-2</v>
      </c>
    </row>
    <row r="80" spans="1:15" x14ac:dyDescent="0.25">
      <c r="A80" s="44" t="s">
        <v>94</v>
      </c>
      <c r="B80" s="14" t="s">
        <v>95</v>
      </c>
      <c r="C80" s="67">
        <f>+AVERAGEIF(C$2:C$74,"X",$G$2:$G$74)</f>
        <v>637.71399999999994</v>
      </c>
    </row>
    <row r="81" spans="1:3" x14ac:dyDescent="0.25">
      <c r="A81" s="44" t="s">
        <v>93</v>
      </c>
      <c r="B81" s="14" t="s">
        <v>96</v>
      </c>
      <c r="C81" s="67">
        <f>+AVERAGEIF(D$2:D$74,"X",$G$2:$G$74)</f>
        <v>417.16071428571428</v>
      </c>
    </row>
    <row r="82" spans="1:3" x14ac:dyDescent="0.25">
      <c r="A82" s="44" t="s">
        <v>92</v>
      </c>
      <c r="B82" s="14" t="s">
        <v>100</v>
      </c>
      <c r="C82" s="67">
        <f>+AVERAGEIF(E$2:E$74,"X",$G$2:$G$74)</f>
        <v>203.21661016949156</v>
      </c>
    </row>
    <row r="83" spans="1:3" x14ac:dyDescent="0.25">
      <c r="A83" s="44" t="s">
        <v>97</v>
      </c>
      <c r="B83" s="14" t="s">
        <v>101</v>
      </c>
      <c r="C83" s="67">
        <f>+SUMIF(C$2:C$74,"X",$H$2:$H$74)</f>
        <v>0</v>
      </c>
    </row>
    <row r="84" spans="1:3" x14ac:dyDescent="0.25">
      <c r="A84" s="44" t="s">
        <v>98</v>
      </c>
      <c r="B84" s="14" t="s">
        <v>102</v>
      </c>
      <c r="C84" s="67">
        <f>+SUMIF(D$2:D$74,"X",$H$2:$H$74)</f>
        <v>55.32</v>
      </c>
    </row>
    <row r="85" spans="1:3" x14ac:dyDescent="0.25">
      <c r="A85" s="44" t="s">
        <v>99</v>
      </c>
      <c r="B85" s="14" t="s">
        <v>103</v>
      </c>
      <c r="C85" s="67">
        <f>+SUMIF(E$2:E$74,"X",$H$2:$H$74)</f>
        <v>2531.35</v>
      </c>
    </row>
    <row r="86" spans="1:3" x14ac:dyDescent="0.25">
      <c r="A86" s="44" t="s">
        <v>104</v>
      </c>
      <c r="B86" s="14" t="s">
        <v>107</v>
      </c>
      <c r="C86" s="67">
        <f>+SUMIF(C$2:C$74,"X",$J$2:$J$74)</f>
        <v>22747.980000000003</v>
      </c>
    </row>
    <row r="87" spans="1:3" x14ac:dyDescent="0.25">
      <c r="A87" s="44" t="s">
        <v>105</v>
      </c>
      <c r="B87" s="14" t="s">
        <v>108</v>
      </c>
      <c r="C87" s="67">
        <f>+SUMIF(D$2:D$74,"X",$J$2:$J$74)</f>
        <v>22747.980000000003</v>
      </c>
    </row>
    <row r="88" spans="1:3" x14ac:dyDescent="0.25">
      <c r="A88" s="44" t="s">
        <v>106</v>
      </c>
      <c r="B88" s="14" t="s">
        <v>109</v>
      </c>
      <c r="C88" s="67">
        <f>+SUMIF(E$2:E$74,"X",$J$2:$J$74)</f>
        <v>0</v>
      </c>
    </row>
    <row r="89" spans="1:3" x14ac:dyDescent="0.25">
      <c r="A89" s="44" t="s">
        <v>113</v>
      </c>
      <c r="B89" s="14" t="s">
        <v>116</v>
      </c>
      <c r="C89" s="67">
        <f>+SUMIF(C$2:C$74,"X",$K$2:$K$74)+SUMIF(C$2:C$74,"X",$I$2:$I$74)</f>
        <v>20000</v>
      </c>
    </row>
    <row r="90" spans="1:3" x14ac:dyDescent="0.25">
      <c r="A90" s="44" t="s">
        <v>114</v>
      </c>
      <c r="B90" s="14" t="s">
        <v>117</v>
      </c>
      <c r="C90" s="67">
        <f>+SUMIF(D$2:D$74,"X",$K$2:$K$74)+SUMIF(D$2:D$74,"X",$I$2:$I$74)</f>
        <v>20000</v>
      </c>
    </row>
    <row r="91" spans="1:3" x14ac:dyDescent="0.25">
      <c r="A91" s="44" t="s">
        <v>115</v>
      </c>
      <c r="B91" s="14" t="s">
        <v>118</v>
      </c>
      <c r="C91" s="67">
        <f>+SUMIF(E$2:E$74,"X",$K$2:$K$74)+SUMIF(E$2:E$74,"X",$I$2:$I$74)</f>
        <v>0</v>
      </c>
    </row>
    <row r="92" spans="1:3" x14ac:dyDescent="0.25">
      <c r="A92" s="44"/>
      <c r="C92" s="60"/>
    </row>
    <row r="93" spans="1:3" ht="15.75" thickBot="1" x14ac:dyDescent="0.3">
      <c r="A93" s="48" t="s">
        <v>119</v>
      </c>
      <c r="B93" s="49"/>
      <c r="C93" s="61"/>
    </row>
  </sheetData>
  <autoFilter ref="A1:L74" xr:uid="{E3044AFF-1B22-4023-8E3B-6DEBEC1F477A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89324-897A-4E83-8D23-F67D3EAA3373}">
  <dimension ref="A1:L91"/>
  <sheetViews>
    <sheetView zoomScaleNormal="100" workbookViewId="0">
      <pane ySplit="1" topLeftCell="A2" activePane="bottomLeft" state="frozen"/>
      <selection activeCell="L1" sqref="L1:L1048576"/>
      <selection pane="bottomLeft" activeCell="B1" sqref="B1:C1048576"/>
    </sheetView>
  </sheetViews>
  <sheetFormatPr defaultRowHeight="15" x14ac:dyDescent="0.25"/>
  <cols>
    <col min="1" max="1" width="9.85546875" bestFit="1" customWidth="1"/>
    <col min="2" max="2" width="57.85546875" bestFit="1" customWidth="1"/>
    <col min="3" max="3" width="11.5703125" style="3" bestFit="1" customWidth="1"/>
    <col min="4" max="4" width="8.140625" style="3" bestFit="1" customWidth="1"/>
    <col min="5" max="5" width="12.5703125" style="3" bestFit="1" customWidth="1"/>
    <col min="6" max="6" width="14.28515625" style="2" bestFit="1" customWidth="1"/>
    <col min="7" max="7" width="11.5703125" style="2" bestFit="1" customWidth="1"/>
    <col min="8" max="8" width="10.5703125" style="2" bestFit="1" customWidth="1"/>
    <col min="9" max="9" width="11.85546875" style="2" bestFit="1" customWidth="1"/>
    <col min="10" max="10" width="11.5703125" style="2" bestFit="1" customWidth="1"/>
    <col min="11" max="11" width="14" style="2" bestFit="1" customWidth="1"/>
    <col min="12" max="12" width="12.140625" style="2" bestFit="1" customWidth="1"/>
  </cols>
  <sheetData>
    <row r="1" spans="1:12" ht="30" x14ac:dyDescent="0.25">
      <c r="A1" s="8" t="s">
        <v>54</v>
      </c>
      <c r="B1" s="9" t="s">
        <v>5</v>
      </c>
      <c r="C1" s="10" t="s">
        <v>2</v>
      </c>
      <c r="D1" s="10" t="s">
        <v>3</v>
      </c>
      <c r="E1" s="10" t="s">
        <v>4</v>
      </c>
      <c r="F1" s="24" t="s">
        <v>0</v>
      </c>
      <c r="G1" s="24" t="s">
        <v>1</v>
      </c>
      <c r="H1" s="24" t="s">
        <v>50</v>
      </c>
      <c r="I1" s="24" t="s">
        <v>52</v>
      </c>
      <c r="J1" s="25" t="s">
        <v>48</v>
      </c>
      <c r="K1" s="25" t="s">
        <v>49</v>
      </c>
      <c r="L1" s="11" t="s">
        <v>88</v>
      </c>
    </row>
    <row r="2" spans="1:12" x14ac:dyDescent="0.25">
      <c r="A2">
        <v>1</v>
      </c>
      <c r="B2" s="14" t="s">
        <v>57</v>
      </c>
      <c r="C2" s="26"/>
      <c r="D2" s="26" t="s">
        <v>53</v>
      </c>
      <c r="E2" s="26"/>
      <c r="F2" s="27">
        <v>116744.06</v>
      </c>
      <c r="G2" s="15">
        <v>574.83000000000004</v>
      </c>
      <c r="H2" s="15">
        <v>437.97</v>
      </c>
      <c r="I2" s="15">
        <v>0</v>
      </c>
      <c r="J2" s="2">
        <v>0</v>
      </c>
      <c r="K2" s="2">
        <v>0</v>
      </c>
      <c r="L2" s="33">
        <v>2.5000000000000001E-2</v>
      </c>
    </row>
    <row r="3" spans="1:12" x14ac:dyDescent="0.25">
      <c r="A3">
        <f>A2+1</f>
        <v>2</v>
      </c>
      <c r="B3" s="14" t="s">
        <v>12</v>
      </c>
      <c r="C3" s="26"/>
      <c r="D3" s="26"/>
      <c r="E3" s="26" t="s">
        <v>53</v>
      </c>
      <c r="F3" s="27">
        <v>68099.199999999997</v>
      </c>
      <c r="G3" s="15">
        <v>218.94</v>
      </c>
      <c r="H3" s="15">
        <v>0</v>
      </c>
      <c r="I3" s="15">
        <v>0</v>
      </c>
      <c r="J3" s="2">
        <v>0</v>
      </c>
      <c r="K3" s="2">
        <v>0</v>
      </c>
      <c r="L3" s="33">
        <v>0.11169999999999999</v>
      </c>
    </row>
    <row r="4" spans="1:12" x14ac:dyDescent="0.25">
      <c r="A4">
        <f t="shared" ref="A4:A67" si="0">A3+1</f>
        <v>3</v>
      </c>
      <c r="B4" s="14" t="s">
        <v>11</v>
      </c>
      <c r="C4" s="26"/>
      <c r="D4" s="26"/>
      <c r="E4" s="26" t="s">
        <v>53</v>
      </c>
      <c r="F4" s="27">
        <v>88108.800000000003</v>
      </c>
      <c r="G4" s="15">
        <v>218.93</v>
      </c>
      <c r="H4" s="15">
        <v>0</v>
      </c>
      <c r="I4" s="15">
        <v>0</v>
      </c>
      <c r="J4" s="2">
        <v>0</v>
      </c>
      <c r="K4" s="2">
        <v>0</v>
      </c>
      <c r="L4" s="33">
        <v>0.02</v>
      </c>
    </row>
    <row r="5" spans="1:12" x14ac:dyDescent="0.25">
      <c r="A5">
        <f t="shared" si="0"/>
        <v>4</v>
      </c>
      <c r="B5" s="14" t="s">
        <v>12</v>
      </c>
      <c r="C5" s="26"/>
      <c r="D5" s="26"/>
      <c r="E5" s="26" t="s">
        <v>53</v>
      </c>
      <c r="F5" s="27">
        <v>68099.199999999997</v>
      </c>
      <c r="G5" s="15">
        <v>218.94</v>
      </c>
      <c r="H5" s="15">
        <v>0</v>
      </c>
      <c r="I5" s="15">
        <v>0</v>
      </c>
      <c r="J5" s="2">
        <v>0</v>
      </c>
      <c r="K5" s="2">
        <v>0</v>
      </c>
      <c r="L5" s="33">
        <v>0.02</v>
      </c>
    </row>
    <row r="6" spans="1:12" x14ac:dyDescent="0.25">
      <c r="A6">
        <f t="shared" si="0"/>
        <v>5</v>
      </c>
      <c r="B6" s="14" t="s">
        <v>23</v>
      </c>
      <c r="C6" s="26"/>
      <c r="D6" s="26" t="s">
        <v>53</v>
      </c>
      <c r="E6" s="26"/>
      <c r="F6" s="27">
        <v>81289.31</v>
      </c>
      <c r="G6" s="15">
        <v>219.13</v>
      </c>
      <c r="H6" s="15">
        <v>0</v>
      </c>
      <c r="I6" s="15">
        <v>0</v>
      </c>
      <c r="J6" s="2">
        <v>0</v>
      </c>
      <c r="K6" s="2">
        <v>0</v>
      </c>
      <c r="L6" s="33">
        <v>0.04</v>
      </c>
    </row>
    <row r="7" spans="1:12" x14ac:dyDescent="0.25">
      <c r="A7">
        <f t="shared" si="0"/>
        <v>6</v>
      </c>
      <c r="B7" s="14" t="s">
        <v>11</v>
      </c>
      <c r="C7" s="26"/>
      <c r="D7" s="26"/>
      <c r="E7" s="26" t="s">
        <v>53</v>
      </c>
      <c r="F7" s="27">
        <v>88108.800000000003</v>
      </c>
      <c r="G7" s="36">
        <v>218.94</v>
      </c>
      <c r="H7" s="15"/>
      <c r="I7" s="15">
        <v>0</v>
      </c>
      <c r="J7" s="2">
        <v>0</v>
      </c>
      <c r="K7" s="2">
        <v>0</v>
      </c>
      <c r="L7" s="33">
        <v>0.02</v>
      </c>
    </row>
    <row r="8" spans="1:12" x14ac:dyDescent="0.25">
      <c r="A8">
        <f t="shared" si="0"/>
        <v>7</v>
      </c>
      <c r="B8" s="14" t="s">
        <v>11</v>
      </c>
      <c r="C8" s="26"/>
      <c r="D8" s="26"/>
      <c r="E8" s="26" t="s">
        <v>53</v>
      </c>
      <c r="F8" s="27">
        <v>88108.800000000003</v>
      </c>
      <c r="G8" s="15">
        <v>0</v>
      </c>
      <c r="H8" s="15">
        <v>603.48</v>
      </c>
      <c r="I8" s="15">
        <v>0</v>
      </c>
      <c r="J8" s="2">
        <v>0</v>
      </c>
      <c r="K8" s="2">
        <v>0</v>
      </c>
      <c r="L8" s="33">
        <v>0.02</v>
      </c>
    </row>
    <row r="9" spans="1:12" x14ac:dyDescent="0.25">
      <c r="A9">
        <f t="shared" si="0"/>
        <v>8</v>
      </c>
      <c r="B9" s="14" t="s">
        <v>11</v>
      </c>
      <c r="C9" s="26"/>
      <c r="D9" s="26"/>
      <c r="E9" s="26" t="s">
        <v>53</v>
      </c>
      <c r="F9" s="27">
        <v>88108.800000000003</v>
      </c>
      <c r="G9" s="15">
        <v>218.94</v>
      </c>
      <c r="H9" s="15">
        <v>0</v>
      </c>
      <c r="I9" s="15">
        <v>0</v>
      </c>
      <c r="J9" s="2">
        <v>0</v>
      </c>
      <c r="K9" s="2">
        <v>0</v>
      </c>
      <c r="L9" s="33">
        <v>0.02</v>
      </c>
    </row>
    <row r="10" spans="1:12" x14ac:dyDescent="0.25">
      <c r="A10">
        <f t="shared" si="0"/>
        <v>9</v>
      </c>
      <c r="B10" s="14" t="s">
        <v>13</v>
      </c>
      <c r="C10" s="26"/>
      <c r="D10" s="26"/>
      <c r="E10" s="26" t="s">
        <v>53</v>
      </c>
      <c r="F10" s="27">
        <v>80100.800000000003</v>
      </c>
      <c r="G10" s="15">
        <v>218.92</v>
      </c>
      <c r="H10" s="15">
        <v>0</v>
      </c>
      <c r="I10" s="15">
        <v>0</v>
      </c>
      <c r="J10" s="2">
        <v>0</v>
      </c>
      <c r="K10" s="2">
        <v>0</v>
      </c>
      <c r="L10" s="33">
        <v>0.02</v>
      </c>
    </row>
    <row r="11" spans="1:12" x14ac:dyDescent="0.25">
      <c r="A11">
        <f t="shared" si="0"/>
        <v>10</v>
      </c>
      <c r="B11" s="14" t="s">
        <v>11</v>
      </c>
      <c r="C11" s="26"/>
      <c r="D11" s="26"/>
      <c r="E11" s="26" t="s">
        <v>53</v>
      </c>
      <c r="F11" s="27">
        <v>88108.800000000003</v>
      </c>
      <c r="G11" s="15">
        <v>219.14</v>
      </c>
      <c r="H11" s="15">
        <v>273.95</v>
      </c>
      <c r="I11" s="15">
        <v>0</v>
      </c>
      <c r="J11" s="2">
        <v>0</v>
      </c>
      <c r="K11" s="2">
        <v>0</v>
      </c>
      <c r="L11" s="33">
        <v>0.02</v>
      </c>
    </row>
    <row r="12" spans="1:12" x14ac:dyDescent="0.25">
      <c r="A12">
        <f t="shared" si="0"/>
        <v>11</v>
      </c>
      <c r="B12" s="13" t="s">
        <v>33</v>
      </c>
      <c r="C12" s="26"/>
      <c r="D12" s="26"/>
      <c r="E12" s="26" t="s">
        <v>53</v>
      </c>
      <c r="F12" s="27">
        <v>54953.599999999999</v>
      </c>
      <c r="G12" s="15">
        <v>218.93</v>
      </c>
      <c r="H12" s="15">
        <v>273.67</v>
      </c>
      <c r="I12" s="15">
        <v>0</v>
      </c>
      <c r="J12" s="2">
        <v>0</v>
      </c>
      <c r="K12" s="2">
        <v>0</v>
      </c>
      <c r="L12" s="33">
        <v>0.03</v>
      </c>
    </row>
    <row r="13" spans="1:12" x14ac:dyDescent="0.25">
      <c r="A13">
        <f t="shared" si="0"/>
        <v>12</v>
      </c>
      <c r="B13" s="14" t="s">
        <v>11</v>
      </c>
      <c r="C13" s="26"/>
      <c r="D13" s="26"/>
      <c r="E13" s="26" t="s">
        <v>53</v>
      </c>
      <c r="F13" s="27">
        <v>88108.800000000003</v>
      </c>
      <c r="G13" s="15">
        <v>218.93</v>
      </c>
      <c r="H13" s="15">
        <v>0</v>
      </c>
      <c r="I13" s="15">
        <v>0</v>
      </c>
      <c r="J13" s="2">
        <v>0</v>
      </c>
      <c r="K13" s="2">
        <v>0</v>
      </c>
      <c r="L13" s="33">
        <v>0.02</v>
      </c>
    </row>
    <row r="14" spans="1:12" x14ac:dyDescent="0.25">
      <c r="A14">
        <f t="shared" si="0"/>
        <v>13</v>
      </c>
      <c r="B14" s="14" t="s">
        <v>13</v>
      </c>
      <c r="C14" s="26"/>
      <c r="D14" s="26"/>
      <c r="E14" s="26" t="s">
        <v>53</v>
      </c>
      <c r="F14" s="27">
        <v>80100.800000000003</v>
      </c>
      <c r="G14" s="15">
        <v>218.94</v>
      </c>
      <c r="H14" s="15">
        <v>0</v>
      </c>
      <c r="I14" s="15">
        <v>0</v>
      </c>
      <c r="J14" s="2">
        <v>0</v>
      </c>
      <c r="K14" s="2">
        <v>0</v>
      </c>
      <c r="L14" s="33">
        <v>0.02</v>
      </c>
    </row>
    <row r="15" spans="1:12" x14ac:dyDescent="0.25">
      <c r="A15">
        <f t="shared" si="0"/>
        <v>14</v>
      </c>
      <c r="B15" s="14" t="s">
        <v>58</v>
      </c>
      <c r="C15" s="26"/>
      <c r="D15" s="26"/>
      <c r="E15" s="26" t="s">
        <v>53</v>
      </c>
      <c r="F15" s="27">
        <v>68099.199999999997</v>
      </c>
      <c r="G15" s="15">
        <v>218.94</v>
      </c>
      <c r="H15" s="15">
        <v>0</v>
      </c>
      <c r="I15" s="15">
        <v>0</v>
      </c>
      <c r="J15" s="2">
        <v>0</v>
      </c>
      <c r="K15" s="2">
        <v>0</v>
      </c>
      <c r="L15" s="33">
        <v>1.9900000000000001E-2</v>
      </c>
    </row>
    <row r="16" spans="1:12" x14ac:dyDescent="0.25">
      <c r="A16">
        <f t="shared" si="0"/>
        <v>15</v>
      </c>
      <c r="B16" s="14" t="s">
        <v>11</v>
      </c>
      <c r="C16" s="26"/>
      <c r="D16" s="26"/>
      <c r="E16" s="26" t="s">
        <v>53</v>
      </c>
      <c r="F16" s="27">
        <v>88108.800000000003</v>
      </c>
      <c r="G16" s="15">
        <v>218.93</v>
      </c>
      <c r="H16" s="15">
        <v>0</v>
      </c>
      <c r="I16" s="15">
        <v>0</v>
      </c>
      <c r="J16" s="2">
        <v>0</v>
      </c>
      <c r="K16" s="2">
        <v>0</v>
      </c>
      <c r="L16" s="33">
        <v>0.02</v>
      </c>
    </row>
    <row r="17" spans="1:12" x14ac:dyDescent="0.25">
      <c r="A17">
        <f t="shared" si="0"/>
        <v>16</v>
      </c>
      <c r="B17" s="14" t="s">
        <v>15</v>
      </c>
      <c r="C17" s="26"/>
      <c r="D17" s="26"/>
      <c r="E17" s="26" t="s">
        <v>53</v>
      </c>
      <c r="F17" s="27">
        <v>49961.599999999999</v>
      </c>
      <c r="G17" s="15">
        <v>218.94</v>
      </c>
      <c r="H17" s="15">
        <v>218.94</v>
      </c>
      <c r="I17" s="15">
        <v>0</v>
      </c>
      <c r="J17" s="2">
        <v>0</v>
      </c>
      <c r="K17" s="2">
        <v>0</v>
      </c>
      <c r="L17" s="33">
        <v>3.9800000000000002E-2</v>
      </c>
    </row>
    <row r="18" spans="1:12" x14ac:dyDescent="0.25">
      <c r="A18">
        <f t="shared" si="0"/>
        <v>17</v>
      </c>
      <c r="B18" s="14" t="s">
        <v>63</v>
      </c>
      <c r="C18" s="26"/>
      <c r="D18" s="26"/>
      <c r="E18" s="26" t="s">
        <v>53</v>
      </c>
      <c r="F18" s="27">
        <v>82908.800000000003</v>
      </c>
      <c r="G18" s="15">
        <v>0</v>
      </c>
      <c r="H18" s="15">
        <v>383.15</v>
      </c>
      <c r="I18" s="15">
        <v>0</v>
      </c>
      <c r="J18" s="2">
        <v>0</v>
      </c>
      <c r="K18" s="2">
        <v>0</v>
      </c>
      <c r="L18" s="34" t="s">
        <v>81</v>
      </c>
    </row>
    <row r="19" spans="1:12" x14ac:dyDescent="0.25">
      <c r="A19">
        <f t="shared" si="0"/>
        <v>18</v>
      </c>
      <c r="B19" s="14" t="s">
        <v>13</v>
      </c>
      <c r="C19" s="26"/>
      <c r="D19" s="26"/>
      <c r="E19" s="26" t="s">
        <v>53</v>
      </c>
      <c r="F19" s="27">
        <v>80100.800000000003</v>
      </c>
      <c r="G19" s="15">
        <v>218.95</v>
      </c>
      <c r="H19" s="15">
        <v>218.95</v>
      </c>
      <c r="I19" s="15">
        <v>0</v>
      </c>
      <c r="J19" s="2">
        <v>0</v>
      </c>
      <c r="K19" s="2">
        <v>0</v>
      </c>
      <c r="L19" s="33">
        <v>0.02</v>
      </c>
    </row>
    <row r="20" spans="1:12" x14ac:dyDescent="0.25">
      <c r="A20">
        <f t="shared" si="0"/>
        <v>19</v>
      </c>
      <c r="B20" s="14" t="s">
        <v>18</v>
      </c>
      <c r="C20" s="26"/>
      <c r="D20" s="26"/>
      <c r="E20" s="26" t="s">
        <v>53</v>
      </c>
      <c r="F20" s="27">
        <v>57532.800000000003</v>
      </c>
      <c r="G20" s="15">
        <v>218.95</v>
      </c>
      <c r="H20" s="15">
        <v>218.95</v>
      </c>
      <c r="I20" s="15">
        <v>0</v>
      </c>
      <c r="J20" s="2">
        <v>0</v>
      </c>
      <c r="K20" s="2">
        <v>0</v>
      </c>
      <c r="L20" s="33">
        <v>3.9800000000000002E-2</v>
      </c>
    </row>
    <row r="21" spans="1:12" x14ac:dyDescent="0.25">
      <c r="A21">
        <f t="shared" si="0"/>
        <v>20</v>
      </c>
      <c r="B21" s="14" t="s">
        <v>11</v>
      </c>
      <c r="C21" s="26"/>
      <c r="D21" s="26"/>
      <c r="E21" s="26" t="s">
        <v>53</v>
      </c>
      <c r="F21" s="27">
        <v>88108.800000000003</v>
      </c>
      <c r="G21" s="15">
        <v>219.08</v>
      </c>
      <c r="H21" s="15">
        <v>0</v>
      </c>
      <c r="I21" s="15">
        <v>0</v>
      </c>
      <c r="J21" s="2">
        <v>0</v>
      </c>
      <c r="K21" s="2">
        <v>0</v>
      </c>
      <c r="L21" s="33">
        <v>0.12180000000000001</v>
      </c>
    </row>
    <row r="22" spans="1:12" x14ac:dyDescent="0.25">
      <c r="A22">
        <f t="shared" si="0"/>
        <v>21</v>
      </c>
      <c r="B22" s="14" t="s">
        <v>13</v>
      </c>
      <c r="C22" s="26"/>
      <c r="D22" s="26"/>
      <c r="E22" s="26" t="s">
        <v>53</v>
      </c>
      <c r="F22" s="27">
        <v>80100.800000000003</v>
      </c>
      <c r="G22" s="15">
        <v>218.92</v>
      </c>
      <c r="H22" s="15">
        <v>0</v>
      </c>
      <c r="I22" s="15">
        <v>0</v>
      </c>
      <c r="J22" s="2">
        <v>0</v>
      </c>
      <c r="K22" s="2">
        <v>0</v>
      </c>
      <c r="L22" s="33">
        <v>0.02</v>
      </c>
    </row>
    <row r="23" spans="1:12" x14ac:dyDescent="0.25">
      <c r="A23">
        <f t="shared" si="0"/>
        <v>22</v>
      </c>
      <c r="B23" s="14" t="s">
        <v>9</v>
      </c>
      <c r="C23" s="26"/>
      <c r="D23" s="26"/>
      <c r="E23" s="26" t="s">
        <v>53</v>
      </c>
      <c r="F23" s="27">
        <v>43180.800000000003</v>
      </c>
      <c r="G23" s="15">
        <v>218.93</v>
      </c>
      <c r="H23" s="15">
        <v>164.2</v>
      </c>
      <c r="I23" s="15">
        <v>0</v>
      </c>
      <c r="J23" s="2">
        <v>0</v>
      </c>
      <c r="K23" s="2">
        <v>0</v>
      </c>
      <c r="L23" s="33">
        <v>2.98E-2</v>
      </c>
    </row>
    <row r="24" spans="1:12" x14ac:dyDescent="0.25">
      <c r="A24">
        <f t="shared" si="0"/>
        <v>23</v>
      </c>
      <c r="B24" s="14" t="s">
        <v>20</v>
      </c>
      <c r="C24" s="26"/>
      <c r="D24" s="26"/>
      <c r="E24" s="26" t="s">
        <v>53</v>
      </c>
      <c r="F24" s="27">
        <v>63273.599999999999</v>
      </c>
      <c r="G24" s="15">
        <v>218.94</v>
      </c>
      <c r="H24" s="15">
        <v>0</v>
      </c>
      <c r="I24" s="15">
        <v>0</v>
      </c>
      <c r="J24" s="2">
        <v>0</v>
      </c>
      <c r="K24" s="2">
        <v>0</v>
      </c>
      <c r="L24" s="33">
        <v>4.4999999999999998E-2</v>
      </c>
    </row>
    <row r="25" spans="1:12" x14ac:dyDescent="0.25">
      <c r="A25">
        <f t="shared" si="0"/>
        <v>24</v>
      </c>
      <c r="B25" s="14" t="s">
        <v>64</v>
      </c>
      <c r="C25" s="26"/>
      <c r="D25" s="26" t="s">
        <v>53</v>
      </c>
      <c r="E25" s="26"/>
      <c r="F25" s="27">
        <v>110000.02</v>
      </c>
      <c r="G25" s="15">
        <v>574.72</v>
      </c>
      <c r="H25" s="15">
        <v>0</v>
      </c>
      <c r="I25" s="15">
        <v>0</v>
      </c>
      <c r="J25" s="2">
        <v>0</v>
      </c>
      <c r="K25" s="2">
        <v>0</v>
      </c>
      <c r="L25" s="33">
        <v>0.27339999999999998</v>
      </c>
    </row>
    <row r="26" spans="1:12" x14ac:dyDescent="0.25">
      <c r="A26">
        <f t="shared" si="0"/>
        <v>25</v>
      </c>
      <c r="B26" s="14" t="s">
        <v>40</v>
      </c>
      <c r="C26" s="26"/>
      <c r="D26" s="26"/>
      <c r="E26" s="26" t="s">
        <v>53</v>
      </c>
      <c r="F26" s="27">
        <v>80100.800000000003</v>
      </c>
      <c r="G26" s="15">
        <v>218.92</v>
      </c>
      <c r="H26" s="15">
        <v>164.21</v>
      </c>
      <c r="I26" s="15">
        <v>0</v>
      </c>
      <c r="J26" s="2">
        <v>0</v>
      </c>
      <c r="K26" s="2">
        <v>0</v>
      </c>
      <c r="L26" s="33">
        <v>0.02</v>
      </c>
    </row>
    <row r="27" spans="1:12" x14ac:dyDescent="0.25">
      <c r="A27">
        <f t="shared" si="0"/>
        <v>26</v>
      </c>
      <c r="B27" s="14" t="s">
        <v>19</v>
      </c>
      <c r="C27" s="26"/>
      <c r="D27" s="26"/>
      <c r="E27" s="26" t="s">
        <v>53</v>
      </c>
      <c r="F27" s="27">
        <v>50793.599999999999</v>
      </c>
      <c r="G27" s="15">
        <v>218.94</v>
      </c>
      <c r="H27" s="15">
        <v>164.19</v>
      </c>
      <c r="I27" s="15">
        <v>0</v>
      </c>
      <c r="J27" s="2">
        <v>0</v>
      </c>
      <c r="K27" s="2">
        <v>0</v>
      </c>
      <c r="L27" s="33">
        <v>8.4900000000000003E-2</v>
      </c>
    </row>
    <row r="28" spans="1:12" x14ac:dyDescent="0.25">
      <c r="A28">
        <f t="shared" si="0"/>
        <v>27</v>
      </c>
      <c r="B28" s="14" t="s">
        <v>9</v>
      </c>
      <c r="C28" s="26"/>
      <c r="D28" s="26"/>
      <c r="E28" s="26" t="s">
        <v>53</v>
      </c>
      <c r="F28" s="27">
        <v>41121.599999999999</v>
      </c>
      <c r="G28" s="15">
        <v>218.94</v>
      </c>
      <c r="H28" s="15">
        <v>0</v>
      </c>
      <c r="I28" s="15">
        <v>0</v>
      </c>
      <c r="J28" s="2">
        <v>0</v>
      </c>
      <c r="K28" s="2">
        <v>0</v>
      </c>
      <c r="L28" s="33">
        <v>0.04</v>
      </c>
    </row>
    <row r="29" spans="1:12" x14ac:dyDescent="0.25">
      <c r="A29">
        <f t="shared" si="0"/>
        <v>28</v>
      </c>
      <c r="B29" s="14" t="s">
        <v>13</v>
      </c>
      <c r="C29" s="26"/>
      <c r="D29" s="26"/>
      <c r="E29" s="26" t="s">
        <v>53</v>
      </c>
      <c r="F29" s="27">
        <v>80100.800000000003</v>
      </c>
      <c r="G29" s="15">
        <v>219.16</v>
      </c>
      <c r="H29" s="15">
        <v>0</v>
      </c>
      <c r="I29" s="15">
        <v>0</v>
      </c>
      <c r="J29" s="2">
        <v>0</v>
      </c>
      <c r="K29" s="2">
        <v>0</v>
      </c>
      <c r="L29" s="33">
        <v>0.02</v>
      </c>
    </row>
    <row r="30" spans="1:12" x14ac:dyDescent="0.25">
      <c r="A30">
        <f t="shared" si="0"/>
        <v>29</v>
      </c>
      <c r="B30" s="14" t="s">
        <v>31</v>
      </c>
      <c r="C30" s="26"/>
      <c r="D30" s="26"/>
      <c r="E30" s="26" t="s">
        <v>53</v>
      </c>
      <c r="F30" s="27">
        <v>68099.199999999997</v>
      </c>
      <c r="G30" s="15">
        <v>218.93</v>
      </c>
      <c r="H30" s="15">
        <v>0</v>
      </c>
      <c r="I30" s="15">
        <v>0</v>
      </c>
      <c r="J30" s="2">
        <v>0</v>
      </c>
      <c r="K30" s="2">
        <v>0</v>
      </c>
      <c r="L30" s="33">
        <v>0.02</v>
      </c>
    </row>
    <row r="31" spans="1:12" x14ac:dyDescent="0.25">
      <c r="A31">
        <f t="shared" si="0"/>
        <v>30</v>
      </c>
      <c r="B31" s="14" t="s">
        <v>39</v>
      </c>
      <c r="C31" s="26"/>
      <c r="D31" s="26"/>
      <c r="E31" s="26" t="s">
        <v>53</v>
      </c>
      <c r="F31" s="27">
        <v>88108.800000000003</v>
      </c>
      <c r="G31" s="15">
        <v>218.95</v>
      </c>
      <c r="H31" s="15">
        <v>0</v>
      </c>
      <c r="I31" s="15">
        <v>0</v>
      </c>
      <c r="J31" s="2">
        <v>0</v>
      </c>
      <c r="K31" s="2">
        <v>0</v>
      </c>
      <c r="L31" s="33">
        <v>0.12180000000000001</v>
      </c>
    </row>
    <row r="32" spans="1:12" x14ac:dyDescent="0.25">
      <c r="A32">
        <f t="shared" si="0"/>
        <v>31</v>
      </c>
      <c r="B32" s="13" t="s">
        <v>36</v>
      </c>
      <c r="C32" s="26"/>
      <c r="D32" s="26"/>
      <c r="E32" s="26" t="s">
        <v>53</v>
      </c>
      <c r="F32" s="27">
        <v>51313.599999999999</v>
      </c>
      <c r="G32" s="15">
        <v>218.94</v>
      </c>
      <c r="H32" s="15">
        <v>0</v>
      </c>
      <c r="I32" s="15">
        <v>0</v>
      </c>
      <c r="J32" s="2">
        <v>0</v>
      </c>
      <c r="K32" s="2">
        <v>0</v>
      </c>
      <c r="L32" s="33">
        <v>1.9800000000000002E-2</v>
      </c>
    </row>
    <row r="33" spans="1:12" x14ac:dyDescent="0.25">
      <c r="A33">
        <f t="shared" si="0"/>
        <v>32</v>
      </c>
      <c r="B33" s="13" t="s">
        <v>65</v>
      </c>
      <c r="C33" s="26"/>
      <c r="D33" s="26"/>
      <c r="E33" s="26" t="s">
        <v>53</v>
      </c>
      <c r="F33" s="27">
        <v>59425.599999999999</v>
      </c>
      <c r="G33" s="15">
        <v>218.94</v>
      </c>
      <c r="H33" s="15">
        <v>0</v>
      </c>
      <c r="I33" s="15">
        <v>0</v>
      </c>
      <c r="J33" s="2">
        <v>0</v>
      </c>
      <c r="K33" s="2">
        <v>0</v>
      </c>
      <c r="L33" s="33">
        <v>6.0100000000000001E-2</v>
      </c>
    </row>
    <row r="34" spans="1:12" x14ac:dyDescent="0.25">
      <c r="A34">
        <f t="shared" si="0"/>
        <v>33</v>
      </c>
      <c r="B34" s="14" t="s">
        <v>13</v>
      </c>
      <c r="C34" s="26"/>
      <c r="D34" s="26"/>
      <c r="E34" s="26" t="s">
        <v>53</v>
      </c>
      <c r="F34" s="27">
        <v>80100.800000000003</v>
      </c>
      <c r="G34" s="15">
        <v>218.93</v>
      </c>
      <c r="H34" s="15">
        <v>0</v>
      </c>
      <c r="I34" s="15">
        <v>0</v>
      </c>
      <c r="J34" s="2">
        <v>0</v>
      </c>
      <c r="K34" s="2">
        <v>0</v>
      </c>
      <c r="L34" s="33">
        <v>0.02</v>
      </c>
    </row>
    <row r="35" spans="1:12" x14ac:dyDescent="0.25">
      <c r="A35">
        <f t="shared" si="0"/>
        <v>34</v>
      </c>
      <c r="B35" s="13" t="s">
        <v>66</v>
      </c>
      <c r="C35" s="26"/>
      <c r="D35" s="26"/>
      <c r="E35" s="26" t="s">
        <v>53</v>
      </c>
      <c r="F35" s="27">
        <v>52291.199999999997</v>
      </c>
      <c r="G35" s="15">
        <v>218.94</v>
      </c>
      <c r="H35" s="15">
        <v>0</v>
      </c>
      <c r="I35" s="15">
        <v>0</v>
      </c>
      <c r="J35" s="2">
        <v>0</v>
      </c>
      <c r="K35" s="2">
        <v>0</v>
      </c>
      <c r="L35" s="33">
        <v>5.0099999999999999E-2</v>
      </c>
    </row>
    <row r="36" spans="1:12" x14ac:dyDescent="0.25">
      <c r="A36">
        <f t="shared" si="0"/>
        <v>35</v>
      </c>
      <c r="B36" s="14" t="s">
        <v>9</v>
      </c>
      <c r="C36" s="26"/>
      <c r="D36" s="26"/>
      <c r="E36" s="26" t="s">
        <v>53</v>
      </c>
      <c r="F36" s="27">
        <v>40248</v>
      </c>
      <c r="G36" s="15">
        <v>218.94</v>
      </c>
      <c r="H36" s="15">
        <v>0</v>
      </c>
      <c r="I36" s="15">
        <v>0</v>
      </c>
      <c r="J36" s="2">
        <v>0</v>
      </c>
      <c r="K36" s="2">
        <v>0</v>
      </c>
      <c r="L36" s="33">
        <v>0.02</v>
      </c>
    </row>
    <row r="37" spans="1:12" x14ac:dyDescent="0.25">
      <c r="A37">
        <f t="shared" si="0"/>
        <v>36</v>
      </c>
      <c r="B37" s="14" t="s">
        <v>25</v>
      </c>
      <c r="C37" s="26"/>
      <c r="D37" s="26"/>
      <c r="E37" s="26" t="s">
        <v>53</v>
      </c>
      <c r="F37" s="27">
        <v>88610.08</v>
      </c>
      <c r="G37" s="15">
        <v>218.94</v>
      </c>
      <c r="H37" s="15">
        <v>109.47</v>
      </c>
      <c r="I37" s="15">
        <v>0</v>
      </c>
      <c r="J37" s="2">
        <v>0</v>
      </c>
      <c r="K37" s="2">
        <v>0</v>
      </c>
      <c r="L37" s="33">
        <v>0</v>
      </c>
    </row>
    <row r="38" spans="1:12" x14ac:dyDescent="0.25">
      <c r="A38">
        <f t="shared" si="0"/>
        <v>37</v>
      </c>
      <c r="B38" s="14" t="s">
        <v>67</v>
      </c>
      <c r="C38" s="26"/>
      <c r="D38" s="26"/>
      <c r="E38" s="26" t="s">
        <v>53</v>
      </c>
      <c r="F38" s="27">
        <v>54412.800000000003</v>
      </c>
      <c r="G38" s="15">
        <v>218.94</v>
      </c>
      <c r="H38" s="15">
        <v>109.47</v>
      </c>
      <c r="I38" s="15">
        <v>0</v>
      </c>
      <c r="J38" s="2">
        <v>0</v>
      </c>
      <c r="K38" s="2">
        <v>0</v>
      </c>
      <c r="L38" s="33">
        <v>5.0200000000000002E-2</v>
      </c>
    </row>
    <row r="39" spans="1:12" x14ac:dyDescent="0.25">
      <c r="A39">
        <f t="shared" si="0"/>
        <v>38</v>
      </c>
      <c r="B39" s="14" t="s">
        <v>26</v>
      </c>
      <c r="C39" s="26" t="s">
        <v>53</v>
      </c>
      <c r="D39" s="26" t="s">
        <v>53</v>
      </c>
      <c r="E39" s="26"/>
      <c r="F39" s="27">
        <v>154961.04</v>
      </c>
      <c r="G39" s="15">
        <v>0</v>
      </c>
      <c r="H39" s="15">
        <v>0</v>
      </c>
      <c r="I39" s="15">
        <v>0</v>
      </c>
      <c r="J39" s="2">
        <f>1148.77+6105.78</f>
        <v>7254.5499999999993</v>
      </c>
      <c r="K39" s="2">
        <v>0</v>
      </c>
      <c r="L39" s="34" t="s">
        <v>81</v>
      </c>
    </row>
    <row r="40" spans="1:12" x14ac:dyDescent="0.25">
      <c r="A40">
        <f t="shared" si="0"/>
        <v>39</v>
      </c>
      <c r="B40" s="14" t="s">
        <v>10</v>
      </c>
      <c r="C40" s="26"/>
      <c r="D40" s="26" t="s">
        <v>53</v>
      </c>
      <c r="E40" s="26"/>
      <c r="F40" s="27">
        <v>77513.38</v>
      </c>
      <c r="G40" s="15">
        <v>574.72</v>
      </c>
      <c r="H40" s="15">
        <v>0</v>
      </c>
      <c r="I40" s="15">
        <v>0</v>
      </c>
      <c r="J40" s="2">
        <v>0</v>
      </c>
      <c r="K40" s="2">
        <v>0</v>
      </c>
      <c r="L40" s="33">
        <v>0.12</v>
      </c>
    </row>
    <row r="41" spans="1:12" x14ac:dyDescent="0.25">
      <c r="A41">
        <f t="shared" si="0"/>
        <v>40</v>
      </c>
      <c r="B41" s="14" t="s">
        <v>13</v>
      </c>
      <c r="C41" s="26"/>
      <c r="D41" s="26"/>
      <c r="E41" s="26" t="s">
        <v>53</v>
      </c>
      <c r="F41" s="27">
        <v>80100.800000000003</v>
      </c>
      <c r="G41" s="15">
        <v>218.94</v>
      </c>
      <c r="H41" s="15">
        <v>0</v>
      </c>
      <c r="I41" s="15">
        <v>0</v>
      </c>
      <c r="J41" s="2">
        <v>0</v>
      </c>
      <c r="K41" s="2">
        <v>0</v>
      </c>
      <c r="L41" s="33">
        <v>0.02</v>
      </c>
    </row>
    <row r="42" spans="1:12" x14ac:dyDescent="0.25">
      <c r="A42">
        <f t="shared" si="0"/>
        <v>41</v>
      </c>
      <c r="B42" s="14" t="s">
        <v>13</v>
      </c>
      <c r="C42" s="26"/>
      <c r="D42" s="26"/>
      <c r="E42" s="26" t="s">
        <v>53</v>
      </c>
      <c r="F42" s="27">
        <v>80100.800000000003</v>
      </c>
      <c r="G42" s="15">
        <v>218.94</v>
      </c>
      <c r="H42" s="15">
        <v>0</v>
      </c>
      <c r="I42" s="15">
        <v>0</v>
      </c>
      <c r="J42" s="2">
        <v>0</v>
      </c>
      <c r="K42" s="2">
        <v>0</v>
      </c>
      <c r="L42" s="33">
        <v>0.02</v>
      </c>
    </row>
    <row r="43" spans="1:12" x14ac:dyDescent="0.25">
      <c r="A43">
        <f t="shared" si="0"/>
        <v>42</v>
      </c>
      <c r="B43" s="14" t="s">
        <v>13</v>
      </c>
      <c r="C43" s="26"/>
      <c r="D43" s="26"/>
      <c r="E43" s="26" t="s">
        <v>53</v>
      </c>
      <c r="F43" s="27">
        <v>80100.800000000003</v>
      </c>
      <c r="G43" s="15">
        <v>218.95</v>
      </c>
      <c r="H43" s="15">
        <v>0</v>
      </c>
      <c r="I43" s="15">
        <v>0</v>
      </c>
      <c r="J43" s="2">
        <v>0</v>
      </c>
      <c r="K43" s="2">
        <v>0</v>
      </c>
      <c r="L43" s="33">
        <v>0.02</v>
      </c>
    </row>
    <row r="44" spans="1:12" x14ac:dyDescent="0.25">
      <c r="A44">
        <f t="shared" si="0"/>
        <v>43</v>
      </c>
      <c r="B44" s="14" t="s">
        <v>9</v>
      </c>
      <c r="C44" s="26"/>
      <c r="D44" s="26"/>
      <c r="E44" s="26" t="s">
        <v>53</v>
      </c>
      <c r="F44" s="27">
        <v>41641.599999999999</v>
      </c>
      <c r="G44" s="15">
        <v>218.95</v>
      </c>
      <c r="H44" s="15">
        <v>0</v>
      </c>
      <c r="I44" s="15">
        <v>0</v>
      </c>
      <c r="J44" s="2">
        <v>0</v>
      </c>
      <c r="K44" s="2">
        <v>0</v>
      </c>
      <c r="L44" s="33">
        <v>2.98E-2</v>
      </c>
    </row>
    <row r="45" spans="1:12" x14ac:dyDescent="0.25">
      <c r="A45">
        <f t="shared" si="0"/>
        <v>44</v>
      </c>
      <c r="B45" s="14" t="s">
        <v>19</v>
      </c>
      <c r="C45" s="26"/>
      <c r="D45" s="26"/>
      <c r="E45" s="26" t="s">
        <v>53</v>
      </c>
      <c r="F45" s="27">
        <v>43992</v>
      </c>
      <c r="G45" s="15">
        <v>218.93</v>
      </c>
      <c r="H45" s="15">
        <v>0</v>
      </c>
      <c r="I45" s="15">
        <v>0</v>
      </c>
      <c r="J45" s="2">
        <v>0</v>
      </c>
      <c r="K45" s="2">
        <v>0</v>
      </c>
      <c r="L45" s="33">
        <v>1.9800000000000002E-2</v>
      </c>
    </row>
    <row r="46" spans="1:12" x14ac:dyDescent="0.25">
      <c r="A46">
        <f t="shared" si="0"/>
        <v>45</v>
      </c>
      <c r="B46" s="14" t="s">
        <v>18</v>
      </c>
      <c r="C46" s="26"/>
      <c r="D46" s="26"/>
      <c r="E46" s="26" t="s">
        <v>53</v>
      </c>
      <c r="F46" s="27">
        <v>53040</v>
      </c>
      <c r="G46" s="15">
        <v>218.93</v>
      </c>
      <c r="H46" s="15">
        <v>54.74</v>
      </c>
      <c r="I46" s="15">
        <v>0</v>
      </c>
      <c r="J46" s="2">
        <v>0</v>
      </c>
      <c r="K46" s="2">
        <v>0</v>
      </c>
      <c r="L46" s="33">
        <v>0.04</v>
      </c>
    </row>
    <row r="47" spans="1:12" x14ac:dyDescent="0.25">
      <c r="A47">
        <f t="shared" si="0"/>
        <v>46</v>
      </c>
      <c r="B47" s="14" t="s">
        <v>13</v>
      </c>
      <c r="C47" s="26"/>
      <c r="D47" s="26"/>
      <c r="E47" s="26" t="s">
        <v>53</v>
      </c>
      <c r="F47" s="27">
        <v>80100.800000000003</v>
      </c>
      <c r="G47" s="15">
        <v>218.93</v>
      </c>
      <c r="H47" s="15">
        <v>0</v>
      </c>
      <c r="I47" s="15">
        <v>0</v>
      </c>
      <c r="J47" s="2">
        <v>0</v>
      </c>
      <c r="K47" s="2">
        <v>0</v>
      </c>
      <c r="L47" s="33">
        <v>0.02</v>
      </c>
    </row>
    <row r="48" spans="1:12" x14ac:dyDescent="0.25">
      <c r="A48">
        <f t="shared" si="0"/>
        <v>47</v>
      </c>
      <c r="B48" s="14" t="s">
        <v>87</v>
      </c>
      <c r="C48" s="26" t="s">
        <v>53</v>
      </c>
      <c r="D48" s="26" t="s">
        <v>53</v>
      </c>
      <c r="E48" s="26"/>
      <c r="F48" s="27">
        <v>143911.51</v>
      </c>
      <c r="G48" s="15">
        <v>845.73</v>
      </c>
      <c r="H48" s="15">
        <v>0</v>
      </c>
      <c r="I48" s="15">
        <v>0</v>
      </c>
      <c r="J48" s="2">
        <f>1495.32+7739.05</f>
        <v>9234.3700000000008</v>
      </c>
      <c r="K48" s="2">
        <v>0</v>
      </c>
      <c r="L48" s="33">
        <v>0.15140000000000001</v>
      </c>
    </row>
    <row r="49" spans="1:12" x14ac:dyDescent="0.25">
      <c r="A49">
        <f t="shared" si="0"/>
        <v>48</v>
      </c>
      <c r="B49" s="14" t="s">
        <v>28</v>
      </c>
      <c r="C49" s="26"/>
      <c r="D49" s="26"/>
      <c r="E49" s="26" t="s">
        <v>53</v>
      </c>
      <c r="F49" s="27">
        <v>76107.199999999997</v>
      </c>
      <c r="G49" s="15">
        <v>218.94</v>
      </c>
      <c r="H49" s="15">
        <v>0</v>
      </c>
      <c r="I49" s="15">
        <v>0</v>
      </c>
      <c r="J49" s="2">
        <v>0</v>
      </c>
      <c r="K49" s="2">
        <v>0</v>
      </c>
      <c r="L49" s="33">
        <v>0.1399</v>
      </c>
    </row>
    <row r="50" spans="1:12" x14ac:dyDescent="0.25">
      <c r="A50">
        <f t="shared" si="0"/>
        <v>49</v>
      </c>
      <c r="B50" s="14" t="s">
        <v>13</v>
      </c>
      <c r="C50" s="26"/>
      <c r="D50" s="26"/>
      <c r="E50" s="26" t="s">
        <v>53</v>
      </c>
      <c r="F50" s="27">
        <v>80100.800000000003</v>
      </c>
      <c r="G50" s="15">
        <v>219.14</v>
      </c>
      <c r="H50" s="15">
        <v>0</v>
      </c>
      <c r="I50" s="15">
        <v>0</v>
      </c>
      <c r="J50" s="2">
        <v>0</v>
      </c>
      <c r="K50" s="2">
        <v>0</v>
      </c>
      <c r="L50" s="33">
        <v>0.02</v>
      </c>
    </row>
    <row r="51" spans="1:12" x14ac:dyDescent="0.25">
      <c r="A51">
        <f t="shared" si="0"/>
        <v>50</v>
      </c>
      <c r="B51" s="14" t="s">
        <v>38</v>
      </c>
      <c r="C51" s="26" t="s">
        <v>53</v>
      </c>
      <c r="D51" s="26" t="s">
        <v>53</v>
      </c>
      <c r="E51" s="26"/>
      <c r="F51" s="27">
        <v>165316.32</v>
      </c>
      <c r="G51" s="15">
        <v>845.72</v>
      </c>
      <c r="H51" s="15">
        <v>0</v>
      </c>
      <c r="I51" s="15">
        <v>0</v>
      </c>
      <c r="J51" s="2">
        <v>3591.98</v>
      </c>
      <c r="K51" s="2">
        <v>0</v>
      </c>
      <c r="L51" s="33">
        <v>7.0000000000000007E-2</v>
      </c>
    </row>
    <row r="52" spans="1:12" x14ac:dyDescent="0.25">
      <c r="A52">
        <f t="shared" si="0"/>
        <v>51</v>
      </c>
      <c r="B52" s="14" t="s">
        <v>22</v>
      </c>
      <c r="C52" s="26"/>
      <c r="D52" s="26"/>
      <c r="E52" s="26" t="s">
        <v>53</v>
      </c>
      <c r="F52" s="27">
        <v>47611.199999999997</v>
      </c>
      <c r="G52" s="15">
        <v>218.94</v>
      </c>
      <c r="H52" s="15">
        <v>0</v>
      </c>
      <c r="I52" s="15">
        <v>0</v>
      </c>
      <c r="J52" s="2">
        <v>0</v>
      </c>
      <c r="K52" s="2">
        <v>0</v>
      </c>
      <c r="L52" s="33">
        <v>3.0200000000000001E-2</v>
      </c>
    </row>
    <row r="53" spans="1:12" x14ac:dyDescent="0.25">
      <c r="A53">
        <f t="shared" si="0"/>
        <v>52</v>
      </c>
      <c r="B53" s="14" t="s">
        <v>46</v>
      </c>
      <c r="C53" s="26"/>
      <c r="D53" s="26"/>
      <c r="E53" s="26" t="s">
        <v>53</v>
      </c>
      <c r="F53" s="27">
        <v>63772.800000000003</v>
      </c>
      <c r="G53" s="15">
        <v>218.94</v>
      </c>
      <c r="H53" s="15">
        <v>0</v>
      </c>
      <c r="I53" s="15">
        <v>0</v>
      </c>
      <c r="J53" s="2">
        <v>0</v>
      </c>
      <c r="K53" s="2">
        <v>0</v>
      </c>
      <c r="L53" s="33">
        <v>4.4999999999999998E-2</v>
      </c>
    </row>
    <row r="54" spans="1:12" x14ac:dyDescent="0.25">
      <c r="A54">
        <f t="shared" si="0"/>
        <v>53</v>
      </c>
      <c r="B54" s="14" t="s">
        <v>30</v>
      </c>
      <c r="C54" s="26" t="s">
        <v>53</v>
      </c>
      <c r="D54" s="26" t="s">
        <v>53</v>
      </c>
      <c r="E54" s="26"/>
      <c r="F54" s="27">
        <v>309096.06</v>
      </c>
      <c r="G54" s="15">
        <v>853.6</v>
      </c>
      <c r="H54" s="15">
        <v>0</v>
      </c>
      <c r="I54" s="15">
        <v>0</v>
      </c>
      <c r="J54" s="2">
        <v>0</v>
      </c>
      <c r="K54" s="2">
        <v>39500</v>
      </c>
      <c r="L54" s="33">
        <v>0.05</v>
      </c>
    </row>
    <row r="55" spans="1:12" x14ac:dyDescent="0.25">
      <c r="A55">
        <f t="shared" si="0"/>
        <v>54</v>
      </c>
      <c r="B55" s="14" t="s">
        <v>68</v>
      </c>
      <c r="C55" s="26"/>
      <c r="D55" s="26" t="s">
        <v>53</v>
      </c>
      <c r="E55" s="26"/>
      <c r="F55" s="27">
        <v>59613.27</v>
      </c>
      <c r="G55" s="15">
        <v>218.93</v>
      </c>
      <c r="H55" s="15">
        <v>0</v>
      </c>
      <c r="I55" s="15">
        <v>0</v>
      </c>
      <c r="J55" s="2">
        <v>0</v>
      </c>
      <c r="K55" s="2">
        <v>0</v>
      </c>
      <c r="L55" s="33">
        <v>0.02</v>
      </c>
    </row>
    <row r="56" spans="1:12" x14ac:dyDescent="0.25">
      <c r="A56">
        <f t="shared" si="0"/>
        <v>55</v>
      </c>
      <c r="B56" s="14" t="s">
        <v>64</v>
      </c>
      <c r="C56" s="26"/>
      <c r="D56" s="26" t="s">
        <v>53</v>
      </c>
      <c r="E56" s="26"/>
      <c r="F56" s="27">
        <v>81853.2</v>
      </c>
      <c r="G56" s="15">
        <v>2574.7199999999998</v>
      </c>
      <c r="H56" s="15">
        <v>0</v>
      </c>
      <c r="I56" s="15">
        <v>0</v>
      </c>
      <c r="J56" s="2">
        <v>0</v>
      </c>
      <c r="K56" s="2">
        <v>0</v>
      </c>
      <c r="L56" s="33">
        <v>0.08</v>
      </c>
    </row>
    <row r="57" spans="1:12" x14ac:dyDescent="0.25">
      <c r="A57">
        <f t="shared" si="0"/>
        <v>56</v>
      </c>
      <c r="B57" s="14" t="s">
        <v>27</v>
      </c>
      <c r="C57" s="26"/>
      <c r="D57" s="26"/>
      <c r="E57" s="26" t="s">
        <v>53</v>
      </c>
      <c r="F57" s="27">
        <v>65617.759999999995</v>
      </c>
      <c r="G57" s="15">
        <v>574.72</v>
      </c>
      <c r="H57" s="15">
        <v>0</v>
      </c>
      <c r="I57" s="15">
        <v>0</v>
      </c>
      <c r="J57" s="2">
        <v>0</v>
      </c>
      <c r="K57" s="2">
        <v>0</v>
      </c>
      <c r="L57" s="33">
        <v>0.08</v>
      </c>
    </row>
    <row r="58" spans="1:12" x14ac:dyDescent="0.25">
      <c r="A58">
        <f t="shared" si="0"/>
        <v>57</v>
      </c>
      <c r="B58" s="14" t="s">
        <v>70</v>
      </c>
      <c r="C58" s="26" t="s">
        <v>53</v>
      </c>
      <c r="D58" s="26" t="s">
        <v>53</v>
      </c>
      <c r="E58" s="26"/>
      <c r="F58" s="27">
        <v>123121.02</v>
      </c>
      <c r="G58" s="15">
        <v>903.13</v>
      </c>
      <c r="H58" s="15">
        <v>0</v>
      </c>
      <c r="I58" s="15">
        <v>0</v>
      </c>
      <c r="J58" s="2">
        <f>1143.81+5311.17</f>
        <v>6454.98</v>
      </c>
      <c r="K58" s="2">
        <v>0</v>
      </c>
      <c r="L58" s="33">
        <v>0.14000000000000001</v>
      </c>
    </row>
    <row r="59" spans="1:12" x14ac:dyDescent="0.25">
      <c r="A59">
        <f t="shared" si="0"/>
        <v>58</v>
      </c>
      <c r="B59" s="13" t="s">
        <v>73</v>
      </c>
      <c r="C59" s="26"/>
      <c r="D59" s="26" t="s">
        <v>53</v>
      </c>
      <c r="E59" s="26"/>
      <c r="F59" s="27">
        <v>73545.679999999993</v>
      </c>
      <c r="G59" s="15">
        <v>574.72</v>
      </c>
      <c r="H59" s="15">
        <v>0</v>
      </c>
      <c r="I59" s="15">
        <v>0</v>
      </c>
      <c r="J59" s="2">
        <v>0</v>
      </c>
      <c r="K59" s="2">
        <v>0</v>
      </c>
      <c r="L59" s="33">
        <v>0.05</v>
      </c>
    </row>
    <row r="60" spans="1:12" x14ac:dyDescent="0.25">
      <c r="A60">
        <f t="shared" si="0"/>
        <v>59</v>
      </c>
      <c r="B60" s="14" t="s">
        <v>9</v>
      </c>
      <c r="C60" s="26"/>
      <c r="D60" s="26"/>
      <c r="E60" s="26" t="s">
        <v>53</v>
      </c>
      <c r="F60" s="27">
        <v>40123.199999999997</v>
      </c>
      <c r="G60" s="15">
        <v>218.93</v>
      </c>
      <c r="H60" s="15">
        <v>0</v>
      </c>
      <c r="I60" s="15">
        <v>0</v>
      </c>
      <c r="J60" s="2">
        <v>0</v>
      </c>
      <c r="K60" s="2">
        <v>0</v>
      </c>
      <c r="L60" s="33">
        <v>9.98E-2</v>
      </c>
    </row>
    <row r="61" spans="1:12" x14ac:dyDescent="0.25">
      <c r="A61">
        <f t="shared" si="0"/>
        <v>60</v>
      </c>
      <c r="B61" s="14" t="s">
        <v>6</v>
      </c>
      <c r="C61" s="26"/>
      <c r="D61" s="26"/>
      <c r="E61" s="26" t="s">
        <v>53</v>
      </c>
      <c r="F61" s="27">
        <v>58635.199999999997</v>
      </c>
      <c r="G61" s="15">
        <v>218.94</v>
      </c>
      <c r="H61" s="15">
        <v>0</v>
      </c>
      <c r="I61" s="15">
        <v>0</v>
      </c>
      <c r="J61" s="2">
        <v>0</v>
      </c>
      <c r="K61" s="2">
        <v>0</v>
      </c>
      <c r="L61" s="33">
        <v>8.0100000000000005E-2</v>
      </c>
    </row>
    <row r="62" spans="1:12" x14ac:dyDescent="0.25">
      <c r="A62">
        <f t="shared" si="0"/>
        <v>61</v>
      </c>
      <c r="B62" s="14" t="s">
        <v>67</v>
      </c>
      <c r="C62" s="26"/>
      <c r="D62" s="26"/>
      <c r="E62" s="26" t="s">
        <v>53</v>
      </c>
      <c r="F62" s="27">
        <v>47049.599999999999</v>
      </c>
      <c r="G62" s="15">
        <v>218.93</v>
      </c>
      <c r="H62" s="15">
        <v>0</v>
      </c>
      <c r="I62" s="15">
        <v>0</v>
      </c>
      <c r="J62" s="2">
        <v>0</v>
      </c>
      <c r="K62" s="2">
        <v>0</v>
      </c>
      <c r="L62" s="33">
        <v>0.2525</v>
      </c>
    </row>
    <row r="63" spans="1:12" x14ac:dyDescent="0.25">
      <c r="A63">
        <f t="shared" si="0"/>
        <v>62</v>
      </c>
      <c r="B63" s="14" t="s">
        <v>28</v>
      </c>
      <c r="C63" s="26"/>
      <c r="D63" s="26"/>
      <c r="E63" s="26" t="s">
        <v>53</v>
      </c>
      <c r="F63" s="27">
        <v>68099.199999999997</v>
      </c>
      <c r="G63" s="15">
        <v>221.36</v>
      </c>
      <c r="H63" s="15">
        <v>0</v>
      </c>
      <c r="I63" s="15">
        <v>0</v>
      </c>
      <c r="J63" s="2">
        <v>0</v>
      </c>
      <c r="K63" s="2">
        <v>0</v>
      </c>
      <c r="L63" s="33">
        <v>0.15609999999999999</v>
      </c>
    </row>
    <row r="64" spans="1:12" x14ac:dyDescent="0.25">
      <c r="A64">
        <f t="shared" si="0"/>
        <v>63</v>
      </c>
      <c r="B64" s="14" t="s">
        <v>13</v>
      </c>
      <c r="C64" s="26"/>
      <c r="D64" s="26"/>
      <c r="E64" s="26" t="s">
        <v>53</v>
      </c>
      <c r="F64" s="27">
        <v>80100.800000000003</v>
      </c>
      <c r="G64" s="15">
        <v>218.94</v>
      </c>
      <c r="H64" s="15">
        <v>0</v>
      </c>
      <c r="I64" s="15">
        <v>0</v>
      </c>
      <c r="J64" s="2">
        <v>0</v>
      </c>
      <c r="K64" s="2">
        <v>0</v>
      </c>
      <c r="L64" s="33">
        <v>7.3599999999999999E-2</v>
      </c>
    </row>
    <row r="65" spans="1:12" x14ac:dyDescent="0.25">
      <c r="A65">
        <f t="shared" si="0"/>
        <v>64</v>
      </c>
      <c r="B65" s="14" t="s">
        <v>28</v>
      </c>
      <c r="C65" s="26"/>
      <c r="D65" s="26"/>
      <c r="E65" s="26" t="s">
        <v>53</v>
      </c>
      <c r="F65" s="27">
        <v>72883.199999999997</v>
      </c>
      <c r="G65" s="15">
        <v>218.96</v>
      </c>
      <c r="H65" s="15">
        <v>0</v>
      </c>
      <c r="I65" s="15">
        <v>0</v>
      </c>
      <c r="J65" s="2">
        <v>0</v>
      </c>
      <c r="K65" s="2">
        <v>0</v>
      </c>
      <c r="L65" s="33">
        <v>0.1603</v>
      </c>
    </row>
    <row r="66" spans="1:12" x14ac:dyDescent="0.25">
      <c r="A66">
        <f t="shared" si="0"/>
        <v>65</v>
      </c>
      <c r="B66" s="13" t="s">
        <v>21</v>
      </c>
      <c r="C66" s="26"/>
      <c r="D66" s="26" t="s">
        <v>53</v>
      </c>
      <c r="E66" s="26"/>
      <c r="F66" s="27">
        <v>91686.71</v>
      </c>
      <c r="G66" s="15">
        <v>0</v>
      </c>
      <c r="H66" s="15">
        <v>0</v>
      </c>
      <c r="I66" s="15">
        <v>0</v>
      </c>
      <c r="J66" s="2">
        <v>0</v>
      </c>
      <c r="K66" s="2">
        <v>0</v>
      </c>
      <c r="L66" s="33">
        <v>0.04</v>
      </c>
    </row>
    <row r="67" spans="1:12" x14ac:dyDescent="0.25">
      <c r="A67">
        <f t="shared" si="0"/>
        <v>66</v>
      </c>
      <c r="B67" s="14" t="s">
        <v>18</v>
      </c>
      <c r="C67" s="26"/>
      <c r="D67" s="26"/>
      <c r="E67" s="26" t="s">
        <v>53</v>
      </c>
      <c r="F67" s="27">
        <v>47569.599999999999</v>
      </c>
      <c r="G67" s="15">
        <v>218.95</v>
      </c>
      <c r="H67" s="15">
        <v>0</v>
      </c>
      <c r="I67" s="15">
        <v>0</v>
      </c>
      <c r="J67" s="2">
        <v>0</v>
      </c>
      <c r="K67" s="2">
        <v>0</v>
      </c>
      <c r="L67" s="33">
        <v>0.04</v>
      </c>
    </row>
    <row r="68" spans="1:12" x14ac:dyDescent="0.25">
      <c r="A68">
        <f t="shared" ref="A68:A72" si="1">A67+1</f>
        <v>67</v>
      </c>
      <c r="B68" s="14" t="s">
        <v>19</v>
      </c>
      <c r="C68" s="26"/>
      <c r="D68" s="26"/>
      <c r="E68" s="26" t="s">
        <v>53</v>
      </c>
      <c r="F68" s="27">
        <v>50835.199999999997</v>
      </c>
      <c r="G68" s="15">
        <v>219.15</v>
      </c>
      <c r="H68" s="15">
        <v>0</v>
      </c>
      <c r="I68" s="15">
        <v>0</v>
      </c>
      <c r="J68" s="2">
        <v>0</v>
      </c>
      <c r="K68" s="2">
        <v>0</v>
      </c>
      <c r="L68" s="33">
        <v>0.04</v>
      </c>
    </row>
    <row r="69" spans="1:12" x14ac:dyDescent="0.25">
      <c r="A69">
        <f t="shared" si="1"/>
        <v>68</v>
      </c>
      <c r="B69" s="14" t="s">
        <v>23</v>
      </c>
      <c r="C69" s="26"/>
      <c r="D69" s="26" t="s">
        <v>53</v>
      </c>
      <c r="E69" s="26"/>
      <c r="F69" s="27">
        <v>100000</v>
      </c>
      <c r="G69" s="15">
        <v>2574.7199999999998</v>
      </c>
      <c r="H69" s="15">
        <v>0</v>
      </c>
      <c r="I69" s="15">
        <v>0</v>
      </c>
      <c r="J69" s="2">
        <v>0</v>
      </c>
      <c r="K69" s="2">
        <v>0</v>
      </c>
      <c r="L69" s="34" t="s">
        <v>81</v>
      </c>
    </row>
    <row r="70" spans="1:12" x14ac:dyDescent="0.25">
      <c r="A70">
        <f t="shared" si="1"/>
        <v>69</v>
      </c>
      <c r="B70" s="14" t="s">
        <v>28</v>
      </c>
      <c r="C70" s="26"/>
      <c r="D70" s="26"/>
      <c r="E70" s="26" t="s">
        <v>53</v>
      </c>
      <c r="F70" s="27">
        <v>68099.199999999997</v>
      </c>
      <c r="G70" s="15">
        <v>218.94</v>
      </c>
      <c r="H70" s="15">
        <v>0</v>
      </c>
      <c r="I70" s="15">
        <v>0</v>
      </c>
      <c r="J70" s="2">
        <v>0</v>
      </c>
      <c r="K70" s="2">
        <v>0</v>
      </c>
      <c r="L70" s="34" t="s">
        <v>81</v>
      </c>
    </row>
    <row r="71" spans="1:12" x14ac:dyDescent="0.25">
      <c r="A71">
        <f t="shared" si="1"/>
        <v>70</v>
      </c>
      <c r="B71" s="14" t="s">
        <v>28</v>
      </c>
      <c r="C71" s="26"/>
      <c r="D71" s="26"/>
      <c r="E71" s="26" t="s">
        <v>53</v>
      </c>
      <c r="F71" s="27">
        <v>68099.199999999997</v>
      </c>
      <c r="G71" s="15">
        <v>218.94</v>
      </c>
      <c r="H71" s="15">
        <v>0</v>
      </c>
      <c r="I71" s="15">
        <v>0</v>
      </c>
      <c r="J71" s="2">
        <v>0</v>
      </c>
      <c r="K71" s="2">
        <v>0</v>
      </c>
      <c r="L71" s="34" t="s">
        <v>81</v>
      </c>
    </row>
    <row r="72" spans="1:12" x14ac:dyDescent="0.25">
      <c r="A72">
        <f t="shared" si="1"/>
        <v>71</v>
      </c>
      <c r="B72" t="s">
        <v>78</v>
      </c>
      <c r="D72" s="26" t="s">
        <v>53</v>
      </c>
      <c r="E72" s="26"/>
      <c r="F72" s="15">
        <v>70000.009999999995</v>
      </c>
      <c r="G72" s="15">
        <v>0</v>
      </c>
      <c r="H72" s="15">
        <v>0</v>
      </c>
      <c r="I72" s="15">
        <v>0</v>
      </c>
      <c r="J72" s="15">
        <v>0</v>
      </c>
      <c r="K72" s="2">
        <v>0</v>
      </c>
      <c r="L72" s="34" t="s">
        <v>81</v>
      </c>
    </row>
    <row r="74" spans="1:12" ht="15.75" thickBot="1" x14ac:dyDescent="0.3"/>
    <row r="75" spans="1:12" x14ac:dyDescent="0.25">
      <c r="A75" s="41" t="s">
        <v>89</v>
      </c>
      <c r="B75" s="42" t="s">
        <v>110</v>
      </c>
      <c r="C75" s="43">
        <f>+AVERAGEIF(C$2:C$72,"X",$L$2:$L$72)</f>
        <v>0.10285000000000001</v>
      </c>
    </row>
    <row r="76" spans="1:12" x14ac:dyDescent="0.25">
      <c r="A76" s="44" t="s">
        <v>90</v>
      </c>
      <c r="B76" s="14" t="s">
        <v>111</v>
      </c>
      <c r="C76" s="45">
        <f>+AVERAGEIF(D$2:D$72,"X",$L$2:$L$72)</f>
        <v>8.8316666666666668E-2</v>
      </c>
    </row>
    <row r="77" spans="1:12" x14ac:dyDescent="0.25">
      <c r="A77" s="44" t="s">
        <v>91</v>
      </c>
      <c r="B77" s="14" t="s">
        <v>112</v>
      </c>
      <c r="C77" s="45">
        <f>+AVERAGEIF(E$2:E$72,"X",$L$2:$L$72)</f>
        <v>4.8901886792452838E-2</v>
      </c>
    </row>
    <row r="78" spans="1:12" x14ac:dyDescent="0.25">
      <c r="A78" s="44" t="s">
        <v>94</v>
      </c>
      <c r="B78" s="14" t="s">
        <v>95</v>
      </c>
      <c r="C78" s="46">
        <f>+AVERAGEIF(C$2:C$72,"X",$G$2:$G$72)</f>
        <v>689.63600000000008</v>
      </c>
    </row>
    <row r="79" spans="1:12" x14ac:dyDescent="0.25">
      <c r="A79" s="44" t="s">
        <v>93</v>
      </c>
      <c r="B79" s="14" t="s">
        <v>96</v>
      </c>
      <c r="C79" s="46">
        <f>+AVERAGEIF(D$2:D$72,"X",$G$2:$G$72)</f>
        <v>755.64466666666669</v>
      </c>
    </row>
    <row r="80" spans="1:12" x14ac:dyDescent="0.25">
      <c r="A80" s="44" t="s">
        <v>92</v>
      </c>
      <c r="B80" s="14" t="s">
        <v>100</v>
      </c>
      <c r="C80" s="46">
        <f>+AVERAGEIF(E$2:E$72,"X",$G$2:$G$72)</f>
        <v>217.53267857142853</v>
      </c>
    </row>
    <row r="81" spans="1:3" x14ac:dyDescent="0.25">
      <c r="A81" s="44" t="s">
        <v>97</v>
      </c>
      <c r="B81" s="14" t="s">
        <v>101</v>
      </c>
      <c r="C81" s="46">
        <f>+SUMIF(C$2:C$72,"X",$H$2:$H$72)</f>
        <v>0</v>
      </c>
    </row>
    <row r="82" spans="1:3" x14ac:dyDescent="0.25">
      <c r="A82" s="44" t="s">
        <v>98</v>
      </c>
      <c r="B82" s="14" t="s">
        <v>102</v>
      </c>
      <c r="C82" s="46">
        <f>+SUMIF(D$2:D$72,"X",$H$2:$H$72)</f>
        <v>437.97</v>
      </c>
    </row>
    <row r="83" spans="1:3" x14ac:dyDescent="0.25">
      <c r="A83" s="44" t="s">
        <v>99</v>
      </c>
      <c r="B83" s="14" t="s">
        <v>103</v>
      </c>
      <c r="C83" s="46">
        <f>+SUMIF(E$2:E$72,"X",$H$2:$H$72)</f>
        <v>2957.3699999999994</v>
      </c>
    </row>
    <row r="84" spans="1:3" x14ac:dyDescent="0.25">
      <c r="A84" s="44" t="s">
        <v>104</v>
      </c>
      <c r="B84" s="14" t="s">
        <v>107</v>
      </c>
      <c r="C84" s="46">
        <f>+SUMIF(C$2:C$72,"X",$J$2:$J$72)</f>
        <v>26535.879999999997</v>
      </c>
    </row>
    <row r="85" spans="1:3" x14ac:dyDescent="0.25">
      <c r="A85" s="44" t="s">
        <v>105</v>
      </c>
      <c r="B85" s="14" t="s">
        <v>108</v>
      </c>
      <c r="C85" s="46">
        <f>+SUMIF(D$2:D$72,"X",$J$2:$J$72)</f>
        <v>26535.879999999997</v>
      </c>
    </row>
    <row r="86" spans="1:3" x14ac:dyDescent="0.25">
      <c r="A86" s="44" t="s">
        <v>106</v>
      </c>
      <c r="B86" s="14" t="s">
        <v>109</v>
      </c>
      <c r="C86" s="46">
        <f>+SUMIF(E$2:E$72,"X",$J$2:$J$72)</f>
        <v>0</v>
      </c>
    </row>
    <row r="87" spans="1:3" x14ac:dyDescent="0.25">
      <c r="A87" s="44" t="s">
        <v>113</v>
      </c>
      <c r="B87" s="14" t="s">
        <v>116</v>
      </c>
      <c r="C87" s="46">
        <f>+SUMIF(C$2:C$72,"X",$K$2:$K$72)+SUMIF(C$2:C$72,"X",$I$2:$I$72)</f>
        <v>39500</v>
      </c>
    </row>
    <row r="88" spans="1:3" x14ac:dyDescent="0.25">
      <c r="A88" s="44" t="s">
        <v>114</v>
      </c>
      <c r="B88" s="14" t="s">
        <v>117</v>
      </c>
      <c r="C88" s="46">
        <f>+SUMIF(D$2:D$72,"X",$K$2:$K$72)+SUMIF(D$2:D$72,"X",$I$2:$I$72)</f>
        <v>39500</v>
      </c>
    </row>
    <row r="89" spans="1:3" x14ac:dyDescent="0.25">
      <c r="A89" s="44" t="s">
        <v>115</v>
      </c>
      <c r="B89" s="14" t="s">
        <v>118</v>
      </c>
      <c r="C89" s="46">
        <f>+SUMIF(E$2:E$72,"X",$K$2:$K$72)+SUMIF(E$2:E$72,"X",$I$2:$I$72)</f>
        <v>0</v>
      </c>
    </row>
    <row r="90" spans="1:3" x14ac:dyDescent="0.25">
      <c r="A90" s="44"/>
      <c r="C90" s="47"/>
    </row>
    <row r="91" spans="1:3" ht="15.75" thickBot="1" x14ac:dyDescent="0.3">
      <c r="A91" s="48" t="s">
        <v>119</v>
      </c>
      <c r="B91" s="49"/>
      <c r="C91" s="50"/>
    </row>
  </sheetData>
  <autoFilter ref="A1:L72" xr:uid="{50289324-897A-4E83-8D23-F67D3EAA3373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7CEBC-9FDC-48A2-9238-42B785114DCD}">
  <dimension ref="A1:O92"/>
  <sheetViews>
    <sheetView zoomScaleNormal="100" workbookViewId="0">
      <pane ySplit="1" topLeftCell="A68" activePane="bottomLeft" state="frozen"/>
      <selection activeCell="L1" sqref="L1:L1048576"/>
      <selection pane="bottomLeft" activeCell="B1" sqref="B1:C1048576"/>
    </sheetView>
  </sheetViews>
  <sheetFormatPr defaultRowHeight="15" x14ac:dyDescent="0.25"/>
  <cols>
    <col min="1" max="1" width="9.85546875" bestFit="1" customWidth="1"/>
    <col min="2" max="2" width="57.85546875" bestFit="1" customWidth="1"/>
    <col min="3" max="3" width="11.5703125" style="3" bestFit="1" customWidth="1"/>
    <col min="4" max="4" width="8.140625" style="3" bestFit="1" customWidth="1"/>
    <col min="5" max="5" width="12.5703125" style="3" bestFit="1" customWidth="1"/>
    <col min="6" max="6" width="14.28515625" bestFit="1" customWidth="1"/>
    <col min="7" max="7" width="11.5703125" bestFit="1" customWidth="1"/>
    <col min="8" max="8" width="10.5703125" bestFit="1" customWidth="1"/>
    <col min="9" max="9" width="11.140625" bestFit="1" customWidth="1"/>
    <col min="10" max="10" width="11.5703125" bestFit="1" customWidth="1"/>
    <col min="11" max="11" width="14" bestFit="1" customWidth="1"/>
    <col min="12" max="12" width="12.140625" bestFit="1" customWidth="1"/>
  </cols>
  <sheetData>
    <row r="1" spans="1:15" ht="30" x14ac:dyDescent="0.25">
      <c r="A1" s="8" t="s">
        <v>54</v>
      </c>
      <c r="B1" s="9" t="s">
        <v>5</v>
      </c>
      <c r="C1" s="10" t="s">
        <v>2</v>
      </c>
      <c r="D1" s="10" t="s">
        <v>3</v>
      </c>
      <c r="E1" s="10" t="s">
        <v>4</v>
      </c>
      <c r="F1" s="8" t="s">
        <v>0</v>
      </c>
      <c r="G1" s="8" t="s">
        <v>1</v>
      </c>
      <c r="H1" s="8" t="s">
        <v>50</v>
      </c>
      <c r="I1" s="8" t="s">
        <v>52</v>
      </c>
      <c r="J1" s="11" t="s">
        <v>48</v>
      </c>
      <c r="K1" s="11" t="s">
        <v>49</v>
      </c>
      <c r="L1" s="11" t="s">
        <v>88</v>
      </c>
      <c r="M1" s="12"/>
      <c r="N1" s="12"/>
      <c r="O1" s="12"/>
    </row>
    <row r="2" spans="1:15" x14ac:dyDescent="0.25">
      <c r="A2">
        <v>1</v>
      </c>
      <c r="B2" s="14" t="s">
        <v>57</v>
      </c>
      <c r="D2" s="3" t="s">
        <v>53</v>
      </c>
      <c r="F2" s="2">
        <v>116744.06</v>
      </c>
      <c r="G2" s="15">
        <v>4200.03</v>
      </c>
      <c r="H2" s="15">
        <v>0</v>
      </c>
      <c r="I2" s="2">
        <v>0</v>
      </c>
      <c r="J2" s="2">
        <v>0</v>
      </c>
      <c r="K2" s="2">
        <v>0</v>
      </c>
      <c r="L2" s="33">
        <v>0</v>
      </c>
    </row>
    <row r="3" spans="1:15" x14ac:dyDescent="0.25">
      <c r="A3">
        <f>A2+1</f>
        <v>2</v>
      </c>
      <c r="B3" s="14" t="s">
        <v>12</v>
      </c>
      <c r="E3" s="3" t="s">
        <v>53</v>
      </c>
      <c r="F3" s="2">
        <v>69451.199999999997</v>
      </c>
      <c r="G3" s="15">
        <v>310.8</v>
      </c>
      <c r="H3" s="15">
        <v>0</v>
      </c>
      <c r="I3" s="2">
        <v>0</v>
      </c>
      <c r="J3" s="2">
        <v>0</v>
      </c>
      <c r="K3" s="2">
        <v>0</v>
      </c>
      <c r="L3" s="33">
        <v>0.02</v>
      </c>
    </row>
    <row r="4" spans="1:15" x14ac:dyDescent="0.25">
      <c r="A4">
        <f t="shared" ref="A4:A46" si="0">A3+1</f>
        <v>3</v>
      </c>
      <c r="B4" s="14" t="s">
        <v>11</v>
      </c>
      <c r="E4" s="3" t="s">
        <v>53</v>
      </c>
      <c r="F4" s="2">
        <v>89876.800000000003</v>
      </c>
      <c r="G4" s="15">
        <v>310.81</v>
      </c>
      <c r="H4" s="15">
        <v>0</v>
      </c>
      <c r="I4" s="2">
        <v>0</v>
      </c>
      <c r="J4" s="2">
        <v>0</v>
      </c>
      <c r="K4" s="2">
        <v>0</v>
      </c>
      <c r="L4" s="33">
        <v>0.02</v>
      </c>
    </row>
    <row r="5" spans="1:15" x14ac:dyDescent="0.25">
      <c r="A5">
        <f t="shared" si="0"/>
        <v>4</v>
      </c>
      <c r="B5" s="14" t="s">
        <v>12</v>
      </c>
      <c r="E5" s="3" t="s">
        <v>53</v>
      </c>
      <c r="F5" s="2">
        <v>69451.199999999997</v>
      </c>
      <c r="G5" s="15">
        <v>310.8</v>
      </c>
      <c r="H5" s="15">
        <v>0</v>
      </c>
      <c r="I5" s="2">
        <v>0</v>
      </c>
      <c r="J5" s="2">
        <v>0</v>
      </c>
      <c r="K5" s="2">
        <v>0</v>
      </c>
      <c r="L5" s="33">
        <v>0.02</v>
      </c>
    </row>
    <row r="6" spans="1:15" x14ac:dyDescent="0.25">
      <c r="A6">
        <f t="shared" si="0"/>
        <v>5</v>
      </c>
      <c r="B6" s="14" t="s">
        <v>23</v>
      </c>
      <c r="D6" s="3" t="s">
        <v>53</v>
      </c>
      <c r="F6" s="2">
        <v>83727.960000000006</v>
      </c>
      <c r="G6" s="15">
        <v>310.54000000000002</v>
      </c>
      <c r="H6" s="15">
        <v>465.84</v>
      </c>
      <c r="I6" s="2">
        <v>0</v>
      </c>
      <c r="J6" s="2">
        <v>0</v>
      </c>
      <c r="K6" s="2">
        <v>0</v>
      </c>
      <c r="L6" s="33">
        <v>0.03</v>
      </c>
    </row>
    <row r="7" spans="1:15" x14ac:dyDescent="0.25">
      <c r="A7">
        <f t="shared" si="0"/>
        <v>6</v>
      </c>
      <c r="B7" s="14" t="s">
        <v>11</v>
      </c>
      <c r="E7" s="3" t="s">
        <v>53</v>
      </c>
      <c r="F7" s="2">
        <v>89876.800000000003</v>
      </c>
      <c r="G7" s="15">
        <v>310.8</v>
      </c>
      <c r="H7" s="15">
        <v>466.2</v>
      </c>
      <c r="I7" s="2">
        <v>0</v>
      </c>
      <c r="J7" s="2">
        <v>0</v>
      </c>
      <c r="K7" s="2">
        <v>0</v>
      </c>
      <c r="L7" s="33">
        <v>0.02</v>
      </c>
    </row>
    <row r="8" spans="1:15" x14ac:dyDescent="0.25">
      <c r="A8">
        <f t="shared" si="0"/>
        <v>7</v>
      </c>
      <c r="B8" s="14" t="s">
        <v>11</v>
      </c>
      <c r="E8" s="3" t="s">
        <v>53</v>
      </c>
      <c r="F8" s="2">
        <v>89876.800000000003</v>
      </c>
      <c r="G8" s="15">
        <v>310.77</v>
      </c>
      <c r="H8" s="15">
        <v>0</v>
      </c>
      <c r="I8" s="2">
        <v>0</v>
      </c>
      <c r="J8" s="2">
        <v>0</v>
      </c>
      <c r="K8" s="2">
        <v>0</v>
      </c>
      <c r="L8" s="33">
        <v>0.02</v>
      </c>
    </row>
    <row r="9" spans="1:15" x14ac:dyDescent="0.25">
      <c r="A9">
        <f t="shared" si="0"/>
        <v>8</v>
      </c>
      <c r="B9" s="14" t="s">
        <v>11</v>
      </c>
      <c r="E9" s="3" t="s">
        <v>53</v>
      </c>
      <c r="F9" s="2">
        <v>80100.800000000003</v>
      </c>
      <c r="G9" s="15">
        <v>0</v>
      </c>
      <c r="H9" s="15">
        <v>854.04</v>
      </c>
      <c r="I9" s="2">
        <v>0</v>
      </c>
      <c r="J9" s="2">
        <v>0</v>
      </c>
      <c r="K9" s="2">
        <v>0</v>
      </c>
      <c r="L9" s="34" t="s">
        <v>81</v>
      </c>
    </row>
    <row r="10" spans="1:15" x14ac:dyDescent="0.25">
      <c r="A10">
        <f t="shared" si="0"/>
        <v>9</v>
      </c>
      <c r="B10" s="14" t="s">
        <v>13</v>
      </c>
      <c r="E10" s="3" t="s">
        <v>53</v>
      </c>
      <c r="F10" s="2">
        <v>89876.800000000003</v>
      </c>
      <c r="G10" s="15">
        <v>311.22000000000003</v>
      </c>
      <c r="H10" s="15">
        <v>0</v>
      </c>
      <c r="I10" s="2">
        <v>0</v>
      </c>
      <c r="J10" s="2">
        <v>0</v>
      </c>
      <c r="K10" s="2">
        <v>0</v>
      </c>
      <c r="L10" s="33">
        <v>0.02</v>
      </c>
    </row>
    <row r="11" spans="1:15" x14ac:dyDescent="0.25">
      <c r="A11">
        <f t="shared" si="0"/>
        <v>10</v>
      </c>
      <c r="B11" s="13" t="s">
        <v>33</v>
      </c>
      <c r="E11" s="3" t="s">
        <v>53</v>
      </c>
      <c r="F11" s="2">
        <v>56603.040000000001</v>
      </c>
      <c r="G11" s="15">
        <v>310.77999999999997</v>
      </c>
      <c r="H11" s="15">
        <v>0</v>
      </c>
      <c r="I11" s="2">
        <v>0</v>
      </c>
      <c r="J11" s="2">
        <v>0</v>
      </c>
      <c r="K11" s="2">
        <v>0</v>
      </c>
      <c r="L11" s="33">
        <v>0.03</v>
      </c>
    </row>
    <row r="12" spans="1:15" x14ac:dyDescent="0.25">
      <c r="A12">
        <f t="shared" si="0"/>
        <v>11</v>
      </c>
      <c r="B12" s="14" t="s">
        <v>11</v>
      </c>
      <c r="E12" s="3" t="s">
        <v>53</v>
      </c>
      <c r="F12" s="2">
        <v>89876.800000000003</v>
      </c>
      <c r="G12" s="15">
        <v>310.77999999999997</v>
      </c>
      <c r="H12" s="15">
        <v>388.51</v>
      </c>
      <c r="I12" s="2">
        <v>0</v>
      </c>
      <c r="J12" s="2">
        <v>0</v>
      </c>
      <c r="K12" s="2">
        <v>0</v>
      </c>
      <c r="L12" s="33">
        <v>0.02</v>
      </c>
    </row>
    <row r="13" spans="1:15" x14ac:dyDescent="0.25">
      <c r="A13">
        <f t="shared" si="0"/>
        <v>12</v>
      </c>
      <c r="B13" s="14" t="s">
        <v>13</v>
      </c>
      <c r="E13" s="3" t="s">
        <v>53</v>
      </c>
      <c r="F13" s="2">
        <v>81702.399999999994</v>
      </c>
      <c r="G13" s="15">
        <v>310.55</v>
      </c>
      <c r="H13" s="15">
        <v>0</v>
      </c>
      <c r="I13" s="2">
        <v>0</v>
      </c>
      <c r="J13" s="2">
        <v>0</v>
      </c>
      <c r="K13" s="2">
        <v>0</v>
      </c>
      <c r="L13" s="33">
        <v>0.02</v>
      </c>
    </row>
    <row r="14" spans="1:15" x14ac:dyDescent="0.25">
      <c r="A14">
        <f t="shared" si="0"/>
        <v>13</v>
      </c>
      <c r="B14" s="14" t="s">
        <v>58</v>
      </c>
      <c r="E14" s="3" t="s">
        <v>53</v>
      </c>
      <c r="F14" s="2">
        <v>68099.199999999997</v>
      </c>
      <c r="G14" s="15">
        <v>1864.81</v>
      </c>
      <c r="H14" s="15">
        <v>0</v>
      </c>
      <c r="I14" s="2">
        <v>0</v>
      </c>
      <c r="J14" s="2">
        <v>0</v>
      </c>
      <c r="K14" s="2">
        <v>0</v>
      </c>
      <c r="L14" s="33">
        <v>0</v>
      </c>
    </row>
    <row r="15" spans="1:15" x14ac:dyDescent="0.25">
      <c r="A15">
        <f t="shared" si="0"/>
        <v>14</v>
      </c>
      <c r="B15" s="14" t="s">
        <v>11</v>
      </c>
      <c r="E15" s="3" t="s">
        <v>53</v>
      </c>
      <c r="F15" s="2">
        <v>89876.800000000003</v>
      </c>
      <c r="G15" s="15">
        <v>310.8</v>
      </c>
      <c r="H15" s="15">
        <v>0</v>
      </c>
      <c r="I15" s="2">
        <v>0</v>
      </c>
      <c r="J15" s="2">
        <v>0</v>
      </c>
      <c r="K15" s="2">
        <v>0</v>
      </c>
      <c r="L15" s="33">
        <v>0.02</v>
      </c>
    </row>
    <row r="16" spans="1:15" x14ac:dyDescent="0.25">
      <c r="A16">
        <f t="shared" si="0"/>
        <v>15</v>
      </c>
      <c r="B16" s="14" t="s">
        <v>15</v>
      </c>
      <c r="E16" s="3" t="s">
        <v>53</v>
      </c>
      <c r="F16" s="2">
        <v>52459.68</v>
      </c>
      <c r="G16" s="15">
        <v>310.8</v>
      </c>
      <c r="H16" s="15">
        <v>0</v>
      </c>
      <c r="I16" s="2">
        <v>0</v>
      </c>
      <c r="J16" s="2">
        <v>0</v>
      </c>
      <c r="K16" s="2">
        <v>0</v>
      </c>
      <c r="L16" s="33">
        <v>0.05</v>
      </c>
    </row>
    <row r="17" spans="1:12" x14ac:dyDescent="0.25">
      <c r="A17">
        <f t="shared" si="0"/>
        <v>16</v>
      </c>
      <c r="B17" s="14" t="s">
        <v>13</v>
      </c>
      <c r="E17" s="3" t="s">
        <v>53</v>
      </c>
      <c r="F17" s="2">
        <v>81702.399999999994</v>
      </c>
      <c r="G17" s="15">
        <v>310.81</v>
      </c>
      <c r="H17" s="15">
        <v>0</v>
      </c>
      <c r="I17" s="2">
        <v>0</v>
      </c>
      <c r="J17" s="2">
        <v>0</v>
      </c>
      <c r="K17" s="2">
        <v>0</v>
      </c>
      <c r="L17" s="33">
        <v>0.02</v>
      </c>
    </row>
    <row r="18" spans="1:12" x14ac:dyDescent="0.25">
      <c r="A18">
        <f t="shared" si="0"/>
        <v>17</v>
      </c>
      <c r="B18" s="14" t="s">
        <v>18</v>
      </c>
      <c r="E18" s="3" t="s">
        <v>53</v>
      </c>
      <c r="F18" s="2">
        <v>60409.440000000002</v>
      </c>
      <c r="G18" s="15">
        <v>310.8</v>
      </c>
      <c r="H18" s="15">
        <v>0</v>
      </c>
      <c r="I18" s="2">
        <v>0</v>
      </c>
      <c r="J18" s="2">
        <v>0</v>
      </c>
      <c r="K18" s="2">
        <v>0</v>
      </c>
      <c r="L18" s="33">
        <v>0.05</v>
      </c>
    </row>
    <row r="19" spans="1:12" x14ac:dyDescent="0.25">
      <c r="A19">
        <f t="shared" si="0"/>
        <v>18</v>
      </c>
      <c r="B19" s="14" t="s">
        <v>11</v>
      </c>
      <c r="E19" s="3" t="s">
        <v>53</v>
      </c>
      <c r="F19" s="2">
        <v>89876.800000000003</v>
      </c>
      <c r="G19" s="15">
        <v>311.23</v>
      </c>
      <c r="H19" s="15">
        <v>0</v>
      </c>
      <c r="I19" s="2">
        <v>0</v>
      </c>
      <c r="J19" s="2">
        <v>0</v>
      </c>
      <c r="K19" s="2">
        <v>0</v>
      </c>
      <c r="L19" s="33">
        <v>0.02</v>
      </c>
    </row>
    <row r="20" spans="1:12" x14ac:dyDescent="0.25">
      <c r="A20">
        <f t="shared" si="0"/>
        <v>19</v>
      </c>
      <c r="B20" s="14" t="s">
        <v>13</v>
      </c>
      <c r="E20" s="3" t="s">
        <v>53</v>
      </c>
      <c r="F20" s="2">
        <v>81702.399999999994</v>
      </c>
      <c r="G20" s="15">
        <v>310.82</v>
      </c>
      <c r="H20" s="15">
        <v>0</v>
      </c>
      <c r="I20" s="2">
        <v>0</v>
      </c>
      <c r="J20" s="2">
        <v>0</v>
      </c>
      <c r="K20" s="2">
        <v>0</v>
      </c>
      <c r="L20" s="33">
        <v>0.02</v>
      </c>
    </row>
    <row r="21" spans="1:12" x14ac:dyDescent="0.25">
      <c r="A21">
        <f t="shared" si="0"/>
        <v>20</v>
      </c>
      <c r="B21" s="14" t="s">
        <v>9</v>
      </c>
      <c r="E21" s="3" t="s">
        <v>53</v>
      </c>
      <c r="F21" s="2">
        <v>44909.279999999999</v>
      </c>
      <c r="G21" s="15">
        <v>310.81</v>
      </c>
      <c r="H21" s="15">
        <v>0</v>
      </c>
      <c r="I21" s="2">
        <v>0</v>
      </c>
      <c r="J21" s="2">
        <v>0</v>
      </c>
      <c r="K21" s="2">
        <v>0</v>
      </c>
      <c r="L21" s="33">
        <v>0.04</v>
      </c>
    </row>
    <row r="22" spans="1:12" x14ac:dyDescent="0.25">
      <c r="A22">
        <f t="shared" si="0"/>
        <v>21</v>
      </c>
      <c r="B22" s="14" t="s">
        <v>46</v>
      </c>
      <c r="E22" s="3" t="s">
        <v>53</v>
      </c>
      <c r="F22" s="2">
        <v>67704</v>
      </c>
      <c r="G22" s="15">
        <v>310.81</v>
      </c>
      <c r="H22" s="15">
        <v>0</v>
      </c>
      <c r="I22" s="2">
        <v>0</v>
      </c>
      <c r="J22" s="2">
        <v>0</v>
      </c>
      <c r="K22" s="2">
        <v>0</v>
      </c>
      <c r="L22" s="33">
        <v>7.0000000000000007E-2</v>
      </c>
    </row>
    <row r="23" spans="1:12" x14ac:dyDescent="0.25">
      <c r="A23">
        <f t="shared" si="0"/>
        <v>22</v>
      </c>
      <c r="B23" s="14" t="s">
        <v>74</v>
      </c>
      <c r="D23" s="3" t="s">
        <v>53</v>
      </c>
      <c r="F23" s="2">
        <v>121000</v>
      </c>
      <c r="G23" s="15">
        <v>310.77</v>
      </c>
      <c r="H23" s="15">
        <v>0</v>
      </c>
      <c r="I23" s="2">
        <v>0</v>
      </c>
      <c r="J23" s="2">
        <v>0</v>
      </c>
      <c r="K23" s="2">
        <v>0</v>
      </c>
      <c r="L23" s="33">
        <v>0.1</v>
      </c>
    </row>
    <row r="24" spans="1:12" x14ac:dyDescent="0.25">
      <c r="A24">
        <f t="shared" si="0"/>
        <v>23</v>
      </c>
      <c r="B24" s="14" t="s">
        <v>40</v>
      </c>
      <c r="E24" s="3" t="s">
        <v>53</v>
      </c>
      <c r="F24" s="2">
        <v>81702.399999999994</v>
      </c>
      <c r="G24" s="15">
        <v>310.77999999999997</v>
      </c>
      <c r="H24" s="15">
        <v>0</v>
      </c>
      <c r="I24" s="2">
        <v>0</v>
      </c>
      <c r="J24" s="2">
        <v>0</v>
      </c>
      <c r="K24" s="2">
        <v>0</v>
      </c>
      <c r="L24" s="33">
        <v>0.02</v>
      </c>
    </row>
    <row r="25" spans="1:12" x14ac:dyDescent="0.25">
      <c r="A25">
        <f t="shared" si="0"/>
        <v>24</v>
      </c>
      <c r="B25" s="14" t="s">
        <v>19</v>
      </c>
      <c r="E25" s="3" t="s">
        <v>53</v>
      </c>
      <c r="F25" s="2">
        <v>52832</v>
      </c>
      <c r="G25" s="15">
        <v>310.77999999999997</v>
      </c>
      <c r="H25" s="15">
        <v>0</v>
      </c>
      <c r="I25" s="2">
        <v>0</v>
      </c>
      <c r="J25" s="2">
        <v>0</v>
      </c>
      <c r="K25" s="2">
        <v>0</v>
      </c>
      <c r="L25" s="33">
        <v>4.0099999999999997E-2</v>
      </c>
    </row>
    <row r="26" spans="1:12" x14ac:dyDescent="0.25">
      <c r="A26">
        <f t="shared" si="0"/>
        <v>25</v>
      </c>
      <c r="B26" s="14" t="s">
        <v>9</v>
      </c>
      <c r="E26" s="3" t="s">
        <v>53</v>
      </c>
      <c r="F26" s="2">
        <v>42766.879999999997</v>
      </c>
      <c r="G26" s="15">
        <v>310.8</v>
      </c>
      <c r="H26" s="15">
        <v>233.11</v>
      </c>
      <c r="I26" s="2">
        <v>0</v>
      </c>
      <c r="J26" s="2">
        <v>0</v>
      </c>
      <c r="K26" s="2">
        <v>0</v>
      </c>
      <c r="L26" s="33">
        <v>0.04</v>
      </c>
    </row>
    <row r="27" spans="1:12" x14ac:dyDescent="0.25">
      <c r="A27">
        <f t="shared" si="0"/>
        <v>26</v>
      </c>
      <c r="B27" s="14" t="s">
        <v>13</v>
      </c>
      <c r="E27" s="3" t="s">
        <v>53</v>
      </c>
      <c r="F27" s="2">
        <v>81702.399999999994</v>
      </c>
      <c r="G27" s="15">
        <v>311.20999999999998</v>
      </c>
      <c r="H27" s="15">
        <v>233.41</v>
      </c>
      <c r="I27" s="2">
        <v>0</v>
      </c>
      <c r="J27" s="2">
        <v>0</v>
      </c>
      <c r="K27" s="2">
        <v>0</v>
      </c>
      <c r="L27" s="33">
        <v>0.02</v>
      </c>
    </row>
    <row r="28" spans="1:12" x14ac:dyDescent="0.25">
      <c r="A28">
        <f t="shared" si="0"/>
        <v>27</v>
      </c>
      <c r="B28" s="14" t="s">
        <v>31</v>
      </c>
      <c r="E28" s="3" t="s">
        <v>53</v>
      </c>
      <c r="F28" s="2">
        <v>69451.199999999997</v>
      </c>
      <c r="G28" s="15">
        <v>310.81</v>
      </c>
      <c r="H28" s="15">
        <v>0</v>
      </c>
      <c r="I28" s="2">
        <v>0</v>
      </c>
      <c r="J28" s="2">
        <v>0</v>
      </c>
      <c r="K28" s="2">
        <v>0</v>
      </c>
      <c r="L28" s="33">
        <v>0.02</v>
      </c>
    </row>
    <row r="29" spans="1:12" x14ac:dyDescent="0.25">
      <c r="A29">
        <f t="shared" si="0"/>
        <v>28</v>
      </c>
      <c r="B29" s="14" t="s">
        <v>39</v>
      </c>
      <c r="E29" s="3" t="s">
        <v>53</v>
      </c>
      <c r="F29" s="2">
        <v>89876.800000000003</v>
      </c>
      <c r="G29" s="15">
        <v>310.8</v>
      </c>
      <c r="H29" s="15">
        <v>0</v>
      </c>
      <c r="I29" s="2">
        <v>0</v>
      </c>
      <c r="J29" s="2">
        <v>0</v>
      </c>
      <c r="K29" s="2">
        <v>0</v>
      </c>
      <c r="L29" s="33">
        <v>0.02</v>
      </c>
    </row>
    <row r="30" spans="1:12" x14ac:dyDescent="0.25">
      <c r="A30">
        <f t="shared" si="0"/>
        <v>29</v>
      </c>
      <c r="B30" s="13" t="s">
        <v>36</v>
      </c>
      <c r="E30" s="3" t="s">
        <v>53</v>
      </c>
      <c r="F30" s="2">
        <v>53882.400000000001</v>
      </c>
      <c r="G30" s="15">
        <v>310.8</v>
      </c>
      <c r="H30" s="15">
        <v>0</v>
      </c>
      <c r="I30" s="2">
        <v>0</v>
      </c>
      <c r="J30" s="2">
        <v>0</v>
      </c>
      <c r="K30" s="2">
        <v>0</v>
      </c>
      <c r="L30" s="33">
        <v>5.0099999999999999E-2</v>
      </c>
    </row>
    <row r="31" spans="1:12" x14ac:dyDescent="0.25">
      <c r="A31">
        <f t="shared" si="0"/>
        <v>30</v>
      </c>
      <c r="B31" s="13" t="s">
        <v>65</v>
      </c>
      <c r="E31" s="3" t="s">
        <v>53</v>
      </c>
      <c r="F31" s="2">
        <v>62992.800000000003</v>
      </c>
      <c r="G31" s="15">
        <v>310.81</v>
      </c>
      <c r="H31" s="15">
        <v>0</v>
      </c>
      <c r="I31" s="2">
        <v>0</v>
      </c>
      <c r="J31" s="2">
        <v>0</v>
      </c>
      <c r="K31" s="2">
        <v>0</v>
      </c>
      <c r="L31" s="33">
        <v>0.06</v>
      </c>
    </row>
    <row r="32" spans="1:12" x14ac:dyDescent="0.25">
      <c r="A32">
        <f t="shared" si="0"/>
        <v>31</v>
      </c>
      <c r="B32" s="14" t="s">
        <v>13</v>
      </c>
      <c r="E32" s="3" t="s">
        <v>53</v>
      </c>
      <c r="F32" s="2">
        <v>81702.399999999994</v>
      </c>
      <c r="G32" s="15">
        <v>310.81</v>
      </c>
      <c r="H32" s="15">
        <v>0</v>
      </c>
      <c r="I32" s="2">
        <v>0</v>
      </c>
      <c r="J32" s="2">
        <v>0</v>
      </c>
      <c r="K32" s="2">
        <v>0</v>
      </c>
      <c r="L32" s="33">
        <v>0.02</v>
      </c>
    </row>
    <row r="33" spans="1:12" x14ac:dyDescent="0.25">
      <c r="A33">
        <f t="shared" si="0"/>
        <v>32</v>
      </c>
      <c r="B33" s="13" t="s">
        <v>46</v>
      </c>
      <c r="E33" s="3" t="s">
        <v>53</v>
      </c>
      <c r="F33" s="2">
        <v>54392</v>
      </c>
      <c r="G33" s="15">
        <v>310.8</v>
      </c>
      <c r="H33" s="15">
        <v>0</v>
      </c>
      <c r="I33" s="2">
        <v>0</v>
      </c>
      <c r="J33" s="2">
        <v>0</v>
      </c>
      <c r="K33" s="2">
        <v>0</v>
      </c>
      <c r="L33" s="33">
        <v>4.02E-2</v>
      </c>
    </row>
    <row r="34" spans="1:12" x14ac:dyDescent="0.25">
      <c r="A34">
        <f t="shared" si="0"/>
        <v>33</v>
      </c>
      <c r="B34" s="14" t="s">
        <v>9</v>
      </c>
      <c r="E34" s="3" t="s">
        <v>53</v>
      </c>
      <c r="F34" s="2">
        <v>41662.400000000001</v>
      </c>
      <c r="G34" s="15">
        <v>310.81</v>
      </c>
      <c r="H34" s="15">
        <v>0</v>
      </c>
      <c r="I34" s="2">
        <v>0</v>
      </c>
      <c r="J34" s="2">
        <v>0</v>
      </c>
      <c r="K34" s="2">
        <v>0</v>
      </c>
      <c r="L34" s="33">
        <v>3.5099999999999999E-2</v>
      </c>
    </row>
    <row r="35" spans="1:12" x14ac:dyDescent="0.25">
      <c r="A35">
        <f t="shared" si="0"/>
        <v>34</v>
      </c>
      <c r="B35" s="14" t="s">
        <v>25</v>
      </c>
      <c r="E35" s="3" t="s">
        <v>53</v>
      </c>
      <c r="F35" s="2">
        <v>88610.08</v>
      </c>
      <c r="G35" s="15">
        <v>310.81</v>
      </c>
      <c r="H35" s="15">
        <v>0</v>
      </c>
      <c r="I35" s="2">
        <v>0</v>
      </c>
      <c r="J35" s="2">
        <v>0</v>
      </c>
      <c r="K35" s="2">
        <v>0</v>
      </c>
      <c r="L35" s="33">
        <v>0</v>
      </c>
    </row>
    <row r="36" spans="1:12" x14ac:dyDescent="0.25">
      <c r="A36">
        <f t="shared" si="0"/>
        <v>35</v>
      </c>
      <c r="B36" s="14" t="s">
        <v>67</v>
      </c>
      <c r="E36" s="3" t="s">
        <v>53</v>
      </c>
      <c r="F36" s="2">
        <v>58221.279999999999</v>
      </c>
      <c r="G36" s="15">
        <v>310.81</v>
      </c>
      <c r="H36" s="15">
        <v>0</v>
      </c>
      <c r="I36" s="2">
        <v>0</v>
      </c>
      <c r="J36" s="2">
        <v>0</v>
      </c>
      <c r="K36" s="2">
        <v>0</v>
      </c>
      <c r="L36" s="33">
        <v>7.0000000000000007E-2</v>
      </c>
    </row>
    <row r="37" spans="1:12" x14ac:dyDescent="0.25">
      <c r="A37">
        <f t="shared" si="0"/>
        <v>36</v>
      </c>
      <c r="B37" s="14" t="s">
        <v>10</v>
      </c>
      <c r="D37" s="3" t="s">
        <v>53</v>
      </c>
      <c r="F37" s="2">
        <v>90690.65</v>
      </c>
      <c r="G37" s="15">
        <v>310.77999999999997</v>
      </c>
      <c r="H37" s="15">
        <v>0</v>
      </c>
      <c r="I37" s="2">
        <v>0</v>
      </c>
      <c r="J37" s="2">
        <v>0</v>
      </c>
      <c r="K37" s="2">
        <v>0</v>
      </c>
      <c r="L37" s="33">
        <v>0.17</v>
      </c>
    </row>
    <row r="38" spans="1:12" x14ac:dyDescent="0.25">
      <c r="A38">
        <f t="shared" si="0"/>
        <v>37</v>
      </c>
      <c r="B38" s="14" t="s">
        <v>13</v>
      </c>
      <c r="E38" s="3" t="s">
        <v>53</v>
      </c>
      <c r="F38" s="2">
        <v>81702.399999999994</v>
      </c>
      <c r="G38" s="15">
        <v>310.8</v>
      </c>
      <c r="H38" s="15">
        <v>0</v>
      </c>
      <c r="I38" s="2">
        <v>0</v>
      </c>
      <c r="J38" s="2">
        <v>0</v>
      </c>
      <c r="K38" s="2">
        <v>0</v>
      </c>
      <c r="L38" s="33">
        <v>0.02</v>
      </c>
    </row>
    <row r="39" spans="1:12" x14ac:dyDescent="0.25">
      <c r="A39">
        <f t="shared" si="0"/>
        <v>38</v>
      </c>
      <c r="B39" s="14" t="s">
        <v>13</v>
      </c>
      <c r="E39" s="3" t="s">
        <v>53</v>
      </c>
      <c r="F39" s="2">
        <v>81702.399999999994</v>
      </c>
      <c r="G39" s="15">
        <v>310.77999999999997</v>
      </c>
      <c r="H39" s="15">
        <v>0</v>
      </c>
      <c r="I39" s="2">
        <v>0</v>
      </c>
      <c r="J39" s="2">
        <v>0</v>
      </c>
      <c r="K39" s="2">
        <v>0</v>
      </c>
      <c r="L39" s="33">
        <v>0.02</v>
      </c>
    </row>
    <row r="40" spans="1:12" x14ac:dyDescent="0.25">
      <c r="A40">
        <f t="shared" si="0"/>
        <v>39</v>
      </c>
      <c r="B40" s="14" t="s">
        <v>13</v>
      </c>
      <c r="E40" s="3" t="s">
        <v>53</v>
      </c>
      <c r="F40" s="2">
        <v>81702.399999999994</v>
      </c>
      <c r="G40" s="15">
        <v>310.8</v>
      </c>
      <c r="H40" s="15">
        <v>0</v>
      </c>
      <c r="I40" s="2">
        <v>0</v>
      </c>
      <c r="J40" s="2">
        <v>0</v>
      </c>
      <c r="K40" s="2">
        <v>0</v>
      </c>
      <c r="L40" s="33">
        <v>0.02</v>
      </c>
    </row>
    <row r="41" spans="1:12" x14ac:dyDescent="0.25">
      <c r="A41">
        <f t="shared" si="0"/>
        <v>40</v>
      </c>
      <c r="B41" s="14" t="s">
        <v>9</v>
      </c>
      <c r="E41" s="3" t="s">
        <v>53</v>
      </c>
      <c r="F41" s="2">
        <v>43307.68</v>
      </c>
      <c r="G41" s="15">
        <v>310.81</v>
      </c>
      <c r="H41" s="15">
        <v>0</v>
      </c>
      <c r="I41" s="2">
        <v>0</v>
      </c>
      <c r="J41" s="2">
        <v>0</v>
      </c>
      <c r="K41" s="2">
        <v>0</v>
      </c>
      <c r="L41" s="33">
        <v>0.04</v>
      </c>
    </row>
    <row r="42" spans="1:12" x14ac:dyDescent="0.25">
      <c r="A42">
        <f t="shared" si="0"/>
        <v>41</v>
      </c>
      <c r="B42" s="14" t="s">
        <v>19</v>
      </c>
      <c r="E42" s="3" t="s">
        <v>53</v>
      </c>
      <c r="F42" s="2">
        <v>46633.599999999999</v>
      </c>
      <c r="G42" s="15">
        <v>310.77999999999997</v>
      </c>
      <c r="H42" s="15">
        <v>0</v>
      </c>
      <c r="I42" s="2">
        <v>0</v>
      </c>
      <c r="J42" s="2">
        <v>0</v>
      </c>
      <c r="K42" s="2">
        <v>0</v>
      </c>
      <c r="L42" s="33">
        <v>0.06</v>
      </c>
    </row>
    <row r="43" spans="1:12" x14ac:dyDescent="0.25">
      <c r="A43">
        <f t="shared" si="0"/>
        <v>42</v>
      </c>
      <c r="B43" s="14" t="s">
        <v>18</v>
      </c>
      <c r="E43" s="3" t="s">
        <v>53</v>
      </c>
      <c r="F43" s="2">
        <v>55161.599999999999</v>
      </c>
      <c r="G43" s="15">
        <v>310.81</v>
      </c>
      <c r="H43" s="15">
        <v>0</v>
      </c>
      <c r="I43" s="2">
        <v>0</v>
      </c>
      <c r="J43" s="2">
        <v>0</v>
      </c>
      <c r="K43" s="2">
        <v>0</v>
      </c>
      <c r="L43" s="33">
        <v>0.04</v>
      </c>
    </row>
    <row r="44" spans="1:12" x14ac:dyDescent="0.25">
      <c r="A44">
        <f t="shared" si="0"/>
        <v>43</v>
      </c>
      <c r="B44" s="14" t="s">
        <v>87</v>
      </c>
      <c r="C44" s="3" t="s">
        <v>53</v>
      </c>
      <c r="D44" s="3" t="s">
        <v>53</v>
      </c>
      <c r="F44" s="2">
        <v>150000.03</v>
      </c>
      <c r="G44" s="15">
        <v>310.81</v>
      </c>
      <c r="H44" s="15">
        <v>77.7</v>
      </c>
      <c r="I44" s="2">
        <v>0</v>
      </c>
      <c r="J44" s="2">
        <v>0</v>
      </c>
      <c r="K44" s="2">
        <v>0</v>
      </c>
      <c r="L44" s="33">
        <v>4.2299999999999997E-2</v>
      </c>
    </row>
    <row r="45" spans="1:12" x14ac:dyDescent="0.25">
      <c r="A45">
        <f t="shared" si="0"/>
        <v>44</v>
      </c>
      <c r="B45" s="14" t="s">
        <v>28</v>
      </c>
      <c r="E45" s="3" t="s">
        <v>53</v>
      </c>
      <c r="F45" s="2">
        <v>77625.600000000006</v>
      </c>
      <c r="G45" s="15">
        <v>310.8</v>
      </c>
      <c r="H45" s="15">
        <v>77.72</v>
      </c>
      <c r="I45" s="2">
        <v>0</v>
      </c>
      <c r="J45" s="2">
        <v>0</v>
      </c>
      <c r="K45" s="2">
        <v>0</v>
      </c>
      <c r="L45" s="33">
        <v>0.02</v>
      </c>
    </row>
    <row r="46" spans="1:12" x14ac:dyDescent="0.25">
      <c r="A46">
        <f t="shared" si="0"/>
        <v>45</v>
      </c>
      <c r="B46" s="14" t="s">
        <v>13</v>
      </c>
      <c r="E46" s="3" t="s">
        <v>53</v>
      </c>
      <c r="F46" s="2">
        <v>81702.399999999994</v>
      </c>
      <c r="G46" s="15">
        <v>311.2</v>
      </c>
      <c r="H46" s="15">
        <v>77.81</v>
      </c>
      <c r="I46" s="2">
        <v>0</v>
      </c>
      <c r="J46" s="2">
        <v>0</v>
      </c>
      <c r="K46" s="2">
        <v>0</v>
      </c>
      <c r="L46" s="33">
        <v>0.02</v>
      </c>
    </row>
    <row r="47" spans="1:12" x14ac:dyDescent="0.25">
      <c r="A47">
        <f t="shared" ref="A47:A67" si="1">A46+1</f>
        <v>46</v>
      </c>
      <c r="B47" s="14" t="s">
        <v>38</v>
      </c>
      <c r="C47" s="3" t="s">
        <v>53</v>
      </c>
      <c r="D47" s="3" t="s">
        <v>53</v>
      </c>
      <c r="F47" s="2">
        <v>165316.32</v>
      </c>
      <c r="G47" s="15">
        <v>0</v>
      </c>
      <c r="H47" s="15">
        <v>0</v>
      </c>
      <c r="I47" s="2">
        <v>0</v>
      </c>
      <c r="J47" s="2">
        <v>3078.19</v>
      </c>
      <c r="K47" s="2">
        <v>0</v>
      </c>
      <c r="L47" s="34" t="s">
        <v>81</v>
      </c>
    </row>
    <row r="48" spans="1:12" x14ac:dyDescent="0.25">
      <c r="A48">
        <f t="shared" si="1"/>
        <v>47</v>
      </c>
      <c r="B48" s="14" t="s">
        <v>46</v>
      </c>
      <c r="E48" s="3" t="s">
        <v>53</v>
      </c>
      <c r="F48" s="2">
        <v>68244.800000000003</v>
      </c>
      <c r="G48" s="15">
        <v>310.81</v>
      </c>
      <c r="H48" s="15">
        <v>0</v>
      </c>
      <c r="I48" s="2">
        <v>0</v>
      </c>
      <c r="J48" s="2">
        <v>0</v>
      </c>
      <c r="K48" s="2">
        <v>0</v>
      </c>
      <c r="L48" s="33">
        <v>7.0099999999999996E-2</v>
      </c>
    </row>
    <row r="49" spans="1:12" x14ac:dyDescent="0.25">
      <c r="A49">
        <f t="shared" si="1"/>
        <v>48</v>
      </c>
      <c r="B49" s="14" t="s">
        <v>30</v>
      </c>
      <c r="C49" s="3" t="s">
        <v>53</v>
      </c>
      <c r="D49" s="3" t="s">
        <v>53</v>
      </c>
      <c r="F49" s="2">
        <v>327641.81</v>
      </c>
      <c r="G49" s="15">
        <v>287.16000000000003</v>
      </c>
      <c r="H49" s="15">
        <v>0</v>
      </c>
      <c r="I49" s="2">
        <v>0</v>
      </c>
      <c r="J49" s="2">
        <v>0</v>
      </c>
      <c r="K49" s="2">
        <v>20500</v>
      </c>
      <c r="L49" s="32">
        <v>0.06</v>
      </c>
    </row>
    <row r="50" spans="1:12" x14ac:dyDescent="0.25">
      <c r="A50">
        <f t="shared" si="1"/>
        <v>49</v>
      </c>
      <c r="B50" s="14" t="s">
        <v>68</v>
      </c>
      <c r="D50" s="3" t="s">
        <v>53</v>
      </c>
      <c r="F50" s="2">
        <v>60805.11</v>
      </c>
      <c r="G50" s="15">
        <v>310.81</v>
      </c>
      <c r="H50" s="15">
        <v>0</v>
      </c>
      <c r="I50" s="2">
        <v>0</v>
      </c>
      <c r="J50" s="2">
        <v>0</v>
      </c>
      <c r="K50" s="2">
        <v>0</v>
      </c>
      <c r="L50" s="33">
        <v>0.02</v>
      </c>
    </row>
    <row r="51" spans="1:12" x14ac:dyDescent="0.25">
      <c r="A51">
        <f t="shared" si="1"/>
        <v>50</v>
      </c>
      <c r="B51" s="14" t="s">
        <v>84</v>
      </c>
      <c r="D51" s="3" t="s">
        <v>53</v>
      </c>
      <c r="F51" s="2">
        <v>95768.24</v>
      </c>
      <c r="G51" s="15">
        <v>310.8</v>
      </c>
      <c r="H51" s="15">
        <v>0</v>
      </c>
      <c r="I51" s="2">
        <v>0</v>
      </c>
      <c r="J51" s="2">
        <v>0</v>
      </c>
      <c r="K51" s="2">
        <v>0</v>
      </c>
      <c r="L51" s="33">
        <v>0.17</v>
      </c>
    </row>
    <row r="52" spans="1:12" x14ac:dyDescent="0.25">
      <c r="A52">
        <f t="shared" si="1"/>
        <v>51</v>
      </c>
      <c r="B52" s="14" t="s">
        <v>27</v>
      </c>
      <c r="E52" s="3" t="s">
        <v>53</v>
      </c>
      <c r="F52" s="2">
        <v>69561.440000000002</v>
      </c>
      <c r="G52" s="15">
        <v>310.81</v>
      </c>
      <c r="H52" s="15">
        <v>0</v>
      </c>
      <c r="I52" s="2">
        <v>0</v>
      </c>
      <c r="J52" s="2">
        <v>0</v>
      </c>
      <c r="K52" s="2">
        <v>0</v>
      </c>
      <c r="L52" s="33">
        <v>6.0100000000000001E-2</v>
      </c>
    </row>
    <row r="53" spans="1:12" x14ac:dyDescent="0.25">
      <c r="A53">
        <f t="shared" si="1"/>
        <v>52</v>
      </c>
      <c r="B53" s="14" t="s">
        <v>125</v>
      </c>
      <c r="C53" s="3" t="s">
        <v>53</v>
      </c>
      <c r="D53" s="3" t="s">
        <v>53</v>
      </c>
      <c r="F53" s="2">
        <v>141589.19</v>
      </c>
      <c r="G53" s="15">
        <v>310.81</v>
      </c>
      <c r="H53" s="15">
        <v>0</v>
      </c>
      <c r="I53" s="2">
        <v>0</v>
      </c>
      <c r="J53" s="2">
        <v>7323.97</v>
      </c>
      <c r="K53" s="2">
        <v>0</v>
      </c>
      <c r="L53" s="33">
        <v>0.15</v>
      </c>
    </row>
    <row r="54" spans="1:12" x14ac:dyDescent="0.25">
      <c r="A54">
        <f t="shared" si="1"/>
        <v>53</v>
      </c>
      <c r="B54" s="13" t="s">
        <v>73</v>
      </c>
      <c r="D54" s="3" t="s">
        <v>53</v>
      </c>
      <c r="F54" s="2">
        <v>77958.399999999994</v>
      </c>
      <c r="G54" s="15">
        <v>310.81</v>
      </c>
      <c r="H54" s="15">
        <v>0</v>
      </c>
      <c r="I54" s="2">
        <v>0</v>
      </c>
      <c r="J54" s="2">
        <v>0</v>
      </c>
      <c r="K54" s="2">
        <v>0</v>
      </c>
      <c r="L54" s="33">
        <v>0.06</v>
      </c>
    </row>
    <row r="55" spans="1:12" x14ac:dyDescent="0.25">
      <c r="A55">
        <f t="shared" si="1"/>
        <v>54</v>
      </c>
      <c r="B55" s="14" t="s">
        <v>22</v>
      </c>
      <c r="E55" s="3" t="s">
        <v>53</v>
      </c>
      <c r="F55" s="2">
        <v>47132.800000000003</v>
      </c>
      <c r="G55" s="15">
        <v>310.81</v>
      </c>
      <c r="H55" s="15">
        <v>0</v>
      </c>
      <c r="I55" s="2">
        <v>0</v>
      </c>
      <c r="J55" s="2">
        <v>0</v>
      </c>
      <c r="K55" s="2">
        <v>0</v>
      </c>
      <c r="L55" s="33">
        <v>0.17469999999999999</v>
      </c>
    </row>
    <row r="56" spans="1:12" x14ac:dyDescent="0.25">
      <c r="A56">
        <f t="shared" si="1"/>
        <v>55</v>
      </c>
      <c r="B56" s="14" t="s">
        <v>6</v>
      </c>
      <c r="E56" s="3" t="s">
        <v>53</v>
      </c>
      <c r="F56" s="2">
        <v>61568</v>
      </c>
      <c r="G56" s="15">
        <v>310.81</v>
      </c>
      <c r="H56" s="15">
        <v>0</v>
      </c>
      <c r="I56" s="2">
        <v>0</v>
      </c>
      <c r="J56" s="2">
        <v>0</v>
      </c>
      <c r="K56" s="2">
        <v>0</v>
      </c>
      <c r="L56" s="33">
        <v>0.05</v>
      </c>
    </row>
    <row r="57" spans="1:12" x14ac:dyDescent="0.25">
      <c r="A57">
        <f t="shared" si="1"/>
        <v>56</v>
      </c>
      <c r="B57" s="14" t="s">
        <v>67</v>
      </c>
      <c r="E57" s="3" t="s">
        <v>53</v>
      </c>
      <c r="F57" s="2">
        <v>49878.400000000001</v>
      </c>
      <c r="G57" s="15">
        <v>310.81</v>
      </c>
      <c r="H57" s="15">
        <v>0</v>
      </c>
      <c r="I57" s="2">
        <v>0</v>
      </c>
      <c r="J57" s="2">
        <v>0</v>
      </c>
      <c r="K57" s="2">
        <v>0</v>
      </c>
      <c r="L57" s="33">
        <v>6.0100000000000001E-2</v>
      </c>
    </row>
    <row r="58" spans="1:12" x14ac:dyDescent="0.25">
      <c r="A58">
        <f t="shared" si="1"/>
        <v>57</v>
      </c>
      <c r="B58" s="14" t="s">
        <v>28</v>
      </c>
      <c r="E58" s="3" t="s">
        <v>53</v>
      </c>
      <c r="F58" s="2">
        <v>74339.199999999997</v>
      </c>
      <c r="G58" s="15">
        <v>315.74</v>
      </c>
      <c r="H58" s="15">
        <v>0</v>
      </c>
      <c r="I58" s="2">
        <v>0</v>
      </c>
      <c r="J58" s="2">
        <v>0</v>
      </c>
      <c r="K58" s="2">
        <v>0</v>
      </c>
      <c r="L58" s="33">
        <v>9.1600000000000001E-2</v>
      </c>
    </row>
    <row r="59" spans="1:12" x14ac:dyDescent="0.25">
      <c r="A59">
        <f t="shared" si="1"/>
        <v>58</v>
      </c>
      <c r="B59" s="14" t="s">
        <v>13</v>
      </c>
      <c r="E59" s="3" t="s">
        <v>53</v>
      </c>
      <c r="F59" s="2">
        <v>81702.399999999994</v>
      </c>
      <c r="G59" s="15">
        <v>310.8</v>
      </c>
      <c r="H59" s="15">
        <v>0</v>
      </c>
      <c r="I59" s="2">
        <v>0</v>
      </c>
      <c r="J59" s="2">
        <v>0</v>
      </c>
      <c r="K59" s="2">
        <v>0</v>
      </c>
      <c r="L59" s="33">
        <v>0.02</v>
      </c>
    </row>
    <row r="60" spans="1:12" x14ac:dyDescent="0.25">
      <c r="A60">
        <f t="shared" si="1"/>
        <v>59</v>
      </c>
      <c r="B60" s="14" t="s">
        <v>13</v>
      </c>
      <c r="E60" s="3" t="s">
        <v>53</v>
      </c>
      <c r="F60" s="2">
        <v>81702.399999999994</v>
      </c>
      <c r="G60" s="15">
        <v>310.8</v>
      </c>
      <c r="H60" s="15">
        <v>0</v>
      </c>
      <c r="I60" s="2">
        <v>0</v>
      </c>
      <c r="J60" s="2">
        <v>0</v>
      </c>
      <c r="K60" s="2">
        <v>0</v>
      </c>
      <c r="L60" s="33">
        <v>0.121</v>
      </c>
    </row>
    <row r="61" spans="1:12" x14ac:dyDescent="0.25">
      <c r="A61">
        <f t="shared" si="1"/>
        <v>60</v>
      </c>
      <c r="B61" s="14" t="s">
        <v>13</v>
      </c>
      <c r="E61" s="3" t="s">
        <v>53</v>
      </c>
      <c r="F61" s="2">
        <v>80100.800000000003</v>
      </c>
      <c r="G61" s="15">
        <v>0</v>
      </c>
      <c r="H61" s="15">
        <v>0</v>
      </c>
      <c r="I61" s="2">
        <v>0</v>
      </c>
      <c r="J61" s="2">
        <v>0</v>
      </c>
      <c r="K61" s="2">
        <v>0</v>
      </c>
      <c r="L61" s="34" t="s">
        <v>81</v>
      </c>
    </row>
    <row r="62" spans="1:12" x14ac:dyDescent="0.25">
      <c r="A62">
        <f t="shared" si="1"/>
        <v>61</v>
      </c>
      <c r="B62" s="14" t="s">
        <v>18</v>
      </c>
      <c r="E62" s="3" t="s">
        <v>53</v>
      </c>
      <c r="F62" s="2">
        <v>51376</v>
      </c>
      <c r="G62" s="15">
        <v>310.82</v>
      </c>
      <c r="H62" s="15">
        <v>0</v>
      </c>
      <c r="I62" s="2">
        <v>0</v>
      </c>
      <c r="J62" s="2">
        <v>0</v>
      </c>
      <c r="K62" s="2">
        <v>0</v>
      </c>
      <c r="L62" s="33">
        <v>0.08</v>
      </c>
    </row>
    <row r="63" spans="1:12" x14ac:dyDescent="0.25">
      <c r="A63">
        <f t="shared" si="1"/>
        <v>62</v>
      </c>
      <c r="B63" s="14" t="s">
        <v>19</v>
      </c>
      <c r="E63" s="3" t="s">
        <v>53</v>
      </c>
      <c r="F63" s="2">
        <v>51854.400000000001</v>
      </c>
      <c r="G63" s="15">
        <v>311.19</v>
      </c>
      <c r="H63" s="15">
        <v>0</v>
      </c>
      <c r="I63" s="2">
        <v>0</v>
      </c>
      <c r="J63" s="2">
        <v>0</v>
      </c>
      <c r="K63" s="2">
        <v>0</v>
      </c>
      <c r="L63" s="33">
        <v>0.02</v>
      </c>
    </row>
    <row r="64" spans="1:12" x14ac:dyDescent="0.25">
      <c r="A64">
        <f t="shared" si="1"/>
        <v>63</v>
      </c>
      <c r="B64" s="14" t="s">
        <v>120</v>
      </c>
      <c r="C64" s="3" t="s">
        <v>53</v>
      </c>
      <c r="D64" s="3" t="s">
        <v>53</v>
      </c>
      <c r="F64" s="2">
        <v>125000.2</v>
      </c>
      <c r="G64" s="15">
        <v>310.81</v>
      </c>
      <c r="H64" s="15">
        <v>0</v>
      </c>
      <c r="I64" s="2">
        <v>0</v>
      </c>
      <c r="J64" s="2">
        <v>0</v>
      </c>
      <c r="K64" s="2">
        <v>0</v>
      </c>
      <c r="L64" s="33">
        <v>0.25</v>
      </c>
    </row>
    <row r="65" spans="1:12" x14ac:dyDescent="0.25">
      <c r="A65">
        <f t="shared" si="1"/>
        <v>64</v>
      </c>
      <c r="B65" s="14" t="s">
        <v>28</v>
      </c>
      <c r="E65" s="3" t="s">
        <v>53</v>
      </c>
      <c r="F65" s="2">
        <v>74339.199999999997</v>
      </c>
      <c r="G65" s="15">
        <v>310.8</v>
      </c>
      <c r="H65" s="15">
        <v>0</v>
      </c>
      <c r="I65" s="2">
        <v>0</v>
      </c>
      <c r="J65" s="2">
        <v>0</v>
      </c>
      <c r="K65" s="2">
        <v>0</v>
      </c>
      <c r="L65" s="33">
        <v>9.1600000000000001E-2</v>
      </c>
    </row>
    <row r="66" spans="1:12" x14ac:dyDescent="0.25">
      <c r="A66">
        <f t="shared" si="1"/>
        <v>65</v>
      </c>
      <c r="B66" s="14" t="s">
        <v>28</v>
      </c>
      <c r="E66" s="3" t="s">
        <v>53</v>
      </c>
      <c r="F66" s="2">
        <v>77625.600000000006</v>
      </c>
      <c r="G66" s="15">
        <v>310.8</v>
      </c>
      <c r="H66" s="15">
        <v>0</v>
      </c>
      <c r="I66" s="2">
        <v>0</v>
      </c>
      <c r="J66" s="2">
        <v>0</v>
      </c>
      <c r="K66" s="2">
        <v>0</v>
      </c>
      <c r="L66" s="33">
        <v>0.1399</v>
      </c>
    </row>
    <row r="67" spans="1:12" x14ac:dyDescent="0.25">
      <c r="A67">
        <f t="shared" si="1"/>
        <v>66</v>
      </c>
      <c r="B67" t="s">
        <v>78</v>
      </c>
      <c r="D67" s="3" t="s">
        <v>53</v>
      </c>
      <c r="F67" s="2">
        <v>76300.02</v>
      </c>
      <c r="G67" s="15">
        <v>311.10000000000002</v>
      </c>
      <c r="H67" s="15">
        <v>0</v>
      </c>
      <c r="I67" s="2">
        <v>0</v>
      </c>
      <c r="J67" s="2">
        <v>0</v>
      </c>
      <c r="K67" s="2">
        <v>0</v>
      </c>
      <c r="L67" s="33">
        <v>0.09</v>
      </c>
    </row>
    <row r="68" spans="1:12" x14ac:dyDescent="0.25">
      <c r="A68">
        <f t="shared" ref="A68:A73" si="2">A67+1</f>
        <v>67</v>
      </c>
      <c r="B68" s="14" t="s">
        <v>75</v>
      </c>
      <c r="D68" s="3" t="s">
        <v>53</v>
      </c>
      <c r="F68" s="2">
        <v>110000.02</v>
      </c>
      <c r="G68" s="15">
        <v>5310.81</v>
      </c>
      <c r="H68" s="15">
        <v>0</v>
      </c>
      <c r="I68" s="2">
        <v>0</v>
      </c>
      <c r="J68" s="2">
        <v>0</v>
      </c>
      <c r="K68" s="2">
        <v>0</v>
      </c>
      <c r="L68" s="34" t="s">
        <v>81</v>
      </c>
    </row>
    <row r="69" spans="1:12" x14ac:dyDescent="0.25">
      <c r="A69">
        <f t="shared" si="2"/>
        <v>68</v>
      </c>
      <c r="B69" s="14" t="s">
        <v>51</v>
      </c>
      <c r="D69" s="3" t="s">
        <v>53</v>
      </c>
      <c r="F69" s="2">
        <v>67500</v>
      </c>
      <c r="G69" s="15">
        <v>311.11</v>
      </c>
      <c r="H69" s="15">
        <v>0</v>
      </c>
      <c r="I69" s="2">
        <v>0</v>
      </c>
      <c r="J69" s="2">
        <v>0</v>
      </c>
      <c r="K69" s="2">
        <v>0</v>
      </c>
      <c r="L69" s="34" t="s">
        <v>81</v>
      </c>
    </row>
    <row r="70" spans="1:12" x14ac:dyDescent="0.25">
      <c r="A70">
        <f t="shared" si="2"/>
        <v>69</v>
      </c>
      <c r="B70" s="14" t="s">
        <v>28</v>
      </c>
      <c r="E70" s="3" t="s">
        <v>53</v>
      </c>
      <c r="F70" s="2">
        <v>57179.199999999997</v>
      </c>
      <c r="G70" s="15">
        <v>311.20999999999998</v>
      </c>
      <c r="H70" s="15">
        <v>0</v>
      </c>
      <c r="I70" s="2">
        <v>0</v>
      </c>
      <c r="J70" s="2">
        <v>0</v>
      </c>
      <c r="K70" s="2">
        <v>0</v>
      </c>
      <c r="L70" s="34" t="s">
        <v>81</v>
      </c>
    </row>
    <row r="71" spans="1:12" x14ac:dyDescent="0.25">
      <c r="A71">
        <f t="shared" si="2"/>
        <v>70</v>
      </c>
      <c r="B71" s="14" t="s">
        <v>28</v>
      </c>
      <c r="E71" s="3" t="s">
        <v>53</v>
      </c>
      <c r="F71" s="2">
        <v>64084.800000000003</v>
      </c>
      <c r="G71" s="15">
        <v>310.8</v>
      </c>
      <c r="H71" s="15">
        <v>0</v>
      </c>
      <c r="I71" s="2">
        <v>0</v>
      </c>
      <c r="J71" s="2">
        <v>0</v>
      </c>
      <c r="K71" s="2">
        <v>0</v>
      </c>
      <c r="L71" s="34" t="s">
        <v>81</v>
      </c>
    </row>
    <row r="72" spans="1:12" x14ac:dyDescent="0.25">
      <c r="A72">
        <f t="shared" si="2"/>
        <v>71</v>
      </c>
      <c r="B72" s="14" t="s">
        <v>18</v>
      </c>
      <c r="E72" s="3" t="s">
        <v>53</v>
      </c>
      <c r="F72" s="2">
        <v>49206.559999999998</v>
      </c>
      <c r="G72" s="15">
        <v>310.81</v>
      </c>
      <c r="H72" s="15">
        <v>0</v>
      </c>
      <c r="I72" s="2">
        <v>0</v>
      </c>
      <c r="J72" s="2">
        <v>0</v>
      </c>
      <c r="K72" s="2">
        <v>0</v>
      </c>
      <c r="L72" s="34" t="s">
        <v>81</v>
      </c>
    </row>
    <row r="73" spans="1:12" x14ac:dyDescent="0.25">
      <c r="A73">
        <f t="shared" si="2"/>
        <v>72</v>
      </c>
      <c r="B73" s="14" t="s">
        <v>28</v>
      </c>
      <c r="E73" s="3" t="s">
        <v>53</v>
      </c>
      <c r="F73" s="2">
        <v>49004.800000000003</v>
      </c>
      <c r="G73" s="15">
        <v>310.8</v>
      </c>
      <c r="H73" s="15">
        <v>0</v>
      </c>
      <c r="I73" s="2">
        <v>0</v>
      </c>
      <c r="J73" s="2">
        <v>0</v>
      </c>
      <c r="K73" s="2">
        <v>0</v>
      </c>
      <c r="L73" s="34" t="s">
        <v>81</v>
      </c>
    </row>
    <row r="74" spans="1:12" x14ac:dyDescent="0.25">
      <c r="F74" s="2"/>
      <c r="G74" s="2"/>
      <c r="H74" s="2"/>
      <c r="I74" s="2"/>
      <c r="J74" s="2"/>
      <c r="K74" s="2"/>
      <c r="L74" s="2"/>
    </row>
    <row r="75" spans="1:12" ht="15.75" thickBot="1" x14ac:dyDescent="0.3"/>
    <row r="76" spans="1:12" x14ac:dyDescent="0.25">
      <c r="A76" s="41" t="s">
        <v>89</v>
      </c>
      <c r="B76" s="42" t="s">
        <v>110</v>
      </c>
      <c r="C76" s="43">
        <f>+AVERAGEIF(C$2:C$73,"X",$L$2:$L$73)</f>
        <v>0.12557499999999999</v>
      </c>
    </row>
    <row r="77" spans="1:12" x14ac:dyDescent="0.25">
      <c r="A77" s="44" t="s">
        <v>90</v>
      </c>
      <c r="B77" s="14" t="s">
        <v>111</v>
      </c>
      <c r="C77" s="45">
        <f>+AVERAGEIF(D$2:D$73,"X",$L$2:$L$73)</f>
        <v>9.5191666666666674E-2</v>
      </c>
    </row>
    <row r="78" spans="1:12" x14ac:dyDescent="0.25">
      <c r="A78" s="44" t="s">
        <v>91</v>
      </c>
      <c r="B78" s="14" t="s">
        <v>112</v>
      </c>
      <c r="C78" s="45">
        <f>+AVERAGEIF(E$2:E$73,"X",$L$2:$L$73)</f>
        <v>4.1854901960784327E-2</v>
      </c>
    </row>
    <row r="79" spans="1:12" x14ac:dyDescent="0.25">
      <c r="A79" s="44" t="s">
        <v>94</v>
      </c>
      <c r="B79" s="14" t="s">
        <v>95</v>
      </c>
      <c r="C79" s="46">
        <f>+AVERAGEIF(C$2:C$73,"X",$G$2:$G$73)</f>
        <v>243.91799999999998</v>
      </c>
    </row>
    <row r="80" spans="1:12" x14ac:dyDescent="0.25">
      <c r="A80" s="44" t="s">
        <v>93</v>
      </c>
      <c r="B80" s="14" t="s">
        <v>96</v>
      </c>
      <c r="C80" s="46">
        <f>+AVERAGEIF(D$2:D$73,"X",$G$2:$G$73)</f>
        <v>881.14333333333354</v>
      </c>
    </row>
    <row r="81" spans="1:3" x14ac:dyDescent="0.25">
      <c r="A81" s="44" t="s">
        <v>92</v>
      </c>
      <c r="B81" s="14" t="s">
        <v>100</v>
      </c>
      <c r="C81" s="46">
        <f>+AVERAGEIF(E$2:E$73,"X",$G$2:$G$73)</f>
        <v>327.28473684210508</v>
      </c>
    </row>
    <row r="82" spans="1:3" x14ac:dyDescent="0.25">
      <c r="A82" s="44" t="s">
        <v>97</v>
      </c>
      <c r="B82" s="14" t="s">
        <v>101</v>
      </c>
      <c r="C82" s="46">
        <f>+SUMIF(C$2:C$73,"X",$H$2:$H$73)</f>
        <v>77.7</v>
      </c>
    </row>
    <row r="83" spans="1:3" x14ac:dyDescent="0.25">
      <c r="A83" s="44" t="s">
        <v>98</v>
      </c>
      <c r="B83" s="14" t="s">
        <v>102</v>
      </c>
      <c r="C83" s="46">
        <f>+SUMIF(D$2:D$73,"X",$H$2:$H$73)</f>
        <v>543.54</v>
      </c>
    </row>
    <row r="84" spans="1:3" x14ac:dyDescent="0.25">
      <c r="A84" s="44" t="s">
        <v>99</v>
      </c>
      <c r="B84" s="14" t="s">
        <v>103</v>
      </c>
      <c r="C84" s="46">
        <f>+SUMIF(E$2:E$73,"X",$H$2:$H$73)</f>
        <v>2330.7999999999997</v>
      </c>
    </row>
    <row r="85" spans="1:3" x14ac:dyDescent="0.25">
      <c r="A85" s="44" t="s">
        <v>104</v>
      </c>
      <c r="B85" s="14" t="s">
        <v>107</v>
      </c>
      <c r="C85" s="46">
        <f>+SUMIF(C$2:C$73,"X",$J$2:$J$73)</f>
        <v>10402.16</v>
      </c>
    </row>
    <row r="86" spans="1:3" x14ac:dyDescent="0.25">
      <c r="A86" s="44" t="s">
        <v>105</v>
      </c>
      <c r="B86" s="14" t="s">
        <v>108</v>
      </c>
      <c r="C86" s="46">
        <f>+SUMIF(D$2:D$73,"X",$J$2:$J$73)</f>
        <v>10402.16</v>
      </c>
    </row>
    <row r="87" spans="1:3" x14ac:dyDescent="0.25">
      <c r="A87" s="44" t="s">
        <v>106</v>
      </c>
      <c r="B87" s="14" t="s">
        <v>109</v>
      </c>
      <c r="C87" s="46">
        <f>+SUMIF(E$2:E$73,"X",$J$2:$J$73)</f>
        <v>0</v>
      </c>
    </row>
    <row r="88" spans="1:3" x14ac:dyDescent="0.25">
      <c r="A88" s="44" t="s">
        <v>113</v>
      </c>
      <c r="B88" s="14" t="s">
        <v>116</v>
      </c>
      <c r="C88" s="46">
        <f>+SUMIF(C$2:C$73,"X",$K$2:$K$73)+SUMIF(C$2:C$73,"X",$I$2:$I$73)</f>
        <v>20500</v>
      </c>
    </row>
    <row r="89" spans="1:3" x14ac:dyDescent="0.25">
      <c r="A89" s="44" t="s">
        <v>114</v>
      </c>
      <c r="B89" s="14" t="s">
        <v>117</v>
      </c>
      <c r="C89" s="46">
        <f>+SUMIF(D$2:D$73,"X",$K$2:$K$73)+SUMIF(D$2:D$73,"X",$I$2:$I$73)</f>
        <v>20500</v>
      </c>
    </row>
    <row r="90" spans="1:3" x14ac:dyDescent="0.25">
      <c r="A90" s="44" t="s">
        <v>115</v>
      </c>
      <c r="B90" s="14" t="s">
        <v>118</v>
      </c>
      <c r="C90" s="46">
        <f>+SUMIF(E$2:E$73,"X",$K$2:$K$73)+SUMIF(E$2:E$73,"X",$I$2:$I$73)</f>
        <v>0</v>
      </c>
    </row>
    <row r="91" spans="1:3" x14ac:dyDescent="0.25">
      <c r="A91" s="44"/>
      <c r="C91" s="47"/>
    </row>
    <row r="92" spans="1:3" ht="15.75" thickBot="1" x14ac:dyDescent="0.3">
      <c r="A92" s="48" t="s">
        <v>119</v>
      </c>
      <c r="B92" s="49"/>
      <c r="C92" s="50"/>
    </row>
  </sheetData>
  <autoFilter ref="A1:L73" xr:uid="{F1D7CEBC-9FDC-48A2-9238-42B785114DCD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A7CAFE-19C5-447D-AAF2-F126876992DF}"/>
</file>

<file path=customXml/itemProps2.xml><?xml version="1.0" encoding="utf-8"?>
<ds:datastoreItem xmlns:ds="http://schemas.openxmlformats.org/officeDocument/2006/customXml" ds:itemID="{C23380CE-2AC6-48E6-9F8E-83E4AB9EFA53}"/>
</file>

<file path=customXml/itemProps3.xml><?xml version="1.0" encoding="utf-8"?>
<ds:datastoreItem xmlns:ds="http://schemas.openxmlformats.org/officeDocument/2006/customXml" ds:itemID="{5F4C5A18-5ED2-43EF-9C67-757F46C270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i-net Clear Reports 19.2.597</dc:creator>
  <cp:lastModifiedBy>Meredith Kendall</cp:lastModifiedBy>
  <dcterms:created xsi:type="dcterms:W3CDTF">2016-01-14T08:18:05Z</dcterms:created>
  <dcterms:modified xsi:type="dcterms:W3CDTF">2024-06-10T21:57:11Z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