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02A4CDB7-737F-4EC0-A6B9-E49023710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 H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" i="1" l="1"/>
  <c r="AC23" i="1"/>
  <c r="K23" i="1"/>
  <c r="L23" i="1"/>
  <c r="M23" i="1"/>
  <c r="N23" i="1"/>
  <c r="U23" i="1"/>
  <c r="V23" i="1"/>
  <c r="W23" i="1"/>
  <c r="X23" i="1"/>
  <c r="Y23" i="1"/>
  <c r="Z23" i="1"/>
  <c r="AA23" i="1"/>
  <c r="AB23" i="1"/>
  <c r="J23" i="1"/>
  <c r="I23" i="1"/>
  <c r="AC13" i="1"/>
  <c r="N13" i="1"/>
  <c r="M13" i="1"/>
  <c r="K13" i="1"/>
  <c r="J13" i="1"/>
  <c r="Z13" i="1"/>
  <c r="Y13" i="1"/>
  <c r="AB15" i="1"/>
  <c r="AA12" i="1"/>
  <c r="W15" i="1"/>
  <c r="V13" i="1"/>
  <c r="L13" i="1"/>
  <c r="U13" i="1"/>
  <c r="X13" i="1"/>
  <c r="I13" i="1"/>
  <c r="N15" i="1"/>
  <c r="M15" i="1"/>
  <c r="K15" i="1"/>
  <c r="J15" i="1"/>
  <c r="Y21" i="1"/>
  <c r="V21" i="1"/>
  <c r="N21" i="1"/>
  <c r="M21" i="1"/>
  <c r="J21" i="1"/>
  <c r="AC19" i="1"/>
  <c r="AB19" i="1"/>
  <c r="Z21" i="1"/>
  <c r="Y19" i="1"/>
  <c r="W19" i="1"/>
  <c r="N19" i="1"/>
  <c r="K19" i="1"/>
  <c r="AA16" i="1"/>
  <c r="AA19" i="1" s="1"/>
  <c r="J17" i="1"/>
  <c r="AA14" i="1"/>
  <c r="W17" i="1"/>
  <c r="V17" i="1"/>
  <c r="I21" i="1"/>
  <c r="I19" i="1"/>
  <c r="I17" i="1"/>
  <c r="AA21" i="1"/>
  <c r="X21" i="1"/>
  <c r="U21" i="1"/>
  <c r="L21" i="1"/>
  <c r="X19" i="1"/>
  <c r="U19" i="1"/>
  <c r="M19" i="1"/>
  <c r="L19" i="1"/>
  <c r="X17" i="1"/>
  <c r="U17" i="1"/>
  <c r="L17" i="1"/>
  <c r="L15" i="1"/>
  <c r="U15" i="1"/>
  <c r="X15" i="1"/>
  <c r="I15" i="1"/>
  <c r="AA15" i="1" l="1"/>
  <c r="Z15" i="1"/>
  <c r="AB13" i="1"/>
  <c r="Y15" i="1"/>
  <c r="AA13" i="1"/>
  <c r="W13" i="1"/>
  <c r="AC21" i="1"/>
  <c r="AB21" i="1"/>
  <c r="Z19" i="1"/>
  <c r="W21" i="1"/>
  <c r="V19" i="1"/>
  <c r="K21" i="1"/>
  <c r="AC17" i="1"/>
  <c r="Z17" i="1"/>
  <c r="Y17" i="1"/>
  <c r="N17" i="1"/>
  <c r="K17" i="1"/>
  <c r="J19" i="1"/>
  <c r="AC15" i="1"/>
  <c r="AB17" i="1"/>
  <c r="V15" i="1"/>
  <c r="AA17" i="1"/>
  <c r="M17" i="1"/>
</calcChain>
</file>

<file path=xl/sharedStrings.xml><?xml version="1.0" encoding="utf-8"?>
<sst xmlns="http://schemas.openxmlformats.org/spreadsheetml/2006/main" count="78" uniqueCount="50">
  <si>
    <t>Jackson Purchase Energy Corporation</t>
  </si>
  <si>
    <t>Case No. 2024-00085</t>
  </si>
  <si>
    <t>Item 18 - Schedule H2</t>
  </si>
  <si>
    <t>Calendar Years</t>
  </si>
  <si>
    <t>Prior to</t>
  </si>
  <si>
    <t>Test Year &amp;</t>
  </si>
  <si>
    <t>Test Year</t>
  </si>
  <si>
    <t>(a)</t>
  </si>
  <si>
    <t>Power Production</t>
  </si>
  <si>
    <t>No.</t>
  </si>
  <si>
    <t>Hours</t>
  </si>
  <si>
    <t>Wages</t>
  </si>
  <si>
    <t>(b)</t>
  </si>
  <si>
    <t>(c)</t>
  </si>
  <si>
    <t>(d)</t>
  </si>
  <si>
    <t>Transmission</t>
  </si>
  <si>
    <t>Distribution</t>
  </si>
  <si>
    <t>Customer Accounts</t>
  </si>
  <si>
    <t>Customer Service &amp; Information</t>
  </si>
  <si>
    <t>Sales</t>
  </si>
  <si>
    <t>Admin &amp; General</t>
  </si>
  <si>
    <t>Construction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</si>
  <si>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</si>
  <si>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</si>
  <si>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</si>
  <si>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</si>
  <si>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</si>
  <si>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</si>
  <si>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</si>
  <si>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</si>
  <si>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</si>
  <si>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</si>
  <si>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</si>
  <si>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</si>
  <si>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</si>
  <si>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</si>
  <si>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</si>
  <si>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</si>
  <si>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</si>
  <si>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</si>
  <si>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</si>
  <si>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</si>
  <si>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</si>
  <si>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</si>
  <si>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</si>
  <si>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</si>
  <si>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(bb)</t>
  </si>
  <si>
    <t>% Change</t>
  </si>
  <si>
    <t>Test Year (Sept. 2022-Aug. 2023)</t>
  </si>
  <si>
    <t>% Change (over FY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</si>
</sst>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0" fillId="0" borderId="0" xfId="1" applyFont="1"/>
    <xf numFmtId="0" fontId="2" fillId="0" borderId="14" xfId="0" applyFont="1" applyBorder="1" applyAlignment="1">
      <alignment horizontal="center"/>
    </xf>
    <xf numFmtId="43" fontId="0" fillId="0" borderId="9" xfId="1" applyFont="1" applyBorder="1"/>
    <xf numFmtId="10" fontId="0" fillId="0" borderId="10" xfId="2" applyNumberFormat="1" applyFont="1" applyBorder="1"/>
    <xf numFmtId="10" fontId="0" fillId="0" borderId="6" xfId="2" applyNumberFormat="1" applyFont="1" applyBorder="1"/>
    <xf numFmtId="43" fontId="0" fillId="0" borderId="4" xfId="1" applyFont="1" applyBorder="1"/>
    <xf numFmtId="43" fontId="0" fillId="0" borderId="0" xfId="0" applyNumberFormat="1"/>
    <xf numFmtId="43" fontId="0" fillId="0" borderId="0" xfId="1" applyFont="1" applyFill="1"/>
    <xf numFmtId="10" fontId="0" fillId="0" borderId="10" xfId="2" applyNumberFormat="1" applyFont="1" applyFill="1" applyBorder="1"/>
    <xf numFmtId="10" fontId="0" fillId="0" borderId="6" xfId="2" applyNumberFormat="1" applyFont="1" applyFill="1" applyBorder="1"/>
    <xf numFmtId="43" fontId="0" fillId="0" borderId="9" xfId="1" applyFont="1" applyFill="1" applyBorder="1"/>
    <xf numFmtId="43" fontId="0" fillId="0" borderId="9" xfId="0" applyNumberFormat="1" applyBorder="1"/>
    <xf numFmtId="43" fontId="0" fillId="0" borderId="4" xfId="0" applyNumberFormat="1" applyBorder="1"/>
    <xf numFmtId="43" fontId="0" fillId="0" borderId="5" xfId="1" applyFont="1" applyFill="1" applyBorder="1"/>
    <xf numFmtId="43" fontId="0" fillId="0" borderId="0" xfId="1" applyFont="1" applyFill="1" applyBorder="1"/>
    <xf numFmtId="43" fontId="0" fillId="0" borderId="8" xfId="1" applyFont="1" applyBorder="1"/>
    <xf numFmtId="43" fontId="0" fillId="0" borderId="10" xfId="1" applyFont="1" applyFill="1" applyBorder="1"/>
    <xf numFmtId="43" fontId="0" fillId="0" borderId="8" xfId="1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topLeftCell="B1" workbookViewId="0">
      <selection activeCell="M22" sqref="M22"/>
    </sheetView>
  </sheetViews>
  <sheetFormatPr defaultRowHeight="15" x14ac:dyDescent="0.25"/>
  <cols>
    <col min="2" max="2" width="30.28515625" customWidth="1"/>
    <col min="3" max="8" width="9.140625" customWidth="1"/>
    <col min="10" max="11" width="10.5703125" bestFit="1" customWidth="1"/>
    <col min="13" max="13" width="9.5703125" bestFit="1" customWidth="1"/>
    <col min="14" max="14" width="10.5703125" bestFit="1" customWidth="1"/>
    <col min="15" max="15" width="7.7109375" bestFit="1" customWidth="1"/>
    <col min="16" max="16" width="7.7109375" customWidth="1"/>
    <col min="17" max="17" width="15.7109375" customWidth="1"/>
    <col min="18" max="20" width="7.7109375" bestFit="1" customWidth="1"/>
    <col min="22" max="22" width="9.5703125" bestFit="1" customWidth="1"/>
    <col min="23" max="23" width="11.5703125" bestFit="1" customWidth="1"/>
    <col min="25" max="25" width="9.5703125" bestFit="1" customWidth="1"/>
    <col min="26" max="26" width="11.5703125" bestFit="1" customWidth="1"/>
    <col min="28" max="28" width="9.5703125" bestFit="1" customWidth="1"/>
    <col min="29" max="29" width="10.5703125" bestFit="1" customWidth="1"/>
  </cols>
  <sheetData>
    <row r="1" spans="1:32" x14ac:dyDescent="0.25">
      <c r="A1" s="4" t="s">
        <v>0</v>
      </c>
    </row>
    <row r="2" spans="1:32" x14ac:dyDescent="0.25">
      <c r="A2" s="4" t="s">
        <v>1</v>
      </c>
    </row>
    <row r="3" spans="1:32" x14ac:dyDescent="0.25">
      <c r="A3" s="4" t="s">
        <v>2</v>
      </c>
    </row>
    <row r="5" spans="1:32" ht="15.75" thickBot="1" x14ac:dyDescent="0.3"/>
    <row r="6" spans="1:32" s="5" customFormat="1" x14ac:dyDescent="0.25">
      <c r="B6" s="1" t="s">
        <v>3</v>
      </c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6"/>
    </row>
    <row r="7" spans="1:32" s="5" customFormat="1" ht="15.75" thickBot="1" x14ac:dyDescent="0.3">
      <c r="B7" s="3" t="s">
        <v>4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7"/>
    </row>
    <row r="8" spans="1:32" s="4" customFormat="1" ht="15.75" thickBot="1" x14ac:dyDescent="0.3">
      <c r="B8" s="3" t="s">
        <v>5</v>
      </c>
      <c r="C8" s="30" t="s">
        <v>8</v>
      </c>
      <c r="D8" s="31"/>
      <c r="E8" s="32"/>
      <c r="F8" s="30" t="s">
        <v>15</v>
      </c>
      <c r="G8" s="31"/>
      <c r="H8" s="32"/>
      <c r="I8" s="30" t="s">
        <v>16</v>
      </c>
      <c r="J8" s="31"/>
      <c r="K8" s="32"/>
      <c r="L8" s="30" t="s">
        <v>17</v>
      </c>
      <c r="M8" s="31"/>
      <c r="N8" s="32"/>
      <c r="O8" s="30" t="s">
        <v>18</v>
      </c>
      <c r="P8" s="31"/>
      <c r="Q8" s="32"/>
      <c r="R8" s="30" t="s">
        <v>19</v>
      </c>
      <c r="S8" s="31"/>
      <c r="T8" s="32"/>
      <c r="U8" s="30" t="s">
        <v>20</v>
      </c>
      <c r="V8" s="31"/>
      <c r="W8" s="32"/>
      <c r="X8" s="30" t="s">
        <v>21</v>
      </c>
      <c r="Y8" s="31"/>
      <c r="Z8" s="32"/>
      <c r="AA8" s="30" t="s">
        <v>22</v>
      </c>
      <c r="AB8" s="31"/>
      <c r="AC8" s="32"/>
    </row>
    <row r="9" spans="1:32" s="5" customFormat="1" ht="15.75" thickBot="1" x14ac:dyDescent="0.3">
      <c r="B9" s="2" t="s">
        <v>6</v>
      </c>
      <c r="C9" s="8" t="s">
        <v>9</v>
      </c>
      <c r="D9" s="1" t="s">
        <v>10</v>
      </c>
      <c r="E9" s="8" t="s">
        <v>11</v>
      </c>
      <c r="F9" s="1" t="s">
        <v>9</v>
      </c>
      <c r="G9" s="1" t="s">
        <v>10</v>
      </c>
      <c r="H9" s="1" t="s">
        <v>11</v>
      </c>
      <c r="I9" s="1" t="s">
        <v>9</v>
      </c>
      <c r="J9" s="1" t="s">
        <v>10</v>
      </c>
      <c r="K9" s="8" t="s">
        <v>11</v>
      </c>
      <c r="L9" s="1" t="s">
        <v>9</v>
      </c>
      <c r="M9" s="1" t="s">
        <v>10</v>
      </c>
      <c r="N9" s="8" t="s">
        <v>11</v>
      </c>
      <c r="O9" s="1" t="s">
        <v>9</v>
      </c>
      <c r="P9" s="1" t="s">
        <v>10</v>
      </c>
      <c r="Q9" s="1" t="s">
        <v>11</v>
      </c>
      <c r="R9" s="1" t="s">
        <v>9</v>
      </c>
      <c r="S9" s="1" t="s">
        <v>10</v>
      </c>
      <c r="T9" s="1" t="s">
        <v>11</v>
      </c>
      <c r="U9" s="1" t="s">
        <v>9</v>
      </c>
      <c r="V9" s="1" t="s">
        <v>10</v>
      </c>
      <c r="W9" s="8" t="s">
        <v>11</v>
      </c>
      <c r="X9" s="1" t="s">
        <v>9</v>
      </c>
      <c r="Y9" s="1" t="s">
        <v>10</v>
      </c>
      <c r="Z9" s="1" t="s">
        <v>11</v>
      </c>
      <c r="AA9" s="1" t="s">
        <v>9</v>
      </c>
      <c r="AB9" s="1" t="s">
        <v>10</v>
      </c>
      <c r="AC9" s="1" t="s">
        <v>11</v>
      </c>
    </row>
    <row r="10" spans="1:32" s="5" customFormat="1" ht="15.75" thickBot="1" x14ac:dyDescent="0.3">
      <c r="B10" s="13" t="s">
        <v>7</v>
      </c>
      <c r="C10" s="9" t="s">
        <v>12</v>
      </c>
      <c r="D10" s="2" t="s">
        <v>13</v>
      </c>
      <c r="E10" s="9" t="s">
        <v>14</v>
      </c>
      <c r="F10" s="2" t="s">
        <v>23</v>
      </c>
      <c r="G10" s="2" t="s">
        <v>24</v>
      </c>
      <c r="H10" s="2" t="s">
        <v>25</v>
      </c>
      <c r="I10" s="2" t="s">
        <v>26</v>
      </c>
      <c r="J10" s="2" t="s">
        <v>27</v>
      </c>
      <c r="K10" s="9" t="s">
        <v>28</v>
      </c>
      <c r="L10" s="2" t="s">
        <v>29</v>
      </c>
      <c r="M10" s="2" t="s">
        <v>30</v>
      </c>
      <c r="N10" s="9" t="s">
        <v>31</v>
      </c>
      <c r="O10" s="2" t="s">
        <v>32</v>
      </c>
      <c r="P10" s="2" t="s">
        <v>33</v>
      </c>
      <c r="Q10" s="2" t="s">
        <v>34</v>
      </c>
      <c r="R10" s="2" t="s">
        <v>35</v>
      </c>
      <c r="S10" s="2" t="s">
        <v>36</v>
      </c>
      <c r="T10" s="2" t="s">
        <v>37</v>
      </c>
      <c r="U10" s="2" t="s">
        <v>38</v>
      </c>
      <c r="V10" s="2" t="s">
        <v>39</v>
      </c>
      <c r="W10" s="9" t="s">
        <v>40</v>
      </c>
      <c r="X10" s="2" t="s">
        <v>41</v>
      </c>
      <c r="Y10" s="2" t="s">
        <v>42</v>
      </c>
      <c r="Z10" s="2" t="s">
        <v>43</v>
      </c>
      <c r="AA10" s="2" t="s">
        <v>44</v>
      </c>
      <c r="AB10" s="2" t="s">
        <v>45</v>
      </c>
      <c r="AC10" s="2" t="s">
        <v>46</v>
      </c>
    </row>
    <row r="11" spans="1:32" x14ac:dyDescent="0.25">
      <c r="B11" s="1">
        <v>2018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22">
        <v>17</v>
      </c>
      <c r="J11" s="23">
        <v>2352.3823529411766</v>
      </c>
      <c r="K11" s="23">
        <v>67874.307647058828</v>
      </c>
      <c r="L11" s="22">
        <v>7</v>
      </c>
      <c r="M11" s="23">
        <v>2178.5</v>
      </c>
      <c r="N11" s="23">
        <v>39569.188571428575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2">
        <v>18</v>
      </c>
      <c r="V11" s="23">
        <v>1780.3188888888888</v>
      </c>
      <c r="W11" s="23">
        <v>76374.22555555556</v>
      </c>
      <c r="X11" s="22">
        <v>29</v>
      </c>
      <c r="Y11" s="23">
        <v>2394.4624137931037</v>
      </c>
      <c r="Z11" s="23">
        <v>95131.054482758627</v>
      </c>
      <c r="AA11" s="22">
        <f>+X11+U11+L11+I11</f>
        <v>71</v>
      </c>
      <c r="AB11" s="23">
        <v>2207.3964788732392</v>
      </c>
      <c r="AC11" s="24">
        <v>78371.608309859163</v>
      </c>
      <c r="AF11" s="19"/>
    </row>
    <row r="12" spans="1:32" x14ac:dyDescent="0.25">
      <c r="B12" s="3">
        <v>2019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26">
        <v>21</v>
      </c>
      <c r="J12" s="19">
        <v>1901.9871428571428</v>
      </c>
      <c r="K12" s="19">
        <v>53894.187619047618</v>
      </c>
      <c r="L12" s="19">
        <v>9</v>
      </c>
      <c r="M12" s="19">
        <v>1992.7222222222222</v>
      </c>
      <c r="N12" s="19">
        <v>37516.255555555552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9">
        <v>19</v>
      </c>
      <c r="V12" s="19">
        <v>1989.1052631578948</v>
      </c>
      <c r="W12" s="19">
        <v>89154.737894736827</v>
      </c>
      <c r="X12" s="19">
        <v>32</v>
      </c>
      <c r="Y12" s="19">
        <v>2162.086875</v>
      </c>
      <c r="Z12" s="19">
        <v>90906.202499999985</v>
      </c>
      <c r="AA12" s="18">
        <f>+X12+U12+L12+I12</f>
        <v>81</v>
      </c>
      <c r="AB12" s="19">
        <v>2035.2593827160495</v>
      </c>
      <c r="AC12" s="25">
        <v>74967.441234567887</v>
      </c>
    </row>
    <row r="13" spans="1:32" ht="15.75" thickBot="1" x14ac:dyDescent="0.3">
      <c r="B13" s="3" t="s">
        <v>47</v>
      </c>
      <c r="C13" s="27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0">
        <f>+(I12-I11)/I11</f>
        <v>0.23529411764705882</v>
      </c>
      <c r="J13" s="20">
        <f>+(J12-J11)/J11</f>
        <v>-0.19146343685196671</v>
      </c>
      <c r="K13" s="20">
        <f t="shared" ref="K13:AB13" si="0">+(K12-K11)/K11</f>
        <v>-0.20597072018335358</v>
      </c>
      <c r="L13" s="20">
        <f t="shared" si="0"/>
        <v>0.2857142857142857</v>
      </c>
      <c r="M13" s="20">
        <f t="shared" si="0"/>
        <v>-8.5277841532144974E-2</v>
      </c>
      <c r="N13" s="20">
        <f t="shared" si="0"/>
        <v>-5.1882110550919118E-2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0">
        <f t="shared" si="0"/>
        <v>5.5555555555555552E-2</v>
      </c>
      <c r="V13" s="20">
        <f t="shared" si="0"/>
        <v>0.11727470599343655</v>
      </c>
      <c r="W13" s="20">
        <f t="shared" si="0"/>
        <v>0.16734064726960227</v>
      </c>
      <c r="X13" s="20">
        <f t="shared" si="0"/>
        <v>0.10344827586206896</v>
      </c>
      <c r="Y13" s="20">
        <f t="shared" si="0"/>
        <v>-9.7047060523699824E-2</v>
      </c>
      <c r="Z13" s="20">
        <f t="shared" si="0"/>
        <v>-4.4410860425439166E-2</v>
      </c>
      <c r="AA13" s="20">
        <f t="shared" si="0"/>
        <v>0.14084507042253522</v>
      </c>
      <c r="AB13" s="20">
        <f t="shared" si="0"/>
        <v>-7.7981956483439141E-2</v>
      </c>
      <c r="AC13" s="21">
        <f>+(AC12-AC11)/AC11</f>
        <v>-4.3436228357496026E-2</v>
      </c>
    </row>
    <row r="14" spans="1:32" x14ac:dyDescent="0.25">
      <c r="B14" s="3">
        <v>2020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18</v>
      </c>
      <c r="J14" s="14">
        <v>1910.9544444444446</v>
      </c>
      <c r="K14" s="14">
        <v>53242.499444444446</v>
      </c>
      <c r="L14" s="14">
        <v>9</v>
      </c>
      <c r="M14" s="14">
        <v>1945.4444444444443</v>
      </c>
      <c r="N14" s="14">
        <v>38505.968888888892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4">
        <v>18</v>
      </c>
      <c r="V14" s="14">
        <v>2121.6944444444443</v>
      </c>
      <c r="W14" s="14">
        <v>98368.146111111098</v>
      </c>
      <c r="X14" s="14">
        <v>28</v>
      </c>
      <c r="Y14" s="14">
        <v>2301.4107142857142</v>
      </c>
      <c r="Z14" s="14">
        <v>98329.658928571414</v>
      </c>
      <c r="AA14" s="14">
        <f>+X14+U14+L14+I14</f>
        <v>73</v>
      </c>
      <c r="AB14" s="14">
        <v>2116.9339726027397</v>
      </c>
      <c r="AC14" s="17">
        <v>79846.245890410952</v>
      </c>
    </row>
    <row r="15" spans="1:32" ht="15.75" thickBot="1" x14ac:dyDescent="0.3">
      <c r="B15" s="3" t="s">
        <v>47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5">
        <f>+(I14-I12)/I12</f>
        <v>-0.14285714285714285</v>
      </c>
      <c r="J15" s="15">
        <f>+(J14-J12)/J12</f>
        <v>4.7147014747067192E-3</v>
      </c>
      <c r="K15" s="15">
        <f t="shared" ref="K15:AB15" si="1">+(K14-K12)/K12</f>
        <v>-1.2091993652629964E-2</v>
      </c>
      <c r="L15" s="15">
        <f t="shared" si="1"/>
        <v>0</v>
      </c>
      <c r="M15" s="15">
        <f t="shared" si="1"/>
        <v>-2.3725222336836847E-2</v>
      </c>
      <c r="N15" s="15">
        <f t="shared" si="1"/>
        <v>2.6380919915308016E-2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15">
        <f t="shared" si="1"/>
        <v>-5.2631578947368418E-2</v>
      </c>
      <c r="V15" s="15">
        <f t="shared" si="1"/>
        <v>6.6657699691594768E-2</v>
      </c>
      <c r="W15" s="15">
        <f t="shared" si="1"/>
        <v>0.10334176773927992</v>
      </c>
      <c r="X15" s="15">
        <f t="shared" si="1"/>
        <v>-0.125</v>
      </c>
      <c r="Y15" s="15">
        <f t="shared" si="1"/>
        <v>6.4439519473848281E-2</v>
      </c>
      <c r="Z15" s="15">
        <f t="shared" si="1"/>
        <v>8.1660615276184595E-2</v>
      </c>
      <c r="AA15" s="15">
        <f t="shared" si="1"/>
        <v>-9.8765432098765427E-2</v>
      </c>
      <c r="AB15" s="15">
        <f t="shared" si="1"/>
        <v>4.0129818626702833E-2</v>
      </c>
      <c r="AC15" s="16">
        <f>+(AC14-AC12)/AC12</f>
        <v>6.5078980628105285E-2</v>
      </c>
    </row>
    <row r="16" spans="1:32" x14ac:dyDescent="0.25">
      <c r="B16" s="3">
        <v>2021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15</v>
      </c>
      <c r="J16" s="14">
        <v>2217.1</v>
      </c>
      <c r="K16" s="14">
        <v>62753.141333333333</v>
      </c>
      <c r="L16" s="14">
        <v>8</v>
      </c>
      <c r="M16" s="14">
        <v>2091.0625</v>
      </c>
      <c r="N16" s="14">
        <v>43645.744999999995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4">
        <v>22</v>
      </c>
      <c r="V16" s="14">
        <v>1887.5</v>
      </c>
      <c r="W16" s="14">
        <v>87710.989545454562</v>
      </c>
      <c r="X16" s="14">
        <v>27</v>
      </c>
      <c r="Y16" s="14">
        <v>2483.0185185185187</v>
      </c>
      <c r="Z16" s="14">
        <v>112989.88666666666</v>
      </c>
      <c r="AA16" s="14">
        <f>+X16+U16+L16+I16</f>
        <v>72</v>
      </c>
      <c r="AB16" s="14">
        <v>2202.1041666666665</v>
      </c>
      <c r="AC16" s="17">
        <v>87094.885972222226</v>
      </c>
    </row>
    <row r="17" spans="2:29" ht="15.75" thickBot="1" x14ac:dyDescent="0.3">
      <c r="B17" s="3" t="s">
        <v>47</v>
      </c>
      <c r="C17" s="27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5">
        <f>+(I16-I14)/I14</f>
        <v>-0.16666666666666666</v>
      </c>
      <c r="J17" s="15">
        <f>+(J16-J14)/J14</f>
        <v>0.1602055749919033</v>
      </c>
      <c r="K17" s="15">
        <f t="shared" ref="K17" si="2">+(K16-K14)/K14</f>
        <v>0.17862876439173761</v>
      </c>
      <c r="L17" s="15">
        <f t="shared" ref="L17" si="3">+(L16-L14)/L14</f>
        <v>-0.1111111111111111</v>
      </c>
      <c r="M17" s="15">
        <f t="shared" ref="M17" si="4">+(M16-M14)/M14</f>
        <v>7.4850791021760288E-2</v>
      </c>
      <c r="N17" s="15">
        <f t="shared" ref="N17" si="5">+(N16-N14)/N14</f>
        <v>0.13347998399786309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15">
        <f t="shared" ref="U17" si="6">+(U16-U14)/U14</f>
        <v>0.22222222222222221</v>
      </c>
      <c r="V17" s="15">
        <f t="shared" ref="V17" si="7">+(V16-V14)/V14</f>
        <v>-0.1103808538772731</v>
      </c>
      <c r="W17" s="15">
        <f t="shared" ref="W17" si="8">+(W16-W14)/W14</f>
        <v>-0.10833950813324075</v>
      </c>
      <c r="X17" s="15">
        <f t="shared" ref="X17" si="9">+(X16-X14)/X14</f>
        <v>-3.5714285714285712E-2</v>
      </c>
      <c r="Y17" s="15">
        <f t="shared" ref="Y17" si="10">+(Y16-Y14)/Y14</f>
        <v>7.8911514188013968E-2</v>
      </c>
      <c r="Z17" s="15">
        <f t="shared" ref="Z17" si="11">+(Z16-Z14)/Z14</f>
        <v>0.14909263286212271</v>
      </c>
      <c r="AA17" s="15">
        <f t="shared" ref="AA17" si="12">+(AA16-AA14)/AA14</f>
        <v>-1.3698630136986301E-2</v>
      </c>
      <c r="AB17" s="15">
        <f t="shared" ref="AB17" si="13">+(AB16-AB14)/AB14</f>
        <v>4.0232806108360247E-2</v>
      </c>
      <c r="AC17" s="16">
        <f>+(AC16-AC14)/AC14</f>
        <v>9.0782478261533295E-2</v>
      </c>
    </row>
    <row r="18" spans="2:29" x14ac:dyDescent="0.25">
      <c r="B18" s="3">
        <v>2022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16</v>
      </c>
      <c r="J18" s="14">
        <v>2178.90625</v>
      </c>
      <c r="K18" s="14">
        <v>63756.938750000001</v>
      </c>
      <c r="L18" s="14">
        <v>7</v>
      </c>
      <c r="M18" s="14">
        <v>2140</v>
      </c>
      <c r="N18" s="14">
        <v>48154.395714285718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4">
        <v>21</v>
      </c>
      <c r="V18" s="14">
        <v>2072.4047619047619</v>
      </c>
      <c r="W18" s="14">
        <v>97275.864285714284</v>
      </c>
      <c r="X18" s="14">
        <v>29</v>
      </c>
      <c r="Y18" s="14">
        <v>2329.3793103448274</v>
      </c>
      <c r="Z18" s="14">
        <v>106406.41413793103</v>
      </c>
      <c r="AA18" s="14">
        <v>73</v>
      </c>
      <c r="AB18" s="14">
        <v>2204.3150684931506</v>
      </c>
      <c r="AC18" s="17">
        <v>88846.177397260282</v>
      </c>
    </row>
    <row r="19" spans="2:29" ht="15.75" thickBot="1" x14ac:dyDescent="0.3">
      <c r="B19" s="3" t="s">
        <v>47</v>
      </c>
      <c r="C19" s="27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5">
        <f>+(I18-I16)/I16</f>
        <v>6.6666666666666666E-2</v>
      </c>
      <c r="J19" s="15">
        <f>+(J18-J16)/J16</f>
        <v>-1.7226895494113891E-2</v>
      </c>
      <c r="K19" s="15">
        <f t="shared" ref="K19" si="14">+(K18-K16)/K16</f>
        <v>1.5995970804627578E-2</v>
      </c>
      <c r="L19" s="15">
        <f t="shared" ref="L19" si="15">+(L18-L16)/L16</f>
        <v>-0.125</v>
      </c>
      <c r="M19" s="15">
        <f t="shared" ref="M19" si="16">+(M18-M16)/M16</f>
        <v>2.3403174223630332E-2</v>
      </c>
      <c r="N19" s="15">
        <f>+(N18-N16)/N16</f>
        <v>0.10330103688883585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15">
        <f t="shared" ref="U19" si="17">+(U18-U16)/U16</f>
        <v>-4.5454545454545456E-2</v>
      </c>
      <c r="V19" s="15">
        <f t="shared" ref="V19" si="18">+(V18-V16)/V16</f>
        <v>9.7962787764112283E-2</v>
      </c>
      <c r="W19" s="15">
        <f t="shared" ref="W19" si="19">+(W18-W16)/W16</f>
        <v>0.10904990115637569</v>
      </c>
      <c r="X19" s="15">
        <f t="shared" ref="X19" si="20">+(X18-X16)/X16</f>
        <v>7.407407407407407E-2</v>
      </c>
      <c r="Y19" s="15">
        <f t="shared" ref="Y19" si="21">+(Y18-Y16)/Y16</f>
        <v>-6.1875981603777712E-2</v>
      </c>
      <c r="Z19" s="15">
        <f t="shared" ref="Z19" si="22">+(Z18-Z16)/Z16</f>
        <v>-5.8266033562434122E-2</v>
      </c>
      <c r="AA19" s="15">
        <f t="shared" ref="AA19" si="23">+(AA18-AA16)/AA16</f>
        <v>1.3888888888888888E-2</v>
      </c>
      <c r="AB19" s="15">
        <f t="shared" ref="AB19" si="24">+(AB18-AB16)/AB16</f>
        <v>1.0039951151951103E-3</v>
      </c>
      <c r="AC19" s="16">
        <f>+(AC18-AC16)/AC16</f>
        <v>2.0107855995088023E-2</v>
      </c>
    </row>
    <row r="20" spans="2:29" x14ac:dyDescent="0.25">
      <c r="B20" s="3">
        <v>2023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4">
        <v>17</v>
      </c>
      <c r="J20" s="14">
        <v>1867.3823529411766</v>
      </c>
      <c r="K20" s="14">
        <v>56554.902941176479</v>
      </c>
      <c r="L20" s="14">
        <v>7</v>
      </c>
      <c r="M20" s="14">
        <v>2146.4999999999995</v>
      </c>
      <c r="N20" s="14">
        <v>51448.928571428572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4">
        <v>19</v>
      </c>
      <c r="V20" s="14">
        <v>2098.5526315789475</v>
      </c>
      <c r="W20" s="14">
        <v>108388.03263157894</v>
      </c>
      <c r="X20" s="14">
        <v>27</v>
      </c>
      <c r="Y20" s="14">
        <v>2612.7037037037039</v>
      </c>
      <c r="Z20" s="14">
        <v>125260.26777777777</v>
      </c>
      <c r="AA20" s="14">
        <v>70</v>
      </c>
      <c r="AB20" s="14">
        <v>2245.5214285714287</v>
      </c>
      <c r="AC20" s="17">
        <v>96613.938571428575</v>
      </c>
    </row>
    <row r="21" spans="2:29" ht="15.75" thickBot="1" x14ac:dyDescent="0.3">
      <c r="B21" s="3" t="s">
        <v>47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5">
        <f>+(I20-I18)/I18</f>
        <v>6.25E-2</v>
      </c>
      <c r="J21" s="15">
        <f>+(J20-J18)/J18</f>
        <v>-0.14297260245080459</v>
      </c>
      <c r="K21" s="15">
        <f t="shared" ref="K21" si="25">+(K20-K18)/K18</f>
        <v>-0.11296081571707398</v>
      </c>
      <c r="L21" s="15">
        <f t="shared" ref="L21" si="26">+(L20-L18)/L18</f>
        <v>0</v>
      </c>
      <c r="M21" s="15">
        <f t="shared" ref="M21" si="27">+(M20-M18)/M18</f>
        <v>3.0373831775698809E-3</v>
      </c>
      <c r="N21" s="15">
        <f t="shared" ref="N21" si="28">+(N20-N18)/N18</f>
        <v>6.8416035717492815E-2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15">
        <f t="shared" ref="U21" si="29">+(U20-U18)/U18</f>
        <v>-9.5238095238095233E-2</v>
      </c>
      <c r="V21" s="15">
        <f t="shared" ref="V21" si="30">+(V20-V18)/V18</f>
        <v>1.2617163478312456E-2</v>
      </c>
      <c r="W21" s="15">
        <f t="shared" ref="W21" si="31">+(W20-W18)/W18</f>
        <v>0.11423356068290998</v>
      </c>
      <c r="X21" s="15">
        <f t="shared" ref="X21" si="32">+(X20-X18)/X18</f>
        <v>-6.8965517241379309E-2</v>
      </c>
      <c r="Y21" s="15">
        <f t="shared" ref="Y21" si="33">+(Y20-Y18)/Y18</f>
        <v>0.12163085337824814</v>
      </c>
      <c r="Z21" s="15">
        <f t="shared" ref="Z21" si="34">+(Z20-Z18)/Z18</f>
        <v>0.17718719113499237</v>
      </c>
      <c r="AA21" s="15">
        <f t="shared" ref="AA21" si="35">+(AA20-AA18)/AA18</f>
        <v>-4.1095890410958902E-2</v>
      </c>
      <c r="AB21" s="15">
        <f t="shared" ref="AB21" si="36">+(AB20-AB18)/AB18</f>
        <v>1.8693498342070652E-2</v>
      </c>
      <c r="AC21" s="16">
        <f>+(AC20-AC18)/AC18</f>
        <v>8.742932337354363E-2</v>
      </c>
    </row>
    <row r="22" spans="2:29" x14ac:dyDescent="0.25">
      <c r="B22" s="3" t="s">
        <v>48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4">
        <v>16</v>
      </c>
      <c r="J22" s="18">
        <v>2169.5625</v>
      </c>
      <c r="K22" s="18">
        <v>64202.777500000004</v>
      </c>
      <c r="L22" s="18">
        <v>7</v>
      </c>
      <c r="M22" s="18">
        <v>2196.3571428571427</v>
      </c>
      <c r="N22" s="18">
        <v>51207.82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20</v>
      </c>
      <c r="V22" s="12">
        <v>2077.2750000000001</v>
      </c>
      <c r="W22" s="12">
        <v>102892.6885</v>
      </c>
      <c r="X22" s="12">
        <v>28</v>
      </c>
      <c r="Y22" s="18">
        <v>2583.8928571428573</v>
      </c>
      <c r="Z22" s="18">
        <v>122660.67392857143</v>
      </c>
      <c r="AA22" s="12">
        <v>71</v>
      </c>
      <c r="AB22" s="12">
        <v>2309.605633802817</v>
      </c>
      <c r="AC22" s="17">
        <v>96873.969295774659</v>
      </c>
    </row>
    <row r="23" spans="2:29" ht="15.75" thickBot="1" x14ac:dyDescent="0.3">
      <c r="B23" s="2" t="s">
        <v>49</v>
      </c>
      <c r="C23" s="29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0">
        <f>+(I22-I20)/I20</f>
        <v>-5.8823529411764705E-2</v>
      </c>
      <c r="J23" s="20">
        <f>+(J22-J20)/J20</f>
        <v>0.16182017923800218</v>
      </c>
      <c r="K23" s="20">
        <f t="shared" ref="K23:AB23" si="37">+(K22-K20)/K20</f>
        <v>0.13522920491576448</v>
      </c>
      <c r="L23" s="20">
        <f t="shared" si="37"/>
        <v>0</v>
      </c>
      <c r="M23" s="20">
        <f t="shared" si="37"/>
        <v>2.3227180459884988E-2</v>
      </c>
      <c r="N23" s="20">
        <f t="shared" si="37"/>
        <v>-4.6863672018715068E-3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0">
        <f t="shared" si="37"/>
        <v>5.2631578947368418E-2</v>
      </c>
      <c r="V23" s="20">
        <f t="shared" si="37"/>
        <v>-1.0139193679854561E-2</v>
      </c>
      <c r="W23" s="20">
        <f t="shared" si="37"/>
        <v>-5.0700653920512859E-2</v>
      </c>
      <c r="X23" s="20">
        <f t="shared" si="37"/>
        <v>3.7037037037037035E-2</v>
      </c>
      <c r="Y23" s="20">
        <f t="shared" si="37"/>
        <v>-1.1027215416736709E-2</v>
      </c>
      <c r="Z23" s="20">
        <f t="shared" si="37"/>
        <v>-2.075353897389267E-2</v>
      </c>
      <c r="AA23" s="20">
        <f t="shared" si="37"/>
        <v>1.4285714285714285E-2</v>
      </c>
      <c r="AB23" s="20">
        <f t="shared" si="37"/>
        <v>2.8538674543915541E-2</v>
      </c>
      <c r="AC23" s="21">
        <f>+(AC22-AC20)/AC20</f>
        <v>2.6914410921550307E-3</v>
      </c>
    </row>
  </sheetData>
  <mergeCells count="9">
    <mergeCell ref="R8:T8"/>
    <mergeCell ref="U8:W8"/>
    <mergeCell ref="X8:Z8"/>
    <mergeCell ref="AA8:AC8"/>
    <mergeCell ref="C8:E8"/>
    <mergeCell ref="F8:H8"/>
    <mergeCell ref="I8:K8"/>
    <mergeCell ref="L8:N8"/>
    <mergeCell ref="O8:Q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F6E48-E3E2-405F-A4F0-40D2FACA60F0}"/>
</file>

<file path=customXml/itemProps2.xml><?xml version="1.0" encoding="utf-8"?>
<ds:datastoreItem xmlns:ds="http://schemas.openxmlformats.org/officeDocument/2006/customXml" ds:itemID="{434FC692-E4B3-487E-A309-1362418C2B30}"/>
</file>

<file path=customXml/itemProps3.xml><?xml version="1.0" encoding="utf-8"?>
<ds:datastoreItem xmlns:ds="http://schemas.openxmlformats.org/officeDocument/2006/customXml" ds:itemID="{A916B950-25B6-43FB-9C31-6C02F46D3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2015-06-05T18:17:20Z</dcterms:created>
  <dcterms:modified xsi:type="dcterms:W3CDTF">2024-05-04T13:29:49Z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