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595\Desktop\KRWA\Cumberland Co. PWA Burksville\CCWD application\"/>
    </mc:Choice>
  </mc:AlternateContent>
  <xr:revisionPtr revIDLastSave="0" documentId="8_{C34B43C2-1510-4278-89CA-B73794E81D8F}" xr6:coauthVersionLast="47" xr6:coauthVersionMax="47" xr10:uidLastSave="{00000000-0000-0000-0000-000000000000}"/>
  <bookViews>
    <workbookView xWindow="28680" yWindow="270" windowWidth="25440" windowHeight="15270" xr2:uid="{00000000-000D-0000-FFFF-FFFF00000000}"/>
  </bookViews>
  <sheets>
    <sheet name="Sheet1" sheetId="1" r:id="rId1"/>
  </sheets>
  <definedNames>
    <definedName name="_xlnm.Print_Area" localSheetId="0">Sheet1!$B$2:$I$54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C24" i="1"/>
  <c r="C14" i="1"/>
  <c r="C23" i="1" s="1"/>
  <c r="D23" i="1"/>
  <c r="C16" i="1"/>
  <c r="C15" i="1"/>
  <c r="F24" i="1"/>
  <c r="F25" i="1"/>
  <c r="D24" i="1"/>
  <c r="D25" i="1"/>
  <c r="F55" i="1"/>
  <c r="D55" i="1"/>
  <c r="F23" i="1"/>
  <c r="E34" i="1"/>
  <c r="F18" i="1"/>
  <c r="F26" i="1" l="1"/>
  <c r="D26" i="1"/>
  <c r="H26" i="1" l="1"/>
  <c r="C34" i="1" s="1"/>
</calcChain>
</file>

<file path=xl/sharedStrings.xml><?xml version="1.0" encoding="utf-8"?>
<sst xmlns="http://schemas.openxmlformats.org/spreadsheetml/2006/main" count="31" uniqueCount="23">
  <si>
    <t>NEW RATE</t>
  </si>
  <si>
    <t>OLD RATE</t>
  </si>
  <si>
    <t>SUPPLIER</t>
  </si>
  <si>
    <t>(per 1,000)</t>
  </si>
  <si>
    <t xml:space="preserve">TWELVE MONTH TEST PERIOD: </t>
  </si>
  <si>
    <t>GALLONS PURCHASED</t>
  </si>
  <si>
    <t>DURING TEST PERIOD</t>
  </si>
  <si>
    <t xml:space="preserve"> </t>
  </si>
  <si>
    <t>TOTAL</t>
  </si>
  <si>
    <t>COST AT</t>
  </si>
  <si>
    <t>WATER COST</t>
  </si>
  <si>
    <t>-</t>
  </si>
  <si>
    <t>=</t>
  </si>
  <si>
    <t>TOTAL GALLONS SOLD FOR THE TEST PERIOD     :</t>
  </si>
  <si>
    <t>/</t>
  </si>
  <si>
    <t>ROUNDED</t>
  </si>
  <si>
    <t>INCREASED</t>
  </si>
  <si>
    <t>Burkesville</t>
  </si>
  <si>
    <t>1/1/23 - 12/31/23</t>
  </si>
  <si>
    <t>Albany</t>
  </si>
  <si>
    <t>Increased Water Cost  /total gallons sold   =  Purchased Water Adjustment Factor</t>
  </si>
  <si>
    <t>per gallon factor</t>
  </si>
  <si>
    <t>Cumberland County Water District 2024-00069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</si>
</sst>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_(* #,##0_);_(* \(#,##0\);_(* &quot;-&quot;??_);_(@_)"/>
    <numFmt numFmtId="166" formatCode="&quot;$&quot;#,##0.00000_);\(&quot;$&quot;#,##0.00000\)"/>
    <numFmt numFmtId="167" formatCode="0.0000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00%"/>
    <numFmt numFmtId="171" formatCode="_(&quot;$&quot;* #,##0.0000_);_(&quot;$&quot;* \(#,##0.0000\);_(&quot;$&quot;* &quot;-&quot;??_);_(@_)"/>
    <numFmt numFmtId="172" formatCode="&quot;$&quot;#,##0.000000_);\(&quot;$&quot;#,##0.000000\)"/>
  </numFmts>
  <fonts count="13" x14ac:knownFonts="1">
    <font>
      <sz val="10"/>
      <name val="Arial"/>
    </font>
    <font>
      <sz val="10"/>
      <name val="Arial"/>
    </font>
    <font>
      <sz val="1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u/>
      <sz val="12"/>
      <name val="Arial"/>
      <family val="2"/>
    </font>
    <font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/>
    <xf numFmtId="37" fontId="4" fillId="0" borderId="0" xfId="0" applyNumberFormat="1" applyFont="1"/>
    <xf numFmtId="37" fontId="0" fillId="0" borderId="0" xfId="0" applyNumberFormat="1"/>
    <xf numFmtId="7" fontId="0" fillId="0" borderId="0" xfId="0" applyNumberFormat="1"/>
    <xf numFmtId="7" fontId="0" fillId="0" borderId="0" xfId="0" applyNumberFormat="1" applyAlignment="1">
      <alignment horizontal="center"/>
    </xf>
    <xf numFmtId="7" fontId="8" fillId="0" borderId="0" xfId="3" applyNumberFormat="1" applyFont="1" applyBorder="1" applyAlignment="1">
      <alignment horizontal="center"/>
    </xf>
    <xf numFmtId="43" fontId="0" fillId="0" borderId="0" xfId="1" applyFont="1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165" fontId="0" fillId="2" borderId="0" xfId="1" applyNumberFormat="1" applyFont="1" applyFill="1"/>
    <xf numFmtId="43" fontId="0" fillId="2" borderId="0" xfId="0" applyNumberFormat="1" applyFill="1"/>
    <xf numFmtId="0" fontId="6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0" borderId="8" xfId="0" applyBorder="1"/>
    <xf numFmtId="0" fontId="10" fillId="3" borderId="9" xfId="0" applyFont="1" applyFill="1" applyBorder="1"/>
    <xf numFmtId="37" fontId="10" fillId="3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37" fontId="9" fillId="4" borderId="9" xfId="0" applyNumberFormat="1" applyFont="1" applyFill="1" applyBorder="1"/>
    <xf numFmtId="0" fontId="9" fillId="3" borderId="9" xfId="0" applyFont="1" applyFill="1" applyBorder="1"/>
    <xf numFmtId="164" fontId="7" fillId="3" borderId="9" xfId="0" applyNumberFormat="1" applyFont="1" applyFill="1" applyBorder="1" applyAlignment="1">
      <alignment horizontal="center"/>
    </xf>
    <xf numFmtId="166" fontId="7" fillId="3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37" fontId="9" fillId="3" borderId="9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5" applyFont="1" applyAlignment="1">
      <alignment horizontal="left"/>
    </xf>
    <xf numFmtId="0" fontId="4" fillId="0" borderId="0" xfId="5" applyFont="1"/>
    <xf numFmtId="37" fontId="4" fillId="0" borderId="0" xfId="5" applyNumberFormat="1" applyFont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 applyAlignment="1" applyProtection="1">
      <alignment horizontal="left"/>
      <protection locked="0"/>
    </xf>
    <xf numFmtId="37" fontId="4" fillId="0" borderId="0" xfId="5" applyNumberFormat="1" applyFont="1" applyAlignment="1" applyProtection="1">
      <alignment horizontal="right"/>
      <protection locked="0"/>
    </xf>
    <xf numFmtId="0" fontId="9" fillId="0" borderId="0" xfId="5" applyFont="1" applyAlignment="1" applyProtection="1">
      <alignment horizontal="center"/>
      <protection locked="0"/>
    </xf>
    <xf numFmtId="0" fontId="6" fillId="0" borderId="0" xfId="5" applyFont="1" applyAlignment="1">
      <alignment horizontal="center"/>
    </xf>
    <xf numFmtId="167" fontId="3" fillId="0" borderId="0" xfId="5" applyNumberFormat="1" applyFont="1" applyAlignment="1">
      <alignment horizontal="right"/>
    </xf>
    <xf numFmtId="43" fontId="6" fillId="0" borderId="0" xfId="5" applyNumberFormat="1" applyFont="1" applyAlignment="1">
      <alignment horizontal="center"/>
    </xf>
    <xf numFmtId="43" fontId="4" fillId="0" borderId="0" xfId="2" applyFont="1" applyFill="1" applyBorder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168" fontId="4" fillId="0" borderId="0" xfId="4" applyNumberFormat="1" applyFont="1" applyFill="1" applyBorder="1"/>
    <xf numFmtId="169" fontId="12" fillId="0" borderId="0" xfId="2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170" fontId="4" fillId="0" borderId="0" xfId="6" applyNumberFormat="1" applyFont="1" applyFill="1" applyBorder="1"/>
    <xf numFmtId="0" fontId="5" fillId="0" borderId="0" xfId="5" applyAlignment="1">
      <alignment horizontal="right"/>
    </xf>
    <xf numFmtId="43" fontId="5" fillId="0" borderId="0" xfId="2" applyFont="1" applyFill="1" applyBorder="1"/>
    <xf numFmtId="165" fontId="5" fillId="0" borderId="0" xfId="2" applyNumberFormat="1" applyFont="1" applyFill="1" applyBorder="1"/>
    <xf numFmtId="0" fontId="5" fillId="0" borderId="0" xfId="5"/>
    <xf numFmtId="171" fontId="5" fillId="0" borderId="0" xfId="4" applyNumberFormat="1" applyFont="1" applyFill="1" applyBorder="1"/>
    <xf numFmtId="166" fontId="7" fillId="0" borderId="13" xfId="0" applyNumberFormat="1" applyFont="1" applyBorder="1" applyAlignment="1">
      <alignment horizontal="center"/>
    </xf>
    <xf numFmtId="172" fontId="0" fillId="0" borderId="0" xfId="0" applyNumberFormat="1"/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2"/>
  <sheetViews>
    <sheetView tabSelected="1" zoomScaleNormal="100" zoomScaleSheetLayoutView="82" workbookViewId="0">
      <selection activeCell="C2" sqref="C2:H2"/>
    </sheetView>
  </sheetViews>
  <sheetFormatPr defaultColWidth="12.54296875" defaultRowHeight="12.5" x14ac:dyDescent="0.25"/>
  <cols>
    <col min="1" max="1" width="4.26953125" customWidth="1"/>
    <col min="2" max="2" width="2.1796875" customWidth="1"/>
    <col min="3" max="3" width="22.26953125" customWidth="1"/>
    <col min="4" max="5" width="13.7265625" customWidth="1"/>
    <col min="6" max="6" width="19.453125" customWidth="1"/>
    <col min="7" max="7" width="13.7265625" customWidth="1"/>
    <col min="8" max="8" width="16.453125" bestFit="1" customWidth="1"/>
    <col min="9" max="9" width="0.1796875" customWidth="1"/>
    <col min="10" max="10" width="4.7265625" customWidth="1"/>
    <col min="11" max="11" width="2.7265625" customWidth="1"/>
    <col min="13" max="13" width="13.81640625" customWidth="1"/>
  </cols>
  <sheetData>
    <row r="1" spans="1:28" ht="6" customHeight="1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40" customHeight="1" thickBot="1" x14ac:dyDescent="0.3">
      <c r="A2" s="19"/>
      <c r="B2" s="43"/>
      <c r="C2" s="69" t="s">
        <v>22</v>
      </c>
      <c r="D2" s="69"/>
      <c r="E2" s="69"/>
      <c r="F2" s="69"/>
      <c r="G2" s="69"/>
      <c r="H2" s="69"/>
      <c r="I2" s="4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.5" x14ac:dyDescent="0.35">
      <c r="A3" s="19"/>
      <c r="B3" s="26"/>
      <c r="C3" s="2"/>
      <c r="D3" s="1" t="s">
        <v>0</v>
      </c>
      <c r="E3" s="2"/>
      <c r="F3" s="1" t="s">
        <v>1</v>
      </c>
      <c r="G3" s="2"/>
      <c r="H3" s="3"/>
      <c r="I3" s="4"/>
      <c r="J3" s="2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.5" x14ac:dyDescent="0.35">
      <c r="A4" s="19"/>
      <c r="B4" s="27"/>
      <c r="C4" s="5" t="s">
        <v>2</v>
      </c>
      <c r="D4" s="5" t="s">
        <v>3</v>
      </c>
      <c r="E4" s="6"/>
      <c r="F4" s="5" t="s">
        <v>3</v>
      </c>
      <c r="I4" s="7"/>
      <c r="K4" s="2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5.5" x14ac:dyDescent="0.35">
      <c r="A5" s="19"/>
      <c r="B5" s="27"/>
      <c r="C5" s="37" t="s">
        <v>17</v>
      </c>
      <c r="D5" s="38">
        <v>2.4700000000000002</v>
      </c>
      <c r="E5" s="10"/>
      <c r="F5" s="38">
        <v>2.15</v>
      </c>
      <c r="G5" s="10"/>
      <c r="I5" s="7"/>
      <c r="K5" s="2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5.5" x14ac:dyDescent="0.35">
      <c r="A6" s="19"/>
      <c r="B6" s="27"/>
      <c r="C6" s="37" t="s">
        <v>19</v>
      </c>
      <c r="D6" s="38">
        <v>2.1</v>
      </c>
      <c r="E6" s="10"/>
      <c r="F6" s="38">
        <v>2.1</v>
      </c>
      <c r="G6" s="10"/>
      <c r="I6" s="7"/>
      <c r="K6" s="2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5.5" x14ac:dyDescent="0.35">
      <c r="A7" s="19"/>
      <c r="B7" s="27"/>
      <c r="C7" s="30"/>
      <c r="D7" s="39"/>
      <c r="E7" s="10"/>
      <c r="F7" s="38"/>
      <c r="G7" s="10"/>
      <c r="I7" s="7"/>
      <c r="K7" s="2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19"/>
      <c r="B8" s="27"/>
      <c r="C8" s="10"/>
      <c r="D8" s="10"/>
      <c r="E8" s="10"/>
      <c r="F8" s="10"/>
      <c r="G8" s="10"/>
      <c r="I8" s="7"/>
      <c r="K8" s="2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19"/>
      <c r="B9" s="27"/>
      <c r="C9" s="10"/>
      <c r="D9" s="10"/>
      <c r="E9" s="10"/>
      <c r="F9" s="10"/>
      <c r="G9" s="10"/>
      <c r="I9" s="7"/>
      <c r="K9" s="2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13" x14ac:dyDescent="0.3">
      <c r="A10" s="19"/>
      <c r="B10" s="27"/>
      <c r="C10" s="10" t="s">
        <v>4</v>
      </c>
      <c r="D10" s="10"/>
      <c r="E10" s="71" t="s">
        <v>18</v>
      </c>
      <c r="F10" s="72"/>
      <c r="G10" s="73"/>
      <c r="I10" s="7"/>
      <c r="K10" s="2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19"/>
      <c r="B11" s="27"/>
      <c r="C11" s="10"/>
      <c r="D11" s="10"/>
      <c r="E11" s="10"/>
      <c r="F11" s="10"/>
      <c r="G11" s="10"/>
      <c r="I11" s="7"/>
      <c r="K11" s="2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5">
      <c r="A12" s="19"/>
      <c r="B12" s="27"/>
      <c r="C12" s="10"/>
      <c r="D12" s="10"/>
      <c r="E12" s="74" t="s">
        <v>5</v>
      </c>
      <c r="F12" s="74"/>
      <c r="G12" s="74"/>
      <c r="I12" s="7"/>
      <c r="K12" s="2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15.5" x14ac:dyDescent="0.35">
      <c r="A13" s="19"/>
      <c r="B13" s="27"/>
      <c r="C13" s="40" t="s">
        <v>2</v>
      </c>
      <c r="D13" s="41"/>
      <c r="E13" s="75" t="s">
        <v>6</v>
      </c>
      <c r="F13" s="75"/>
      <c r="G13" s="75"/>
      <c r="I13" s="9"/>
      <c r="J13" s="22"/>
      <c r="K13" s="2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15.5" x14ac:dyDescent="0.35">
      <c r="A14" s="19"/>
      <c r="B14" s="27"/>
      <c r="C14" s="37" t="str">
        <f>C5</f>
        <v>Burkesville</v>
      </c>
      <c r="D14" s="10"/>
      <c r="E14" s="10" t="s">
        <v>7</v>
      </c>
      <c r="F14" s="42">
        <v>165282600</v>
      </c>
      <c r="G14" s="10"/>
      <c r="I14" s="7"/>
      <c r="K14" s="2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15.5" x14ac:dyDescent="0.35">
      <c r="A15" s="19"/>
      <c r="B15" s="27"/>
      <c r="C15" s="37" t="str">
        <f>C6</f>
        <v>Albany</v>
      </c>
      <c r="D15" s="10"/>
      <c r="E15" s="10"/>
      <c r="F15" s="42">
        <v>36609000</v>
      </c>
      <c r="G15" s="10"/>
      <c r="I15" s="7"/>
      <c r="K15" s="2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5.5" x14ac:dyDescent="0.35">
      <c r="A16" s="19"/>
      <c r="B16" s="27"/>
      <c r="C16" s="30">
        <f>C7</f>
        <v>0</v>
      </c>
      <c r="D16" s="10"/>
      <c r="E16" s="10"/>
      <c r="F16" s="31"/>
      <c r="I16" s="7"/>
      <c r="K16" s="2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19"/>
      <c r="B17" s="27"/>
      <c r="C17" s="10"/>
      <c r="D17" s="10"/>
      <c r="E17" s="10"/>
      <c r="F17" s="10"/>
      <c r="I17" s="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15.5" x14ac:dyDescent="0.35">
      <c r="A18" s="19"/>
      <c r="B18" s="27"/>
      <c r="C18" s="24" t="s">
        <v>8</v>
      </c>
      <c r="D18" s="10"/>
      <c r="E18" s="10"/>
      <c r="F18" s="11">
        <f>SUM(F14:F16)</f>
        <v>201891600</v>
      </c>
      <c r="I18" s="7"/>
      <c r="K18" s="2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5">
      <c r="A19" s="19"/>
      <c r="B19" s="27"/>
      <c r="I19" s="7"/>
      <c r="K19" s="2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5">
      <c r="A20" s="19"/>
      <c r="B20" s="27"/>
      <c r="F20" s="12"/>
      <c r="I20" s="7"/>
      <c r="K20" s="28"/>
      <c r="L20" s="19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5">
      <c r="A21" s="19"/>
      <c r="B21" s="27"/>
      <c r="D21" s="8" t="s">
        <v>9</v>
      </c>
      <c r="F21" s="8" t="s">
        <v>9</v>
      </c>
      <c r="I21" s="7"/>
      <c r="K21" s="28"/>
      <c r="L21" s="19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15.5" x14ac:dyDescent="0.35">
      <c r="A22" s="19"/>
      <c r="B22" s="27"/>
      <c r="C22" s="5" t="s">
        <v>2</v>
      </c>
      <c r="D22" s="5" t="s">
        <v>0</v>
      </c>
      <c r="F22" s="5" t="s">
        <v>1</v>
      </c>
      <c r="I22" s="7"/>
      <c r="K22" s="28"/>
      <c r="L22" s="19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15.5" x14ac:dyDescent="0.35">
      <c r="A23" s="19"/>
      <c r="B23" s="27"/>
      <c r="C23" s="23" t="str">
        <f>C14</f>
        <v>Burkesville</v>
      </c>
      <c r="D23" s="13">
        <f>D5*(F14/1000)</f>
        <v>408248.02200000006</v>
      </c>
      <c r="F23" s="13">
        <f>F5*(F14/1000)</f>
        <v>355357.59</v>
      </c>
      <c r="I23" s="7"/>
      <c r="K23" s="2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5.5" x14ac:dyDescent="0.35">
      <c r="A24" s="19"/>
      <c r="B24" s="27"/>
      <c r="C24" s="23" t="str">
        <f t="shared" ref="C24" si="0">C15</f>
        <v>Albany</v>
      </c>
      <c r="D24" s="13">
        <f>D6*(F15/1000)</f>
        <v>76878.900000000009</v>
      </c>
      <c r="F24" s="13">
        <f>F6*(F15/1000)</f>
        <v>76878.900000000009</v>
      </c>
      <c r="H24" s="8" t="s">
        <v>16</v>
      </c>
      <c r="I24" s="7"/>
      <c r="K24" s="2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.5" x14ac:dyDescent="0.35">
      <c r="A25" s="19"/>
      <c r="B25" s="27"/>
      <c r="C25" s="23"/>
      <c r="D25" s="13">
        <f>D7*(F16/1000)</f>
        <v>0</v>
      </c>
      <c r="F25" s="13">
        <f>F7*(F16/1000)</f>
        <v>0</v>
      </c>
      <c r="H25" s="5" t="s">
        <v>10</v>
      </c>
      <c r="I25" s="7"/>
      <c r="K25" s="2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x14ac:dyDescent="0.25">
      <c r="A26" s="19"/>
      <c r="B26" s="27"/>
      <c r="C26" s="8" t="s">
        <v>8</v>
      </c>
      <c r="D26" s="13">
        <f>SUM(D23:D25)</f>
        <v>485126.92200000008</v>
      </c>
      <c r="E26" s="14" t="s">
        <v>11</v>
      </c>
      <c r="F26" s="13">
        <f>SUM(F23:F25)</f>
        <v>432236.49000000005</v>
      </c>
      <c r="G26" s="14" t="s">
        <v>12</v>
      </c>
      <c r="H26" s="14">
        <f>D26-F26</f>
        <v>52890.43200000003</v>
      </c>
      <c r="I26" s="7"/>
      <c r="K26" s="2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5">
      <c r="A27" s="19"/>
      <c r="B27" s="27"/>
      <c r="I27" s="7"/>
      <c r="K27" s="2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5">
      <c r="A28" s="19"/>
      <c r="B28" s="27"/>
      <c r="I28" s="7"/>
      <c r="K28" s="2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5.5" x14ac:dyDescent="0.35">
      <c r="A29" s="19"/>
      <c r="B29" s="27"/>
      <c r="C29" s="25" t="s">
        <v>13</v>
      </c>
      <c r="G29" s="36">
        <v>116405000</v>
      </c>
      <c r="I29" s="7"/>
      <c r="K29" s="2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25">
      <c r="A30" s="19"/>
      <c r="B30" s="27"/>
      <c r="I30" s="7"/>
      <c r="K30" s="2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25">
      <c r="A31" s="19"/>
      <c r="B31" s="27"/>
      <c r="I31" s="7"/>
      <c r="K31" s="2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x14ac:dyDescent="0.25">
      <c r="A32" s="19"/>
      <c r="B32" s="27"/>
      <c r="C32" t="s">
        <v>20</v>
      </c>
      <c r="I32" s="7"/>
      <c r="K32" s="2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5">
      <c r="A33" s="19"/>
      <c r="B33" s="27"/>
      <c r="I33" s="7"/>
      <c r="K33" s="2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5">
      <c r="A34" s="19"/>
      <c r="B34" s="27"/>
      <c r="C34" s="13">
        <f>H26</f>
        <v>52890.43200000003</v>
      </c>
      <c r="D34" s="8" t="s">
        <v>14</v>
      </c>
      <c r="E34" s="12">
        <f>G29</f>
        <v>116405000</v>
      </c>
      <c r="F34" s="8"/>
      <c r="G34" s="8" t="s">
        <v>12</v>
      </c>
      <c r="H34" s="68">
        <f>C34/E34</f>
        <v>4.5436563721489655E-4</v>
      </c>
      <c r="I34" s="7"/>
      <c r="K34" s="2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13.5" thickBot="1" x14ac:dyDescent="0.35">
      <c r="A35" s="19"/>
      <c r="B35" s="32"/>
      <c r="C35" s="33"/>
      <c r="D35" s="33"/>
      <c r="E35" s="33"/>
      <c r="F35" s="33" t="s">
        <v>21</v>
      </c>
      <c r="G35" s="34" t="s">
        <v>15</v>
      </c>
      <c r="H35" s="67">
        <f>ROUNDUP(H34,5)</f>
        <v>4.6000000000000001E-4</v>
      </c>
      <c r="I35" s="35"/>
      <c r="K35" s="2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5">
      <c r="A36" s="19"/>
      <c r="B36" s="27"/>
      <c r="I36" s="7"/>
      <c r="K36" s="2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5">
      <c r="A37" s="19"/>
      <c r="B37" s="27"/>
      <c r="I37" s="7"/>
      <c r="K37" s="2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13" x14ac:dyDescent="0.3">
      <c r="A38" s="19"/>
      <c r="B38" s="27"/>
      <c r="D38" s="70"/>
      <c r="E38" s="70"/>
      <c r="F38" s="70"/>
      <c r="G38" s="70"/>
      <c r="I38" s="7"/>
      <c r="K38" s="2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6" x14ac:dyDescent="0.4">
      <c r="A39" s="19"/>
      <c r="B39" s="27"/>
      <c r="C39" s="45"/>
      <c r="D39" s="46"/>
      <c r="E39" s="46"/>
      <c r="F39" s="47"/>
      <c r="G39" s="46"/>
      <c r="H39" s="15"/>
      <c r="I39" s="7"/>
      <c r="K39" s="2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15.5" x14ac:dyDescent="0.35">
      <c r="A40" s="19"/>
      <c r="B40" s="27"/>
      <c r="C40" s="45"/>
      <c r="D40" s="46"/>
      <c r="E40" s="46"/>
      <c r="F40" s="48"/>
      <c r="G40" s="46"/>
      <c r="H40" s="16"/>
      <c r="I40" s="7"/>
      <c r="K40" s="2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15.5" x14ac:dyDescent="0.35">
      <c r="A41" s="19"/>
      <c r="B41" s="27"/>
      <c r="C41" s="45"/>
      <c r="D41" s="49"/>
      <c r="E41" s="49"/>
      <c r="F41" s="50"/>
      <c r="G41" s="51"/>
      <c r="H41" s="16"/>
      <c r="I41" s="7"/>
      <c r="K41" s="2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5.5" x14ac:dyDescent="0.35">
      <c r="A42" s="19"/>
      <c r="B42" s="27"/>
      <c r="C42" s="45"/>
      <c r="D42" s="52"/>
      <c r="E42" s="52"/>
      <c r="F42" s="53"/>
      <c r="G42" s="54"/>
      <c r="H42" s="16"/>
      <c r="I42" s="7"/>
      <c r="K42" s="2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5.5" x14ac:dyDescent="0.35">
      <c r="A43" s="19"/>
      <c r="B43" s="27"/>
      <c r="C43" s="45"/>
      <c r="D43" s="55"/>
      <c r="E43" s="56"/>
      <c r="F43" s="57"/>
      <c r="G43" s="56"/>
      <c r="H43" s="16"/>
      <c r="I43" s="7"/>
      <c r="K43" s="2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15.5" x14ac:dyDescent="0.35">
      <c r="A44" s="19"/>
      <c r="B44" s="27"/>
      <c r="C44" s="45"/>
      <c r="D44" s="46"/>
      <c r="E44" s="56"/>
      <c r="F44" s="57"/>
      <c r="G44" s="58"/>
      <c r="H44" s="16"/>
      <c r="I44" s="7"/>
      <c r="K44" s="2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15.5" x14ac:dyDescent="0.35">
      <c r="A45" s="19"/>
      <c r="B45" s="27"/>
      <c r="C45" s="45"/>
      <c r="D45" s="55"/>
      <c r="E45" s="56"/>
      <c r="F45" s="59"/>
      <c r="G45" s="56"/>
      <c r="H45" s="16"/>
      <c r="I45" s="7"/>
      <c r="K45" s="2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15.5" x14ac:dyDescent="0.35">
      <c r="A46" s="19"/>
      <c r="B46" s="27"/>
      <c r="C46" s="45"/>
      <c r="D46" s="46"/>
      <c r="E46" s="56"/>
      <c r="F46" s="60"/>
      <c r="G46" s="61"/>
      <c r="H46" s="16"/>
      <c r="I46" s="7"/>
      <c r="K46" s="2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15.5" x14ac:dyDescent="0.35">
      <c r="A47" s="19"/>
      <c r="B47" s="27"/>
      <c r="C47" s="45"/>
      <c r="D47" s="55"/>
      <c r="E47" s="56"/>
      <c r="F47" s="55"/>
      <c r="G47" s="56"/>
      <c r="H47" s="16"/>
      <c r="I47" s="7"/>
      <c r="K47" s="2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15.5" x14ac:dyDescent="0.35">
      <c r="A48" s="19"/>
      <c r="B48" s="27"/>
      <c r="C48" s="45"/>
      <c r="D48" s="46"/>
      <c r="E48" s="56"/>
      <c r="F48" s="55"/>
      <c r="G48" s="58"/>
      <c r="H48" s="16"/>
      <c r="I48" s="7"/>
      <c r="K48" s="2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5">
      <c r="A49" s="19"/>
      <c r="B49" s="27"/>
      <c r="C49" s="62"/>
      <c r="D49" s="63"/>
      <c r="E49" s="64"/>
      <c r="F49" s="63"/>
      <c r="G49" s="64"/>
      <c r="H49" s="16"/>
      <c r="I49" s="7"/>
      <c r="K49" s="2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27"/>
      <c r="C50" s="62"/>
      <c r="D50" s="63"/>
      <c r="E50" s="64"/>
      <c r="F50" s="63"/>
      <c r="G50" s="64"/>
      <c r="H50" s="16"/>
      <c r="I50" s="7"/>
      <c r="K50" s="2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27"/>
      <c r="C51" s="62"/>
      <c r="D51" s="63"/>
      <c r="E51" s="64"/>
      <c r="F51" s="63"/>
      <c r="G51" s="64"/>
      <c r="H51" s="16"/>
      <c r="I51" s="7"/>
      <c r="K51" s="2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5">
      <c r="A52" s="19"/>
      <c r="B52" s="27"/>
      <c r="C52" s="62"/>
      <c r="D52" s="63"/>
      <c r="E52" s="64"/>
      <c r="F52" s="63"/>
      <c r="G52" s="64"/>
      <c r="H52" s="13"/>
      <c r="I52" s="7"/>
      <c r="K52" s="2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27"/>
      <c r="C53" s="65"/>
      <c r="D53" s="65"/>
      <c r="E53" s="65"/>
      <c r="F53" s="66"/>
      <c r="G53" s="64"/>
      <c r="I53" s="7"/>
      <c r="K53" s="2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13" thickBot="1" x14ac:dyDescent="0.3">
      <c r="A54" s="19"/>
      <c r="B54" s="29"/>
      <c r="C54" s="17"/>
      <c r="D54" s="17"/>
      <c r="E54" s="17"/>
      <c r="F54" s="17"/>
      <c r="G54" s="17"/>
      <c r="H54" s="17"/>
      <c r="I54" s="18"/>
      <c r="J54" s="1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5">
      <c r="A55" s="19"/>
      <c r="B55" s="19"/>
      <c r="C55" s="19"/>
      <c r="D55" s="21" t="e">
        <f>D52/(E52/1000)</f>
        <v>#DIV/0!</v>
      </c>
      <c r="E55" s="19"/>
      <c r="F55" s="21" t="e">
        <f>F52/(G52/1000)</f>
        <v>#DIV/0!</v>
      </c>
      <c r="G55" s="19"/>
      <c r="H55" s="21"/>
      <c r="I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5">
      <c r="A56" s="19"/>
      <c r="B56" s="19"/>
      <c r="C56" s="19"/>
      <c r="D56" s="19"/>
      <c r="E56" s="19"/>
      <c r="F56" s="19"/>
      <c r="G56" s="19"/>
      <c r="H56" s="19"/>
      <c r="I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5">
      <c r="A57" s="19"/>
      <c r="B57" s="19"/>
      <c r="C57" s="19"/>
      <c r="D57" s="19"/>
      <c r="E57" s="19"/>
      <c r="F57" s="19"/>
      <c r="G57" s="19"/>
      <c r="H57" s="19"/>
      <c r="I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x14ac:dyDescent="0.25">
      <c r="A58" s="19"/>
      <c r="B58" s="19"/>
      <c r="C58" s="19"/>
      <c r="D58" s="19"/>
      <c r="E58" s="19"/>
      <c r="F58" s="19"/>
      <c r="G58" s="19"/>
      <c r="H58" s="19"/>
      <c r="I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5">
      <c r="A59" s="19"/>
      <c r="B59" s="19"/>
      <c r="C59" s="19"/>
      <c r="D59" s="19"/>
      <c r="E59" s="19"/>
      <c r="F59" s="19"/>
      <c r="G59" s="19"/>
      <c r="H59" s="19"/>
      <c r="I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5">
      <c r="A60" s="19"/>
      <c r="B60" s="19"/>
      <c r="C60" s="19"/>
      <c r="D60" s="19"/>
      <c r="E60" s="19"/>
      <c r="F60" s="19"/>
      <c r="G60" s="19"/>
      <c r="H60" s="19"/>
      <c r="I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5">
      <c r="A61" s="19"/>
      <c r="B61" s="19"/>
      <c r="C61" s="19"/>
      <c r="D61" s="19"/>
      <c r="E61" s="19"/>
      <c r="F61" s="19"/>
      <c r="G61" s="19"/>
      <c r="H61" s="19"/>
      <c r="I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5">
      <c r="A62" s="19"/>
      <c r="B62" s="19"/>
      <c r="C62" s="19"/>
      <c r="D62" s="19"/>
      <c r="E62" s="19"/>
      <c r="F62" s="19"/>
      <c r="G62" s="19"/>
      <c r="H62" s="19"/>
      <c r="I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x14ac:dyDescent="0.25">
      <c r="A63" s="19"/>
      <c r="B63" s="19"/>
      <c r="C63" s="19"/>
      <c r="D63" s="19"/>
      <c r="E63" s="19"/>
      <c r="F63" s="19"/>
      <c r="G63" s="19"/>
      <c r="H63" s="19"/>
      <c r="I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5">
      <c r="A64" s="19"/>
      <c r="B64" s="19"/>
      <c r="C64" s="19"/>
      <c r="D64" s="19"/>
      <c r="E64" s="19"/>
      <c r="F64" s="19"/>
      <c r="G64" s="19"/>
      <c r="H64" s="19"/>
      <c r="I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x14ac:dyDescent="0.25">
      <c r="A65" s="19"/>
      <c r="B65" s="19"/>
      <c r="C65" s="19"/>
      <c r="D65" s="19"/>
      <c r="E65" s="19"/>
      <c r="F65" s="19"/>
      <c r="G65" s="19"/>
      <c r="H65" s="19"/>
      <c r="I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x14ac:dyDescent="0.25">
      <c r="A66" s="19"/>
      <c r="B66" s="19"/>
      <c r="C66" s="19"/>
      <c r="D66" s="19"/>
      <c r="E66" s="19"/>
      <c r="F66" s="19"/>
      <c r="G66" s="19"/>
      <c r="H66" s="19"/>
      <c r="I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25">
      <c r="A67" s="19"/>
      <c r="B67" s="19"/>
      <c r="C67" s="19"/>
      <c r="D67" s="19"/>
      <c r="E67" s="19"/>
      <c r="F67" s="19"/>
      <c r="G67" s="19"/>
      <c r="H67" s="19"/>
      <c r="I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25">
      <c r="A68" s="19"/>
      <c r="B68" s="19"/>
      <c r="C68" s="19"/>
      <c r="D68" s="19"/>
      <c r="E68" s="19"/>
      <c r="F68" s="19"/>
      <c r="G68" s="19"/>
      <c r="H68" s="19"/>
      <c r="I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25">
      <c r="A69" s="19"/>
      <c r="B69" s="19"/>
      <c r="C69" s="19"/>
      <c r="D69" s="19"/>
      <c r="E69" s="19"/>
      <c r="F69" s="19"/>
      <c r="G69" s="19"/>
      <c r="H69" s="19"/>
      <c r="I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25">
      <c r="A70" s="19"/>
      <c r="B70" s="19"/>
      <c r="C70" s="19"/>
      <c r="D70" s="19"/>
      <c r="E70" s="19"/>
      <c r="F70" s="19"/>
      <c r="G70" s="19"/>
      <c r="H70" s="19"/>
      <c r="I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25">
      <c r="A71" s="19"/>
      <c r="B71" s="19"/>
      <c r="C71" s="19"/>
      <c r="D71" s="19"/>
      <c r="E71" s="19"/>
      <c r="F71" s="19"/>
      <c r="G71" s="19"/>
      <c r="H71" s="19"/>
      <c r="I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25">
      <c r="A72" s="19"/>
      <c r="B72" s="19"/>
      <c r="C72" s="19"/>
      <c r="D72" s="19"/>
      <c r="E72" s="19"/>
      <c r="F72" s="19"/>
      <c r="G72" s="19"/>
      <c r="H72" s="19"/>
      <c r="I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25">
      <c r="A73" s="19"/>
      <c r="B73" s="19"/>
      <c r="C73" s="19"/>
      <c r="D73" s="19"/>
      <c r="E73" s="19"/>
      <c r="F73" s="19"/>
      <c r="G73" s="19"/>
      <c r="H73" s="19"/>
      <c r="I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25">
      <c r="A74" s="19"/>
      <c r="B74" s="19"/>
      <c r="C74" s="19"/>
      <c r="D74" s="19"/>
      <c r="E74" s="19"/>
      <c r="F74" s="19"/>
      <c r="G74" s="19"/>
      <c r="H74" s="19"/>
      <c r="I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25">
      <c r="A75" s="19"/>
      <c r="B75" s="19"/>
      <c r="C75" s="19"/>
      <c r="D75" s="19"/>
      <c r="E75" s="19"/>
      <c r="F75" s="19"/>
      <c r="G75" s="19"/>
      <c r="H75" s="19"/>
      <c r="I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25">
      <c r="A76" s="19"/>
      <c r="B76" s="19"/>
      <c r="C76" s="19"/>
      <c r="D76" s="19"/>
      <c r="E76" s="19"/>
      <c r="F76" s="19"/>
      <c r="G76" s="19"/>
      <c r="H76" s="19"/>
      <c r="I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x14ac:dyDescent="0.25">
      <c r="A77" s="19"/>
      <c r="B77" s="19"/>
      <c r="C77" s="19"/>
      <c r="D77" s="19"/>
      <c r="E77" s="19"/>
      <c r="F77" s="19"/>
      <c r="G77" s="19"/>
      <c r="H77" s="19"/>
      <c r="I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25">
      <c r="A78" s="19"/>
      <c r="B78" s="19"/>
      <c r="C78" s="19"/>
      <c r="D78" s="19"/>
      <c r="E78" s="19"/>
      <c r="F78" s="19"/>
      <c r="G78" s="19"/>
      <c r="H78" s="19"/>
      <c r="I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25">
      <c r="A79" s="19"/>
      <c r="B79" s="19"/>
      <c r="C79" s="19"/>
      <c r="D79" s="19"/>
      <c r="E79" s="19"/>
      <c r="F79" s="19"/>
      <c r="G79" s="19"/>
      <c r="H79" s="19"/>
      <c r="I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25">
      <c r="A80" s="19"/>
      <c r="B80" s="19"/>
      <c r="C80" s="19"/>
      <c r="D80" s="19"/>
      <c r="E80" s="19"/>
      <c r="F80" s="19"/>
      <c r="G80" s="19"/>
      <c r="H80" s="19"/>
      <c r="I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x14ac:dyDescent="0.25">
      <c r="A81" s="19"/>
      <c r="B81" s="19"/>
      <c r="C81" s="19"/>
      <c r="D81" s="19"/>
      <c r="E81" s="19"/>
      <c r="F81" s="19"/>
      <c r="G81" s="19"/>
      <c r="H81" s="19"/>
      <c r="I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x14ac:dyDescent="0.25">
      <c r="A82" s="19"/>
      <c r="B82" s="19"/>
      <c r="C82" s="19"/>
      <c r="D82" s="19"/>
      <c r="E82" s="19"/>
      <c r="F82" s="19"/>
      <c r="G82" s="19"/>
      <c r="H82" s="19"/>
      <c r="I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x14ac:dyDescent="0.25">
      <c r="A83" s="19"/>
      <c r="B83" s="19"/>
      <c r="C83" s="19"/>
      <c r="D83" s="19"/>
      <c r="E83" s="19"/>
      <c r="F83" s="19"/>
      <c r="G83" s="19"/>
      <c r="H83" s="19"/>
      <c r="I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x14ac:dyDescent="0.25">
      <c r="A84" s="19"/>
      <c r="B84" s="19"/>
      <c r="C84" s="19"/>
      <c r="D84" s="19"/>
      <c r="E84" s="19"/>
      <c r="F84" s="19"/>
      <c r="G84" s="19"/>
      <c r="H84" s="19"/>
      <c r="I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x14ac:dyDescent="0.25">
      <c r="A85" s="19"/>
      <c r="B85" s="19"/>
      <c r="C85" s="19"/>
      <c r="D85" s="19"/>
      <c r="E85" s="19"/>
      <c r="F85" s="19"/>
      <c r="G85" s="19"/>
      <c r="H85" s="19"/>
      <c r="I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x14ac:dyDescent="0.25">
      <c r="A86" s="19"/>
      <c r="B86" s="19"/>
      <c r="C86" s="19"/>
      <c r="D86" s="19"/>
      <c r="E86" s="19"/>
      <c r="F86" s="19"/>
      <c r="G86" s="19"/>
      <c r="H86" s="19"/>
      <c r="I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x14ac:dyDescent="0.25">
      <c r="A87" s="19"/>
      <c r="B87" s="19"/>
      <c r="C87" s="19"/>
      <c r="D87" s="19"/>
      <c r="E87" s="19"/>
      <c r="F87" s="19"/>
      <c r="G87" s="19"/>
      <c r="H87" s="19"/>
      <c r="I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x14ac:dyDescent="0.25">
      <c r="A88" s="19"/>
      <c r="B88" s="19"/>
      <c r="C88" s="19"/>
      <c r="D88" s="19"/>
      <c r="E88" s="19"/>
      <c r="F88" s="19"/>
      <c r="G88" s="19"/>
      <c r="H88" s="19"/>
      <c r="I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x14ac:dyDescent="0.25">
      <c r="A89" s="19"/>
      <c r="B89" s="19"/>
      <c r="C89" s="19"/>
      <c r="D89" s="19"/>
      <c r="E89" s="19"/>
      <c r="F89" s="19"/>
      <c r="G89" s="19"/>
      <c r="H89" s="19"/>
      <c r="I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x14ac:dyDescent="0.25">
      <c r="A90" s="19"/>
      <c r="B90" s="19"/>
      <c r="C90" s="19"/>
      <c r="D90" s="19"/>
      <c r="E90" s="19"/>
      <c r="F90" s="19"/>
      <c r="G90" s="19"/>
      <c r="H90" s="19"/>
      <c r="I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x14ac:dyDescent="0.25">
      <c r="A91" s="19"/>
      <c r="B91" s="19"/>
      <c r="C91" s="19"/>
      <c r="D91" s="19"/>
      <c r="E91" s="19"/>
      <c r="F91" s="19"/>
      <c r="G91" s="19"/>
      <c r="H91" s="19"/>
      <c r="I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x14ac:dyDescent="0.25">
      <c r="A92" s="19"/>
      <c r="B92" s="19"/>
      <c r="C92" s="19"/>
      <c r="D92" s="19"/>
      <c r="E92" s="19"/>
      <c r="F92" s="19"/>
      <c r="G92" s="19"/>
      <c r="H92" s="19"/>
      <c r="I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x14ac:dyDescent="0.25">
      <c r="A93" s="19"/>
      <c r="B93" s="19"/>
      <c r="C93" s="19"/>
      <c r="D93" s="19"/>
      <c r="E93" s="19"/>
      <c r="F93" s="19"/>
      <c r="G93" s="19"/>
      <c r="H93" s="19"/>
      <c r="I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x14ac:dyDescent="0.25">
      <c r="A94" s="19"/>
      <c r="B94" s="19"/>
      <c r="C94" s="19"/>
      <c r="D94" s="19"/>
      <c r="E94" s="19"/>
      <c r="F94" s="19"/>
      <c r="G94" s="19"/>
      <c r="H94" s="19"/>
      <c r="I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x14ac:dyDescent="0.25">
      <c r="A95" s="19"/>
      <c r="B95" s="19"/>
      <c r="C95" s="19"/>
      <c r="D95" s="19"/>
      <c r="E95" s="19"/>
      <c r="F95" s="19"/>
      <c r="G95" s="19"/>
      <c r="H95" s="19"/>
      <c r="I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x14ac:dyDescent="0.25">
      <c r="A96" s="19"/>
      <c r="B96" s="19"/>
      <c r="C96" s="19"/>
      <c r="D96" s="19"/>
      <c r="E96" s="19"/>
      <c r="F96" s="19"/>
      <c r="G96" s="19"/>
      <c r="H96" s="19"/>
      <c r="I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25">
      <c r="A97" s="19"/>
      <c r="B97" s="19"/>
      <c r="C97" s="19"/>
      <c r="D97" s="19"/>
      <c r="E97" s="19"/>
      <c r="F97" s="19"/>
      <c r="G97" s="19"/>
      <c r="H97" s="19"/>
      <c r="I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25">
      <c r="A99" s="19"/>
      <c r="B99" s="19"/>
      <c r="C99" s="19"/>
      <c r="D99" s="19"/>
      <c r="E99" s="19"/>
      <c r="F99" s="19"/>
      <c r="G99" s="19"/>
      <c r="H99" s="19"/>
      <c r="I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</sheetData>
  <mergeCells count="6">
    <mergeCell ref="C2:H2"/>
    <mergeCell ref="D38:E38"/>
    <mergeCell ref="F38:G38"/>
    <mergeCell ref="E10:G10"/>
    <mergeCell ref="E12:G12"/>
    <mergeCell ref="E13:G13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Purchase Water Adjustment</dc:subject>
  <dc:creator>Reid, Sam H (PSC)</dc:creator>
  <cp:lastModifiedBy>Janet Reid</cp:lastModifiedBy>
  <cp:lastPrinted>2008-01-29T14:53:34Z</cp:lastPrinted>
  <dcterms:created xsi:type="dcterms:W3CDTF">2001-01-24T19:42:24Z</dcterms:created>
  <dcterms:modified xsi:type="dcterms:W3CDTF">2024-03-22T13:17:22Z</dcterms:modified>
</cp:coreProperties>
</file>