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/>
  <mc:AlternateContent xmlns:mc="http://schemas.openxmlformats.org/markup-compatibility/2006">
    <mc:Choice Requires="x15">
      <x15ac:absPath xmlns:x15ac="http://schemas.microsoft.com/office/spreadsheetml/2010/11/ac" url="S:\PSC RATE STUDY\SC\SC Responses 4.09.24 Data Request\"/>
    </mc:Choice>
  </mc:AlternateContent>
  <xr:revisionPtr revIDLastSave="3" documentId="13_ncr:1_{77D2827C-6525-4083-A6EF-25DC1C2F0C26}" xr6:coauthVersionLast="47" xr6:coauthVersionMax="47" xr10:uidLastSave="{B95FFEE3-DC23-4937-A925-EF1B9210AA45}"/>
  <bookViews>
    <workbookView xWindow="22932" yWindow="-108" windowWidth="23256" windowHeight="12576" xr2:uid="{62223429-C77C-4D27-B7D5-C38F75A30178}"/>
  </bookViews>
  <sheets>
    <sheet name="Summar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5" i="1" l="1"/>
  <c r="H95" i="1"/>
  <c r="G95" i="1"/>
  <c r="I95" i="1"/>
  <c r="F95" i="1"/>
  <c r="F99" i="1" s="1"/>
  <c r="F97" i="1"/>
  <c r="F155" i="1"/>
  <c r="C155" i="1"/>
  <c r="C12" i="1" l="1"/>
  <c r="C77" i="1"/>
  <c r="C74" i="1"/>
  <c r="C61" i="1"/>
  <c r="C24" i="1"/>
  <c r="C95" i="1" l="1"/>
</calcChain>
</file>

<file path=xl/sharedStrings.xml><?xml version="1.0" encoding="utf-8"?>
<sst xmlns="http://schemas.openxmlformats.org/spreadsheetml/2006/main" count="294" uniqueCount="188">
  <si>
    <t>SIMPSON COUNTY WATER DISTRICT</t>
  </si>
  <si>
    <t>Contractual Services Allocated to Different Locations</t>
  </si>
  <si>
    <t>Allocation %</t>
  </si>
  <si>
    <t>ALLOCATION</t>
  </si>
  <si>
    <t xml:space="preserve">Vendor # </t>
  </si>
  <si>
    <t>Vendor Description 20 a.</t>
  </si>
  <si>
    <t>Invoice Amount</t>
  </si>
  <si>
    <t>Allocation Method</t>
  </si>
  <si>
    <t>to Simpson</t>
  </si>
  <si>
    <t>Simpson 20 b.</t>
  </si>
  <si>
    <t>Warren</t>
  </si>
  <si>
    <t>Warren Sewer</t>
  </si>
  <si>
    <t>Butler</t>
  </si>
  <si>
    <t>RDRWC</t>
  </si>
  <si>
    <t>00-0107057</t>
  </si>
  <si>
    <t>ACCUNET INC</t>
  </si>
  <si>
    <t>Allocation (1) All Districts</t>
  </si>
  <si>
    <t>00-ACES</t>
  </si>
  <si>
    <t>ACES ENTERTAINMENT</t>
  </si>
  <si>
    <t>00-ADOBE</t>
  </si>
  <si>
    <t>ADOBE INC.</t>
  </si>
  <si>
    <t>00-ADV</t>
  </si>
  <si>
    <t>ADVANCED UTILITY SYSTEMS</t>
  </si>
  <si>
    <t>00-AMAZCOM</t>
  </si>
  <si>
    <t>AMAZON.COM</t>
  </si>
  <si>
    <t>00-0100592</t>
  </si>
  <si>
    <t>AMERICAN RED CROSS</t>
  </si>
  <si>
    <t>00-AME</t>
  </si>
  <si>
    <t>AMERICAN SCALE CO</t>
  </si>
  <si>
    <t>00-AVTECH</t>
  </si>
  <si>
    <t>AVTECH</t>
  </si>
  <si>
    <t>00-0100792</t>
  </si>
  <si>
    <t>BEST BUSINESS SYSTEMS</t>
  </si>
  <si>
    <t>Actual Cost - Purchases for Simpson</t>
  </si>
  <si>
    <t>N/A</t>
  </si>
  <si>
    <t>00-BIGBCLN</t>
  </si>
  <si>
    <t>BIG B CLEANERS</t>
  </si>
  <si>
    <t>00-0100069</t>
  </si>
  <si>
    <t>BOWLING GREEN MUNICIPAL UTILITIES</t>
  </si>
  <si>
    <t>00-0107086</t>
  </si>
  <si>
    <t>BREWSTER'S BAR &amp; GRILLE</t>
  </si>
  <si>
    <t>00-CAMBRID</t>
  </si>
  <si>
    <t>CAMBRIDGE MARKET &amp; CAFE INC.</t>
  </si>
  <si>
    <t>00-CEN</t>
  </si>
  <si>
    <t>CENTRAL BUSINESS SYSTEMS INC</t>
  </si>
  <si>
    <t>00-0107059</t>
  </si>
  <si>
    <t>CHICK-FIL-A</t>
  </si>
  <si>
    <t>00-0100867</t>
  </si>
  <si>
    <t>COMBINED COMMUNICATIONS INC</t>
  </si>
  <si>
    <t>00-COMMONW</t>
  </si>
  <si>
    <t>COMMONWEALTH BROADCASTING - GLASGOW</t>
  </si>
  <si>
    <t>00-0100475</t>
  </si>
  <si>
    <t>CONSOLIDATED ELECTRICAL DISTRIBUTORS INC</t>
  </si>
  <si>
    <t>00-CROSSR</t>
  </si>
  <si>
    <t>CROSSROADS CONST GROUP LLC</t>
  </si>
  <si>
    <t>Actual Cost - Simpson Road Repairs</t>
  </si>
  <si>
    <t>00-0107044</t>
  </si>
  <si>
    <t>CVS PHARMACY</t>
  </si>
  <si>
    <t>00-DATAPRO</t>
  </si>
  <si>
    <t>DATAPROSE LLC</t>
  </si>
  <si>
    <t>Quantity of Simpson Billings &amp; Late Notices</t>
  </si>
  <si>
    <t>00-DELPHIA</t>
  </si>
  <si>
    <t>DELPHIA CONSULTING LLC</t>
  </si>
  <si>
    <t>00-DLTSOLU</t>
  </si>
  <si>
    <t>DLT SOLUTIONS LLC</t>
  </si>
  <si>
    <t>00-ESRI</t>
  </si>
  <si>
    <t>ENVIRONMENTAL SYSTEMS RESEARCH INSTITUTE</t>
  </si>
  <si>
    <t>00-0107091</t>
  </si>
  <si>
    <t>ETOLL</t>
  </si>
  <si>
    <t>00-FAXPLUS</t>
  </si>
  <si>
    <t>FAX PLUS</t>
  </si>
  <si>
    <t>00-FEDEX</t>
  </si>
  <si>
    <t>FEDEX</t>
  </si>
  <si>
    <t>Actual Cost - Simpson Shipments</t>
  </si>
  <si>
    <t>00-FOREVER</t>
  </si>
  <si>
    <t>FOREVER COMMUNICATIONS INC</t>
  </si>
  <si>
    <t>00-HILTON</t>
  </si>
  <si>
    <t>HILTON HOTELS</t>
  </si>
  <si>
    <t>00-0100981</t>
  </si>
  <si>
    <t>HOLIDAY INN UNIVERSITY PLAZA</t>
  </si>
  <si>
    <t>00-HYATT</t>
  </si>
  <si>
    <t>HYATT REGENCY</t>
  </si>
  <si>
    <t>00-INNOVYZ</t>
  </si>
  <si>
    <t>INN0VYZE INC</t>
  </si>
  <si>
    <t>INNOVYZE INC</t>
  </si>
  <si>
    <t>00-ITRON</t>
  </si>
  <si>
    <t>ITRON INC.</t>
  </si>
  <si>
    <t>Based upon Simpson endpoints</t>
  </si>
  <si>
    <t>00-0107062</t>
  </si>
  <si>
    <t>IVY AND SAGE</t>
  </si>
  <si>
    <t>00-0107090</t>
  </si>
  <si>
    <t>JW MARRIOTT MARCO ISLAND</t>
  </si>
  <si>
    <t>00-KAESER</t>
  </si>
  <si>
    <t>KAESER &amp; BLAIR INC.</t>
  </si>
  <si>
    <t>00-KELLER</t>
  </si>
  <si>
    <t>KELLER SCHROEDER</t>
  </si>
  <si>
    <t>00-0107026</t>
  </si>
  <si>
    <t>KENTUCKY ENVIRONMENTAL PROTECTION DEPT</t>
  </si>
  <si>
    <t>Allocation (2) Warren, Butler, Simpson</t>
  </si>
  <si>
    <t>Actual Cost - Simpson Personnel</t>
  </si>
  <si>
    <t>00-0100088</t>
  </si>
  <si>
    <t>KENTUCKY RURAL WATER ASSOCIATION INC</t>
  </si>
  <si>
    <t>00-KROG31W</t>
  </si>
  <si>
    <t>KROGER #535</t>
  </si>
  <si>
    <t>00-0107096</t>
  </si>
  <si>
    <t>LAST PASS</t>
  </si>
  <si>
    <t>00-0100242</t>
  </si>
  <si>
    <t>LIBERTY  INC.</t>
  </si>
  <si>
    <t>Actual Cost - Simpson Purchases</t>
  </si>
  <si>
    <t>00-GEEK</t>
  </si>
  <si>
    <t>LOUISVILLE GEEK</t>
  </si>
  <si>
    <t>00-MCUARTA</t>
  </si>
  <si>
    <t>MELISSA CUARTA</t>
  </si>
  <si>
    <t>00-MICROSF</t>
  </si>
  <si>
    <t>MICROSOFT CORPORATION</t>
  </si>
  <si>
    <t>00-BNA</t>
  </si>
  <si>
    <t>NASHVILLE AIRPORT</t>
  </si>
  <si>
    <t>00-0107033</t>
  </si>
  <si>
    <t>NATALIE HAYNES STILES</t>
  </si>
  <si>
    <t>00-0107016</t>
  </si>
  <si>
    <t>NOVO DOLCE 2.0</t>
  </si>
  <si>
    <t>00-0100955</t>
  </si>
  <si>
    <t>OASIS COMPUTER SOLUTIONS DBA OASIS SOLUTIONS</t>
  </si>
  <si>
    <t>00-0107089</t>
  </si>
  <si>
    <t>PAYLESS RENT-A-CAR</t>
  </si>
  <si>
    <t>00-PINCHER</t>
  </si>
  <si>
    <t>PINCHER'S</t>
  </si>
  <si>
    <t>00-PROPIO</t>
  </si>
  <si>
    <t>PROPIO LANGUAGE SERVICES</t>
  </si>
  <si>
    <t>00-RACARIE</t>
  </si>
  <si>
    <t>RACARIE SOFTWARE</t>
  </si>
  <si>
    <t>00-0100789</t>
  </si>
  <si>
    <t>ROMAN'S REPAIR CENTER</t>
  </si>
  <si>
    <t>00-SAGE SO</t>
  </si>
  <si>
    <t>SAGE SOFTWARE INC</t>
  </si>
  <si>
    <t>00-SDMLLC</t>
  </si>
  <si>
    <t>SDM LLC</t>
  </si>
  <si>
    <t>00-SHI</t>
  </si>
  <si>
    <t>SHI INTERNATIONAL CORP</t>
  </si>
  <si>
    <t>Allocation (6) Simpson &amp; Butler</t>
  </si>
  <si>
    <t>00-SOLANES</t>
  </si>
  <si>
    <t>SOUTHERN LANES</t>
  </si>
  <si>
    <t>00-0107017</t>
  </si>
  <si>
    <t>SOUTHWEST AIRLLINES</t>
  </si>
  <si>
    <t>00-0107066</t>
  </si>
  <si>
    <t>SUITABLE FOR FRAMING</t>
  </si>
  <si>
    <t>00-TACOB</t>
  </si>
  <si>
    <t>TACO BELL</t>
  </si>
  <si>
    <t>00-TEXASRH</t>
  </si>
  <si>
    <t>TEXAS ROADHOUSE # 2717</t>
  </si>
  <si>
    <t>00-USPOSTA</t>
  </si>
  <si>
    <t>U.S. POSTAL SERVICE (CMRS-FP)</t>
  </si>
  <si>
    <t>00-UV&amp;S</t>
  </si>
  <si>
    <t>UNDERGROUND VAULTS &amp; STORAGE INC</t>
  </si>
  <si>
    <t>00-UPS</t>
  </si>
  <si>
    <t>UPS</t>
  </si>
  <si>
    <t>00-0107030</t>
  </si>
  <si>
    <t>VERIZON WIRELESS</t>
  </si>
  <si>
    <t>Actual Cost - Simpson Usage</t>
  </si>
  <si>
    <t>00-VERWIRE</t>
  </si>
  <si>
    <t>Based upon number of Simpson users</t>
  </si>
  <si>
    <t>00-VERTECH</t>
  </si>
  <si>
    <t>VERTECH INDUSTRIAL SYSTEMS LLC</t>
  </si>
  <si>
    <t>00-0107079</t>
  </si>
  <si>
    <t>VINAIGRETTE SALAD KITCHEN</t>
  </si>
  <si>
    <t>00-0107094</t>
  </si>
  <si>
    <t>WALGREENS</t>
  </si>
  <si>
    <t>00-WBKO</t>
  </si>
  <si>
    <t>WBKO</t>
  </si>
  <si>
    <t>00-WIMPEE</t>
  </si>
  <si>
    <t>WIMPEE'S WELDING INC.</t>
  </si>
  <si>
    <t xml:space="preserve">Actual Cost - Simpson </t>
  </si>
  <si>
    <t>00-WNKY</t>
  </si>
  <si>
    <t>WNKY- NBC</t>
  </si>
  <si>
    <t>00-0102096</t>
  </si>
  <si>
    <t>XXXXX</t>
  </si>
  <si>
    <t>00-0107031</t>
  </si>
  <si>
    <t>00-0107046</t>
  </si>
  <si>
    <t>00-XXXX</t>
  </si>
  <si>
    <t>Actual Cost - Simpson</t>
  </si>
  <si>
    <t>00-XXXXX</t>
  </si>
  <si>
    <t>00-ZOHO</t>
  </si>
  <si>
    <t>ZOHO CORPORATION</t>
  </si>
  <si>
    <t>00-ZOOM</t>
  </si>
  <si>
    <t>ZOOM VIDEO COMMUNICATIONS INC.</t>
  </si>
  <si>
    <t xml:space="preserve">     CONTRACTOR COST ALLOCATIONS</t>
  </si>
  <si>
    <t xml:space="preserve">     COSTS PAID BY SIMPSON ONLY</t>
  </si>
  <si>
    <t xml:space="preserve">     TOTAL CONTRACTUAL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</si>
</sst>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5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9" fontId="0" fillId="0" borderId="0" xfId="2" applyFont="1"/>
    <xf numFmtId="43" fontId="0" fillId="0" borderId="0" xfId="0" applyNumberFormat="1"/>
    <xf numFmtId="164" fontId="0" fillId="0" borderId="0" xfId="2" applyNumberFormat="1" applyFont="1"/>
    <xf numFmtId="43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3" fontId="0" fillId="0" borderId="2" xfId="1" applyFont="1" applyBorder="1"/>
    <xf numFmtId="43" fontId="0" fillId="0" borderId="1" xfId="1" applyFont="1" applyBorder="1"/>
    <xf numFmtId="43" fontId="2" fillId="0" borderId="0" xfId="1" applyFont="1"/>
    <xf numFmtId="43" fontId="2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164" fontId="2" fillId="0" borderId="0" xfId="2" applyNumberFormat="1" applyFont="1" applyFill="1" applyAlignment="1">
      <alignment horizontal="center"/>
    </xf>
    <xf numFmtId="43" fontId="3" fillId="0" borderId="1" xfId="1" applyFont="1" applyBorder="1" applyAlignment="1">
      <alignment horizontal="center"/>
    </xf>
    <xf numFmtId="43" fontId="4" fillId="0" borderId="0" xfId="1" applyFont="1"/>
    <xf numFmtId="43" fontId="4" fillId="0" borderId="1" xfId="1" applyFont="1" applyBorder="1"/>
    <xf numFmtId="0" fontId="3" fillId="0" borderId="1" xfId="0" applyFont="1" applyBorder="1"/>
    <xf numFmtId="0" fontId="4" fillId="0" borderId="0" xfId="0" applyFont="1"/>
    <xf numFmtId="43" fontId="2" fillId="0" borderId="1" xfId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A601E-5F4A-4941-8107-FC5EB5C0A886}">
  <dimension ref="A1:X155"/>
  <sheetViews>
    <sheetView tabSelected="1" workbookViewId="0">
      <pane ySplit="5" topLeftCell="A6" activePane="bottomLeft" state="frozen"/>
      <selection pane="bottomLeft" activeCell="D98" sqref="D98"/>
    </sheetView>
  </sheetViews>
  <sheetFormatPr defaultColWidth="13" defaultRowHeight="14.45"/>
  <cols>
    <col min="1" max="1" width="13" style="1" customWidth="1"/>
    <col min="2" max="2" width="44.28515625" customWidth="1"/>
    <col min="3" max="3" width="15.42578125" style="2" customWidth="1"/>
    <col min="4" max="4" width="36.140625" style="2" customWidth="1"/>
    <col min="5" max="5" width="13.140625" style="3" customWidth="1"/>
    <col min="6" max="8" width="13.140625" style="2" bestFit="1" customWidth="1"/>
    <col min="9" max="9" width="13.140625" style="2" customWidth="1"/>
  </cols>
  <sheetData>
    <row r="1" spans="1:22">
      <c r="A1" s="10" t="s">
        <v>0</v>
      </c>
      <c r="J1" s="2"/>
    </row>
    <row r="2" spans="1:22">
      <c r="A2" s="11" t="s">
        <v>1</v>
      </c>
    </row>
    <row r="3" spans="1:22">
      <c r="J3" s="5"/>
    </row>
    <row r="4" spans="1:22">
      <c r="A4" s="11"/>
      <c r="B4" s="11"/>
      <c r="C4" s="14"/>
      <c r="D4" s="14"/>
      <c r="E4" s="15" t="s">
        <v>2</v>
      </c>
      <c r="F4" s="25" t="s">
        <v>3</v>
      </c>
      <c r="G4" s="25"/>
      <c r="H4" s="25"/>
      <c r="I4" s="25"/>
      <c r="J4" s="25"/>
    </row>
    <row r="5" spans="1:22">
      <c r="A5" s="8" t="s">
        <v>4</v>
      </c>
      <c r="B5" s="23" t="s">
        <v>5</v>
      </c>
      <c r="C5" s="7" t="s">
        <v>6</v>
      </c>
      <c r="D5" s="8" t="s">
        <v>7</v>
      </c>
      <c r="E5" s="8" t="s">
        <v>8</v>
      </c>
      <c r="F5" s="20" t="s">
        <v>9</v>
      </c>
      <c r="G5" s="16" t="s">
        <v>10</v>
      </c>
      <c r="H5" s="16" t="s">
        <v>11</v>
      </c>
      <c r="I5" s="16" t="s">
        <v>12</v>
      </c>
      <c r="J5" s="8" t="s">
        <v>13</v>
      </c>
    </row>
    <row r="6" spans="1:22">
      <c r="A6" s="1" t="s">
        <v>14</v>
      </c>
      <c r="B6" s="24" t="s">
        <v>15</v>
      </c>
      <c r="C6" s="2">
        <v>1623.93</v>
      </c>
      <c r="D6" s="9" t="s">
        <v>16</v>
      </c>
      <c r="E6" s="17">
        <v>7.1985861459545677E-2</v>
      </c>
      <c r="F6" s="21">
        <v>116.9</v>
      </c>
      <c r="G6" s="2">
        <v>1049.0899999999999</v>
      </c>
      <c r="H6" s="2">
        <v>292.32</v>
      </c>
      <c r="I6" s="2">
        <v>165.62</v>
      </c>
      <c r="J6" s="2"/>
      <c r="K6" s="5"/>
    </row>
    <row r="7" spans="1:22">
      <c r="A7" s="1" t="s">
        <v>17</v>
      </c>
      <c r="B7" s="24" t="s">
        <v>18</v>
      </c>
      <c r="C7" s="2">
        <v>1000</v>
      </c>
      <c r="D7" s="9" t="s">
        <v>16</v>
      </c>
      <c r="E7" s="17">
        <v>7.1999999999999995E-2</v>
      </c>
      <c r="F7" s="21">
        <v>72</v>
      </c>
      <c r="G7" s="2">
        <v>646</v>
      </c>
      <c r="H7" s="2">
        <v>180</v>
      </c>
      <c r="I7" s="2">
        <v>102</v>
      </c>
      <c r="J7" s="2"/>
      <c r="K7" s="1"/>
      <c r="M7" s="2"/>
      <c r="N7" s="3"/>
      <c r="O7" s="2"/>
      <c r="P7" s="2"/>
      <c r="Q7" s="2"/>
      <c r="R7" s="2"/>
      <c r="S7" s="2"/>
      <c r="V7" s="6"/>
    </row>
    <row r="8" spans="1:22">
      <c r="A8" s="1" t="s">
        <v>19</v>
      </c>
      <c r="B8" s="24" t="s">
        <v>20</v>
      </c>
      <c r="C8" s="2">
        <v>444.94</v>
      </c>
      <c r="D8" s="9" t="s">
        <v>16</v>
      </c>
      <c r="E8" s="17">
        <v>7.2009709174270686E-2</v>
      </c>
      <c r="F8" s="21">
        <v>32.04</v>
      </c>
      <c r="G8" s="2">
        <v>287.43</v>
      </c>
      <c r="H8" s="2">
        <v>80.08</v>
      </c>
      <c r="I8" s="2">
        <v>45.39</v>
      </c>
      <c r="J8" s="2"/>
      <c r="K8" s="1"/>
      <c r="M8" s="5"/>
      <c r="O8" s="5"/>
      <c r="P8" s="5"/>
      <c r="Q8" s="5"/>
      <c r="R8" s="5"/>
      <c r="S8" s="5"/>
      <c r="V8" s="6"/>
    </row>
    <row r="9" spans="1:22">
      <c r="A9" s="1" t="s">
        <v>21</v>
      </c>
      <c r="B9" s="24" t="s">
        <v>22</v>
      </c>
      <c r="C9" s="2">
        <v>45781.259999999995</v>
      </c>
      <c r="D9" s="9" t="s">
        <v>16</v>
      </c>
      <c r="E9" s="17">
        <v>7.2975711022370299E-2</v>
      </c>
      <c r="F9" s="21">
        <v>3340.92</v>
      </c>
      <c r="G9" s="2">
        <v>29664.06</v>
      </c>
      <c r="H9" s="2">
        <v>8061.9599999999991</v>
      </c>
      <c r="I9" s="2">
        <v>4714.32</v>
      </c>
      <c r="J9" s="2"/>
      <c r="K9" s="1"/>
      <c r="M9" s="5"/>
      <c r="O9" s="5"/>
      <c r="R9" s="5"/>
      <c r="V9" s="6"/>
    </row>
    <row r="10" spans="1:22">
      <c r="A10" s="1" t="s">
        <v>23</v>
      </c>
      <c r="B10" s="24" t="s">
        <v>24</v>
      </c>
      <c r="C10" s="2">
        <v>572.99</v>
      </c>
      <c r="D10" s="9" t="s">
        <v>16</v>
      </c>
      <c r="E10" s="17">
        <v>7.3910539450950274E-2</v>
      </c>
      <c r="F10" s="21">
        <v>42.35</v>
      </c>
      <c r="G10" s="2">
        <v>372.46</v>
      </c>
      <c r="H10" s="2">
        <v>98.56</v>
      </c>
      <c r="I10" s="2">
        <v>59.62</v>
      </c>
      <c r="J10" s="2"/>
      <c r="K10" s="5"/>
    </row>
    <row r="11" spans="1:22">
      <c r="A11" s="1" t="s">
        <v>25</v>
      </c>
      <c r="B11" s="24" t="s">
        <v>26</v>
      </c>
      <c r="C11" s="2">
        <v>1015</v>
      </c>
      <c r="D11" s="9" t="s">
        <v>16</v>
      </c>
      <c r="E11" s="17">
        <v>7.1999999999999995E-2</v>
      </c>
      <c r="F11" s="21">
        <v>73.08</v>
      </c>
      <c r="G11" s="2">
        <v>655.69</v>
      </c>
      <c r="H11" s="2">
        <v>182.7</v>
      </c>
      <c r="I11" s="2">
        <v>103.53</v>
      </c>
      <c r="J11" s="2"/>
      <c r="K11" s="5"/>
      <c r="M11" s="2"/>
      <c r="N11" s="3"/>
      <c r="O11" s="2"/>
      <c r="P11" s="2"/>
      <c r="Q11" s="2"/>
      <c r="R11" s="2"/>
      <c r="S11" s="2"/>
      <c r="V11" s="4"/>
    </row>
    <row r="12" spans="1:22">
      <c r="A12" s="1" t="s">
        <v>27</v>
      </c>
      <c r="B12" s="24" t="s">
        <v>28</v>
      </c>
      <c r="C12" s="2">
        <f>758.33+0.01</f>
        <v>758.34</v>
      </c>
      <c r="D12" s="9" t="s">
        <v>16</v>
      </c>
      <c r="E12" s="17">
        <v>7.4003745022021783E-2</v>
      </c>
      <c r="F12" s="21">
        <v>56.12</v>
      </c>
      <c r="G12" s="2">
        <v>492.92</v>
      </c>
      <c r="H12" s="2">
        <v>130.43</v>
      </c>
      <c r="I12" s="2">
        <v>78.87</v>
      </c>
      <c r="J12" s="2"/>
      <c r="K12" s="1"/>
      <c r="M12" s="2"/>
      <c r="N12" s="3"/>
      <c r="O12" s="2"/>
      <c r="P12" s="2"/>
      <c r="Q12" s="2"/>
      <c r="R12" s="2"/>
      <c r="S12" s="2"/>
      <c r="V12" s="6"/>
    </row>
    <row r="13" spans="1:22">
      <c r="A13" s="1" t="s">
        <v>29</v>
      </c>
      <c r="B13" s="24" t="s">
        <v>30</v>
      </c>
      <c r="C13" s="2">
        <v>99.95</v>
      </c>
      <c r="D13" s="9" t="s">
        <v>16</v>
      </c>
      <c r="E13" s="17">
        <v>7.2036018009004499E-2</v>
      </c>
      <c r="F13" s="21">
        <v>7.2</v>
      </c>
      <c r="G13" s="2">
        <v>64.569999999999993</v>
      </c>
      <c r="H13" s="2">
        <v>17.989999999999998</v>
      </c>
      <c r="I13" s="2">
        <v>10.19</v>
      </c>
      <c r="J13" s="2"/>
    </row>
    <row r="14" spans="1:22">
      <c r="A14" s="1" t="s">
        <v>31</v>
      </c>
      <c r="B14" s="24" t="s">
        <v>32</v>
      </c>
      <c r="C14" s="5">
        <v>386.59000000000003</v>
      </c>
      <c r="D14" s="9" t="s">
        <v>33</v>
      </c>
      <c r="E14" s="17" t="s">
        <v>34</v>
      </c>
      <c r="F14" s="21">
        <v>300.12</v>
      </c>
      <c r="G14" s="2">
        <v>28.83</v>
      </c>
      <c r="H14" s="2">
        <v>0</v>
      </c>
      <c r="I14" s="2">
        <v>28.82</v>
      </c>
      <c r="J14" s="2">
        <v>28.82</v>
      </c>
      <c r="K14" s="1"/>
      <c r="M14" s="2"/>
      <c r="N14" s="3"/>
      <c r="O14" s="2"/>
      <c r="P14" s="2"/>
      <c r="Q14" s="2"/>
      <c r="R14" s="2"/>
      <c r="S14" s="2"/>
      <c r="V14" s="6"/>
    </row>
    <row r="15" spans="1:22">
      <c r="A15" s="1" t="s">
        <v>35</v>
      </c>
      <c r="B15" s="24" t="s">
        <v>36</v>
      </c>
      <c r="C15" s="2">
        <v>381.6</v>
      </c>
      <c r="D15" s="9" t="s">
        <v>16</v>
      </c>
      <c r="E15" s="17">
        <v>7.2012578616352199E-2</v>
      </c>
      <c r="F15" s="21">
        <v>27.48</v>
      </c>
      <c r="G15" s="2">
        <v>246.51</v>
      </c>
      <c r="H15" s="2">
        <v>68.69</v>
      </c>
      <c r="I15" s="2">
        <v>38.92</v>
      </c>
      <c r="J15" s="2"/>
      <c r="K15" s="1"/>
      <c r="M15" s="2"/>
      <c r="N15" s="3"/>
      <c r="O15" s="2"/>
      <c r="P15" s="2"/>
      <c r="Q15" s="2"/>
      <c r="R15" s="2"/>
      <c r="S15" s="2"/>
      <c r="V15" s="6"/>
    </row>
    <row r="16" spans="1:22">
      <c r="A16" s="1" t="s">
        <v>37</v>
      </c>
      <c r="B16" s="24" t="s">
        <v>38</v>
      </c>
      <c r="C16" s="2">
        <v>10444.66</v>
      </c>
      <c r="D16" s="9" t="s">
        <v>16</v>
      </c>
      <c r="E16" s="17">
        <v>7.2167021233817089E-2</v>
      </c>
      <c r="F16" s="21">
        <v>753.76</v>
      </c>
      <c r="G16" s="2">
        <v>6750.75</v>
      </c>
      <c r="H16" s="2">
        <v>1873.07</v>
      </c>
      <c r="I16" s="2">
        <v>1067.0800000000002</v>
      </c>
      <c r="J16" s="2"/>
      <c r="K16" s="1"/>
      <c r="M16" s="5"/>
      <c r="O16" s="5"/>
      <c r="P16" s="5"/>
      <c r="R16" s="5"/>
    </row>
    <row r="17" spans="1:23">
      <c r="A17" s="1" t="s">
        <v>39</v>
      </c>
      <c r="B17" s="24" t="s">
        <v>40</v>
      </c>
      <c r="C17" s="2">
        <v>30.24</v>
      </c>
      <c r="D17" s="9" t="s">
        <v>16</v>
      </c>
      <c r="E17" s="17">
        <v>7.2089947089947093E-2</v>
      </c>
      <c r="F17" s="21">
        <v>2.1800000000000002</v>
      </c>
      <c r="G17" s="2">
        <v>19.54</v>
      </c>
      <c r="H17" s="2">
        <v>5.44</v>
      </c>
      <c r="I17" s="2">
        <v>3.08</v>
      </c>
      <c r="J17" s="2"/>
      <c r="K17" s="5"/>
    </row>
    <row r="18" spans="1:23">
      <c r="A18" s="1" t="s">
        <v>41</v>
      </c>
      <c r="B18" s="24" t="s">
        <v>42</v>
      </c>
      <c r="C18" s="5">
        <v>1530</v>
      </c>
      <c r="D18" s="9" t="s">
        <v>16</v>
      </c>
      <c r="E18" s="17">
        <v>7.2000000000000008E-2</v>
      </c>
      <c r="F18" s="21">
        <v>110.16000000000001</v>
      </c>
      <c r="G18" s="2">
        <v>988.38</v>
      </c>
      <c r="H18" s="2">
        <v>275.39999999999998</v>
      </c>
      <c r="I18" s="2">
        <v>156.06</v>
      </c>
      <c r="J18" s="2"/>
      <c r="K18" s="5"/>
    </row>
    <row r="19" spans="1:23">
      <c r="A19" s="1" t="s">
        <v>43</v>
      </c>
      <c r="B19" s="24" t="s">
        <v>44</v>
      </c>
      <c r="C19" s="2">
        <v>26534.959999999999</v>
      </c>
      <c r="D19" s="9" t="s">
        <v>16</v>
      </c>
      <c r="E19" s="17">
        <v>7.3624003955536407E-2</v>
      </c>
      <c r="F19" s="21">
        <v>1953.6100000000004</v>
      </c>
      <c r="G19" s="2">
        <v>17160.39</v>
      </c>
      <c r="H19" s="2">
        <v>4738.5100000000011</v>
      </c>
      <c r="I19" s="2">
        <v>2682.4499999999994</v>
      </c>
      <c r="J19" s="2"/>
      <c r="K19" s="5"/>
    </row>
    <row r="20" spans="1:23">
      <c r="A20" s="1" t="s">
        <v>45</v>
      </c>
      <c r="B20" s="24" t="s">
        <v>46</v>
      </c>
      <c r="C20" s="2">
        <v>159.31</v>
      </c>
      <c r="D20" s="9" t="s">
        <v>16</v>
      </c>
      <c r="E20" s="17">
        <v>7.1997991337643591E-2</v>
      </c>
      <c r="F20" s="21">
        <v>11.47</v>
      </c>
      <c r="G20" s="2">
        <v>102.91</v>
      </c>
      <c r="H20" s="2">
        <v>28.68</v>
      </c>
      <c r="I20" s="2">
        <v>16.25</v>
      </c>
      <c r="J20" s="2"/>
      <c r="K20" s="5"/>
    </row>
    <row r="21" spans="1:23">
      <c r="A21" s="1" t="s">
        <v>47</v>
      </c>
      <c r="B21" s="24" t="s">
        <v>48</v>
      </c>
      <c r="C21" s="2">
        <v>6064.97</v>
      </c>
      <c r="D21" s="9" t="s">
        <v>16</v>
      </c>
      <c r="E21" s="17">
        <v>7.2341660387438028E-2</v>
      </c>
      <c r="F21" s="21">
        <v>438.75</v>
      </c>
      <c r="G21" s="2">
        <v>3922.1</v>
      </c>
      <c r="H21" s="2">
        <v>1083.48</v>
      </c>
      <c r="I21" s="2">
        <v>620.64</v>
      </c>
      <c r="J21" s="2"/>
      <c r="K21" s="5"/>
    </row>
    <row r="22" spans="1:23">
      <c r="A22" s="1" t="s">
        <v>49</v>
      </c>
      <c r="B22" s="24" t="s">
        <v>50</v>
      </c>
      <c r="C22" s="2">
        <v>300</v>
      </c>
      <c r="D22" s="3" t="s">
        <v>33</v>
      </c>
      <c r="E22" s="17" t="s">
        <v>34</v>
      </c>
      <c r="F22" s="21">
        <v>26.4</v>
      </c>
      <c r="G22" s="2">
        <v>236.4</v>
      </c>
      <c r="I22" s="2">
        <v>37.200000000000003</v>
      </c>
      <c r="J22" s="2"/>
      <c r="K22" s="5"/>
    </row>
    <row r="23" spans="1:23">
      <c r="A23" s="1" t="s">
        <v>51</v>
      </c>
      <c r="B23" s="24" t="s">
        <v>52</v>
      </c>
      <c r="C23" s="2">
        <v>6625.36</v>
      </c>
      <c r="D23" s="9" t="s">
        <v>16</v>
      </c>
      <c r="E23" s="17">
        <v>7.1999106463648779E-2</v>
      </c>
      <c r="F23" s="21">
        <v>477.02000000000004</v>
      </c>
      <c r="G23" s="2">
        <v>4280</v>
      </c>
      <c r="H23" s="2">
        <v>1192.56</v>
      </c>
      <c r="I23" s="2">
        <v>675.78</v>
      </c>
      <c r="J23" s="2"/>
      <c r="K23" s="5"/>
    </row>
    <row r="24" spans="1:23">
      <c r="A24" s="1" t="s">
        <v>53</v>
      </c>
      <c r="B24" s="24" t="s">
        <v>54</v>
      </c>
      <c r="C24" s="5">
        <f>2295+925</f>
        <v>3220</v>
      </c>
      <c r="D24" s="9" t="s">
        <v>55</v>
      </c>
      <c r="E24" s="17" t="s">
        <v>34</v>
      </c>
      <c r="F24" s="21">
        <v>2295</v>
      </c>
      <c r="I24" s="2">
        <v>925</v>
      </c>
      <c r="J24" s="2"/>
      <c r="K24" s="5"/>
    </row>
    <row r="25" spans="1:23">
      <c r="A25" s="1" t="s">
        <v>56</v>
      </c>
      <c r="B25" s="24" t="s">
        <v>57</v>
      </c>
      <c r="C25" s="2">
        <v>1617.85</v>
      </c>
      <c r="D25" s="9" t="s">
        <v>16</v>
      </c>
      <c r="E25" s="17">
        <v>7.2002966900516122E-2</v>
      </c>
      <c r="F25" s="21">
        <v>116.49</v>
      </c>
      <c r="G25" s="2">
        <v>1045.1300000000001</v>
      </c>
      <c r="H25" s="2">
        <v>291.20999999999998</v>
      </c>
      <c r="I25" s="2">
        <v>165.02</v>
      </c>
      <c r="J25" s="2"/>
      <c r="K25" s="5"/>
    </row>
    <row r="26" spans="1:23">
      <c r="A26" s="1" t="s">
        <v>58</v>
      </c>
      <c r="B26" s="24" t="s">
        <v>59</v>
      </c>
      <c r="C26" s="5">
        <v>266860.69</v>
      </c>
      <c r="D26" s="9" t="s">
        <v>60</v>
      </c>
      <c r="E26" s="17">
        <v>0.10128970287830702</v>
      </c>
      <c r="F26" s="21">
        <v>27030.239999999998</v>
      </c>
      <c r="G26" s="2">
        <v>158893.68</v>
      </c>
      <c r="H26" s="2">
        <v>43355.87</v>
      </c>
      <c r="I26" s="2">
        <v>37580.9</v>
      </c>
      <c r="J26" s="2"/>
      <c r="K26" s="5"/>
    </row>
    <row r="27" spans="1:23">
      <c r="A27" s="1" t="s">
        <v>61</v>
      </c>
      <c r="B27" s="24" t="s">
        <v>62</v>
      </c>
      <c r="C27" s="2">
        <v>165</v>
      </c>
      <c r="D27" s="9" t="s">
        <v>16</v>
      </c>
      <c r="E27" s="17">
        <v>7.2000000000000008E-2</v>
      </c>
      <c r="F27" s="21">
        <v>11.88</v>
      </c>
      <c r="G27" s="2">
        <v>106.59</v>
      </c>
      <c r="H27" s="2">
        <v>29.7</v>
      </c>
      <c r="I27" s="2">
        <v>16.829999999999998</v>
      </c>
      <c r="J27" s="2"/>
      <c r="K27" s="5"/>
    </row>
    <row r="28" spans="1:23">
      <c r="A28" s="1" t="s">
        <v>63</v>
      </c>
      <c r="B28" s="24" t="s">
        <v>64</v>
      </c>
      <c r="C28" s="2">
        <v>2090.6</v>
      </c>
      <c r="D28" s="9" t="s">
        <v>16</v>
      </c>
      <c r="E28" s="17">
        <v>7.3997895341050418E-2</v>
      </c>
      <c r="F28" s="21">
        <v>154.69999999999999</v>
      </c>
      <c r="G28" s="2">
        <v>1358.9</v>
      </c>
      <c r="H28" s="2">
        <v>359.6</v>
      </c>
      <c r="I28" s="2">
        <v>217.4</v>
      </c>
      <c r="J28" s="2"/>
      <c r="K28" s="5"/>
      <c r="L28" s="1"/>
      <c r="N28" s="2"/>
      <c r="O28" s="3"/>
      <c r="P28" s="2"/>
      <c r="Q28" s="2"/>
      <c r="R28" s="2"/>
      <c r="S28" s="2"/>
      <c r="T28" s="2"/>
      <c r="W28" s="4"/>
    </row>
    <row r="29" spans="1:23">
      <c r="A29" s="1" t="s">
        <v>65</v>
      </c>
      <c r="B29" s="24" t="s">
        <v>66</v>
      </c>
      <c r="C29" s="2">
        <v>28116</v>
      </c>
      <c r="D29" s="9" t="s">
        <v>16</v>
      </c>
      <c r="E29" s="17">
        <v>7.3780054061744205E-2</v>
      </c>
      <c r="F29" s="21">
        <v>2074.4</v>
      </c>
      <c r="G29" s="2">
        <v>18262.939999999999</v>
      </c>
      <c r="H29" s="2">
        <v>4860.84</v>
      </c>
      <c r="I29" s="2">
        <v>2917.82</v>
      </c>
      <c r="J29" s="2"/>
      <c r="K29" s="5"/>
    </row>
    <row r="30" spans="1:23">
      <c r="A30" s="1" t="s">
        <v>67</v>
      </c>
      <c r="B30" s="24" t="s">
        <v>68</v>
      </c>
      <c r="C30" s="2">
        <v>10.15</v>
      </c>
      <c r="D30" s="9" t="s">
        <v>16</v>
      </c>
      <c r="E30" s="17">
        <v>7.1921182266009853E-2</v>
      </c>
      <c r="F30" s="21">
        <v>0.73</v>
      </c>
      <c r="G30" s="2">
        <v>6.56</v>
      </c>
      <c r="H30" s="2">
        <v>1.82</v>
      </c>
      <c r="I30" s="2">
        <v>1.04</v>
      </c>
      <c r="J30" s="2"/>
      <c r="K30" s="5"/>
      <c r="L30" s="2"/>
      <c r="M30" s="3"/>
      <c r="N30" s="2"/>
      <c r="O30" s="2"/>
      <c r="P30" s="2"/>
      <c r="Q30" s="2"/>
      <c r="R30" s="2"/>
      <c r="U30" s="4"/>
      <c r="V30" s="4"/>
    </row>
    <row r="31" spans="1:23">
      <c r="A31" s="1" t="s">
        <v>69</v>
      </c>
      <c r="B31" s="24" t="s">
        <v>70</v>
      </c>
      <c r="C31" s="2">
        <v>65.98</v>
      </c>
      <c r="D31" s="9" t="s">
        <v>16</v>
      </c>
      <c r="E31" s="17">
        <v>7.1991512579569567E-2</v>
      </c>
      <c r="F31" s="21">
        <v>4.75</v>
      </c>
      <c r="G31" s="2">
        <v>42.62</v>
      </c>
      <c r="H31" s="2">
        <v>11.88</v>
      </c>
      <c r="I31" s="2">
        <v>6.73</v>
      </c>
      <c r="J31" s="2"/>
      <c r="K31" s="5"/>
      <c r="L31" s="2"/>
      <c r="M31" s="3"/>
      <c r="N31" s="2"/>
      <c r="O31" s="2"/>
      <c r="P31" s="2"/>
      <c r="Q31" s="2"/>
      <c r="R31" s="2"/>
      <c r="U31" s="4"/>
    </row>
    <row r="32" spans="1:23">
      <c r="A32" s="1" t="s">
        <v>71</v>
      </c>
      <c r="B32" s="24" t="s">
        <v>72</v>
      </c>
      <c r="C32" s="2">
        <v>4970.1100000000006</v>
      </c>
      <c r="D32" s="19" t="s">
        <v>73</v>
      </c>
      <c r="E32" s="17" t="s">
        <v>34</v>
      </c>
      <c r="F32" s="21">
        <v>1959.4499999999998</v>
      </c>
      <c r="G32" s="2">
        <v>2447.0199999999995</v>
      </c>
      <c r="H32" s="2">
        <v>9.6199999999999992</v>
      </c>
      <c r="I32" s="2">
        <v>382.75</v>
      </c>
      <c r="J32" s="2">
        <v>171.27</v>
      </c>
      <c r="K32" s="5"/>
    </row>
    <row r="33" spans="1:23">
      <c r="A33" s="1" t="s">
        <v>74</v>
      </c>
      <c r="B33" s="24" t="s">
        <v>75</v>
      </c>
      <c r="C33" s="2">
        <v>850</v>
      </c>
      <c r="D33" s="9" t="s">
        <v>16</v>
      </c>
      <c r="E33" s="17">
        <v>7.7647058823529416E-2</v>
      </c>
      <c r="F33" s="21">
        <v>66</v>
      </c>
      <c r="G33" s="2">
        <v>591.70000000000005</v>
      </c>
      <c r="H33" s="2">
        <v>99</v>
      </c>
      <c r="I33" s="2">
        <v>93.300000000000011</v>
      </c>
      <c r="J33" s="2"/>
      <c r="K33" s="5"/>
    </row>
    <row r="34" spans="1:23">
      <c r="A34" s="1" t="s">
        <v>76</v>
      </c>
      <c r="B34" s="24" t="s">
        <v>77</v>
      </c>
      <c r="C34" s="2">
        <v>666.18</v>
      </c>
      <c r="D34" s="9" t="s">
        <v>16</v>
      </c>
      <c r="E34" s="17">
        <v>7.1992554564832334E-2</v>
      </c>
      <c r="F34" s="21">
        <v>47.96</v>
      </c>
      <c r="G34" s="2">
        <v>430.36</v>
      </c>
      <c r="H34" s="2">
        <v>119.91</v>
      </c>
      <c r="I34" s="2">
        <v>67.95</v>
      </c>
      <c r="J34" s="2"/>
      <c r="K34" s="5"/>
    </row>
    <row r="35" spans="1:23">
      <c r="A35" s="1" t="s">
        <v>78</v>
      </c>
      <c r="B35" s="24" t="s">
        <v>79</v>
      </c>
      <c r="C35" s="2">
        <v>10589.33</v>
      </c>
      <c r="D35" s="9" t="s">
        <v>16</v>
      </c>
      <c r="E35" s="17">
        <v>7.199983379496154E-2</v>
      </c>
      <c r="F35" s="21">
        <v>762.43000000000006</v>
      </c>
      <c r="G35" s="2">
        <v>6840.71</v>
      </c>
      <c r="H35" s="2">
        <v>1906.07</v>
      </c>
      <c r="I35" s="2">
        <v>1080.1199999999999</v>
      </c>
      <c r="J35" s="2"/>
      <c r="K35" s="5"/>
      <c r="L35" s="1"/>
      <c r="N35" s="2"/>
      <c r="O35" s="3"/>
      <c r="P35" s="2"/>
      <c r="Q35" s="2"/>
      <c r="R35" s="2"/>
      <c r="S35" s="2"/>
      <c r="T35" s="2"/>
      <c r="W35" s="4"/>
    </row>
    <row r="36" spans="1:23">
      <c r="A36" s="1" t="s">
        <v>80</v>
      </c>
      <c r="B36" s="24" t="s">
        <v>81</v>
      </c>
      <c r="C36" s="2">
        <v>1677.04</v>
      </c>
      <c r="D36" s="9" t="s">
        <v>16</v>
      </c>
      <c r="E36" s="17">
        <v>7.1995897533749936E-2</v>
      </c>
      <c r="F36" s="21">
        <v>120.74</v>
      </c>
      <c r="G36" s="2">
        <v>1083.3700000000001</v>
      </c>
      <c r="H36" s="2">
        <v>301.88</v>
      </c>
      <c r="I36" s="2">
        <v>171.05</v>
      </c>
      <c r="J36" s="2"/>
      <c r="K36" s="5"/>
      <c r="L36" s="1"/>
      <c r="N36" s="2"/>
      <c r="O36" s="3"/>
      <c r="P36" s="2"/>
      <c r="Q36" s="2"/>
      <c r="R36" s="2"/>
      <c r="S36" s="2"/>
      <c r="T36" s="2"/>
      <c r="W36" s="4"/>
    </row>
    <row r="37" spans="1:23">
      <c r="A37" s="1" t="s">
        <v>82</v>
      </c>
      <c r="B37" s="24" t="s">
        <v>83</v>
      </c>
      <c r="C37" s="2">
        <v>2526.64</v>
      </c>
      <c r="D37" s="9" t="s">
        <v>16</v>
      </c>
      <c r="E37" s="17">
        <v>7.3995503910331509E-2</v>
      </c>
      <c r="F37" s="21">
        <v>186.96</v>
      </c>
      <c r="G37" s="2">
        <v>1642.32</v>
      </c>
      <c r="H37" s="2">
        <v>434.56</v>
      </c>
      <c r="I37" s="2">
        <v>262.8</v>
      </c>
      <c r="J37" s="2"/>
      <c r="K37" s="5"/>
      <c r="L37" s="1"/>
      <c r="N37" s="2"/>
      <c r="O37" s="3"/>
      <c r="P37" s="2"/>
      <c r="Q37" s="2"/>
      <c r="R37" s="2"/>
      <c r="S37" s="2"/>
      <c r="T37" s="2"/>
      <c r="W37" s="4"/>
    </row>
    <row r="38" spans="1:23">
      <c r="A38" s="1" t="s">
        <v>82</v>
      </c>
      <c r="B38" s="24" t="s">
        <v>84</v>
      </c>
      <c r="C38" s="2">
        <v>1326.68</v>
      </c>
      <c r="D38" s="9" t="s">
        <v>16</v>
      </c>
      <c r="E38" s="17">
        <v>7.1999276389182007E-2</v>
      </c>
      <c r="F38" s="21">
        <v>95.52</v>
      </c>
      <c r="G38" s="2">
        <v>857.04</v>
      </c>
      <c r="H38" s="2">
        <v>238.8</v>
      </c>
      <c r="I38" s="2">
        <v>135.32</v>
      </c>
      <c r="J38" s="2"/>
      <c r="K38" s="5"/>
      <c r="L38" s="1"/>
      <c r="N38" s="5"/>
      <c r="P38" s="5"/>
      <c r="Q38" s="5"/>
      <c r="R38" s="5"/>
      <c r="S38" s="5"/>
      <c r="T38" s="5"/>
      <c r="W38" s="4"/>
    </row>
    <row r="39" spans="1:23">
      <c r="A39" s="1" t="s">
        <v>85</v>
      </c>
      <c r="B39" s="24" t="s">
        <v>86</v>
      </c>
      <c r="C39" s="2">
        <v>32490.92</v>
      </c>
      <c r="D39" s="3" t="s">
        <v>87</v>
      </c>
      <c r="E39" s="17">
        <v>8.1949049149731681E-2</v>
      </c>
      <c r="F39" s="21">
        <v>2662.6</v>
      </c>
      <c r="G39" s="2">
        <v>23860.93</v>
      </c>
      <c r="H39" s="2">
        <v>574.20000000000005</v>
      </c>
      <c r="I39" s="2">
        <v>5393.1900000000005</v>
      </c>
      <c r="J39" s="2"/>
      <c r="K39" s="1"/>
      <c r="M39" s="2"/>
      <c r="N39" s="9"/>
      <c r="O39" s="17"/>
      <c r="P39" s="2"/>
      <c r="Q39" s="2"/>
      <c r="R39" s="2"/>
      <c r="S39" s="2"/>
    </row>
    <row r="40" spans="1:23">
      <c r="A40" s="1" t="s">
        <v>88</v>
      </c>
      <c r="B40" s="24" t="s">
        <v>89</v>
      </c>
      <c r="C40" s="2">
        <v>143.30000000000001</v>
      </c>
      <c r="D40" s="9" t="s">
        <v>16</v>
      </c>
      <c r="E40" s="17">
        <v>7.2016748080949058E-2</v>
      </c>
      <c r="F40" s="21">
        <v>10.32</v>
      </c>
      <c r="G40" s="2">
        <v>92.57</v>
      </c>
      <c r="H40" s="2">
        <v>25.79</v>
      </c>
      <c r="I40" s="2">
        <v>14.62</v>
      </c>
      <c r="J40" s="2"/>
      <c r="K40" s="1"/>
      <c r="M40" s="5"/>
      <c r="N40" s="9"/>
      <c r="P40" s="5"/>
      <c r="Q40" s="5"/>
      <c r="R40" s="5"/>
      <c r="S40" s="5"/>
      <c r="T40" s="5"/>
      <c r="U40" s="5"/>
      <c r="W40" s="4"/>
    </row>
    <row r="41" spans="1:23">
      <c r="A41" s="1" t="s">
        <v>90</v>
      </c>
      <c r="B41" s="24" t="s">
        <v>91</v>
      </c>
      <c r="C41" s="5">
        <v>1334.8400000000001</v>
      </c>
      <c r="D41" s="9" t="s">
        <v>16</v>
      </c>
      <c r="E41" s="17">
        <v>7.2001138713254018E-2</v>
      </c>
      <c r="F41" s="21">
        <v>96.11</v>
      </c>
      <c r="G41" s="2">
        <v>862.31</v>
      </c>
      <c r="H41" s="2">
        <v>240.26999999999998</v>
      </c>
      <c r="I41" s="2">
        <v>136.15</v>
      </c>
      <c r="J41" s="2"/>
      <c r="K41" s="5"/>
    </row>
    <row r="42" spans="1:23">
      <c r="A42" s="1" t="s">
        <v>92</v>
      </c>
      <c r="B42" s="24" t="s">
        <v>93</v>
      </c>
      <c r="C42" s="2">
        <v>5574.65</v>
      </c>
      <c r="D42" s="9" t="s">
        <v>16</v>
      </c>
      <c r="E42" s="17">
        <v>7.1999138959396566E-2</v>
      </c>
      <c r="F42" s="21">
        <v>401.37</v>
      </c>
      <c r="G42" s="2">
        <v>3601.22</v>
      </c>
      <c r="H42" s="2">
        <v>1003.44</v>
      </c>
      <c r="I42" s="2">
        <v>568.62</v>
      </c>
      <c r="J42" s="2"/>
      <c r="K42" s="5"/>
      <c r="L42" s="1"/>
      <c r="N42" s="2"/>
      <c r="O42" s="3"/>
      <c r="P42" s="2"/>
      <c r="Q42" s="2"/>
      <c r="R42" s="2"/>
      <c r="S42" s="2"/>
      <c r="T42" s="2"/>
      <c r="W42" s="4"/>
    </row>
    <row r="43" spans="1:23">
      <c r="A43" s="1" t="s">
        <v>94</v>
      </c>
      <c r="B43" s="24" t="s">
        <v>95</v>
      </c>
      <c r="C43" s="2">
        <v>63.6</v>
      </c>
      <c r="D43" s="9" t="s">
        <v>16</v>
      </c>
      <c r="E43" s="17">
        <v>7.2169811320754715E-2</v>
      </c>
      <c r="F43" s="21">
        <v>4.59</v>
      </c>
      <c r="G43" s="2">
        <v>41.08</v>
      </c>
      <c r="H43" s="2">
        <v>11.44</v>
      </c>
      <c r="I43" s="2">
        <v>6.49</v>
      </c>
      <c r="J43" s="2"/>
      <c r="K43" s="5"/>
      <c r="L43" s="1"/>
      <c r="N43" s="2"/>
      <c r="O43" s="3"/>
      <c r="P43" s="2"/>
      <c r="Q43" s="2"/>
      <c r="R43" s="2"/>
      <c r="S43" s="2"/>
      <c r="T43" s="2"/>
      <c r="W43" s="4"/>
    </row>
    <row r="44" spans="1:23">
      <c r="A44" s="1" t="s">
        <v>96</v>
      </c>
      <c r="B44" s="24" t="s">
        <v>97</v>
      </c>
      <c r="C44" s="2">
        <v>206</v>
      </c>
      <c r="D44" s="9" t="s">
        <v>98</v>
      </c>
      <c r="E44" s="17">
        <v>8.8009708737864067E-2</v>
      </c>
      <c r="F44" s="21">
        <v>18.13</v>
      </c>
      <c r="G44" s="2">
        <v>162.33000000000001</v>
      </c>
      <c r="I44" s="2">
        <v>25.54</v>
      </c>
      <c r="J44" s="2"/>
      <c r="K44" s="5"/>
    </row>
    <row r="45" spans="1:23">
      <c r="A45" s="1" t="s">
        <v>96</v>
      </c>
      <c r="B45" s="24" t="s">
        <v>97</v>
      </c>
      <c r="C45" s="2">
        <v>2060</v>
      </c>
      <c r="D45" s="9" t="s">
        <v>99</v>
      </c>
      <c r="E45" s="17" t="s">
        <v>34</v>
      </c>
      <c r="F45" s="21">
        <v>206</v>
      </c>
      <c r="G45" s="2">
        <v>1030</v>
      </c>
      <c r="I45" s="2">
        <v>824</v>
      </c>
      <c r="J45" s="2"/>
      <c r="K45" s="5"/>
    </row>
    <row r="46" spans="1:23">
      <c r="A46" s="1" t="s">
        <v>100</v>
      </c>
      <c r="B46" s="24" t="s">
        <v>101</v>
      </c>
      <c r="C46" s="2">
        <v>4223</v>
      </c>
      <c r="D46" s="9" t="s">
        <v>16</v>
      </c>
      <c r="E46" s="17">
        <v>7.2000947193937959E-2</v>
      </c>
      <c r="F46" s="21">
        <v>304.06</v>
      </c>
      <c r="G46" s="2">
        <v>2728.05</v>
      </c>
      <c r="H46" s="2">
        <v>760.1400000000001</v>
      </c>
      <c r="I46" s="2">
        <v>430.75000000000006</v>
      </c>
      <c r="J46" s="2"/>
      <c r="K46" s="5"/>
      <c r="L46" s="1"/>
      <c r="N46" s="2"/>
      <c r="O46" s="3"/>
      <c r="P46" s="2"/>
      <c r="Q46" s="2"/>
      <c r="R46" s="2"/>
      <c r="S46" s="2"/>
      <c r="T46" s="2"/>
      <c r="W46" s="4"/>
    </row>
    <row r="47" spans="1:23">
      <c r="A47" s="1" t="s">
        <v>102</v>
      </c>
      <c r="B47" s="24" t="s">
        <v>103</v>
      </c>
      <c r="C47" s="2">
        <v>694.15</v>
      </c>
      <c r="D47" s="9" t="s">
        <v>16</v>
      </c>
      <c r="E47" s="17">
        <v>7.2001728732982787E-2</v>
      </c>
      <c r="F47" s="21">
        <v>49.98</v>
      </c>
      <c r="G47" s="2">
        <v>448.42</v>
      </c>
      <c r="H47" s="2">
        <v>124.95</v>
      </c>
      <c r="I47" s="2">
        <v>70.8</v>
      </c>
      <c r="J47" s="2"/>
      <c r="K47" s="5"/>
      <c r="L47" s="1"/>
      <c r="N47" s="5"/>
      <c r="P47" s="5"/>
      <c r="Q47" s="5"/>
      <c r="R47" s="5"/>
      <c r="S47" s="5"/>
      <c r="T47" s="5"/>
      <c r="W47" s="4"/>
    </row>
    <row r="48" spans="1:23">
      <c r="A48" s="1" t="s">
        <v>104</v>
      </c>
      <c r="B48" s="24" t="s">
        <v>105</v>
      </c>
      <c r="C48" s="2">
        <v>38.159999999999997</v>
      </c>
      <c r="D48" s="9" t="s">
        <v>16</v>
      </c>
      <c r="E48" s="17">
        <v>7.2064989517819714E-2</v>
      </c>
      <c r="F48" s="21">
        <v>2.75</v>
      </c>
      <c r="G48" s="2">
        <v>24.65</v>
      </c>
      <c r="H48" s="2">
        <v>6.87</v>
      </c>
      <c r="I48" s="2">
        <v>3.89</v>
      </c>
      <c r="J48" s="2"/>
      <c r="K48" s="5"/>
    </row>
    <row r="49" spans="1:23">
      <c r="A49" s="1" t="s">
        <v>106</v>
      </c>
      <c r="B49" s="24" t="s">
        <v>107</v>
      </c>
      <c r="C49" s="2">
        <v>184.73000000000002</v>
      </c>
      <c r="D49" s="3" t="s">
        <v>108</v>
      </c>
      <c r="E49" s="17" t="s">
        <v>34</v>
      </c>
      <c r="F49" s="21">
        <v>72.649999999999991</v>
      </c>
      <c r="G49" s="2">
        <v>112.08</v>
      </c>
      <c r="J49" s="2"/>
      <c r="K49" s="5"/>
      <c r="L49" s="1"/>
      <c r="N49" s="2"/>
      <c r="O49" s="3"/>
      <c r="P49" s="2"/>
      <c r="Q49" s="2"/>
      <c r="R49" s="2"/>
      <c r="S49" s="2"/>
      <c r="T49" s="2"/>
      <c r="W49" s="4"/>
    </row>
    <row r="50" spans="1:23">
      <c r="A50" s="1" t="s">
        <v>109</v>
      </c>
      <c r="B50" s="24" t="s">
        <v>110</v>
      </c>
      <c r="C50" s="2">
        <v>4071.56</v>
      </c>
      <c r="D50" s="9" t="s">
        <v>16</v>
      </c>
      <c r="E50" s="17">
        <v>7.2719056086610528E-2</v>
      </c>
      <c r="F50" s="21">
        <v>296.08</v>
      </c>
      <c r="G50" s="2">
        <v>2636.1099999999997</v>
      </c>
      <c r="H50" s="2">
        <v>721.2</v>
      </c>
      <c r="I50" s="2">
        <v>418.16999999999996</v>
      </c>
      <c r="J50" s="2"/>
      <c r="K50" s="5"/>
      <c r="L50" s="1"/>
      <c r="N50" s="5"/>
      <c r="P50" s="5"/>
      <c r="Q50" s="5"/>
      <c r="R50" s="5"/>
      <c r="S50" s="5"/>
      <c r="T50" s="5"/>
      <c r="U50" s="5"/>
      <c r="W50" s="4"/>
    </row>
    <row r="51" spans="1:23">
      <c r="A51" s="1" t="s">
        <v>111</v>
      </c>
      <c r="B51" s="24" t="s">
        <v>112</v>
      </c>
      <c r="C51" s="2">
        <v>2665.9</v>
      </c>
      <c r="D51" s="9" t="s">
        <v>16</v>
      </c>
      <c r="E51" s="17">
        <v>7.1998199482351172E-2</v>
      </c>
      <c r="F51" s="21">
        <v>191.94</v>
      </c>
      <c r="G51" s="2">
        <v>1722.18</v>
      </c>
      <c r="H51" s="2">
        <v>479.86</v>
      </c>
      <c r="I51" s="2">
        <v>271.92</v>
      </c>
      <c r="J51" s="2"/>
      <c r="K51" s="1"/>
      <c r="M51" s="2"/>
      <c r="N51" s="3"/>
      <c r="O51" s="2"/>
      <c r="P51" s="2"/>
      <c r="Q51" s="2"/>
      <c r="R51" s="2"/>
      <c r="S51" s="2"/>
      <c r="V51" s="4"/>
    </row>
    <row r="52" spans="1:23">
      <c r="A52" s="1" t="s">
        <v>113</v>
      </c>
      <c r="B52" s="24" t="s">
        <v>114</v>
      </c>
      <c r="C52" s="2">
        <v>238.8</v>
      </c>
      <c r="D52" s="9" t="s">
        <v>16</v>
      </c>
      <c r="E52" s="17">
        <v>7.2026800670016738E-2</v>
      </c>
      <c r="F52" s="21">
        <v>17.2</v>
      </c>
      <c r="G52" s="2">
        <v>154.26</v>
      </c>
      <c r="H52" s="2">
        <v>42.980000000000004</v>
      </c>
      <c r="I52" s="2">
        <v>24.36</v>
      </c>
      <c r="J52" s="2"/>
      <c r="K52" s="1"/>
      <c r="M52" s="5"/>
      <c r="N52" s="5"/>
      <c r="O52" s="5"/>
      <c r="P52" s="5"/>
      <c r="Q52" s="5"/>
      <c r="R52" s="5"/>
      <c r="S52" s="5"/>
      <c r="V52" s="4"/>
    </row>
    <row r="53" spans="1:23">
      <c r="A53" s="1" t="s">
        <v>115</v>
      </c>
      <c r="B53" s="24" t="s">
        <v>116</v>
      </c>
      <c r="C53" s="2">
        <v>48</v>
      </c>
      <c r="D53" s="9" t="s">
        <v>16</v>
      </c>
      <c r="E53" s="17">
        <v>7.2083333333333333E-2</v>
      </c>
      <c r="F53" s="21">
        <v>3.46</v>
      </c>
      <c r="G53" s="2">
        <v>31</v>
      </c>
      <c r="H53" s="2">
        <v>8.64</v>
      </c>
      <c r="I53" s="2">
        <v>4.9000000000000004</v>
      </c>
      <c r="J53" s="2"/>
      <c r="K53" s="1"/>
      <c r="M53" s="2"/>
      <c r="N53" s="3"/>
      <c r="O53" s="2"/>
      <c r="P53" s="2"/>
      <c r="Q53" s="2"/>
      <c r="R53" s="2"/>
      <c r="S53" s="2"/>
      <c r="V53" s="4"/>
    </row>
    <row r="54" spans="1:23">
      <c r="A54" s="1" t="s">
        <v>117</v>
      </c>
      <c r="B54" s="24" t="s">
        <v>118</v>
      </c>
      <c r="C54" s="2">
        <v>3604.7</v>
      </c>
      <c r="D54" s="9" t="s">
        <v>16</v>
      </c>
      <c r="E54" s="17">
        <v>7.2000443864954092E-2</v>
      </c>
      <c r="F54" s="21">
        <v>259.54000000000002</v>
      </c>
      <c r="G54" s="2">
        <v>2328.6299999999997</v>
      </c>
      <c r="H54" s="2">
        <v>648.85</v>
      </c>
      <c r="I54" s="2">
        <v>367.68</v>
      </c>
      <c r="J54" s="2"/>
      <c r="K54" s="1"/>
      <c r="M54" s="2"/>
      <c r="N54" s="3"/>
      <c r="O54" s="2"/>
      <c r="P54" s="2"/>
      <c r="Q54" s="2"/>
      <c r="R54" s="2"/>
      <c r="S54" s="2"/>
      <c r="V54" s="4"/>
    </row>
    <row r="55" spans="1:23">
      <c r="A55" s="1" t="s">
        <v>119</v>
      </c>
      <c r="B55" s="24" t="s">
        <v>120</v>
      </c>
      <c r="C55" s="2">
        <v>85.49</v>
      </c>
      <c r="D55" s="9" t="s">
        <v>16</v>
      </c>
      <c r="E55" s="17">
        <v>7.2055211135805361E-2</v>
      </c>
      <c r="F55" s="21">
        <v>6.16</v>
      </c>
      <c r="G55" s="2">
        <v>55.23</v>
      </c>
      <c r="H55" s="2">
        <v>15.39</v>
      </c>
      <c r="I55" s="2">
        <v>8.7100000000000009</v>
      </c>
      <c r="J55" s="2"/>
      <c r="K55" s="1"/>
      <c r="M55" s="2"/>
      <c r="N55" s="3"/>
      <c r="O55" s="2"/>
      <c r="P55" s="2"/>
      <c r="Q55" s="2"/>
      <c r="R55" s="2"/>
      <c r="S55" s="2"/>
      <c r="V55" s="4"/>
    </row>
    <row r="56" spans="1:23">
      <c r="A56" s="1" t="s">
        <v>121</v>
      </c>
      <c r="B56" s="24" t="s">
        <v>122</v>
      </c>
      <c r="C56" s="2">
        <v>2807.14</v>
      </c>
      <c r="D56" s="9" t="s">
        <v>16</v>
      </c>
      <c r="E56" s="17">
        <v>7.1994984218813451E-2</v>
      </c>
      <c r="F56" s="21">
        <v>202.1</v>
      </c>
      <c r="G56" s="2">
        <v>1813.4100000000003</v>
      </c>
      <c r="H56" s="2">
        <v>505.29</v>
      </c>
      <c r="I56" s="2">
        <v>286.34000000000003</v>
      </c>
      <c r="J56" s="2"/>
      <c r="K56" s="1"/>
      <c r="M56" s="5"/>
      <c r="O56" s="5"/>
      <c r="P56" s="5"/>
      <c r="Q56" s="5"/>
      <c r="R56" s="5"/>
      <c r="S56" s="5"/>
      <c r="V56" s="4"/>
    </row>
    <row r="57" spans="1:23">
      <c r="A57" s="1" t="s">
        <v>123</v>
      </c>
      <c r="B57" s="24" t="s">
        <v>124</v>
      </c>
      <c r="C57" s="2">
        <v>226.81</v>
      </c>
      <c r="D57" s="9" t="s">
        <v>16</v>
      </c>
      <c r="E57" s="17">
        <v>7.1998589127463514E-2</v>
      </c>
      <c r="F57" s="21">
        <v>16.329999999999998</v>
      </c>
      <c r="G57" s="2">
        <v>146.52000000000001</v>
      </c>
      <c r="H57" s="2">
        <v>40.83</v>
      </c>
      <c r="I57" s="2">
        <v>23.13</v>
      </c>
      <c r="J57" s="2"/>
      <c r="K57" s="5"/>
    </row>
    <row r="58" spans="1:23">
      <c r="A58" s="1" t="s">
        <v>125</v>
      </c>
      <c r="B58" s="24" t="s">
        <v>126</v>
      </c>
      <c r="C58" s="2">
        <v>110.16</v>
      </c>
      <c r="D58" s="9" t="s">
        <v>16</v>
      </c>
      <c r="E58" s="17">
        <v>7.1986201888162668E-2</v>
      </c>
      <c r="F58" s="21">
        <v>7.93</v>
      </c>
      <c r="G58" s="2">
        <v>71.16</v>
      </c>
      <c r="H58" s="2">
        <v>19.829999999999998</v>
      </c>
      <c r="I58" s="2">
        <v>11.24</v>
      </c>
      <c r="J58" s="2"/>
      <c r="K58" s="1"/>
      <c r="M58" s="2"/>
      <c r="N58" s="3"/>
      <c r="O58" s="2"/>
      <c r="P58" s="2"/>
      <c r="Q58" s="2"/>
      <c r="R58" s="2"/>
      <c r="S58" s="2"/>
      <c r="V58" s="6"/>
    </row>
    <row r="59" spans="1:23">
      <c r="A59" s="1" t="s">
        <v>127</v>
      </c>
      <c r="B59" s="24" t="s">
        <v>128</v>
      </c>
      <c r="C59" s="5">
        <v>300</v>
      </c>
      <c r="D59" s="9" t="s">
        <v>16</v>
      </c>
      <c r="E59" s="17">
        <v>7.2000000000000022E-2</v>
      </c>
      <c r="F59" s="21">
        <v>21.600000000000005</v>
      </c>
      <c r="G59" s="2">
        <v>193.80000000000004</v>
      </c>
      <c r="H59" s="2">
        <v>54</v>
      </c>
      <c r="I59" s="2">
        <v>30.600000000000005</v>
      </c>
      <c r="J59" s="2"/>
      <c r="K59" s="1"/>
      <c r="M59" s="2"/>
      <c r="N59" s="3"/>
      <c r="O59" s="2"/>
      <c r="P59" s="2"/>
      <c r="Q59" s="2"/>
      <c r="R59" s="2"/>
      <c r="S59" s="2"/>
      <c r="V59" s="6"/>
    </row>
    <row r="60" spans="1:23">
      <c r="A60" s="1" t="s">
        <v>129</v>
      </c>
      <c r="B60" s="24" t="s">
        <v>130</v>
      </c>
      <c r="C60" s="2">
        <v>1085</v>
      </c>
      <c r="D60" s="9" t="s">
        <v>16</v>
      </c>
      <c r="E60" s="17">
        <v>7.2018433179723507E-2</v>
      </c>
      <c r="F60" s="21">
        <v>78.14</v>
      </c>
      <c r="G60" s="2">
        <v>700.87</v>
      </c>
      <c r="H60" s="2">
        <v>195.29999999999998</v>
      </c>
      <c r="I60" s="2">
        <v>110.69</v>
      </c>
      <c r="J60" s="2"/>
      <c r="K60" s="1"/>
      <c r="M60" s="2"/>
      <c r="N60" s="3"/>
      <c r="O60" s="2"/>
      <c r="P60" s="2"/>
      <c r="Q60" s="2"/>
      <c r="R60" s="2"/>
      <c r="S60" s="2"/>
      <c r="V60" s="4"/>
    </row>
    <row r="61" spans="1:23">
      <c r="A61" s="1" t="s">
        <v>131</v>
      </c>
      <c r="B61" s="24" t="s">
        <v>132</v>
      </c>
      <c r="C61" s="2">
        <f>11.83+152.41</f>
        <v>164.24</v>
      </c>
      <c r="D61" s="9" t="s">
        <v>16</v>
      </c>
      <c r="E61" s="17">
        <v>7.2028738431563558E-2</v>
      </c>
      <c r="F61" s="21">
        <v>11.83</v>
      </c>
      <c r="G61" s="2">
        <v>106.1</v>
      </c>
      <c r="H61" s="2">
        <v>29.56</v>
      </c>
      <c r="I61" s="2">
        <v>16.75</v>
      </c>
      <c r="J61" s="2"/>
      <c r="K61" s="1"/>
      <c r="M61" s="5"/>
      <c r="O61" s="5"/>
      <c r="P61" s="5"/>
      <c r="Q61" s="5"/>
      <c r="R61" s="5"/>
      <c r="S61" s="5"/>
      <c r="V61" s="4"/>
    </row>
    <row r="62" spans="1:23">
      <c r="A62" s="1" t="s">
        <v>133</v>
      </c>
      <c r="B62" s="24" t="s">
        <v>134</v>
      </c>
      <c r="C62" s="2">
        <v>19267.61</v>
      </c>
      <c r="D62" s="9" t="s">
        <v>16</v>
      </c>
      <c r="E62" s="17">
        <v>8.2402020800711656E-2</v>
      </c>
      <c r="F62" s="21">
        <v>1587.69</v>
      </c>
      <c r="G62" s="2">
        <v>12333.17</v>
      </c>
      <c r="H62" s="2">
        <v>3392.47</v>
      </c>
      <c r="I62" s="2">
        <v>1954.2800000000002</v>
      </c>
      <c r="J62" s="2"/>
      <c r="K62" s="5"/>
    </row>
    <row r="63" spans="1:23">
      <c r="A63" s="1" t="s">
        <v>135</v>
      </c>
      <c r="B63" s="24" t="s">
        <v>136</v>
      </c>
      <c r="C63" s="2">
        <v>32840</v>
      </c>
      <c r="D63" s="9" t="s">
        <v>16</v>
      </c>
      <c r="E63" s="17">
        <v>7.1999999999999981E-2</v>
      </c>
      <c r="F63" s="21">
        <v>2364.4799999999996</v>
      </c>
      <c r="G63" s="2">
        <v>21214.640000000007</v>
      </c>
      <c r="H63" s="2">
        <v>5911.199999999998</v>
      </c>
      <c r="I63" s="2">
        <v>3349.6800000000007</v>
      </c>
      <c r="J63" s="2"/>
      <c r="K63" s="5"/>
    </row>
    <row r="64" spans="1:23">
      <c r="A64" s="1" t="s">
        <v>137</v>
      </c>
      <c r="B64" s="24" t="s">
        <v>138</v>
      </c>
      <c r="C64" s="2">
        <v>800</v>
      </c>
      <c r="D64" s="9" t="s">
        <v>139</v>
      </c>
      <c r="E64" s="17">
        <v>0.5</v>
      </c>
      <c r="F64" s="21">
        <v>400</v>
      </c>
      <c r="I64" s="2">
        <v>400</v>
      </c>
      <c r="J64" s="2"/>
      <c r="K64" s="5"/>
    </row>
    <row r="65" spans="1:22">
      <c r="A65" s="1" t="s">
        <v>137</v>
      </c>
      <c r="B65" s="24" t="s">
        <v>138</v>
      </c>
      <c r="C65" s="2">
        <v>4991.8999999999996</v>
      </c>
      <c r="D65" s="9" t="s">
        <v>16</v>
      </c>
      <c r="E65" s="17">
        <v>7.3999879805284566E-2</v>
      </c>
      <c r="F65" s="21">
        <v>369.4</v>
      </c>
      <c r="G65" s="2">
        <v>3244.7</v>
      </c>
      <c r="H65" s="2">
        <v>858.6</v>
      </c>
      <c r="I65" s="2">
        <v>519.20000000000005</v>
      </c>
      <c r="J65" s="2"/>
      <c r="K65" s="5"/>
    </row>
    <row r="66" spans="1:22">
      <c r="A66" s="1" t="s">
        <v>140</v>
      </c>
      <c r="B66" s="24" t="s">
        <v>141</v>
      </c>
      <c r="C66" s="2">
        <v>1575.34</v>
      </c>
      <c r="D66" s="9" t="s">
        <v>16</v>
      </c>
      <c r="E66" s="17">
        <v>7.199715616946184E-2</v>
      </c>
      <c r="F66" s="21">
        <v>113.42</v>
      </c>
      <c r="G66" s="2">
        <v>1017.67</v>
      </c>
      <c r="H66" s="2">
        <v>283.56</v>
      </c>
      <c r="I66" s="2">
        <v>160.69</v>
      </c>
      <c r="J66" s="2"/>
      <c r="K66" s="1"/>
      <c r="M66" s="2"/>
      <c r="N66" s="3"/>
      <c r="O66" s="2"/>
      <c r="P66" s="2"/>
      <c r="Q66" s="2"/>
      <c r="R66" s="2"/>
      <c r="S66" s="2"/>
      <c r="V66" s="4"/>
    </row>
    <row r="67" spans="1:22">
      <c r="A67" s="1" t="s">
        <v>142</v>
      </c>
      <c r="B67" s="24" t="s">
        <v>143</v>
      </c>
      <c r="C67" s="2">
        <v>2730.84</v>
      </c>
      <c r="D67" s="9" t="s">
        <v>16</v>
      </c>
      <c r="E67" s="17">
        <v>7.2003486106838918E-2</v>
      </c>
      <c r="F67" s="21">
        <v>196.63</v>
      </c>
      <c r="G67" s="2">
        <v>1764.11</v>
      </c>
      <c r="H67" s="2">
        <v>491.53999999999996</v>
      </c>
      <c r="I67" s="2">
        <v>278.56</v>
      </c>
      <c r="J67" s="2"/>
      <c r="K67" s="1"/>
      <c r="M67" s="5"/>
      <c r="O67" s="5"/>
      <c r="P67" s="5"/>
      <c r="Q67" s="5"/>
      <c r="R67" s="5"/>
      <c r="S67" s="5"/>
      <c r="V67" s="4"/>
    </row>
    <row r="68" spans="1:22">
      <c r="A68" s="1" t="s">
        <v>144</v>
      </c>
      <c r="B68" s="24" t="s">
        <v>145</v>
      </c>
      <c r="C68" s="2">
        <v>179</v>
      </c>
      <c r="D68" s="9" t="s">
        <v>16</v>
      </c>
      <c r="E68" s="17">
        <v>7.2011173184357541E-2</v>
      </c>
      <c r="F68" s="21">
        <v>12.89</v>
      </c>
      <c r="G68" s="2">
        <v>115.63</v>
      </c>
      <c r="H68" s="2">
        <v>32.22</v>
      </c>
      <c r="I68" s="2">
        <v>18.260000000000002</v>
      </c>
      <c r="J68" s="2"/>
      <c r="K68" s="5"/>
    </row>
    <row r="69" spans="1:22">
      <c r="A69" s="1" t="s">
        <v>146</v>
      </c>
      <c r="B69" s="24" t="s">
        <v>147</v>
      </c>
      <c r="C69" s="2">
        <v>10.8</v>
      </c>
      <c r="D69" s="9" t="s">
        <v>16</v>
      </c>
      <c r="E69" s="17">
        <v>7.2222222222222215E-2</v>
      </c>
      <c r="F69" s="21">
        <v>0.78</v>
      </c>
      <c r="G69" s="2">
        <v>6.98</v>
      </c>
      <c r="H69" s="2">
        <v>1.94</v>
      </c>
      <c r="I69" s="2">
        <v>1.1000000000000001</v>
      </c>
      <c r="J69" s="2"/>
      <c r="K69" s="1"/>
      <c r="M69" s="2"/>
      <c r="N69" s="3"/>
      <c r="O69" s="2"/>
      <c r="P69" s="2"/>
      <c r="Q69" s="2"/>
      <c r="R69" s="2"/>
      <c r="S69" s="2"/>
      <c r="V69" s="4"/>
    </row>
    <row r="70" spans="1:22">
      <c r="A70" s="1" t="s">
        <v>148</v>
      </c>
      <c r="B70" s="24" t="s">
        <v>149</v>
      </c>
      <c r="C70" s="2">
        <v>481.65999999999997</v>
      </c>
      <c r="D70" s="9" t="s">
        <v>16</v>
      </c>
      <c r="E70" s="17">
        <v>7.2000996553585522E-2</v>
      </c>
      <c r="F70" s="21">
        <v>34.68</v>
      </c>
      <c r="G70" s="2">
        <v>311.16000000000003</v>
      </c>
      <c r="H70" s="2">
        <v>86.699999999999989</v>
      </c>
      <c r="I70" s="2">
        <v>49.120000000000005</v>
      </c>
      <c r="J70" s="2"/>
      <c r="K70" s="1"/>
      <c r="M70" s="5"/>
      <c r="O70" s="5"/>
      <c r="P70" s="5"/>
      <c r="Q70" s="5"/>
      <c r="R70" s="5"/>
      <c r="S70" s="5"/>
      <c r="V70" s="4"/>
    </row>
    <row r="71" spans="1:22">
      <c r="A71" s="1" t="s">
        <v>150</v>
      </c>
      <c r="B71" s="24" t="s">
        <v>151</v>
      </c>
      <c r="C71" s="2">
        <v>2000</v>
      </c>
      <c r="D71" s="9" t="s">
        <v>16</v>
      </c>
      <c r="E71" s="17">
        <v>7.1999999999999995E-2</v>
      </c>
      <c r="F71" s="21">
        <v>144</v>
      </c>
      <c r="G71" s="2">
        <v>1292</v>
      </c>
      <c r="H71" s="2">
        <v>360</v>
      </c>
      <c r="I71" s="2">
        <v>204</v>
      </c>
      <c r="J71" s="2"/>
      <c r="K71" s="5"/>
    </row>
    <row r="72" spans="1:22">
      <c r="A72" s="1" t="s">
        <v>150</v>
      </c>
      <c r="B72" s="24" t="s">
        <v>151</v>
      </c>
      <c r="C72" s="2">
        <v>2000</v>
      </c>
      <c r="D72" s="9" t="s">
        <v>16</v>
      </c>
      <c r="E72" s="17">
        <v>7.1999999999999995E-2</v>
      </c>
      <c r="F72" s="21">
        <v>144</v>
      </c>
      <c r="G72" s="2">
        <v>1292</v>
      </c>
      <c r="H72" s="2">
        <v>360</v>
      </c>
      <c r="I72" s="2">
        <v>204</v>
      </c>
      <c r="J72" s="2"/>
      <c r="K72" s="5"/>
    </row>
    <row r="73" spans="1:22">
      <c r="A73" s="1" t="s">
        <v>152</v>
      </c>
      <c r="B73" s="24" t="s">
        <v>153</v>
      </c>
      <c r="C73" s="2">
        <v>598</v>
      </c>
      <c r="D73" s="9" t="s">
        <v>16</v>
      </c>
      <c r="E73" s="17">
        <v>7.1989966555183943E-2</v>
      </c>
      <c r="F73" s="21">
        <v>43.05</v>
      </c>
      <c r="G73" s="2">
        <v>386.31999999999994</v>
      </c>
      <c r="H73" s="2">
        <v>107.64</v>
      </c>
      <c r="I73" s="2">
        <v>60.989999999999995</v>
      </c>
      <c r="J73" s="2"/>
      <c r="K73" s="5"/>
    </row>
    <row r="74" spans="1:22">
      <c r="A74" s="1" t="s">
        <v>154</v>
      </c>
      <c r="B74" s="24" t="s">
        <v>155</v>
      </c>
      <c r="C74" s="2">
        <f>11.93+123.65</f>
        <v>135.58000000000001</v>
      </c>
      <c r="D74" s="3" t="s">
        <v>73</v>
      </c>
      <c r="E74" s="17" t="s">
        <v>34</v>
      </c>
      <c r="F74" s="21">
        <v>11.93</v>
      </c>
      <c r="G74" s="2">
        <v>106.84</v>
      </c>
      <c r="I74" s="2">
        <v>16.809999999999999</v>
      </c>
      <c r="J74" s="2"/>
      <c r="K74" s="5"/>
    </row>
    <row r="75" spans="1:22">
      <c r="A75" s="1" t="s">
        <v>156</v>
      </c>
      <c r="B75" s="24" t="s">
        <v>157</v>
      </c>
      <c r="C75" s="2">
        <v>15527.710000000001</v>
      </c>
      <c r="D75" s="19" t="s">
        <v>158</v>
      </c>
      <c r="E75" s="17" t="s">
        <v>34</v>
      </c>
      <c r="F75" s="21">
        <v>995.93000000000006</v>
      </c>
      <c r="G75" s="2">
        <v>10386.799999999997</v>
      </c>
      <c r="H75" s="2">
        <v>2910.25</v>
      </c>
      <c r="I75" s="2">
        <v>1234.7299999999998</v>
      </c>
      <c r="J75" s="2"/>
      <c r="K75" s="1"/>
      <c r="M75" s="2"/>
      <c r="N75" s="3"/>
      <c r="O75" s="2"/>
      <c r="P75" s="2"/>
      <c r="Q75" s="2"/>
      <c r="R75" s="2"/>
      <c r="S75" s="2"/>
      <c r="V75" s="4"/>
    </row>
    <row r="76" spans="1:22">
      <c r="A76" s="1" t="s">
        <v>159</v>
      </c>
      <c r="B76" s="24" t="s">
        <v>157</v>
      </c>
      <c r="C76" s="2">
        <v>6285.4699999999984</v>
      </c>
      <c r="D76" s="9" t="s">
        <v>160</v>
      </c>
      <c r="E76" s="17">
        <v>7.4599035553427215E-2</v>
      </c>
      <c r="F76" s="21">
        <v>468.89000000000004</v>
      </c>
      <c r="G76" s="2">
        <v>3523.3100000000004</v>
      </c>
      <c r="H76" s="2">
        <v>785.01</v>
      </c>
      <c r="I76" s="2">
        <v>1508.2599999999995</v>
      </c>
      <c r="J76" s="2"/>
      <c r="K76" s="1"/>
      <c r="M76" s="5"/>
      <c r="O76" s="5"/>
      <c r="P76" s="5"/>
      <c r="Q76" s="5"/>
      <c r="R76" s="5"/>
      <c r="S76" s="5"/>
      <c r="V76" s="4"/>
    </row>
    <row r="77" spans="1:22">
      <c r="A77" s="1" t="s">
        <v>161</v>
      </c>
      <c r="B77" s="24" t="s">
        <v>162</v>
      </c>
      <c r="C77" s="5">
        <f>65.34+842.16</f>
        <v>907.5</v>
      </c>
      <c r="D77" s="9" t="s">
        <v>16</v>
      </c>
      <c r="E77" s="17">
        <v>7.2000000000000008E-2</v>
      </c>
      <c r="F77" s="21">
        <v>65.34</v>
      </c>
      <c r="G77" s="2">
        <v>586.24</v>
      </c>
      <c r="H77" s="2">
        <v>163.35</v>
      </c>
      <c r="I77" s="2">
        <v>92.57</v>
      </c>
      <c r="J77" s="2"/>
      <c r="K77" s="5"/>
    </row>
    <row r="78" spans="1:22">
      <c r="A78" s="1" t="s">
        <v>163</v>
      </c>
      <c r="B78" s="24" t="s">
        <v>164</v>
      </c>
      <c r="C78" s="2">
        <v>16.13</v>
      </c>
      <c r="D78" s="9" t="s">
        <v>16</v>
      </c>
      <c r="E78" s="17">
        <v>7.1915685058896464E-2</v>
      </c>
      <c r="F78" s="21">
        <v>1.1599999999999999</v>
      </c>
      <c r="G78" s="2">
        <v>10.42</v>
      </c>
      <c r="H78" s="2">
        <v>2.9</v>
      </c>
      <c r="I78" s="2">
        <v>1.65</v>
      </c>
      <c r="J78" s="2"/>
      <c r="K78" s="5"/>
    </row>
    <row r="79" spans="1:22">
      <c r="A79" s="1" t="s">
        <v>165</v>
      </c>
      <c r="B79" s="24" t="s">
        <v>166</v>
      </c>
      <c r="C79" s="2">
        <v>51.9</v>
      </c>
      <c r="D79" s="9" t="s">
        <v>16</v>
      </c>
      <c r="E79" s="17">
        <v>7.20616570327553E-2</v>
      </c>
      <c r="F79" s="21">
        <v>3.74</v>
      </c>
      <c r="G79" s="2">
        <v>33.53</v>
      </c>
      <c r="H79" s="2">
        <v>9.34</v>
      </c>
      <c r="I79" s="2">
        <v>5.29</v>
      </c>
      <c r="J79" s="2"/>
      <c r="K79" s="1"/>
      <c r="M79" s="2"/>
      <c r="N79" s="3"/>
      <c r="O79" s="2"/>
      <c r="P79" s="2"/>
      <c r="Q79" s="2"/>
      <c r="R79" s="2"/>
      <c r="S79" s="2"/>
      <c r="V79" s="4"/>
    </row>
    <row r="80" spans="1:22">
      <c r="A80" s="1" t="s">
        <v>167</v>
      </c>
      <c r="B80" s="24" t="s">
        <v>168</v>
      </c>
      <c r="C80" s="2">
        <v>490</v>
      </c>
      <c r="D80" s="9" t="s">
        <v>16</v>
      </c>
      <c r="E80" s="17">
        <v>7.2000000000000008E-2</v>
      </c>
      <c r="F80" s="21">
        <v>35.28</v>
      </c>
      <c r="G80" s="2">
        <v>316.54000000000002</v>
      </c>
      <c r="H80" s="2">
        <v>88.2</v>
      </c>
      <c r="I80" s="2">
        <v>49.98</v>
      </c>
      <c r="J80" s="2"/>
      <c r="K80" s="1"/>
      <c r="M80" s="5"/>
      <c r="O80" s="5"/>
      <c r="R80" s="5"/>
      <c r="V80" s="4"/>
    </row>
    <row r="81" spans="1:24">
      <c r="A81" s="1" t="s">
        <v>169</v>
      </c>
      <c r="B81" s="24" t="s">
        <v>170</v>
      </c>
      <c r="C81" s="2">
        <v>413.5</v>
      </c>
      <c r="D81" s="3" t="s">
        <v>171</v>
      </c>
      <c r="E81" s="17" t="s">
        <v>34</v>
      </c>
      <c r="F81" s="21">
        <v>36.39</v>
      </c>
      <c r="G81" s="2">
        <v>325.83999999999997</v>
      </c>
      <c r="I81" s="2">
        <v>51.27</v>
      </c>
      <c r="J81" s="2"/>
      <c r="K81" s="5"/>
    </row>
    <row r="82" spans="1:24">
      <c r="A82" s="1" t="s">
        <v>172</v>
      </c>
      <c r="B82" s="24" t="s">
        <v>173</v>
      </c>
      <c r="C82" s="2">
        <v>500</v>
      </c>
      <c r="D82" s="9" t="s">
        <v>16</v>
      </c>
      <c r="E82" s="17">
        <v>7.1999999999999995E-2</v>
      </c>
      <c r="F82" s="21">
        <v>36</v>
      </c>
      <c r="G82" s="2">
        <v>323</v>
      </c>
      <c r="H82" s="2">
        <v>90</v>
      </c>
      <c r="I82" s="2">
        <v>51</v>
      </c>
      <c r="J82" s="2"/>
      <c r="K82" s="5"/>
    </row>
    <row r="83" spans="1:24">
      <c r="A83" s="1" t="s">
        <v>174</v>
      </c>
      <c r="B83" s="24" t="s">
        <v>175</v>
      </c>
      <c r="C83" s="2">
        <v>40.130000000000003</v>
      </c>
      <c r="D83" s="3" t="s">
        <v>108</v>
      </c>
      <c r="E83" s="17" t="s">
        <v>34</v>
      </c>
      <c r="F83" s="21">
        <v>25</v>
      </c>
      <c r="G83" s="2">
        <v>15.13</v>
      </c>
      <c r="J83" s="2"/>
      <c r="K83" s="1"/>
      <c r="M83" s="5"/>
      <c r="O83" s="5"/>
      <c r="P83" s="5"/>
      <c r="Q83" s="5"/>
      <c r="R83" s="5"/>
      <c r="S83" s="5"/>
      <c r="V83" s="4"/>
    </row>
    <row r="84" spans="1:24">
      <c r="A84" s="1" t="s">
        <v>176</v>
      </c>
      <c r="B84" s="24" t="s">
        <v>175</v>
      </c>
      <c r="C84" s="2">
        <v>185.24</v>
      </c>
      <c r="D84" s="9" t="s">
        <v>16</v>
      </c>
      <c r="E84" s="17">
        <v>7.190671561217879E-2</v>
      </c>
      <c r="F84" s="21">
        <v>13.32</v>
      </c>
      <c r="G84" s="2">
        <v>119.67</v>
      </c>
      <c r="H84" s="2">
        <v>33.35</v>
      </c>
      <c r="I84" s="2">
        <v>18.899999999999999</v>
      </c>
      <c r="J84" s="2"/>
      <c r="K84" s="5"/>
    </row>
    <row r="85" spans="1:24">
      <c r="A85" s="1" t="s">
        <v>176</v>
      </c>
      <c r="B85" s="24" t="s">
        <v>175</v>
      </c>
      <c r="C85" s="2">
        <v>438.72</v>
      </c>
      <c r="D85" s="9" t="s">
        <v>16</v>
      </c>
      <c r="E85" s="17">
        <v>7.2004923413566735E-2</v>
      </c>
      <c r="F85" s="21">
        <v>31.59</v>
      </c>
      <c r="G85" s="2">
        <v>283.41000000000003</v>
      </c>
      <c r="H85" s="2">
        <v>78.97</v>
      </c>
      <c r="I85" s="2">
        <v>44.75</v>
      </c>
      <c r="J85" s="2"/>
      <c r="K85" s="5"/>
    </row>
    <row r="86" spans="1:24">
      <c r="A86" s="1" t="s">
        <v>177</v>
      </c>
      <c r="B86" s="24" t="s">
        <v>175</v>
      </c>
      <c r="C86" s="2">
        <v>450.45</v>
      </c>
      <c r="D86" s="9" t="s">
        <v>16</v>
      </c>
      <c r="E86" s="17">
        <v>7.1994671994671994E-2</v>
      </c>
      <c r="F86" s="21">
        <v>32.43</v>
      </c>
      <c r="G86" s="2">
        <v>290.99</v>
      </c>
      <c r="H86" s="2">
        <v>81.08</v>
      </c>
      <c r="I86" s="2">
        <v>45.95</v>
      </c>
      <c r="J86" s="2"/>
      <c r="K86" s="5"/>
    </row>
    <row r="87" spans="1:24">
      <c r="A87" s="1" t="s">
        <v>177</v>
      </c>
      <c r="B87" s="24" t="s">
        <v>175</v>
      </c>
      <c r="C87" s="2">
        <v>594.96</v>
      </c>
      <c r="D87" s="9" t="s">
        <v>16</v>
      </c>
      <c r="E87" s="17">
        <v>7.2004840661557087E-2</v>
      </c>
      <c r="F87" s="21">
        <v>42.84</v>
      </c>
      <c r="G87" s="2">
        <v>384.34</v>
      </c>
      <c r="H87" s="2">
        <v>107.09</v>
      </c>
      <c r="I87" s="2">
        <v>60.69</v>
      </c>
      <c r="J87" s="2"/>
      <c r="K87" s="1"/>
      <c r="M87" s="2"/>
      <c r="N87" s="3"/>
      <c r="O87" s="2"/>
      <c r="P87" s="2"/>
      <c r="Q87" s="2"/>
      <c r="R87" s="2"/>
      <c r="S87" s="2"/>
      <c r="V87" s="4"/>
    </row>
    <row r="88" spans="1:24">
      <c r="A88" s="1" t="s">
        <v>178</v>
      </c>
      <c r="B88" s="24" t="s">
        <v>175</v>
      </c>
      <c r="C88" s="2">
        <v>28.51</v>
      </c>
      <c r="D88" s="9" t="s">
        <v>179</v>
      </c>
      <c r="E88" s="17" t="s">
        <v>34</v>
      </c>
      <c r="F88" s="21">
        <v>2.5099999999999998</v>
      </c>
      <c r="G88" s="2">
        <v>22.47</v>
      </c>
      <c r="I88" s="2">
        <v>3.53</v>
      </c>
      <c r="J88" s="2"/>
      <c r="K88" s="1"/>
      <c r="M88" s="2"/>
      <c r="N88" s="3"/>
      <c r="O88" s="2"/>
      <c r="P88" s="2"/>
      <c r="Q88" s="2"/>
      <c r="R88" s="2"/>
      <c r="S88" s="2"/>
      <c r="V88" s="4"/>
    </row>
    <row r="89" spans="1:24">
      <c r="A89" s="1" t="s">
        <v>178</v>
      </c>
      <c r="B89" s="24" t="s">
        <v>175</v>
      </c>
      <c r="C89" s="2">
        <v>170.24</v>
      </c>
      <c r="D89" s="9" t="s">
        <v>179</v>
      </c>
      <c r="E89" s="17" t="s">
        <v>34</v>
      </c>
      <c r="F89" s="21">
        <v>14.98</v>
      </c>
      <c r="G89" s="2">
        <v>134.15</v>
      </c>
      <c r="I89" s="2">
        <v>21.11</v>
      </c>
      <c r="J89" s="2"/>
      <c r="K89" s="1"/>
      <c r="M89" s="2"/>
      <c r="N89" s="3"/>
      <c r="O89" s="2"/>
      <c r="P89" s="2"/>
      <c r="Q89" s="2"/>
      <c r="R89" s="2"/>
      <c r="S89" s="2"/>
      <c r="V89" s="4"/>
      <c r="X89" s="5"/>
    </row>
    <row r="90" spans="1:24">
      <c r="A90" s="1" t="s">
        <v>180</v>
      </c>
      <c r="B90" s="24" t="s">
        <v>175</v>
      </c>
      <c r="C90" s="2">
        <v>136.77000000000001</v>
      </c>
      <c r="D90" s="9" t="s">
        <v>179</v>
      </c>
      <c r="E90" s="17" t="s">
        <v>34</v>
      </c>
      <c r="F90" s="21">
        <v>12.04</v>
      </c>
      <c r="G90" s="2">
        <v>107.77</v>
      </c>
      <c r="I90" s="2">
        <v>16.96</v>
      </c>
      <c r="J90" s="2"/>
      <c r="K90" s="1"/>
      <c r="M90" s="2"/>
      <c r="N90" s="3"/>
      <c r="O90" s="2"/>
      <c r="P90" s="2"/>
      <c r="Q90" s="2"/>
      <c r="R90" s="2"/>
      <c r="S90" s="2"/>
      <c r="V90" s="4"/>
      <c r="X90" s="5"/>
    </row>
    <row r="91" spans="1:24">
      <c r="A91" s="1" t="s">
        <v>180</v>
      </c>
      <c r="B91" s="24" t="s">
        <v>175</v>
      </c>
      <c r="C91" s="2">
        <v>299</v>
      </c>
      <c r="D91" s="9" t="s">
        <v>16</v>
      </c>
      <c r="E91" s="17">
        <v>7.2006688963210705E-2</v>
      </c>
      <c r="F91" s="21">
        <v>21.53</v>
      </c>
      <c r="G91" s="2">
        <v>193.15</v>
      </c>
      <c r="H91" s="2">
        <v>53.82</v>
      </c>
      <c r="I91" s="2">
        <v>30.5</v>
      </c>
      <c r="J91" s="2"/>
      <c r="K91" s="1"/>
      <c r="M91" s="2"/>
      <c r="N91" s="3"/>
      <c r="O91" s="2"/>
      <c r="P91" s="2"/>
      <c r="Q91" s="2"/>
      <c r="R91" s="2"/>
      <c r="S91" s="2"/>
      <c r="V91" s="6"/>
      <c r="X91" s="5"/>
    </row>
    <row r="92" spans="1:24">
      <c r="A92" s="1" t="s">
        <v>181</v>
      </c>
      <c r="B92" s="24" t="s">
        <v>182</v>
      </c>
      <c r="C92" s="2">
        <v>4185.12</v>
      </c>
      <c r="D92" s="9" t="s">
        <v>16</v>
      </c>
      <c r="E92" s="17">
        <v>7.4005046450280998E-2</v>
      </c>
      <c r="F92" s="21">
        <v>309.72000000000003</v>
      </c>
      <c r="G92" s="2">
        <v>2720.28</v>
      </c>
      <c r="H92" s="2">
        <v>719.88</v>
      </c>
      <c r="I92" s="2">
        <v>435.24</v>
      </c>
      <c r="J92" s="2"/>
      <c r="K92" s="1"/>
      <c r="M92" s="2"/>
      <c r="N92" s="3"/>
      <c r="O92" s="2"/>
      <c r="P92" s="2"/>
      <c r="Q92" s="2"/>
      <c r="R92" s="2"/>
      <c r="S92" s="2"/>
      <c r="V92" s="6"/>
    </row>
    <row r="93" spans="1:24">
      <c r="A93" s="1" t="s">
        <v>183</v>
      </c>
      <c r="B93" s="24" t="s">
        <v>184</v>
      </c>
      <c r="C93" s="2">
        <v>47.67</v>
      </c>
      <c r="D93" s="9" t="s">
        <v>16</v>
      </c>
      <c r="E93" s="17">
        <v>7.1743234738829445E-2</v>
      </c>
      <c r="F93" s="22">
        <v>3.42</v>
      </c>
      <c r="G93" s="13">
        <v>30.78</v>
      </c>
      <c r="H93" s="13">
        <v>8.58</v>
      </c>
      <c r="I93" s="13">
        <v>4.8899999999999997</v>
      </c>
      <c r="J93" s="13"/>
      <c r="K93" s="1"/>
      <c r="M93" s="2"/>
      <c r="N93" s="3"/>
      <c r="O93" s="2"/>
      <c r="P93" s="2"/>
      <c r="Q93" s="2"/>
      <c r="R93" s="2"/>
      <c r="S93" s="2"/>
      <c r="V93" s="6"/>
    </row>
    <row r="94" spans="1:24">
      <c r="F94" s="21"/>
      <c r="J94" s="2"/>
      <c r="K94" s="1"/>
      <c r="M94" s="2"/>
      <c r="N94" s="3"/>
      <c r="O94" s="2"/>
      <c r="P94" s="2"/>
      <c r="Q94" s="2"/>
      <c r="R94" s="2"/>
      <c r="S94" s="2"/>
      <c r="V94" s="6"/>
    </row>
    <row r="95" spans="1:24" ht="15" thickBot="1">
      <c r="B95" s="11" t="s">
        <v>185</v>
      </c>
      <c r="C95" s="12">
        <f>SUM(C6:C94)</f>
        <v>589307.24999999977</v>
      </c>
      <c r="F95" s="21">
        <f>SUM(F6:F93)</f>
        <v>55284.739999999983</v>
      </c>
      <c r="G95" s="2">
        <f>SUM(G6:G93)</f>
        <v>366392.91999999993</v>
      </c>
      <c r="H95" s="2">
        <f>SUM(H6:H93)</f>
        <v>92857.150000000009</v>
      </c>
      <c r="I95" s="2">
        <f>SUM(I6:I93)</f>
        <v>74572.35000000002</v>
      </c>
      <c r="J95" s="2">
        <f>SUM(J6:J93)</f>
        <v>200.09</v>
      </c>
      <c r="K95" s="18"/>
      <c r="M95" s="2"/>
      <c r="N95" s="3"/>
      <c r="O95" s="2"/>
      <c r="P95" s="2"/>
      <c r="Q95" s="2"/>
      <c r="R95" s="2"/>
      <c r="S95" s="2"/>
      <c r="V95" s="6"/>
    </row>
    <row r="96" spans="1:24" ht="15" thickTop="1">
      <c r="B96" s="11"/>
      <c r="F96" s="21"/>
      <c r="K96" s="1"/>
      <c r="M96" s="2"/>
      <c r="N96" s="3"/>
      <c r="O96" s="2"/>
      <c r="P96" s="2"/>
      <c r="Q96" s="2"/>
      <c r="R96" s="2"/>
      <c r="S96" s="2"/>
      <c r="V96" s="6"/>
    </row>
    <row r="97" spans="2:24" ht="15">
      <c r="B97" s="11" t="s">
        <v>186</v>
      </c>
      <c r="F97" s="2">
        <f>62135.78+9680.82</f>
        <v>71816.600000000006</v>
      </c>
      <c r="J97" s="2"/>
      <c r="K97" s="1"/>
      <c r="M97" s="2"/>
      <c r="N97" s="3"/>
      <c r="O97" s="2"/>
      <c r="P97" s="2"/>
      <c r="Q97" s="2"/>
      <c r="R97" s="2"/>
      <c r="S97" s="2"/>
      <c r="V97" s="6"/>
    </row>
    <row r="98" spans="2:24" ht="15">
      <c r="B98" s="11"/>
      <c r="J98" s="2"/>
      <c r="K98" s="1"/>
      <c r="M98" s="2"/>
      <c r="N98" s="3"/>
      <c r="O98" s="2"/>
      <c r="P98" s="2"/>
      <c r="Q98" s="2"/>
      <c r="R98" s="2"/>
      <c r="S98" s="2"/>
      <c r="V98" s="6"/>
    </row>
    <row r="99" spans="2:24" ht="15" thickBot="1">
      <c r="B99" s="11" t="s">
        <v>187</v>
      </c>
      <c r="F99" s="12">
        <f>+F95+F97</f>
        <v>127101.34</v>
      </c>
      <c r="K99" s="1"/>
      <c r="M99" s="2"/>
      <c r="N99" s="3"/>
      <c r="O99" s="2"/>
      <c r="P99" s="2"/>
      <c r="Q99" s="2"/>
      <c r="R99" s="2"/>
      <c r="S99" s="2"/>
      <c r="V99" s="6"/>
    </row>
    <row r="100" spans="2:24" ht="15" thickTop="1">
      <c r="K100" s="5"/>
    </row>
    <row r="101" spans="2:24">
      <c r="K101" s="5"/>
      <c r="L101" s="1"/>
      <c r="N101" s="2"/>
      <c r="O101" s="3"/>
      <c r="P101" s="2"/>
      <c r="Q101" s="2"/>
      <c r="R101" s="2"/>
      <c r="S101" s="2"/>
      <c r="T101" s="2"/>
      <c r="W101" s="4"/>
    </row>
    <row r="102" spans="2:24">
      <c r="K102" s="1"/>
      <c r="M102" s="2"/>
      <c r="N102" s="3"/>
      <c r="O102" s="2"/>
      <c r="P102" s="2"/>
      <c r="Q102" s="2"/>
      <c r="R102" s="2"/>
      <c r="S102" s="2"/>
      <c r="V102" s="6"/>
    </row>
    <row r="103" spans="2:24">
      <c r="K103" s="1"/>
      <c r="M103" s="2"/>
      <c r="N103" s="3"/>
      <c r="O103" s="2"/>
      <c r="P103" s="2"/>
      <c r="Q103" s="2"/>
      <c r="R103" s="2"/>
      <c r="S103" s="2"/>
      <c r="V103" s="6"/>
    </row>
    <row r="104" spans="2:24">
      <c r="K104" s="5"/>
    </row>
    <row r="105" spans="2:24">
      <c r="K105" s="1"/>
      <c r="M105" s="2"/>
      <c r="N105" s="3"/>
      <c r="O105" s="2"/>
      <c r="P105" s="2"/>
      <c r="Q105" s="2"/>
      <c r="R105" s="2"/>
      <c r="S105" s="2"/>
      <c r="V105" s="6"/>
    </row>
    <row r="106" spans="2:24">
      <c r="K106" s="1"/>
      <c r="M106" s="2"/>
      <c r="N106" s="3"/>
      <c r="O106" s="2"/>
      <c r="P106" s="2"/>
      <c r="Q106" s="2"/>
      <c r="R106" s="2"/>
      <c r="S106" s="2"/>
      <c r="V106" s="6"/>
    </row>
    <row r="107" spans="2:24">
      <c r="K107" s="5"/>
    </row>
    <row r="108" spans="2:24">
      <c r="K108" s="1"/>
      <c r="M108" s="2"/>
      <c r="N108" s="3"/>
      <c r="O108" s="2"/>
      <c r="P108" s="2"/>
      <c r="Q108" s="2"/>
      <c r="R108" s="2"/>
      <c r="S108" s="2"/>
      <c r="V108" s="4"/>
    </row>
    <row r="109" spans="2:24">
      <c r="K109" s="1"/>
      <c r="M109" s="2"/>
      <c r="N109" s="3"/>
      <c r="O109" s="2"/>
      <c r="P109" s="2"/>
      <c r="Q109" s="2"/>
      <c r="R109" s="2"/>
      <c r="S109" s="2"/>
      <c r="V109" s="4"/>
      <c r="X109" s="5"/>
    </row>
    <row r="110" spans="2:24">
      <c r="K110" s="1"/>
      <c r="M110" s="2"/>
      <c r="N110" s="3"/>
      <c r="O110" s="2"/>
      <c r="P110" s="2"/>
      <c r="Q110" s="2"/>
      <c r="R110" s="2"/>
      <c r="S110" s="2"/>
      <c r="V110" s="6"/>
    </row>
    <row r="111" spans="2:24">
      <c r="K111" s="1"/>
      <c r="M111" s="2"/>
      <c r="N111" s="3"/>
      <c r="O111" s="2"/>
      <c r="P111" s="2"/>
      <c r="Q111" s="2"/>
      <c r="R111" s="2"/>
      <c r="S111" s="2"/>
      <c r="V111" s="6"/>
    </row>
    <row r="112" spans="2:24">
      <c r="K112" s="1"/>
      <c r="M112" s="2"/>
      <c r="N112" s="3"/>
      <c r="O112" s="2"/>
      <c r="P112" s="2"/>
      <c r="Q112" s="2"/>
      <c r="R112" s="2"/>
      <c r="S112" s="2"/>
      <c r="V112" s="6"/>
    </row>
    <row r="113" spans="11:24">
      <c r="K113" s="1"/>
      <c r="M113" s="2"/>
      <c r="N113" s="3"/>
      <c r="O113" s="2"/>
      <c r="P113" s="2"/>
      <c r="Q113" s="2"/>
      <c r="R113" s="2"/>
      <c r="S113" s="2"/>
      <c r="V113" s="6"/>
    </row>
    <row r="114" spans="11:24">
      <c r="K114" s="1"/>
      <c r="M114" s="5"/>
      <c r="O114" s="5"/>
      <c r="P114" s="5"/>
      <c r="Q114" s="5"/>
      <c r="R114" s="5"/>
      <c r="S114" s="5"/>
      <c r="T114" s="5"/>
    </row>
    <row r="115" spans="11:24">
      <c r="K115" s="1"/>
      <c r="M115" s="2"/>
      <c r="N115" s="3"/>
      <c r="O115" s="2"/>
      <c r="P115" s="2"/>
      <c r="Q115" s="2"/>
      <c r="R115" s="2"/>
      <c r="S115" s="2"/>
      <c r="V115" s="6"/>
      <c r="X115" s="5"/>
    </row>
    <row r="116" spans="11:24">
      <c r="K116" s="1"/>
      <c r="M116" s="2"/>
      <c r="N116" s="3"/>
      <c r="O116" s="2"/>
      <c r="P116" s="2"/>
      <c r="Q116" s="2"/>
      <c r="R116" s="2"/>
      <c r="S116" s="2"/>
      <c r="V116" s="6"/>
    </row>
    <row r="117" spans="11:24">
      <c r="K117" s="1"/>
      <c r="M117" s="2"/>
      <c r="N117" s="3"/>
      <c r="O117" s="2"/>
      <c r="P117" s="2"/>
      <c r="Q117" s="2"/>
      <c r="R117" s="2"/>
      <c r="S117" s="2"/>
      <c r="V117" s="6"/>
    </row>
    <row r="118" spans="11:24">
      <c r="K118" s="1"/>
      <c r="M118" s="5"/>
      <c r="O118" s="5"/>
      <c r="P118" s="5"/>
      <c r="Q118" s="5"/>
      <c r="R118" s="5"/>
      <c r="S118" s="5"/>
      <c r="V118" s="6"/>
    </row>
    <row r="119" spans="11:24">
      <c r="K119" s="5"/>
    </row>
    <row r="120" spans="11:24">
      <c r="K120" s="1"/>
      <c r="M120" s="2"/>
      <c r="N120" s="3"/>
      <c r="O120" s="2"/>
      <c r="P120" s="2"/>
      <c r="Q120" s="2"/>
      <c r="R120" s="2"/>
      <c r="S120" s="2"/>
      <c r="V120" s="6"/>
    </row>
    <row r="121" spans="11:24">
      <c r="K121" s="1"/>
      <c r="M121" s="2"/>
      <c r="N121" s="3"/>
      <c r="O121" s="2"/>
      <c r="P121" s="2"/>
      <c r="Q121" s="2"/>
      <c r="R121" s="2"/>
      <c r="S121" s="2"/>
      <c r="V121" s="6"/>
    </row>
    <row r="122" spans="11:24">
      <c r="K122" s="1"/>
      <c r="M122" s="2"/>
      <c r="N122" s="3"/>
      <c r="O122" s="2"/>
      <c r="P122" s="2"/>
      <c r="Q122" s="2"/>
      <c r="R122" s="2"/>
      <c r="S122" s="2"/>
      <c r="V122" s="6"/>
    </row>
    <row r="123" spans="11:24">
      <c r="K123" s="1"/>
      <c r="M123" s="2"/>
      <c r="N123" s="3"/>
      <c r="O123" s="2"/>
      <c r="P123" s="2"/>
      <c r="Q123" s="2"/>
      <c r="R123" s="2"/>
      <c r="S123" s="2"/>
      <c r="V123" s="6"/>
    </row>
    <row r="124" spans="11:24">
      <c r="K124" s="1"/>
      <c r="M124" s="5"/>
      <c r="O124" s="5"/>
      <c r="P124" s="5"/>
      <c r="Q124" s="5"/>
      <c r="R124" s="5"/>
      <c r="S124" s="5"/>
      <c r="V124" s="6"/>
    </row>
    <row r="125" spans="11:24">
      <c r="K125" s="5"/>
    </row>
    <row r="126" spans="11:24">
      <c r="K126" s="5"/>
    </row>
    <row r="127" spans="11:24">
      <c r="K127" s="1"/>
      <c r="M127" s="2"/>
      <c r="N127" s="3"/>
      <c r="O127" s="2"/>
      <c r="P127" s="2"/>
      <c r="Q127" s="2"/>
      <c r="R127" s="2"/>
      <c r="S127" s="2"/>
      <c r="V127" s="6"/>
    </row>
    <row r="128" spans="11:24">
      <c r="K128" s="1"/>
      <c r="M128" s="2"/>
      <c r="N128" s="3"/>
      <c r="O128" s="2"/>
      <c r="P128" s="2"/>
      <c r="Q128" s="2"/>
      <c r="R128" s="2"/>
      <c r="S128" s="2"/>
      <c r="V128" s="6"/>
    </row>
    <row r="129" spans="11:22">
      <c r="K129" s="1"/>
      <c r="M129" s="2"/>
      <c r="N129" s="3"/>
      <c r="O129" s="2"/>
      <c r="P129" s="2"/>
      <c r="Q129" s="2"/>
      <c r="R129" s="2"/>
      <c r="S129" s="2"/>
      <c r="V129" s="6"/>
    </row>
    <row r="130" spans="11:22">
      <c r="K130" s="1"/>
      <c r="M130" s="2"/>
      <c r="N130" s="3"/>
      <c r="O130" s="2"/>
      <c r="P130" s="2"/>
      <c r="Q130" s="2"/>
      <c r="R130" s="2"/>
      <c r="S130" s="2"/>
      <c r="V130" s="6"/>
    </row>
    <row r="131" spans="11:22">
      <c r="K131" s="1"/>
      <c r="M131" s="5"/>
      <c r="O131" s="5"/>
      <c r="P131" s="5"/>
      <c r="Q131" s="5"/>
      <c r="R131" s="5"/>
      <c r="S131" s="5"/>
      <c r="V131" s="6"/>
    </row>
    <row r="132" spans="11:22">
      <c r="K132" s="5"/>
    </row>
    <row r="133" spans="11:22">
      <c r="K133" s="1"/>
      <c r="M133" s="2"/>
      <c r="N133" s="3"/>
      <c r="O133" s="2"/>
      <c r="P133" s="2"/>
      <c r="Q133" s="2"/>
      <c r="R133" s="2"/>
      <c r="S133" s="2"/>
      <c r="V133" s="6"/>
    </row>
    <row r="134" spans="11:22">
      <c r="K134" s="1"/>
      <c r="M134" s="2"/>
      <c r="N134" s="3"/>
      <c r="O134" s="2"/>
      <c r="P134" s="2"/>
      <c r="Q134" s="2"/>
      <c r="R134" s="2"/>
      <c r="S134" s="2"/>
      <c r="V134" s="6"/>
    </row>
    <row r="135" spans="11:22">
      <c r="K135" s="1"/>
      <c r="M135" s="2"/>
      <c r="N135" s="3"/>
      <c r="O135" s="2"/>
      <c r="P135" s="2"/>
      <c r="Q135" s="2"/>
      <c r="R135" s="2"/>
      <c r="S135" s="2"/>
      <c r="V135" s="6"/>
    </row>
    <row r="136" spans="11:22">
      <c r="K136" s="1"/>
      <c r="M136" s="2"/>
      <c r="N136" s="3"/>
      <c r="O136" s="2"/>
      <c r="P136" s="2"/>
      <c r="Q136" s="2"/>
      <c r="R136" s="2"/>
      <c r="S136" s="2"/>
      <c r="V136" s="6"/>
    </row>
    <row r="137" spans="11:22">
      <c r="K137" s="1"/>
      <c r="M137" s="2"/>
      <c r="N137" s="3"/>
      <c r="O137" s="2"/>
      <c r="P137" s="2"/>
      <c r="Q137" s="2"/>
      <c r="R137" s="2"/>
      <c r="S137" s="2"/>
      <c r="V137" s="6"/>
    </row>
    <row r="138" spans="11:22">
      <c r="L138" s="2"/>
      <c r="M138" s="3"/>
      <c r="N138" s="2"/>
      <c r="O138" s="2"/>
      <c r="P138" s="2"/>
      <c r="Q138" s="2"/>
      <c r="R138" s="2"/>
      <c r="U138" s="6"/>
      <c r="V138" s="6"/>
    </row>
    <row r="139" spans="11:22">
      <c r="L139" s="2"/>
      <c r="M139" s="3"/>
      <c r="N139" s="2"/>
      <c r="O139" s="2"/>
      <c r="P139" s="2"/>
      <c r="Q139" s="2"/>
      <c r="R139" s="2"/>
      <c r="U139" s="6"/>
      <c r="V139" s="6"/>
    </row>
    <row r="140" spans="11:22">
      <c r="L140" s="5"/>
      <c r="M140" s="2"/>
      <c r="N140" s="5"/>
      <c r="O140" s="5"/>
      <c r="P140" s="5"/>
      <c r="Q140" s="5"/>
      <c r="R140" s="5"/>
      <c r="S140" s="5"/>
      <c r="U140" s="6"/>
      <c r="V140" s="6"/>
    </row>
    <row r="141" spans="11:22">
      <c r="L141" s="2"/>
      <c r="M141" s="3"/>
      <c r="N141" s="2"/>
      <c r="O141" s="2"/>
      <c r="P141" s="2"/>
      <c r="Q141" s="2"/>
      <c r="R141" s="2"/>
      <c r="U141" s="6"/>
      <c r="V141" s="6"/>
    </row>
    <row r="142" spans="11:22">
      <c r="L142" s="2"/>
      <c r="M142" s="3"/>
      <c r="N142" s="2"/>
      <c r="O142" s="2"/>
      <c r="P142" s="2"/>
      <c r="Q142" s="2"/>
      <c r="R142" s="2"/>
      <c r="U142" s="6"/>
    </row>
    <row r="143" spans="11:22">
      <c r="L143" s="2"/>
      <c r="M143" s="3"/>
      <c r="N143" s="2"/>
      <c r="O143" s="2"/>
      <c r="P143" s="2"/>
      <c r="Q143" s="2"/>
      <c r="R143" s="2"/>
      <c r="U143" s="6"/>
    </row>
    <row r="144" spans="11:22">
      <c r="L144" s="2"/>
      <c r="M144" s="3"/>
      <c r="N144" s="2"/>
      <c r="O144" s="2"/>
      <c r="P144" s="2"/>
      <c r="Q144" s="2"/>
      <c r="R144" s="2"/>
      <c r="U144" s="6"/>
    </row>
    <row r="145" spans="3:21">
      <c r="L145" s="2"/>
      <c r="M145" s="3"/>
      <c r="N145" s="2"/>
      <c r="O145" s="2"/>
      <c r="P145" s="2"/>
      <c r="Q145" s="2"/>
      <c r="R145" s="2"/>
      <c r="U145" s="6"/>
    </row>
    <row r="146" spans="3:21">
      <c r="L146" s="5"/>
      <c r="N146" s="5"/>
      <c r="O146" s="5"/>
      <c r="P146" s="5"/>
      <c r="Q146" s="5"/>
      <c r="R146" s="5"/>
      <c r="U146" s="6"/>
    </row>
    <row r="147" spans="3:21">
      <c r="K147" s="5"/>
    </row>
    <row r="148" spans="3:21">
      <c r="K148" s="5"/>
    </row>
    <row r="149" spans="3:21">
      <c r="K149" s="5"/>
    </row>
    <row r="150" spans="3:21">
      <c r="K150" s="5"/>
    </row>
    <row r="151" spans="3:21">
      <c r="K151" s="5"/>
    </row>
    <row r="152" spans="3:21">
      <c r="K152" s="5"/>
    </row>
    <row r="153" spans="3:21">
      <c r="K153" s="5"/>
    </row>
    <row r="154" spans="3:21">
      <c r="K154" s="5"/>
    </row>
    <row r="155" spans="3:21">
      <c r="C155" s="2" t="e">
        <f>SUM(#REF!)</f>
        <v>#REF!</v>
      </c>
      <c r="F155" s="2" t="e">
        <f>SUM(#REF!)</f>
        <v>#REF!</v>
      </c>
      <c r="K155" s="5"/>
    </row>
  </sheetData>
  <sortState xmlns:xlrd2="http://schemas.microsoft.com/office/spreadsheetml/2017/richdata2" ref="A6:J93">
    <sortCondition ref="B6:B93"/>
  </sortState>
  <mergeCells count="1">
    <mergeCell ref="F4:J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59F58A294E74EBF5998F88DF9FFB0" ma:contentTypeVersion="12" ma:contentTypeDescription="Create a new document." ma:contentTypeScope="" ma:versionID="15f6ca045c636a919e858ea3c1d2f983">
  <xsd:schema xmlns:xsd="http://www.w3.org/2001/XMLSchema" xmlns:xs="http://www.w3.org/2001/XMLSchema" xmlns:p="http://schemas.microsoft.com/office/2006/metadata/properties" xmlns:ns2="887b3745-c80b-4d8d-8f4d-91599da31528" xmlns:ns3="91fd4a67-a72e-4b63-af64-fdd815d90962" targetNamespace="http://schemas.microsoft.com/office/2006/metadata/properties" ma:root="true" ma:fieldsID="4c0d733c856d03d2aae461e83eb51d9a" ns2:_="" ns3:_="">
    <xsd:import namespace="887b3745-c80b-4d8d-8f4d-91599da31528"/>
    <xsd:import namespace="91fd4a67-a72e-4b63-af64-fdd815d90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b3745-c80b-4d8d-8f4d-91599da31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d1464f-bf2d-4764-91b1-641742962a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d4a67-a72e-4b63-af64-fdd815d9096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55f097-6fc8-47a7-8c05-e1f8b345d137}" ma:internalName="TaxCatchAll" ma:showField="CatchAllData" ma:web="91fd4a67-a72e-4b63-af64-fdd815d90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fd4a67-a72e-4b63-af64-fdd815d90962" xsi:nil="true"/>
    <lcf76f155ced4ddcb4097134ff3c332f xmlns="887b3745-c80b-4d8d-8f4d-91599da3152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84C1300-708E-4C3F-A99E-08A1F4006DBC}"/>
</file>

<file path=customXml/itemProps2.xml><?xml version="1.0" encoding="utf-8"?>
<ds:datastoreItem xmlns:ds="http://schemas.openxmlformats.org/officeDocument/2006/customXml" ds:itemID="{563CD12A-6235-44EC-B2B8-15C1CEACBF3B}"/>
</file>

<file path=customXml/itemProps3.xml><?xml version="1.0" encoding="utf-8"?>
<ds:datastoreItem xmlns:ds="http://schemas.openxmlformats.org/officeDocument/2006/customXml" ds:itemID="{2D3E9B69-D83E-4874-B6E1-510EA34E17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Peeples</dc:creator>
  <cp:keywords/>
  <dc:description/>
  <cp:lastModifiedBy>Jeff Peeples</cp:lastModifiedBy>
  <cp:revision/>
  <dcterms:created xsi:type="dcterms:W3CDTF">2024-04-29T01:11:05Z</dcterms:created>
  <dcterms:modified xsi:type="dcterms:W3CDTF">2024-05-06T15:38:32Z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0x01010001859F58A294E74EBF5998F88DF9FFB0</vt:lpwstr>
  </property>
  <property fmtid="{D5CDD505-2E9C-101B-9397-08002B2CF9AE}" pid="3" name="MediaServiceImageTags">
    <vt:lpwstr/>
  </property>
</Properties>
</file>