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620783bd5d64abe/Simpson County WD/"/>
    </mc:Choice>
  </mc:AlternateContent>
  <xr:revisionPtr revIDLastSave="0" documentId="8_{F315F073-43C2-439C-ACC5-38D33A5D06B1}" xr6:coauthVersionLast="47" xr6:coauthVersionMax="47" xr10:uidLastSave="{00000000-0000-0000-0000-000000000000}"/>
  <bookViews>
    <workbookView xWindow="-98" yWindow="-98" windowWidth="20715" windowHeight="13515" tabRatio="602" xr2:uid="{66DCB12E-7761-47D1-A8C5-985704888B5C}"/>
  </bookViews>
  <sheets>
    <sheet name="SAO Cross Ref to GL" sheetId="73" r:id="rId1"/>
  </sheets>
  <definedNames>
    <definedName name="_xlnm.Print_Area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3" i="73" l="1"/>
  <c r="F94" i="73"/>
  <c r="F129" i="73"/>
  <c r="F113" i="73"/>
  <c r="F101" i="73"/>
  <c r="F92" i="73"/>
  <c r="H91" i="73"/>
  <c r="H90" i="73"/>
  <c r="H89" i="73"/>
  <c r="H88" i="73"/>
  <c r="H92" i="73" l="1"/>
  <c r="F84" i="73" l="1"/>
  <c r="G78" i="73"/>
  <c r="F70" i="73" s="1"/>
  <c r="F78" i="73"/>
  <c r="H77" i="73"/>
  <c r="H76" i="73"/>
  <c r="H75" i="73"/>
  <c r="H74" i="73"/>
  <c r="H78" i="73" l="1"/>
  <c r="F66" i="73"/>
  <c r="F58" i="73"/>
  <c r="F52" i="73"/>
  <c r="F47" i="73"/>
  <c r="G43" i="73" l="1"/>
  <c r="F104" i="73" s="1"/>
  <c r="F43" i="73"/>
  <c r="H42" i="73"/>
  <c r="H41" i="73"/>
  <c r="H40" i="73"/>
  <c r="H39" i="73"/>
  <c r="H38" i="73"/>
  <c r="H37" i="73"/>
  <c r="H36" i="73"/>
  <c r="H43" i="73" l="1"/>
  <c r="F30" i="73" l="1"/>
  <c r="F24" i="73"/>
  <c r="F14" i="73"/>
  <c r="F133" i="73" l="1"/>
</calcChain>
</file>

<file path=xl/sharedStrings.xml><?xml version="1.0" encoding="utf-8"?>
<sst xmlns="http://schemas.openxmlformats.org/spreadsheetml/2006/main" count="216" uniqueCount="198">
  <si>
    <t>SIMPSON COUNTY WATER DISTRICT</t>
  </si>
  <si>
    <t>SAO Cross Reference to General Ledger Accounts</t>
  </si>
  <si>
    <t>STATEMENT OF ADJUSTED OPERATIONS</t>
  </si>
  <si>
    <t>GENERAL LEDGER</t>
  </si>
  <si>
    <t>Description</t>
  </si>
  <si>
    <t>Test Year</t>
  </si>
  <si>
    <t>Account</t>
  </si>
  <si>
    <t>Amount</t>
  </si>
  <si>
    <t>461-0001-5</t>
  </si>
  <si>
    <t>METERED REVENUE - RESIDENTIAL</t>
  </si>
  <si>
    <t>461-0002-5</t>
  </si>
  <si>
    <t>METERED REVENUE - COMMERCIAL</t>
  </si>
  <si>
    <t>461-0003-5</t>
  </si>
  <si>
    <t>METERED REVENUE - INDUSTRIAL</t>
  </si>
  <si>
    <t>461-0033-5</t>
  </si>
  <si>
    <t>METERED REVENUE - AGRICULTURAL</t>
  </si>
  <si>
    <t>461-0101-5</t>
  </si>
  <si>
    <t>UNBILLED REVENUE - RESIDENTIAL</t>
  </si>
  <si>
    <t>461-0102-5</t>
  </si>
  <si>
    <t>UNBILLED REVENUE - COMMERCIAL</t>
  </si>
  <si>
    <t>Total Metered Sales</t>
  </si>
  <si>
    <t>Private Fire Protection</t>
  </si>
  <si>
    <t>462-0000-5</t>
  </si>
  <si>
    <t>METERED REVENUE - FIRE PROTECT</t>
  </si>
  <si>
    <t>Forfeited Discounts</t>
  </si>
  <si>
    <t>470-0000-5</t>
  </si>
  <si>
    <t>FORFEITED DISCOUNTS</t>
  </si>
  <si>
    <t>Misc. Service Revenues</t>
  </si>
  <si>
    <t>471-0000-5</t>
  </si>
  <si>
    <t>MISC SERVICE REVENUE</t>
  </si>
  <si>
    <t>Rents from Water Property</t>
  </si>
  <si>
    <t>472-0000-5</t>
  </si>
  <si>
    <t>RENTAL \ LEASE REVENUE - DISTRICT PROPERTY</t>
  </si>
  <si>
    <t>474-0000-5</t>
  </si>
  <si>
    <t>OTHER WATER REVENUE</t>
  </si>
  <si>
    <t>474-0001-5</t>
  </si>
  <si>
    <t>OTHER WATER REVENUE - METER READING (FRANKLIN)</t>
  </si>
  <si>
    <t>Other Water Revenues</t>
  </si>
  <si>
    <t>601-5001-5</t>
  </si>
  <si>
    <t>WAGES - TRANS &amp; DISTR (OPER)</t>
  </si>
  <si>
    <t>601-6002-5</t>
  </si>
  <si>
    <t>WAGES - T &amp; D (MAINT)</t>
  </si>
  <si>
    <t>601-7001-5</t>
  </si>
  <si>
    <t>WAGES - CUSTOMER ACCOUNTS</t>
  </si>
  <si>
    <t>601-8001-5</t>
  </si>
  <si>
    <t>WAGES - ADMIN &amp; GENL</t>
  </si>
  <si>
    <t>Salaries and Wages - Employees</t>
  </si>
  <si>
    <t>Salaries and Wages - Officers</t>
  </si>
  <si>
    <t>675-8011-5</t>
  </si>
  <si>
    <t>MISC EXPENSE - COMMISSIONER FEE</t>
  </si>
  <si>
    <t/>
  </si>
  <si>
    <t>Reclass</t>
  </si>
  <si>
    <t xml:space="preserve">Balance </t>
  </si>
  <si>
    <t>Balance</t>
  </si>
  <si>
    <t>Worker's Comp</t>
  </si>
  <si>
    <t>After Reclass</t>
  </si>
  <si>
    <t>604-5001-5</t>
  </si>
  <si>
    <t>EMPLOYEE OVERHEAD - T &amp; D (OPER)</t>
  </si>
  <si>
    <t>604-6002-5</t>
  </si>
  <si>
    <t>EMPLOYEE OVERHEAD - T &amp; D (MAINT)</t>
  </si>
  <si>
    <t>604-7001-5</t>
  </si>
  <si>
    <t>EMPLOYEE OVERHEAD - CUSTOMER ACCOUNTS</t>
  </si>
  <si>
    <t>604-8001-5</t>
  </si>
  <si>
    <t>EMPLOYEE OVERHEAD - ADMIN &amp; GENL</t>
  </si>
  <si>
    <t>604-8011-5</t>
  </si>
  <si>
    <t>EMPLOYEE OVERHEAD - COMMISSIONER SS &amp; MEDICARE</t>
  </si>
  <si>
    <t>604-8200-5</t>
  </si>
  <si>
    <t>EMPLOYEE OVERHEAD - REIMBURSEMENT ACCT</t>
  </si>
  <si>
    <t>604-8300-5</t>
  </si>
  <si>
    <t>OPEB ALLOCATION EXPENSE</t>
  </si>
  <si>
    <t>Employee Pensions and Benefits</t>
  </si>
  <si>
    <t>610-1001-5</t>
  </si>
  <si>
    <t>PURCHASED WATER</t>
  </si>
  <si>
    <t>610-1100-5</t>
  </si>
  <si>
    <t>PURCHASED WATER - UNBILLED (WHUD)</t>
  </si>
  <si>
    <t>Purchased Water</t>
  </si>
  <si>
    <t>615-1001-5</t>
  </si>
  <si>
    <t>PURCHASED POWER - SOURCE</t>
  </si>
  <si>
    <t>615-5001-5</t>
  </si>
  <si>
    <t>PURCHASED POWER - T &amp; D</t>
  </si>
  <si>
    <t>615-5011-5</t>
  </si>
  <si>
    <t>PURCHASED POWER - MASTER MTRS</t>
  </si>
  <si>
    <t>Purchased Power</t>
  </si>
  <si>
    <t>620-5001-5</t>
  </si>
  <si>
    <t>MATL &amp; SUPPLY - T &amp; D (OPER)</t>
  </si>
  <si>
    <t>620-6002-5</t>
  </si>
  <si>
    <t>MATL &amp; SUPPLY - T &amp; D (MAINT)</t>
  </si>
  <si>
    <t>620-7001-5</t>
  </si>
  <si>
    <t>MATL &amp; SUPPLY - CUSTOMER ACCTS</t>
  </si>
  <si>
    <t>620-8001-5</t>
  </si>
  <si>
    <t>MATL &amp; SUPPLY - ADMN &amp; GENERAL</t>
  </si>
  <si>
    <t>Materials and Supplies</t>
  </si>
  <si>
    <t>632-1001-5</t>
  </si>
  <si>
    <t>CONTRACT ACCTG - SOURCE (OPER)</t>
  </si>
  <si>
    <t>632-2002-5</t>
  </si>
  <si>
    <t>CONTRACT ACCTG - SOURCE(MAINT)</t>
  </si>
  <si>
    <t>632-5001-5</t>
  </si>
  <si>
    <t>CONTRACT ACCTG - T &amp; D (OPER)</t>
  </si>
  <si>
    <t>632-6002-5</t>
  </si>
  <si>
    <t>CONTRACT ACCTG - T &amp; D (MAINT)</t>
  </si>
  <si>
    <t>632-7001-5</t>
  </si>
  <si>
    <t>CONTRACT ACCTG - CUSTOMER ACCT</t>
  </si>
  <si>
    <t>632-8001-5</t>
  </si>
  <si>
    <t>CONTRACT ACCTG - ADMIN &amp; GENL</t>
  </si>
  <si>
    <t>Contractual Services - Accounting</t>
  </si>
  <si>
    <t>Contractual Services - Legal</t>
  </si>
  <si>
    <t>633-8001-5</t>
  </si>
  <si>
    <t>CONTRACT LEGAL - ADMIN &amp; GENL</t>
  </si>
  <si>
    <t>Contractual Services - Water Testing</t>
  </si>
  <si>
    <t>Water Testing Costs (Reclass from Contractual-Other)</t>
  </si>
  <si>
    <t>Water Sampling</t>
  </si>
  <si>
    <t>635-5001-5</t>
  </si>
  <si>
    <t>CONTRACT OTHER - T &amp; D (OPER)</t>
  </si>
  <si>
    <t>635-6002-5</t>
  </si>
  <si>
    <t>CONTRACT OTHER - T &amp; D (MAINT)</t>
  </si>
  <si>
    <t>635-7001-5</t>
  </si>
  <si>
    <t>CONTRACT OTHER - CUSTOMER ACCT</t>
  </si>
  <si>
    <t>635-8001-5</t>
  </si>
  <si>
    <t>CONTRACT OTHER - ADMIN &amp; GENL</t>
  </si>
  <si>
    <t>Contractual Services - Other</t>
  </si>
  <si>
    <t>641-1001-5</t>
  </si>
  <si>
    <t>RENT&amp;UTILITIES - SOURCE (OPER)</t>
  </si>
  <si>
    <t>641-5001-5</t>
  </si>
  <si>
    <t>RENT&amp;UTILITIES - T &amp; D (OPER)</t>
  </si>
  <si>
    <t>641-7001-5</t>
  </si>
  <si>
    <t>RENT&amp;UTILITIES - CUSTOMER ACCT</t>
  </si>
  <si>
    <t>641-8001-5</t>
  </si>
  <si>
    <t>RENT&amp;UTILITIES - ADMIN &amp; GENL</t>
  </si>
  <si>
    <t>Rental of Building/Real Prop.</t>
  </si>
  <si>
    <t>Vehicle Insurance</t>
  </si>
  <si>
    <t>650-5001-5</t>
  </si>
  <si>
    <t>EQUIPMENT EXP - T &amp; D (OPER)</t>
  </si>
  <si>
    <t>650-6002-5</t>
  </si>
  <si>
    <t>EQUIPMENT EXP - T &amp; D (MAINT)</t>
  </si>
  <si>
    <t>650-7001-5</t>
  </si>
  <si>
    <t>EQUIPMENT EXP - CUSTOMER ACCTS</t>
  </si>
  <si>
    <t>650-8001-5</t>
  </si>
  <si>
    <t>EQUIPMENT EXP - ADMIN &amp; GENL</t>
  </si>
  <si>
    <t>Transportation Expenses</t>
  </si>
  <si>
    <t>Insurance - Vehicle</t>
  </si>
  <si>
    <t>Vehicle Insurance (Reclass from Equipment Expense)</t>
  </si>
  <si>
    <t>657-1001-5</t>
  </si>
  <si>
    <t>INSURANCE G/L - SOURCE (OPER)</t>
  </si>
  <si>
    <t>657-5001-5</t>
  </si>
  <si>
    <t>INSURANCE G/L - T &amp; D (OPER)</t>
  </si>
  <si>
    <t>657-7001-5</t>
  </si>
  <si>
    <t>INSURANCE G/L - CUSTOMER ACCTS</t>
  </si>
  <si>
    <t>657-8001-5</t>
  </si>
  <si>
    <t>INSURANCE G/L - ADMIN &amp; GENL</t>
  </si>
  <si>
    <t>Insurance - Gen. Liability</t>
  </si>
  <si>
    <t>Insurance - Workers' Compensation</t>
  </si>
  <si>
    <t>Worker's Compensation (Reclass from Employee Overhead)</t>
  </si>
  <si>
    <t>Insurance - Other</t>
  </si>
  <si>
    <t>659-8001-5</t>
  </si>
  <si>
    <t>INSURANCE OTHER - ADMIN &amp; GENL</t>
  </si>
  <si>
    <t>Bad Debt</t>
  </si>
  <si>
    <t>670-7001-5</t>
  </si>
  <si>
    <t>BAD DEBT EXPENSE</t>
  </si>
  <si>
    <t>675-7001-5</t>
  </si>
  <si>
    <t>MISC EXPENSE - CUSTOMER ACCTS</t>
  </si>
  <si>
    <t>675-7021-5</t>
  </si>
  <si>
    <t>MISC EXPENSE - CASH OVER/SHORT (CIS)</t>
  </si>
  <si>
    <t>675-8001-5</t>
  </si>
  <si>
    <t>MISC EXPENSE - ADMIN &amp; GENL</t>
  </si>
  <si>
    <t>Miscellaneous Expenses</t>
  </si>
  <si>
    <t>403-3044-5</t>
  </si>
  <si>
    <t>DEPR EXPENSE - OFFICE BUILDING</t>
  </si>
  <si>
    <t>403-3112-5</t>
  </si>
  <si>
    <t>DEPR EXPENSE - EQUIP (ELEC PUMPING)</t>
  </si>
  <si>
    <t>403-3304-5</t>
  </si>
  <si>
    <t>DEPR EXPENSE - STANDPIPES</t>
  </si>
  <si>
    <t>403-3314-5</t>
  </si>
  <si>
    <t>DEPR EXPENSE - MAINS (TRANS &amp; DISTR)</t>
  </si>
  <si>
    <t>403-3324-5</t>
  </si>
  <si>
    <t>DEPR EXPENSE - SCADA</t>
  </si>
  <si>
    <t>403-3334-5</t>
  </si>
  <si>
    <t>DEPR EXPENSE - METERS (SERVICES)</t>
  </si>
  <si>
    <t>403-3344-5</t>
  </si>
  <si>
    <t>DEPR EXPENSE - METERS</t>
  </si>
  <si>
    <t>403-3345-5</t>
  </si>
  <si>
    <t>DEPR EXPENSE - METERS (INSTALLATIONS)</t>
  </si>
  <si>
    <t>403-3354-5</t>
  </si>
  <si>
    <t>DEPR EXPENSE - HYDRANTS</t>
  </si>
  <si>
    <t>403-3400-5</t>
  </si>
  <si>
    <t>DEPR EXPENSE - SOFTWARE</t>
  </si>
  <si>
    <t>403-3401-5</t>
  </si>
  <si>
    <t>DEPR EXPENSE - HARDWARE</t>
  </si>
  <si>
    <t>403-3405-5</t>
  </si>
  <si>
    <t>DEPR EXPENSE - FURNITURE &amp; EQUIPMENT</t>
  </si>
  <si>
    <t>403-3435-5</t>
  </si>
  <si>
    <t>DEPR EXPENSE - EQUIPMENT  (TOOLS)</t>
  </si>
  <si>
    <t>403-3465-5</t>
  </si>
  <si>
    <t>DEPR EXPENSE - EQUIP (COMMUNICATION)</t>
  </si>
  <si>
    <t>Depreciation Expense</t>
  </si>
  <si>
    <t>Taxes Other Than Income</t>
  </si>
  <si>
    <t>408-0000-5</t>
  </si>
  <si>
    <t>PSC ASSESSMENT</t>
  </si>
  <si>
    <t>Net Utility Operating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</si>
</sst>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2"/>
      <name val="Arial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rgb="FF00000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Accounting"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43" fontId="3" fillId="0" borderId="0" xfId="3" applyFont="1" applyAlignment="1">
      <alignment horizontal="center"/>
    </xf>
    <xf numFmtId="43" fontId="4" fillId="0" borderId="0" xfId="3" applyFont="1" applyAlignment="1">
      <alignment horizontal="center"/>
    </xf>
    <xf numFmtId="43" fontId="3" fillId="0" borderId="0" xfId="3" applyFont="1"/>
    <xf numFmtId="43" fontId="3" fillId="0" borderId="1" xfId="3" applyFont="1" applyBorder="1" applyAlignment="1">
      <alignment vertical="center"/>
    </xf>
    <xf numFmtId="164" fontId="3" fillId="0" borderId="1" xfId="3" applyNumberFormat="1" applyFont="1" applyBorder="1" applyAlignment="1">
      <alignment horizontal="center" vertical="center"/>
    </xf>
    <xf numFmtId="43" fontId="5" fillId="0" borderId="1" xfId="3" applyFont="1" applyBorder="1" applyAlignment="1">
      <alignment horizontal="center"/>
    </xf>
    <xf numFmtId="43" fontId="5" fillId="0" borderId="1" xfId="3" applyFont="1" applyBorder="1" applyAlignment="1">
      <alignment horizontal="left"/>
    </xf>
    <xf numFmtId="43" fontId="6" fillId="0" borderId="0" xfId="3" applyFont="1" applyAlignment="1">
      <alignment vertical="center"/>
    </xf>
    <xf numFmtId="43" fontId="7" fillId="0" borderId="0" xfId="1" applyFont="1" applyAlignment="1">
      <alignment horizontal="left" vertical="top"/>
    </xf>
    <xf numFmtId="43" fontId="3" fillId="0" borderId="0" xfId="1" applyFont="1"/>
    <xf numFmtId="164" fontId="3" fillId="0" borderId="0" xfId="1" applyNumberFormat="1" applyFont="1"/>
    <xf numFmtId="43" fontId="8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43" fontId="3" fillId="0" borderId="0" xfId="1" applyFont="1" applyAlignment="1">
      <alignment vertical="top"/>
    </xf>
    <xf numFmtId="43" fontId="3" fillId="0" borderId="0" xfId="1" applyFont="1" applyBorder="1"/>
    <xf numFmtId="164" fontId="3" fillId="0" borderId="0" xfId="1" applyNumberFormat="1" applyFont="1" applyBorder="1" applyAlignment="1">
      <alignment horizontal="center"/>
    </xf>
    <xf numFmtId="43" fontId="3" fillId="0" borderId="0" xfId="1" applyFont="1" applyBorder="1" applyAlignment="1">
      <alignment vertical="center"/>
    </xf>
    <xf numFmtId="164" fontId="3" fillId="0" borderId="0" xfId="1" applyNumberFormat="1" applyFont="1" applyBorder="1" applyAlignment="1">
      <alignment horizontal="center" vertical="center"/>
    </xf>
    <xf numFmtId="43" fontId="4" fillId="0" borderId="0" xfId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43" fontId="3" fillId="0" borderId="1" xfId="1" applyFont="1" applyBorder="1" applyAlignment="1">
      <alignment vertical="top"/>
    </xf>
    <xf numFmtId="43" fontId="3" fillId="0" borderId="0" xfId="1" applyFont="1" applyAlignment="1">
      <alignment vertical="center"/>
    </xf>
    <xf numFmtId="164" fontId="3" fillId="0" borderId="0" xfId="1" applyNumberFormat="1" applyFont="1" applyAlignment="1">
      <alignment vertical="center"/>
    </xf>
    <xf numFmtId="43" fontId="3" fillId="0" borderId="0" xfId="1" applyFont="1" applyAlignment="1">
      <alignment horizontal="right" vertical="center"/>
    </xf>
    <xf numFmtId="43" fontId="3" fillId="0" borderId="0" xfId="1" applyFont="1" applyFill="1" applyAlignment="1">
      <alignment vertical="top"/>
    </xf>
    <xf numFmtId="164" fontId="3" fillId="0" borderId="0" xfId="1" applyNumberFormat="1" applyFont="1" applyFill="1" applyBorder="1" applyAlignment="1">
      <alignment vertical="center"/>
    </xf>
    <xf numFmtId="43" fontId="9" fillId="0" borderId="0" xfId="1" applyFont="1" applyAlignment="1">
      <alignment horizontal="right" vertical="center"/>
    </xf>
    <xf numFmtId="43" fontId="4" fillId="0" borderId="0" xfId="1" applyFont="1" applyAlignment="1">
      <alignment vertical="center"/>
    </xf>
    <xf numFmtId="43" fontId="9" fillId="0" borderId="0" xfId="1" applyFont="1" applyAlignment="1">
      <alignment horizontal="right"/>
    </xf>
    <xf numFmtId="43" fontId="3" fillId="0" borderId="1" xfId="1" applyFont="1" applyBorder="1"/>
    <xf numFmtId="164" fontId="9" fillId="0" borderId="0" xfId="1" applyNumberFormat="1" applyFont="1" applyFill="1" applyBorder="1" applyAlignment="1">
      <alignment vertical="center"/>
    </xf>
    <xf numFmtId="43" fontId="9" fillId="0" borderId="0" xfId="1" applyFont="1" applyAlignment="1">
      <alignment horizontal="right" vertical="center" indent="1"/>
    </xf>
    <xf numFmtId="43" fontId="9" fillId="0" borderId="0" xfId="1" applyFont="1" applyFill="1" applyAlignment="1">
      <alignment vertical="top"/>
    </xf>
    <xf numFmtId="43" fontId="10" fillId="0" borderId="0" xfId="1" applyFont="1" applyAlignment="1">
      <alignment horizontal="right"/>
    </xf>
    <xf numFmtId="43" fontId="11" fillId="0" borderId="0" xfId="1" applyFont="1"/>
    <xf numFmtId="43" fontId="12" fillId="0" borderId="0" xfId="1" applyFont="1" applyAlignment="1">
      <alignment horizontal="center"/>
    </xf>
    <xf numFmtId="43" fontId="3" fillId="0" borderId="0" xfId="1" applyFont="1" applyFill="1"/>
    <xf numFmtId="43" fontId="3" fillId="0" borderId="1" xfId="1" applyFont="1" applyFill="1" applyBorder="1" applyAlignment="1">
      <alignment vertical="top"/>
    </xf>
    <xf numFmtId="164" fontId="9" fillId="0" borderId="0" xfId="1" applyNumberFormat="1" applyFont="1" applyBorder="1" applyAlignment="1">
      <alignment vertical="center"/>
    </xf>
    <xf numFmtId="43" fontId="9" fillId="0" borderId="0" xfId="1" applyFont="1" applyFill="1"/>
    <xf numFmtId="43" fontId="3" fillId="0" borderId="0" xfId="1" applyFont="1" applyBorder="1" applyAlignment="1">
      <alignment horizontal="center"/>
    </xf>
    <xf numFmtId="43" fontId="3" fillId="0" borderId="0" xfId="1" applyFont="1" applyFill="1" applyBorder="1"/>
    <xf numFmtId="164" fontId="9" fillId="0" borderId="1" xfId="1" applyNumberFormat="1" applyFont="1" applyBorder="1" applyAlignment="1">
      <alignment vertical="center"/>
    </xf>
    <xf numFmtId="164" fontId="9" fillId="0" borderId="2" xfId="1" applyNumberFormat="1" applyFont="1" applyBorder="1" applyAlignment="1">
      <alignment vertical="center"/>
    </xf>
    <xf numFmtId="43" fontId="9" fillId="0" borderId="0" xfId="1" applyFont="1" applyFill="1" applyAlignment="1">
      <alignment horizontal="right"/>
    </xf>
    <xf numFmtId="43" fontId="9" fillId="0" borderId="2" xfId="1" applyFont="1" applyFill="1" applyBorder="1"/>
    <xf numFmtId="164" fontId="3" fillId="0" borderId="0" xfId="3" applyNumberFormat="1" applyFont="1" applyAlignment="1">
      <alignment horizontal="center"/>
    </xf>
    <xf numFmtId="43" fontId="3" fillId="0" borderId="0" xfId="3" applyFont="1" applyBorder="1" applyAlignment="1">
      <alignment horizontal="center"/>
    </xf>
  </cellXfs>
  <cellStyles count="5">
    <cellStyle name="Comma" xfId="1" builtinId="3"/>
    <cellStyle name="Comma 2" xfId="3" xr:uid="{00000000-0005-0000-0000-000001000000}"/>
    <cellStyle name="Currency 2" xfId="2" xr:uid="{00000000-0005-0000-0000-000003000000}"/>
    <cellStyle name="Normal" xfId="0" builtinId="0"/>
    <cellStyle name="Percent 2" xfId="4" xr:uid="{00000000-0005-0000-0000-000006000000}"/>
  </cellStyles>
  <dxfs count="0"/>
  <tableStyles count="0" defaultTableStyle="TableStyleMedium9" defaultPivotStyle="PivotStyleLight16"/>
  <colors>
    <mruColors>
      <color rgb="FFFFFFCC"/>
      <color rgb="FF59B589"/>
      <color rgb="FFFFFF99"/>
      <color rgb="FFCCFFCC"/>
      <color rgb="FFFFCCFF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86E0A-88BE-4076-9979-7D7D8AEF9793}">
  <dimension ref="A1:I138"/>
  <sheetViews>
    <sheetView tabSelected="1" workbookViewId="0">
      <pane ySplit="6" topLeftCell="A7" activePane="bottomLeft" state="frozen"/>
      <selection pane="bottomLeft" activeCell="A40" sqref="A40"/>
    </sheetView>
  </sheetViews>
  <sheetFormatPr defaultRowHeight="12.75" x14ac:dyDescent="0.35"/>
  <cols>
    <col min="1" max="1" width="24.77734375" style="10" customWidth="1"/>
    <col min="2" max="2" width="13" style="10" customWidth="1"/>
    <col min="3" max="3" width="8.5546875" style="11" customWidth="1"/>
    <col min="4" max="4" width="11.33203125" style="10" bestFit="1" customWidth="1"/>
    <col min="5" max="5" width="41.77734375" style="10" customWidth="1"/>
    <col min="6" max="6" width="13.5546875" style="10" bestFit="1" customWidth="1"/>
    <col min="7" max="7" width="14.5546875" style="10" customWidth="1"/>
    <col min="8" max="8" width="9.33203125" style="10" bestFit="1" customWidth="1"/>
    <col min="9" max="16384" width="8.88671875" style="10"/>
  </cols>
  <sheetData>
    <row r="1" spans="1:6" ht="13.15" x14ac:dyDescent="0.35">
      <c r="A1" s="9" t="s">
        <v>0</v>
      </c>
    </row>
    <row r="2" spans="1:6" x14ac:dyDescent="0.35">
      <c r="A2" s="8" t="s">
        <v>1</v>
      </c>
    </row>
    <row r="3" spans="1:6" x14ac:dyDescent="0.35">
      <c r="A3" s="8"/>
    </row>
    <row r="5" spans="1:6" x14ac:dyDescent="0.35">
      <c r="A5" s="47" t="s">
        <v>2</v>
      </c>
      <c r="B5" s="47"/>
      <c r="C5" s="3"/>
      <c r="D5" s="48" t="s">
        <v>3</v>
      </c>
      <c r="E5" s="48"/>
      <c r="F5" s="48"/>
    </row>
    <row r="6" spans="1:6" x14ac:dyDescent="0.35">
      <c r="A6" s="4" t="s">
        <v>4</v>
      </c>
      <c r="B6" s="5" t="s">
        <v>5</v>
      </c>
      <c r="C6" s="3"/>
      <c r="D6" s="6" t="s">
        <v>6</v>
      </c>
      <c r="E6" s="7" t="s">
        <v>4</v>
      </c>
      <c r="F6" s="6" t="s">
        <v>7</v>
      </c>
    </row>
    <row r="7" spans="1:6" ht="13.15" x14ac:dyDescent="0.4">
      <c r="D7" s="12"/>
      <c r="E7" s="12"/>
      <c r="F7" s="12"/>
    </row>
    <row r="8" spans="1:6" x14ac:dyDescent="0.35">
      <c r="D8" s="13" t="s">
        <v>8</v>
      </c>
      <c r="E8" s="10" t="s">
        <v>9</v>
      </c>
      <c r="F8" s="14">
        <v>1414284.24</v>
      </c>
    </row>
    <row r="9" spans="1:6" x14ac:dyDescent="0.35">
      <c r="D9" s="13" t="s">
        <v>10</v>
      </c>
      <c r="E9" s="10" t="s">
        <v>11</v>
      </c>
      <c r="F9" s="14">
        <v>827532.54</v>
      </c>
    </row>
    <row r="10" spans="1:6" x14ac:dyDescent="0.35">
      <c r="D10" s="13" t="s">
        <v>12</v>
      </c>
      <c r="E10" s="10" t="s">
        <v>13</v>
      </c>
      <c r="F10" s="14">
        <v>299090.46999999997</v>
      </c>
    </row>
    <row r="11" spans="1:6" x14ac:dyDescent="0.35">
      <c r="A11" s="15"/>
      <c r="B11" s="15"/>
      <c r="C11" s="16"/>
      <c r="D11" s="13" t="s">
        <v>14</v>
      </c>
      <c r="E11" s="10" t="s">
        <v>15</v>
      </c>
      <c r="F11" s="14">
        <v>27910.560000000001</v>
      </c>
    </row>
    <row r="12" spans="1:6" x14ac:dyDescent="0.35">
      <c r="A12" s="17"/>
      <c r="B12" s="17"/>
      <c r="C12" s="18"/>
      <c r="D12" s="13" t="s">
        <v>16</v>
      </c>
      <c r="E12" s="10" t="s">
        <v>17</v>
      </c>
      <c r="F12" s="14">
        <v>23220.89</v>
      </c>
    </row>
    <row r="13" spans="1:6" x14ac:dyDescent="0.35">
      <c r="A13" s="19"/>
      <c r="B13" s="17"/>
      <c r="C13" s="20"/>
      <c r="D13" s="13" t="s">
        <v>18</v>
      </c>
      <c r="E13" s="10" t="s">
        <v>19</v>
      </c>
      <c r="F13" s="21">
        <v>19699.740000000002</v>
      </c>
    </row>
    <row r="14" spans="1:6" x14ac:dyDescent="0.35">
      <c r="A14" s="22" t="s">
        <v>20</v>
      </c>
      <c r="B14" s="23">
        <v>2611738</v>
      </c>
      <c r="E14" s="24"/>
      <c r="F14" s="25">
        <f>SUM(F8:F13)</f>
        <v>2611738.4400000004</v>
      </c>
    </row>
    <row r="15" spans="1:6" x14ac:dyDescent="0.35">
      <c r="A15" s="22"/>
      <c r="B15" s="23"/>
    </row>
    <row r="16" spans="1:6" x14ac:dyDescent="0.35">
      <c r="A16" s="22" t="s">
        <v>21</v>
      </c>
      <c r="B16" s="20">
        <v>41703</v>
      </c>
      <c r="D16" s="13" t="s">
        <v>22</v>
      </c>
      <c r="E16" s="10" t="s">
        <v>23</v>
      </c>
      <c r="F16" s="25">
        <v>41703.39</v>
      </c>
    </row>
    <row r="17" spans="1:7" x14ac:dyDescent="0.35">
      <c r="A17" s="22"/>
      <c r="B17" s="20"/>
    </row>
    <row r="18" spans="1:7" x14ac:dyDescent="0.35">
      <c r="A18" s="22" t="s">
        <v>24</v>
      </c>
      <c r="B18" s="20">
        <v>37943</v>
      </c>
      <c r="D18" s="13" t="s">
        <v>25</v>
      </c>
      <c r="E18" s="10" t="s">
        <v>26</v>
      </c>
      <c r="F18" s="25">
        <v>37943.32</v>
      </c>
    </row>
    <row r="19" spans="1:7" x14ac:dyDescent="0.35">
      <c r="A19" s="22" t="s">
        <v>27</v>
      </c>
      <c r="B19" s="20">
        <v>16785</v>
      </c>
      <c r="D19" s="13" t="s">
        <v>28</v>
      </c>
      <c r="E19" s="10" t="s">
        <v>29</v>
      </c>
      <c r="F19" s="25">
        <v>16785</v>
      </c>
    </row>
    <row r="20" spans="1:7" x14ac:dyDescent="0.35">
      <c r="A20" s="10" t="s">
        <v>30</v>
      </c>
      <c r="B20" s="26">
        <v>37014</v>
      </c>
      <c r="D20" s="13" t="s">
        <v>31</v>
      </c>
      <c r="E20" s="10" t="s">
        <v>32</v>
      </c>
      <c r="F20" s="25">
        <v>37013.75</v>
      </c>
    </row>
    <row r="21" spans="1:7" x14ac:dyDescent="0.35">
      <c r="B21" s="11"/>
    </row>
    <row r="22" spans="1:7" x14ac:dyDescent="0.35">
      <c r="B22" s="11"/>
      <c r="D22" s="13" t="s">
        <v>33</v>
      </c>
      <c r="E22" s="10" t="s">
        <v>34</v>
      </c>
      <c r="F22" s="14">
        <v>599.91</v>
      </c>
    </row>
    <row r="23" spans="1:7" x14ac:dyDescent="0.35">
      <c r="B23" s="11"/>
      <c r="D23" s="13" t="s">
        <v>35</v>
      </c>
      <c r="E23" s="10" t="s">
        <v>36</v>
      </c>
      <c r="F23" s="21">
        <v>1632.78</v>
      </c>
    </row>
    <row r="24" spans="1:7" ht="13.15" x14ac:dyDescent="0.35">
      <c r="A24" s="10" t="s">
        <v>37</v>
      </c>
      <c r="B24" s="20">
        <v>2233</v>
      </c>
      <c r="E24" s="27"/>
      <c r="F24" s="25">
        <f>SUM(F22:F23)</f>
        <v>2232.69</v>
      </c>
    </row>
    <row r="25" spans="1:7" x14ac:dyDescent="0.35">
      <c r="A25" s="22"/>
      <c r="B25" s="11"/>
    </row>
    <row r="26" spans="1:7" x14ac:dyDescent="0.35">
      <c r="A26" s="28"/>
      <c r="B26" s="11"/>
      <c r="D26" s="13" t="s">
        <v>38</v>
      </c>
      <c r="E26" s="10" t="s">
        <v>39</v>
      </c>
      <c r="F26" s="14">
        <v>64928.25</v>
      </c>
      <c r="G26" s="14"/>
    </row>
    <row r="27" spans="1:7" x14ac:dyDescent="0.35">
      <c r="A27" s="22"/>
      <c r="B27" s="11"/>
      <c r="D27" s="13" t="s">
        <v>40</v>
      </c>
      <c r="E27" s="10" t="s">
        <v>41</v>
      </c>
      <c r="F27" s="14">
        <v>39050.86</v>
      </c>
      <c r="G27" s="14"/>
    </row>
    <row r="28" spans="1:7" x14ac:dyDescent="0.35">
      <c r="B28" s="11"/>
      <c r="D28" s="13" t="s">
        <v>42</v>
      </c>
      <c r="E28" s="10" t="s">
        <v>43</v>
      </c>
      <c r="F28" s="14">
        <v>86619.24</v>
      </c>
      <c r="G28" s="14"/>
    </row>
    <row r="29" spans="1:7" x14ac:dyDescent="0.35">
      <c r="B29" s="23"/>
      <c r="D29" s="13" t="s">
        <v>44</v>
      </c>
      <c r="E29" s="10" t="s">
        <v>45</v>
      </c>
      <c r="F29" s="21">
        <v>38057.29</v>
      </c>
      <c r="G29" s="14"/>
    </row>
    <row r="30" spans="1:7" ht="13.15" x14ac:dyDescent="0.4">
      <c r="A30" s="22" t="s">
        <v>46</v>
      </c>
      <c r="B30" s="20">
        <v>228656</v>
      </c>
      <c r="E30" s="29"/>
      <c r="F30" s="25">
        <f>SUM(F26:F29)</f>
        <v>228655.64</v>
      </c>
    </row>
    <row r="31" spans="1:7" x14ac:dyDescent="0.35">
      <c r="A31" s="22"/>
      <c r="B31" s="20"/>
    </row>
    <row r="32" spans="1:7" x14ac:dyDescent="0.35">
      <c r="A32" s="22" t="s">
        <v>47</v>
      </c>
      <c r="B32" s="20">
        <v>10800</v>
      </c>
      <c r="D32" s="13" t="s">
        <v>48</v>
      </c>
      <c r="E32" s="10" t="s">
        <v>49</v>
      </c>
      <c r="F32" s="25">
        <v>10800</v>
      </c>
    </row>
    <row r="34" spans="1:9" x14ac:dyDescent="0.35">
      <c r="D34" s="13" t="s">
        <v>50</v>
      </c>
      <c r="F34" s="1"/>
      <c r="G34" s="1" t="s">
        <v>51</v>
      </c>
      <c r="H34" s="1" t="s">
        <v>52</v>
      </c>
    </row>
    <row r="35" spans="1:9" x14ac:dyDescent="0.35">
      <c r="D35" s="13" t="s">
        <v>50</v>
      </c>
      <c r="F35" s="2" t="s">
        <v>53</v>
      </c>
      <c r="G35" s="2" t="s">
        <v>54</v>
      </c>
      <c r="H35" s="2" t="s">
        <v>55</v>
      </c>
    </row>
    <row r="36" spans="1:9" x14ac:dyDescent="0.35">
      <c r="D36" s="13" t="s">
        <v>56</v>
      </c>
      <c r="E36" s="10" t="s">
        <v>57</v>
      </c>
      <c r="F36" s="14">
        <v>36600.75</v>
      </c>
      <c r="G36" s="14">
        <v>463.80947046415707</v>
      </c>
      <c r="H36" s="10">
        <f>+F36-G36</f>
        <v>36136.940529535845</v>
      </c>
    </row>
    <row r="37" spans="1:9" x14ac:dyDescent="0.35">
      <c r="D37" s="13" t="s">
        <v>58</v>
      </c>
      <c r="E37" s="10" t="s">
        <v>59</v>
      </c>
      <c r="F37" s="14">
        <v>22264.39</v>
      </c>
      <c r="G37" s="14">
        <v>282.13724954017266</v>
      </c>
      <c r="H37" s="10">
        <f t="shared" ref="H37:H42" si="0">+F37-G37</f>
        <v>21982.252750459826</v>
      </c>
    </row>
    <row r="38" spans="1:9" x14ac:dyDescent="0.35">
      <c r="D38" s="13" t="s">
        <v>60</v>
      </c>
      <c r="E38" s="10" t="s">
        <v>61</v>
      </c>
      <c r="F38" s="14">
        <v>49180.4</v>
      </c>
      <c r="G38" s="14">
        <v>623.22043349427088</v>
      </c>
      <c r="H38" s="10">
        <f t="shared" si="0"/>
        <v>48557.179566505729</v>
      </c>
    </row>
    <row r="39" spans="1:9" x14ac:dyDescent="0.35">
      <c r="D39" s="13" t="s">
        <v>62</v>
      </c>
      <c r="E39" s="10" t="s">
        <v>63</v>
      </c>
      <c r="F39" s="14">
        <v>23076.44</v>
      </c>
      <c r="G39" s="14">
        <v>76.156968247795234</v>
      </c>
      <c r="H39" s="15">
        <f t="shared" si="0"/>
        <v>23000.283031752202</v>
      </c>
      <c r="I39" s="15"/>
    </row>
    <row r="40" spans="1:9" x14ac:dyDescent="0.35">
      <c r="D40" s="13" t="s">
        <v>64</v>
      </c>
      <c r="E40" s="10" t="s">
        <v>65</v>
      </c>
      <c r="F40" s="14">
        <v>826.2</v>
      </c>
      <c r="G40" s="14">
        <v>0</v>
      </c>
      <c r="H40" s="15">
        <f t="shared" si="0"/>
        <v>826.2</v>
      </c>
      <c r="I40" s="15"/>
    </row>
    <row r="41" spans="1:9" x14ac:dyDescent="0.35">
      <c r="D41" s="13" t="s">
        <v>66</v>
      </c>
      <c r="E41" s="10" t="s">
        <v>67</v>
      </c>
      <c r="F41" s="14">
        <v>0</v>
      </c>
      <c r="G41" s="10">
        <v>0</v>
      </c>
      <c r="H41" s="15">
        <f t="shared" si="0"/>
        <v>0</v>
      </c>
      <c r="I41" s="15"/>
    </row>
    <row r="42" spans="1:9" x14ac:dyDescent="0.35">
      <c r="D42" s="13" t="s">
        <v>68</v>
      </c>
      <c r="E42" s="10" t="s">
        <v>69</v>
      </c>
      <c r="F42" s="30">
        <v>-17892.84</v>
      </c>
      <c r="G42" s="30">
        <v>0</v>
      </c>
      <c r="H42" s="30">
        <f t="shared" si="0"/>
        <v>-17892.84</v>
      </c>
      <c r="I42" s="15"/>
    </row>
    <row r="43" spans="1:9" ht="13.15" x14ac:dyDescent="0.35">
      <c r="A43" s="22" t="s">
        <v>70</v>
      </c>
      <c r="B43" s="31">
        <v>112610</v>
      </c>
      <c r="D43" s="13"/>
      <c r="E43" s="32"/>
      <c r="F43" s="10">
        <f>SUM(F36:F42)</f>
        <v>114055.34000000003</v>
      </c>
      <c r="G43" s="25">
        <f>SUM(G36:G42)</f>
        <v>1445.324121746396</v>
      </c>
      <c r="H43" s="33">
        <f>SUM(H36:H42)</f>
        <v>112610.0158782536</v>
      </c>
    </row>
    <row r="44" spans="1:9" ht="15" x14ac:dyDescent="0.65">
      <c r="D44" s="13" t="s">
        <v>50</v>
      </c>
      <c r="E44" s="34"/>
      <c r="F44" s="35"/>
      <c r="G44" s="36"/>
    </row>
    <row r="45" spans="1:9" x14ac:dyDescent="0.35">
      <c r="D45" s="13" t="s">
        <v>71</v>
      </c>
      <c r="E45" s="10" t="s">
        <v>72</v>
      </c>
      <c r="F45" s="14">
        <v>1187280.92</v>
      </c>
    </row>
    <row r="46" spans="1:9" x14ac:dyDescent="0.35">
      <c r="A46" s="22"/>
      <c r="D46" s="13" t="s">
        <v>73</v>
      </c>
      <c r="E46" s="10" t="s">
        <v>74</v>
      </c>
      <c r="F46" s="21">
        <v>28848.04</v>
      </c>
    </row>
    <row r="47" spans="1:9" ht="13.15" x14ac:dyDescent="0.35">
      <c r="A47" s="22" t="s">
        <v>75</v>
      </c>
      <c r="B47" s="20">
        <v>1216129</v>
      </c>
      <c r="E47" s="27"/>
      <c r="F47" s="37">
        <f>SUM(F45:F46)</f>
        <v>1216128.96</v>
      </c>
    </row>
    <row r="48" spans="1:9" x14ac:dyDescent="0.35">
      <c r="A48" s="22"/>
      <c r="B48" s="22"/>
      <c r="C48" s="20"/>
    </row>
    <row r="49" spans="1:6" x14ac:dyDescent="0.35">
      <c r="A49" s="22"/>
      <c r="D49" s="13" t="s">
        <v>76</v>
      </c>
      <c r="E49" s="10" t="s">
        <v>77</v>
      </c>
      <c r="F49" s="14">
        <v>26840.86</v>
      </c>
    </row>
    <row r="50" spans="1:6" x14ac:dyDescent="0.35">
      <c r="A50" s="22"/>
      <c r="D50" s="13" t="s">
        <v>78</v>
      </c>
      <c r="E50" s="10" t="s">
        <v>79</v>
      </c>
      <c r="F50" s="14">
        <v>2429.23</v>
      </c>
    </row>
    <row r="51" spans="1:6" x14ac:dyDescent="0.35">
      <c r="A51" s="22"/>
      <c r="B51" s="22"/>
      <c r="C51" s="20"/>
      <c r="D51" s="13" t="s">
        <v>80</v>
      </c>
      <c r="E51" s="10" t="s">
        <v>81</v>
      </c>
      <c r="F51" s="38">
        <v>1683.11</v>
      </c>
    </row>
    <row r="52" spans="1:6" ht="13.15" x14ac:dyDescent="0.35">
      <c r="A52" s="22" t="s">
        <v>82</v>
      </c>
      <c r="B52" s="20">
        <v>30953</v>
      </c>
      <c r="E52" s="27"/>
      <c r="F52" s="37">
        <f>SUM(F49:F51)</f>
        <v>30953.200000000001</v>
      </c>
    </row>
    <row r="53" spans="1:6" x14ac:dyDescent="0.35">
      <c r="A53" s="22"/>
    </row>
    <row r="54" spans="1:6" x14ac:dyDescent="0.35">
      <c r="A54" s="22"/>
      <c r="B54" s="22"/>
      <c r="C54" s="20"/>
      <c r="D54" s="13" t="s">
        <v>83</v>
      </c>
      <c r="E54" s="10" t="s">
        <v>84</v>
      </c>
      <c r="F54" s="14">
        <v>5650.13</v>
      </c>
    </row>
    <row r="55" spans="1:6" x14ac:dyDescent="0.35">
      <c r="A55" s="22"/>
      <c r="B55" s="22"/>
      <c r="C55" s="20"/>
      <c r="D55" s="13" t="s">
        <v>85</v>
      </c>
      <c r="E55" s="10" t="s">
        <v>86</v>
      </c>
      <c r="F55" s="14">
        <v>27386.16</v>
      </c>
    </row>
    <row r="56" spans="1:6" x14ac:dyDescent="0.35">
      <c r="A56" s="22"/>
      <c r="B56" s="22"/>
      <c r="C56" s="20"/>
      <c r="D56" s="13" t="s">
        <v>87</v>
      </c>
      <c r="E56" s="10" t="s">
        <v>88</v>
      </c>
      <c r="F56" s="14">
        <v>2258.11</v>
      </c>
    </row>
    <row r="57" spans="1:6" x14ac:dyDescent="0.35">
      <c r="A57" s="22"/>
      <c r="B57" s="22"/>
      <c r="C57" s="20"/>
      <c r="D57" s="13" t="s">
        <v>89</v>
      </c>
      <c r="E57" s="10" t="s">
        <v>90</v>
      </c>
      <c r="F57" s="21">
        <v>3666.3</v>
      </c>
    </row>
    <row r="58" spans="1:6" ht="13.15" x14ac:dyDescent="0.35">
      <c r="A58" s="22" t="s">
        <v>91</v>
      </c>
      <c r="B58" s="20">
        <v>38961</v>
      </c>
      <c r="E58" s="27"/>
      <c r="F58" s="37">
        <f>SUM(F54:F57)</f>
        <v>38960.700000000004</v>
      </c>
    </row>
    <row r="60" spans="1:6" x14ac:dyDescent="0.35">
      <c r="D60" s="13" t="s">
        <v>92</v>
      </c>
      <c r="E60" s="10" t="s">
        <v>93</v>
      </c>
      <c r="F60" s="14">
        <v>750</v>
      </c>
    </row>
    <row r="61" spans="1:6" x14ac:dyDescent="0.35">
      <c r="D61" s="13" t="s">
        <v>94</v>
      </c>
      <c r="E61" s="10" t="s">
        <v>95</v>
      </c>
      <c r="F61" s="14">
        <v>750</v>
      </c>
    </row>
    <row r="62" spans="1:6" x14ac:dyDescent="0.35">
      <c r="A62" s="22"/>
      <c r="D62" s="13" t="s">
        <v>96</v>
      </c>
      <c r="E62" s="10" t="s">
        <v>97</v>
      </c>
      <c r="F62" s="14">
        <v>750</v>
      </c>
    </row>
    <row r="63" spans="1:6" x14ac:dyDescent="0.35">
      <c r="A63" s="22"/>
      <c r="B63" s="22"/>
      <c r="C63" s="20"/>
      <c r="D63" s="13" t="s">
        <v>98</v>
      </c>
      <c r="E63" s="10" t="s">
        <v>99</v>
      </c>
      <c r="F63" s="14">
        <v>750</v>
      </c>
    </row>
    <row r="64" spans="1:6" x14ac:dyDescent="0.35">
      <c r="A64" s="22"/>
      <c r="B64" s="22"/>
      <c r="C64" s="20"/>
      <c r="D64" s="13" t="s">
        <v>100</v>
      </c>
      <c r="E64" s="10" t="s">
        <v>101</v>
      </c>
      <c r="F64" s="14">
        <v>1500</v>
      </c>
    </row>
    <row r="65" spans="1:8" x14ac:dyDescent="0.35">
      <c r="A65" s="22"/>
      <c r="B65" s="22"/>
      <c r="C65" s="20"/>
      <c r="D65" s="13" t="s">
        <v>102</v>
      </c>
      <c r="E65" s="10" t="s">
        <v>103</v>
      </c>
      <c r="F65" s="21">
        <v>1528.8</v>
      </c>
    </row>
    <row r="66" spans="1:8" ht="13.15" x14ac:dyDescent="0.35">
      <c r="A66" s="22" t="s">
        <v>104</v>
      </c>
      <c r="B66" s="20">
        <v>6029</v>
      </c>
      <c r="E66" s="27"/>
      <c r="F66" s="37">
        <f>SUM(F60:F65)</f>
        <v>6028.8</v>
      </c>
    </row>
    <row r="67" spans="1:8" x14ac:dyDescent="0.35">
      <c r="A67" s="22"/>
      <c r="B67" s="22"/>
      <c r="C67" s="20"/>
    </row>
    <row r="68" spans="1:8" x14ac:dyDescent="0.35">
      <c r="A68" s="22" t="s">
        <v>105</v>
      </c>
      <c r="B68" s="20">
        <v>113</v>
      </c>
      <c r="D68" s="13" t="s">
        <v>106</v>
      </c>
      <c r="E68" s="10" t="s">
        <v>107</v>
      </c>
      <c r="F68" s="37">
        <v>113.4</v>
      </c>
    </row>
    <row r="69" spans="1:8" x14ac:dyDescent="0.35">
      <c r="A69" s="22"/>
      <c r="B69" s="22"/>
      <c r="C69" s="20"/>
    </row>
    <row r="70" spans="1:8" x14ac:dyDescent="0.35">
      <c r="A70" s="22" t="s">
        <v>108</v>
      </c>
      <c r="B70" s="20">
        <v>6812</v>
      </c>
      <c r="E70" s="3" t="s">
        <v>109</v>
      </c>
      <c r="F70" s="10">
        <f>+G78</f>
        <v>6811.6</v>
      </c>
    </row>
    <row r="71" spans="1:8" x14ac:dyDescent="0.35">
      <c r="A71" s="22"/>
      <c r="B71" s="22"/>
      <c r="C71" s="20"/>
    </row>
    <row r="72" spans="1:8" x14ac:dyDescent="0.35">
      <c r="D72" s="13" t="s">
        <v>50</v>
      </c>
      <c r="F72" s="1"/>
      <c r="G72" s="1" t="s">
        <v>51</v>
      </c>
      <c r="H72" s="1" t="s">
        <v>52</v>
      </c>
    </row>
    <row r="73" spans="1:8" x14ac:dyDescent="0.35">
      <c r="A73" s="22"/>
      <c r="D73" s="13" t="s">
        <v>50</v>
      </c>
      <c r="F73" s="2" t="s">
        <v>53</v>
      </c>
      <c r="G73" s="2" t="s">
        <v>110</v>
      </c>
      <c r="H73" s="2" t="s">
        <v>55</v>
      </c>
    </row>
    <row r="74" spans="1:8" x14ac:dyDescent="0.35">
      <c r="A74" s="22"/>
      <c r="D74" s="13" t="s">
        <v>111</v>
      </c>
      <c r="E74" s="10" t="s">
        <v>112</v>
      </c>
      <c r="F74" s="14">
        <v>18437.55</v>
      </c>
      <c r="G74" s="10">
        <v>6811.6</v>
      </c>
      <c r="H74" s="10">
        <f>+F74-G74</f>
        <v>11625.949999999999</v>
      </c>
    </row>
    <row r="75" spans="1:8" x14ac:dyDescent="0.35">
      <c r="A75" s="22"/>
      <c r="D75" s="13" t="s">
        <v>113</v>
      </c>
      <c r="E75" s="10" t="s">
        <v>114</v>
      </c>
      <c r="F75" s="14">
        <v>39555.300000000003</v>
      </c>
      <c r="H75" s="10">
        <f t="shared" ref="H75:H77" si="1">+F75-G75</f>
        <v>39555.300000000003</v>
      </c>
    </row>
    <row r="76" spans="1:8" x14ac:dyDescent="0.35">
      <c r="A76" s="22"/>
      <c r="D76" s="13" t="s">
        <v>115</v>
      </c>
      <c r="E76" s="10" t="s">
        <v>116</v>
      </c>
      <c r="F76" s="14">
        <v>36431.94</v>
      </c>
      <c r="H76" s="10">
        <f t="shared" si="1"/>
        <v>36431.94</v>
      </c>
    </row>
    <row r="77" spans="1:8" x14ac:dyDescent="0.35">
      <c r="A77" s="22"/>
      <c r="D77" s="13" t="s">
        <v>117</v>
      </c>
      <c r="E77" s="10" t="s">
        <v>118</v>
      </c>
      <c r="F77" s="21">
        <v>39488.15</v>
      </c>
      <c r="G77" s="30"/>
      <c r="H77" s="30">
        <f t="shared" si="1"/>
        <v>39488.15</v>
      </c>
    </row>
    <row r="78" spans="1:8" ht="13.15" x14ac:dyDescent="0.4">
      <c r="A78" s="22" t="s">
        <v>119</v>
      </c>
      <c r="B78" s="39">
        <v>127101</v>
      </c>
      <c r="D78" s="13" t="s">
        <v>50</v>
      </c>
      <c r="E78" s="29"/>
      <c r="F78" s="10">
        <f>SUM(F74:F77)</f>
        <v>133912.94</v>
      </c>
      <c r="G78" s="37">
        <f>SUM(G74:G77)</f>
        <v>6811.6</v>
      </c>
      <c r="H78" s="40">
        <f>SUM(H74:H77)</f>
        <v>127101.34</v>
      </c>
    </row>
    <row r="79" spans="1:8" x14ac:dyDescent="0.35">
      <c r="A79" s="22"/>
    </row>
    <row r="80" spans="1:8" x14ac:dyDescent="0.35">
      <c r="A80" s="22"/>
      <c r="B80" s="22"/>
      <c r="C80" s="20"/>
      <c r="D80" s="13" t="s">
        <v>120</v>
      </c>
      <c r="E80" s="10" t="s">
        <v>121</v>
      </c>
      <c r="F80" s="14">
        <v>1132.8</v>
      </c>
    </row>
    <row r="81" spans="1:8" x14ac:dyDescent="0.35">
      <c r="A81" s="22"/>
      <c r="D81" s="13" t="s">
        <v>122</v>
      </c>
      <c r="E81" s="10" t="s">
        <v>123</v>
      </c>
      <c r="F81" s="14">
        <v>2973.48</v>
      </c>
    </row>
    <row r="82" spans="1:8" x14ac:dyDescent="0.35">
      <c r="A82" s="22"/>
      <c r="B82" s="22"/>
      <c r="C82" s="20"/>
      <c r="D82" s="13" t="s">
        <v>124</v>
      </c>
      <c r="E82" s="10" t="s">
        <v>125</v>
      </c>
      <c r="F82" s="14">
        <v>4955.76</v>
      </c>
    </row>
    <row r="83" spans="1:8" x14ac:dyDescent="0.35">
      <c r="A83" s="22"/>
      <c r="D83" s="13" t="s">
        <v>126</v>
      </c>
      <c r="E83" s="10" t="s">
        <v>127</v>
      </c>
      <c r="F83" s="21">
        <v>849.6</v>
      </c>
    </row>
    <row r="84" spans="1:8" ht="13.15" x14ac:dyDescent="0.4">
      <c r="A84" s="22" t="s">
        <v>128</v>
      </c>
      <c r="B84" s="20">
        <v>9912</v>
      </c>
      <c r="C84" s="10"/>
      <c r="E84" s="29"/>
      <c r="F84" s="37">
        <f>SUM(F80:F83)</f>
        <v>9911.6400000000012</v>
      </c>
    </row>
    <row r="85" spans="1:8" x14ac:dyDescent="0.35">
      <c r="A85" s="22"/>
      <c r="B85" s="22"/>
      <c r="C85" s="20"/>
    </row>
    <row r="86" spans="1:8" x14ac:dyDescent="0.35">
      <c r="A86" s="22"/>
      <c r="B86" s="22"/>
      <c r="C86" s="20"/>
      <c r="D86" s="13" t="s">
        <v>50</v>
      </c>
      <c r="F86" s="1"/>
      <c r="G86" s="1" t="s">
        <v>51</v>
      </c>
      <c r="H86" s="1" t="s">
        <v>52</v>
      </c>
    </row>
    <row r="87" spans="1:8" x14ac:dyDescent="0.35">
      <c r="A87" s="22"/>
      <c r="B87" s="22"/>
      <c r="C87" s="20"/>
      <c r="D87" s="13" t="s">
        <v>50</v>
      </c>
      <c r="F87" s="2" t="s">
        <v>53</v>
      </c>
      <c r="G87" s="2" t="s">
        <v>129</v>
      </c>
      <c r="H87" s="2" t="s">
        <v>55</v>
      </c>
    </row>
    <row r="88" spans="1:8" ht="15" customHeight="1" x14ac:dyDescent="0.35">
      <c r="A88" s="22"/>
      <c r="D88" s="13" t="s">
        <v>130</v>
      </c>
      <c r="E88" s="10" t="s">
        <v>131</v>
      </c>
      <c r="F88" s="14">
        <v>17300.419999999998</v>
      </c>
      <c r="G88" s="14">
        <v>524.79455328521499</v>
      </c>
      <c r="H88" s="10">
        <f>+F88-G88</f>
        <v>16775.625446714785</v>
      </c>
    </row>
    <row r="89" spans="1:8" x14ac:dyDescent="0.35">
      <c r="A89" s="22"/>
      <c r="B89" s="22"/>
      <c r="C89" s="20"/>
      <c r="D89" s="13" t="s">
        <v>132</v>
      </c>
      <c r="E89" s="10" t="s">
        <v>133</v>
      </c>
      <c r="F89" s="14">
        <v>11386</v>
      </c>
      <c r="G89" s="14">
        <v>345.3853018426986</v>
      </c>
      <c r="H89" s="10">
        <f t="shared" ref="H89:H91" si="2">+F89-G89</f>
        <v>11040.614698157302</v>
      </c>
    </row>
    <row r="90" spans="1:8" x14ac:dyDescent="0.35">
      <c r="A90" s="22"/>
      <c r="D90" s="13" t="s">
        <v>134</v>
      </c>
      <c r="E90" s="10" t="s">
        <v>135</v>
      </c>
      <c r="F90" s="14">
        <v>9901.23</v>
      </c>
      <c r="G90" s="14">
        <v>300.34597858457602</v>
      </c>
      <c r="H90" s="10">
        <f t="shared" si="2"/>
        <v>9600.8840214154243</v>
      </c>
    </row>
    <row r="91" spans="1:8" x14ac:dyDescent="0.35">
      <c r="A91" s="22"/>
      <c r="B91" s="22"/>
      <c r="C91" s="20"/>
      <c r="D91" s="13" t="s">
        <v>136</v>
      </c>
      <c r="E91" s="10" t="s">
        <v>137</v>
      </c>
      <c r="F91" s="21">
        <v>94.75</v>
      </c>
      <c r="G91" s="21">
        <v>2.8741662875105995</v>
      </c>
      <c r="H91" s="30">
        <f t="shared" si="2"/>
        <v>91.875833712489396</v>
      </c>
    </row>
    <row r="92" spans="1:8" ht="13.15" x14ac:dyDescent="0.4">
      <c r="A92" s="22" t="s">
        <v>138</v>
      </c>
      <c r="B92" s="39">
        <v>37509</v>
      </c>
      <c r="C92" s="20"/>
      <c r="D92" s="13" t="s">
        <v>50</v>
      </c>
      <c r="E92" s="27"/>
      <c r="F92" s="10">
        <f>SUM(F88:F91)</f>
        <v>38682.399999999994</v>
      </c>
      <c r="G92" s="37">
        <v>1173.4000000000003</v>
      </c>
      <c r="H92" s="40">
        <f>SUM(H88:H91)</f>
        <v>37509</v>
      </c>
    </row>
    <row r="94" spans="1:8" x14ac:dyDescent="0.35">
      <c r="A94" s="22" t="s">
        <v>139</v>
      </c>
      <c r="B94" s="20">
        <v>1173</v>
      </c>
      <c r="C94" s="10"/>
      <c r="E94" s="3" t="s">
        <v>140</v>
      </c>
      <c r="F94" s="10">
        <f>+G92</f>
        <v>1173.4000000000003</v>
      </c>
    </row>
    <row r="95" spans="1:8" ht="13.15" x14ac:dyDescent="0.35">
      <c r="B95" s="22"/>
      <c r="C95" s="39"/>
    </row>
    <row r="96" spans="1:8" ht="13.15" x14ac:dyDescent="0.35">
      <c r="B96" s="22"/>
      <c r="C96" s="39"/>
    </row>
    <row r="97" spans="1:6" x14ac:dyDescent="0.35">
      <c r="D97" s="13" t="s">
        <v>141</v>
      </c>
      <c r="E97" s="10" t="s">
        <v>142</v>
      </c>
      <c r="F97" s="14">
        <v>1433.46</v>
      </c>
    </row>
    <row r="98" spans="1:6" x14ac:dyDescent="0.35">
      <c r="D98" s="13" t="s">
        <v>143</v>
      </c>
      <c r="E98" s="10" t="s">
        <v>144</v>
      </c>
      <c r="F98" s="14">
        <v>7047.87</v>
      </c>
    </row>
    <row r="99" spans="1:6" x14ac:dyDescent="0.35">
      <c r="D99" s="13" t="s">
        <v>145</v>
      </c>
      <c r="E99" s="10" t="s">
        <v>146</v>
      </c>
      <c r="F99" s="14">
        <v>1433.46</v>
      </c>
    </row>
    <row r="100" spans="1:6" x14ac:dyDescent="0.35">
      <c r="B100" s="11"/>
      <c r="C100" s="10"/>
      <c r="D100" s="13" t="s">
        <v>147</v>
      </c>
      <c r="E100" s="10" t="s">
        <v>148</v>
      </c>
      <c r="F100" s="21">
        <v>2030.74</v>
      </c>
    </row>
    <row r="101" spans="1:6" ht="13.15" x14ac:dyDescent="0.4">
      <c r="A101" s="22" t="s">
        <v>149</v>
      </c>
      <c r="B101" s="20">
        <v>11946</v>
      </c>
      <c r="C101" s="10"/>
      <c r="D101" s="13"/>
      <c r="E101" s="29"/>
      <c r="F101" s="37">
        <f>SUM(F97:F100)</f>
        <v>11945.53</v>
      </c>
    </row>
    <row r="102" spans="1:6" x14ac:dyDescent="0.35">
      <c r="B102" s="11"/>
      <c r="C102" s="10"/>
    </row>
    <row r="103" spans="1:6" x14ac:dyDescent="0.35">
      <c r="B103" s="11"/>
      <c r="C103" s="10"/>
    </row>
    <row r="104" spans="1:6" x14ac:dyDescent="0.35">
      <c r="A104" s="22" t="s">
        <v>150</v>
      </c>
      <c r="B104" s="20">
        <v>1445</v>
      </c>
      <c r="C104" s="10"/>
      <c r="E104" s="3" t="s">
        <v>151</v>
      </c>
      <c r="F104" s="37">
        <f>+G43</f>
        <v>1445.324121746396</v>
      </c>
    </row>
    <row r="105" spans="1:6" x14ac:dyDescent="0.35">
      <c r="B105" s="11"/>
      <c r="C105" s="10"/>
    </row>
    <row r="106" spans="1:6" x14ac:dyDescent="0.35">
      <c r="A106" s="22" t="s">
        <v>152</v>
      </c>
      <c r="B106" s="20">
        <v>804</v>
      </c>
      <c r="C106" s="10"/>
      <c r="D106" s="13" t="s">
        <v>153</v>
      </c>
      <c r="E106" s="10" t="s">
        <v>154</v>
      </c>
      <c r="F106" s="37">
        <v>804.2</v>
      </c>
    </row>
    <row r="107" spans="1:6" ht="13.15" x14ac:dyDescent="0.35">
      <c r="A107" s="22"/>
      <c r="B107" s="39"/>
      <c r="C107" s="10"/>
    </row>
    <row r="108" spans="1:6" x14ac:dyDescent="0.35">
      <c r="A108" s="22" t="s">
        <v>155</v>
      </c>
      <c r="B108" s="20">
        <v>1859</v>
      </c>
      <c r="C108" s="10"/>
      <c r="D108" s="13" t="s">
        <v>156</v>
      </c>
      <c r="E108" s="10" t="s">
        <v>157</v>
      </c>
      <c r="F108" s="37">
        <v>1858.56</v>
      </c>
    </row>
    <row r="109" spans="1:6" x14ac:dyDescent="0.35">
      <c r="A109" s="22"/>
      <c r="B109" s="20"/>
      <c r="C109" s="10"/>
    </row>
    <row r="110" spans="1:6" x14ac:dyDescent="0.35">
      <c r="A110" s="22"/>
      <c r="B110" s="20"/>
      <c r="C110" s="10"/>
      <c r="D110" s="13" t="s">
        <v>158</v>
      </c>
      <c r="E110" s="10" t="s">
        <v>159</v>
      </c>
      <c r="F110" s="14">
        <v>4311.37</v>
      </c>
    </row>
    <row r="111" spans="1:6" x14ac:dyDescent="0.35">
      <c r="A111" s="22"/>
      <c r="B111" s="20"/>
      <c r="C111" s="10"/>
      <c r="D111" s="13" t="s">
        <v>160</v>
      </c>
      <c r="E111" s="10" t="s">
        <v>161</v>
      </c>
      <c r="F111" s="14">
        <v>14.93</v>
      </c>
    </row>
    <row r="112" spans="1:6" x14ac:dyDescent="0.35">
      <c r="A112" s="22"/>
      <c r="B112" s="20"/>
      <c r="C112" s="10"/>
      <c r="D112" s="13" t="s">
        <v>162</v>
      </c>
      <c r="E112" s="10" t="s">
        <v>163</v>
      </c>
      <c r="F112" s="21">
        <v>899.66</v>
      </c>
    </row>
    <row r="113" spans="1:6" ht="13.15" x14ac:dyDescent="0.4">
      <c r="A113" s="22" t="s">
        <v>164</v>
      </c>
      <c r="B113" s="20">
        <v>5226</v>
      </c>
      <c r="C113" s="10"/>
      <c r="D113" s="13"/>
      <c r="E113" s="29"/>
      <c r="F113" s="37">
        <f>SUM(F110:F112)</f>
        <v>5225.96</v>
      </c>
    </row>
    <row r="114" spans="1:6" x14ac:dyDescent="0.35">
      <c r="A114" s="22"/>
      <c r="B114" s="11"/>
      <c r="C114" s="10"/>
    </row>
    <row r="115" spans="1:6" ht="13.15" x14ac:dyDescent="0.35">
      <c r="A115" s="22"/>
      <c r="B115" s="22"/>
      <c r="C115" s="39"/>
      <c r="D115" s="13" t="s">
        <v>165</v>
      </c>
      <c r="E115" s="10" t="s">
        <v>166</v>
      </c>
      <c r="F115" s="14">
        <v>56</v>
      </c>
    </row>
    <row r="116" spans="1:6" x14ac:dyDescent="0.35">
      <c r="D116" s="13" t="s">
        <v>167</v>
      </c>
      <c r="E116" s="10" t="s">
        <v>168</v>
      </c>
      <c r="F116" s="14">
        <v>91449</v>
      </c>
    </row>
    <row r="117" spans="1:6" x14ac:dyDescent="0.35">
      <c r="D117" s="13" t="s">
        <v>169</v>
      </c>
      <c r="E117" s="10" t="s">
        <v>170</v>
      </c>
      <c r="F117" s="14">
        <v>105346</v>
      </c>
    </row>
    <row r="118" spans="1:6" x14ac:dyDescent="0.35">
      <c r="D118" s="13" t="s">
        <v>171</v>
      </c>
      <c r="E118" s="10" t="s">
        <v>172</v>
      </c>
      <c r="F118" s="14">
        <v>220127</v>
      </c>
    </row>
    <row r="119" spans="1:6" x14ac:dyDescent="0.35">
      <c r="D119" s="13" t="s">
        <v>173</v>
      </c>
      <c r="E119" s="10" t="s">
        <v>174</v>
      </c>
      <c r="F119" s="14">
        <v>27372</v>
      </c>
    </row>
    <row r="120" spans="1:6" x14ac:dyDescent="0.35">
      <c r="D120" s="13" t="s">
        <v>175</v>
      </c>
      <c r="E120" s="10" t="s">
        <v>176</v>
      </c>
      <c r="F120" s="14">
        <v>43766</v>
      </c>
    </row>
    <row r="121" spans="1:6" x14ac:dyDescent="0.35">
      <c r="D121" s="13" t="s">
        <v>177</v>
      </c>
      <c r="E121" s="10" t="s">
        <v>178</v>
      </c>
      <c r="F121" s="14">
        <v>149444</v>
      </c>
    </row>
    <row r="122" spans="1:6" x14ac:dyDescent="0.35">
      <c r="D122" s="13" t="s">
        <v>179</v>
      </c>
      <c r="E122" s="10" t="s">
        <v>180</v>
      </c>
      <c r="F122" s="14">
        <v>23264</v>
      </c>
    </row>
    <row r="123" spans="1:6" x14ac:dyDescent="0.35">
      <c r="D123" s="13" t="s">
        <v>181</v>
      </c>
      <c r="E123" s="10" t="s">
        <v>182</v>
      </c>
      <c r="F123" s="14">
        <v>12981</v>
      </c>
    </row>
    <row r="124" spans="1:6" x14ac:dyDescent="0.35">
      <c r="D124" s="13" t="s">
        <v>183</v>
      </c>
      <c r="E124" s="10" t="s">
        <v>184</v>
      </c>
      <c r="F124" s="14">
        <v>18043</v>
      </c>
    </row>
    <row r="125" spans="1:6" x14ac:dyDescent="0.35">
      <c r="D125" s="13" t="s">
        <v>185</v>
      </c>
      <c r="E125" s="10" t="s">
        <v>186</v>
      </c>
      <c r="F125" s="14">
        <v>5340</v>
      </c>
    </row>
    <row r="126" spans="1:6" x14ac:dyDescent="0.35">
      <c r="A126" s="22"/>
      <c r="B126" s="22"/>
      <c r="C126" s="20"/>
      <c r="D126" s="13" t="s">
        <v>187</v>
      </c>
      <c r="E126" s="10" t="s">
        <v>188</v>
      </c>
      <c r="F126" s="14">
        <v>256</v>
      </c>
    </row>
    <row r="127" spans="1:6" x14ac:dyDescent="0.35">
      <c r="A127" s="22"/>
      <c r="B127" s="22"/>
      <c r="C127" s="20"/>
      <c r="D127" s="13" t="s">
        <v>189</v>
      </c>
      <c r="E127" s="10" t="s">
        <v>190</v>
      </c>
      <c r="F127" s="14">
        <v>1193</v>
      </c>
    </row>
    <row r="128" spans="1:6" x14ac:dyDescent="0.35">
      <c r="A128" s="22"/>
      <c r="B128" s="22"/>
      <c r="C128" s="20"/>
      <c r="D128" s="13" t="s">
        <v>191</v>
      </c>
      <c r="E128" s="10" t="s">
        <v>192</v>
      </c>
      <c r="F128" s="21">
        <v>2049</v>
      </c>
    </row>
    <row r="129" spans="1:6" ht="13.15" x14ac:dyDescent="0.4">
      <c r="A129" s="22" t="s">
        <v>193</v>
      </c>
      <c r="B129" s="26">
        <v>700686</v>
      </c>
      <c r="C129" s="10"/>
      <c r="D129" s="13" t="s">
        <v>50</v>
      </c>
      <c r="E129" s="29"/>
      <c r="F129" s="37">
        <f>SUM(F115:F128)</f>
        <v>700686</v>
      </c>
    </row>
    <row r="131" spans="1:6" x14ac:dyDescent="0.35">
      <c r="A131" s="17" t="s">
        <v>194</v>
      </c>
      <c r="B131" s="20">
        <v>3916</v>
      </c>
      <c r="C131" s="10"/>
      <c r="D131" s="41" t="s">
        <v>195</v>
      </c>
      <c r="E131" s="15" t="s">
        <v>196</v>
      </c>
      <c r="F131" s="42">
        <v>3916.1</v>
      </c>
    </row>
    <row r="132" spans="1:6" ht="13.15" x14ac:dyDescent="0.35">
      <c r="A132" s="22"/>
      <c r="B132" s="43"/>
      <c r="C132" s="10"/>
    </row>
    <row r="133" spans="1:6" ht="13.5" thickBot="1" x14ac:dyDescent="0.45">
      <c r="A133" s="22" t="s">
        <v>197</v>
      </c>
      <c r="B133" s="44">
        <f>SUM(B14:B24)-SUM(B30:B132)</f>
        <v>194776</v>
      </c>
      <c r="C133" s="10"/>
      <c r="E133" s="45"/>
      <c r="F133" s="46">
        <f>+F14+F16+F18+F19+F20+F24-F30-F32-H43-F47-F52-F58-F66-F68-F70-H78-F84-H92-F94-F101-F104-F106-F108-F113-F129-F131</f>
        <v>194777.22000000029</v>
      </c>
    </row>
    <row r="134" spans="1:6" ht="13.15" thickTop="1" x14ac:dyDescent="0.35">
      <c r="A134" s="22"/>
      <c r="B134" s="22"/>
      <c r="C134" s="20"/>
    </row>
    <row r="135" spans="1:6" x14ac:dyDescent="0.35">
      <c r="A135" s="22"/>
      <c r="B135" s="22"/>
      <c r="C135" s="20"/>
    </row>
    <row r="136" spans="1:6" x14ac:dyDescent="0.35">
      <c r="A136" s="22"/>
      <c r="B136" s="22"/>
      <c r="C136" s="20"/>
    </row>
    <row r="137" spans="1:6" x14ac:dyDescent="0.35">
      <c r="A137" s="22"/>
      <c r="B137" s="22"/>
      <c r="C137" s="20"/>
    </row>
    <row r="138" spans="1:6" x14ac:dyDescent="0.35">
      <c r="A138" s="22"/>
      <c r="B138" s="22"/>
      <c r="C138" s="20"/>
    </row>
  </sheetData>
  <mergeCells count="2">
    <mergeCell ref="A5:B5"/>
    <mergeCell ref="D5:F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859F58A294E74EBF5998F88DF9FFB0" ma:contentTypeVersion="12" ma:contentTypeDescription="Create a new document." ma:contentTypeScope="" ma:versionID="15f6ca045c636a919e858ea3c1d2f983">
  <xsd:schema xmlns:xsd="http://www.w3.org/2001/XMLSchema" xmlns:xs="http://www.w3.org/2001/XMLSchema" xmlns:p="http://schemas.microsoft.com/office/2006/metadata/properties" xmlns:ns2="887b3745-c80b-4d8d-8f4d-91599da31528" xmlns:ns3="91fd4a67-a72e-4b63-af64-fdd815d90962" targetNamespace="http://schemas.microsoft.com/office/2006/metadata/properties" ma:root="true" ma:fieldsID="4c0d733c856d03d2aae461e83eb51d9a" ns2:_="" ns3:_="">
    <xsd:import namespace="887b3745-c80b-4d8d-8f4d-91599da31528"/>
    <xsd:import namespace="91fd4a67-a72e-4b63-af64-fdd815d909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7b3745-c80b-4d8d-8f4d-91599da315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c5d1464f-bf2d-4764-91b1-641742962a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fd4a67-a72e-4b63-af64-fdd815d9096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f55f097-6fc8-47a7-8c05-e1f8b345d137}" ma:internalName="TaxCatchAll" ma:showField="CatchAllData" ma:web="91fd4a67-a72e-4b63-af64-fdd815d909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1fd4a67-a72e-4b63-af64-fdd815d90962" xsi:nil="true"/>
    <lcf76f155ced4ddcb4097134ff3c332f xmlns="887b3745-c80b-4d8d-8f4d-91599da3152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5D14EA2-1170-45AC-8B30-342CE0656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7b3745-c80b-4d8d-8f4d-91599da31528"/>
    <ds:schemaRef ds:uri="91fd4a67-a72e-4b63-af64-fdd815d909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F1655F-4577-4CA3-9AC4-DBC6A1264A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62D789-0912-4D40-ACE9-0A046F5C5637}">
  <ds:schemaRefs>
    <ds:schemaRef ds:uri="http://schemas.microsoft.com/office/2006/metadata/properties"/>
    <ds:schemaRef ds:uri="http://schemas.microsoft.com/office/infopath/2007/PartnerControls"/>
    <ds:schemaRef ds:uri="91fd4a67-a72e-4b63-af64-fdd815d90962"/>
    <ds:schemaRef ds:uri="887b3745-c80b-4d8d-8f4d-91599da3152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SAO Cross Ref to GL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Robert Miller</cp:lastModifiedBy>
  <cp:revision/>
  <dcterms:created xsi:type="dcterms:W3CDTF">2016-05-18T14:12:06Z</dcterms:created>
  <dcterms:modified xsi:type="dcterms:W3CDTF">2024-05-02T20:59:20Z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0x01010001859F58A294E74EBF5998F88DF9FFB0</vt:lpwstr>
  </property>
  <property fmtid="{D5CDD505-2E9C-101B-9397-08002B2CF9AE}" pid="3" name="MediaServiceImageTags">
    <vt:lpwstr/>
  </property>
</Properties>
</file>