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SC RATE STUDY\BC\BC Responses - 4.5.24 Data Request\"/>
    </mc:Choice>
  </mc:AlternateContent>
  <xr:revisionPtr revIDLastSave="0" documentId="13_ncr:1_{62ADF249-EC45-4339-B79E-DD07F8654696}" xr6:coauthVersionLast="47" xr6:coauthVersionMax="47" xr10:uidLastSave="{00000000-0000-0000-0000-000000000000}"/>
  <bookViews>
    <workbookView xWindow="-108" yWindow="-108" windowWidth="23256" windowHeight="12576" tabRatio="603" xr2:uid="{D3A1962C-64AF-4B81-AE5E-2A239532A08F}"/>
  </bookViews>
  <sheets>
    <sheet name="2022 BCWS Total Wages" sheetId="14" r:id="rId1"/>
  </sheets>
  <definedNames>
    <definedName name="_xlnm.Print_Area" localSheetId="0">'2022 BCWS Total Wages'!$E$9:$AJ$85</definedName>
    <definedName name="_xlnm.Print_Titles" localSheetId="0">'2022 BCWS Total Wages'!$A:$B,'2022 BCWS Total Wages'!$1:$8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82" i="14" l="1"/>
  <c r="AG77" i="14"/>
  <c r="AF77" i="14"/>
  <c r="AG76" i="14"/>
  <c r="AF76" i="14"/>
  <c r="AG75" i="14"/>
  <c r="AF75" i="14"/>
  <c r="AG74" i="14"/>
  <c r="AF74" i="14"/>
  <c r="AG73" i="14"/>
  <c r="AF73" i="14"/>
  <c r="AG72" i="14"/>
  <c r="AF72" i="14"/>
  <c r="AG71" i="14"/>
  <c r="AF71" i="14"/>
  <c r="AG70" i="14"/>
  <c r="AF70" i="14"/>
  <c r="AG69" i="14"/>
  <c r="AF69" i="14"/>
  <c r="AG68" i="14"/>
  <c r="AF68" i="14"/>
  <c r="AG67" i="14"/>
  <c r="AF67" i="14"/>
  <c r="AG66" i="14"/>
  <c r="AF66" i="14"/>
  <c r="AG65" i="14"/>
  <c r="AF65" i="14"/>
  <c r="AG64" i="14"/>
  <c r="AF64" i="14"/>
  <c r="AG63" i="14"/>
  <c r="AF63" i="14"/>
  <c r="AG62" i="14"/>
  <c r="AF62" i="14"/>
  <c r="AG61" i="14"/>
  <c r="AF61" i="14"/>
  <c r="AG60" i="14"/>
  <c r="AF60" i="14"/>
  <c r="AG59" i="14"/>
  <c r="AF59" i="14"/>
  <c r="AG58" i="14"/>
  <c r="AF58" i="14"/>
  <c r="AG57" i="14"/>
  <c r="AF57" i="14"/>
  <c r="AG56" i="14"/>
  <c r="AF56" i="14"/>
  <c r="AG55" i="14"/>
  <c r="AF55" i="14"/>
  <c r="AG54" i="14"/>
  <c r="AF54" i="14"/>
  <c r="AG53" i="14"/>
  <c r="AF53" i="14"/>
  <c r="AG52" i="14"/>
  <c r="AF52" i="14"/>
  <c r="AG51" i="14"/>
  <c r="AF51" i="14"/>
  <c r="AG50" i="14"/>
  <c r="AF50" i="14"/>
  <c r="AG49" i="14"/>
  <c r="AF49" i="14"/>
  <c r="AG48" i="14"/>
  <c r="AF48" i="14"/>
  <c r="AG47" i="14"/>
  <c r="AF47" i="14"/>
  <c r="AG46" i="14"/>
  <c r="AF46" i="14"/>
  <c r="AG45" i="14"/>
  <c r="AF45" i="14"/>
  <c r="AG44" i="14"/>
  <c r="AF44" i="14"/>
  <c r="AG43" i="14"/>
  <c r="AF43" i="14"/>
  <c r="AG42" i="14"/>
  <c r="AF42" i="14"/>
  <c r="AG41" i="14"/>
  <c r="AF41" i="14"/>
  <c r="AG40" i="14"/>
  <c r="AF40" i="14"/>
  <c r="AG39" i="14"/>
  <c r="AF39" i="14"/>
  <c r="AG38" i="14"/>
  <c r="AF38" i="14"/>
  <c r="AG37" i="14"/>
  <c r="AF37" i="14"/>
  <c r="AG36" i="14"/>
  <c r="AF36" i="14"/>
  <c r="AG35" i="14"/>
  <c r="AF35" i="14"/>
  <c r="AG34" i="14"/>
  <c r="AF34" i="14"/>
  <c r="AG33" i="14"/>
  <c r="AF33" i="14"/>
  <c r="AG32" i="14"/>
  <c r="AF32" i="14"/>
  <c r="AG31" i="14"/>
  <c r="AF31" i="14"/>
  <c r="AG30" i="14"/>
  <c r="AF30" i="14"/>
  <c r="AG29" i="14"/>
  <c r="AF29" i="14"/>
  <c r="AG28" i="14"/>
  <c r="AF28" i="14"/>
  <c r="AG27" i="14"/>
  <c r="AF27" i="14"/>
  <c r="AG26" i="14"/>
  <c r="AF26" i="14"/>
  <c r="AG25" i="14"/>
  <c r="AF25" i="14"/>
  <c r="AG24" i="14"/>
  <c r="AF24" i="14"/>
  <c r="AG23" i="14"/>
  <c r="AF23" i="14"/>
  <c r="AG22" i="14"/>
  <c r="AF22" i="14"/>
  <c r="AG21" i="14"/>
  <c r="AF21" i="14"/>
  <c r="AG20" i="14"/>
  <c r="AF20" i="14"/>
  <c r="AG19" i="14"/>
  <c r="AF19" i="14"/>
  <c r="AG18" i="14"/>
  <c r="AF18" i="14"/>
  <c r="AG17" i="14"/>
  <c r="AF17" i="14"/>
  <c r="AG16" i="14"/>
  <c r="AF16" i="14"/>
  <c r="AG15" i="14"/>
  <c r="AF15" i="14"/>
  <c r="AG14" i="14"/>
  <c r="AF14" i="14"/>
  <c r="AG13" i="14"/>
  <c r="AF13" i="14"/>
  <c r="AG12" i="14"/>
  <c r="AF12" i="14"/>
  <c r="AG11" i="14"/>
  <c r="AF11" i="14"/>
  <c r="AG10" i="14"/>
  <c r="AF10" i="14"/>
  <c r="AG9" i="14"/>
  <c r="AF9" i="14"/>
  <c r="AD77" i="14"/>
  <c r="AC77" i="14"/>
  <c r="AD76" i="14"/>
  <c r="AC76" i="14"/>
  <c r="AD75" i="14"/>
  <c r="AC75" i="14"/>
  <c r="AD74" i="14"/>
  <c r="AC74" i="14"/>
  <c r="AD73" i="14"/>
  <c r="AC73" i="14"/>
  <c r="AD72" i="14"/>
  <c r="AC72" i="14"/>
  <c r="AD71" i="14"/>
  <c r="AC71" i="14"/>
  <c r="AD70" i="14"/>
  <c r="AC70" i="14"/>
  <c r="AD69" i="14"/>
  <c r="AC69" i="14"/>
  <c r="AD68" i="14"/>
  <c r="AC68" i="14"/>
  <c r="AD67" i="14"/>
  <c r="AC67" i="14"/>
  <c r="AD66" i="14"/>
  <c r="AC66" i="14"/>
  <c r="AD65" i="14"/>
  <c r="AC65" i="14"/>
  <c r="AD64" i="14"/>
  <c r="AC64" i="14"/>
  <c r="AD63" i="14"/>
  <c r="AC63" i="14"/>
  <c r="AD62" i="14"/>
  <c r="AC62" i="14"/>
  <c r="AD61" i="14"/>
  <c r="AC61" i="14"/>
  <c r="AD60" i="14"/>
  <c r="AC60" i="14"/>
  <c r="AD59" i="14"/>
  <c r="AC59" i="14"/>
  <c r="AD58" i="14"/>
  <c r="AC58" i="14"/>
  <c r="AD57" i="14"/>
  <c r="AC57" i="14"/>
  <c r="AD56" i="14"/>
  <c r="AC56" i="14"/>
  <c r="AD55" i="14"/>
  <c r="AC55" i="14"/>
  <c r="AD54" i="14"/>
  <c r="AC54" i="14"/>
  <c r="AD53" i="14"/>
  <c r="AC53" i="14"/>
  <c r="AD52" i="14"/>
  <c r="AC52" i="14"/>
  <c r="AD51" i="14"/>
  <c r="AC51" i="14"/>
  <c r="AD50" i="14"/>
  <c r="AC50" i="14"/>
  <c r="AD49" i="14"/>
  <c r="AC49" i="14"/>
  <c r="AD48" i="14"/>
  <c r="AC48" i="14"/>
  <c r="AD47" i="14"/>
  <c r="AC47" i="14"/>
  <c r="AD46" i="14"/>
  <c r="AC46" i="14"/>
  <c r="AD45" i="14"/>
  <c r="AC45" i="14"/>
  <c r="AD44" i="14"/>
  <c r="AC44" i="14"/>
  <c r="AD43" i="14"/>
  <c r="AC43" i="14"/>
  <c r="AD42" i="14"/>
  <c r="AC42" i="14"/>
  <c r="AD41" i="14"/>
  <c r="AC41" i="14"/>
  <c r="AD40" i="14"/>
  <c r="AC40" i="14"/>
  <c r="AD39" i="14"/>
  <c r="AC39" i="14"/>
  <c r="AD38" i="14"/>
  <c r="AC38" i="14"/>
  <c r="AD37" i="14"/>
  <c r="AC37" i="14"/>
  <c r="AD36" i="14"/>
  <c r="AC36" i="14"/>
  <c r="AD35" i="14"/>
  <c r="AC35" i="14"/>
  <c r="AD34" i="14"/>
  <c r="AC34" i="14"/>
  <c r="AD33" i="14"/>
  <c r="AC33" i="14"/>
  <c r="AD32" i="14"/>
  <c r="AC32" i="14"/>
  <c r="AD31" i="14"/>
  <c r="AC31" i="14"/>
  <c r="AD30" i="14"/>
  <c r="AC30" i="14"/>
  <c r="AD29" i="14"/>
  <c r="AC29" i="14"/>
  <c r="AD28" i="14"/>
  <c r="AC28" i="14"/>
  <c r="AD27" i="14"/>
  <c r="AC27" i="14"/>
  <c r="AD26" i="14"/>
  <c r="AC26" i="14"/>
  <c r="AD25" i="14"/>
  <c r="AC25" i="14"/>
  <c r="AD24" i="14"/>
  <c r="AC24" i="14"/>
  <c r="AD23" i="14"/>
  <c r="AC23" i="14"/>
  <c r="AD22" i="14"/>
  <c r="AC22" i="14"/>
  <c r="AD21" i="14"/>
  <c r="AC21" i="14"/>
  <c r="AD20" i="14"/>
  <c r="AC20" i="14"/>
  <c r="AD19" i="14"/>
  <c r="AC19" i="14"/>
  <c r="AD18" i="14"/>
  <c r="AC18" i="14"/>
  <c r="AD17" i="14"/>
  <c r="AC17" i="14"/>
  <c r="AD16" i="14"/>
  <c r="AC16" i="14"/>
  <c r="AD15" i="14"/>
  <c r="AC15" i="14"/>
  <c r="AD14" i="14"/>
  <c r="AC14" i="14"/>
  <c r="AD13" i="14"/>
  <c r="AC13" i="14"/>
  <c r="AD12" i="14"/>
  <c r="AC12" i="14"/>
  <c r="AD11" i="14"/>
  <c r="AC11" i="14"/>
  <c r="AD10" i="14"/>
  <c r="AC10" i="14"/>
  <c r="AD9" i="14"/>
  <c r="AC9" i="14"/>
  <c r="AA82" i="14"/>
  <c r="AA80" i="14"/>
  <c r="AA78" i="14"/>
  <c r="U78" i="14"/>
  <c r="T78" i="14"/>
  <c r="R78" i="14"/>
  <c r="Q78" i="14"/>
  <c r="X77" i="14"/>
  <c r="Z77" i="14" s="1"/>
  <c r="W77" i="14"/>
  <c r="X76" i="14"/>
  <c r="Z76" i="14" s="1"/>
  <c r="W76" i="14"/>
  <c r="X75" i="14"/>
  <c r="Z75" i="14" s="1"/>
  <c r="W75" i="14"/>
  <c r="X74" i="14"/>
  <c r="Z74" i="14" s="1"/>
  <c r="W74" i="14"/>
  <c r="X73" i="14"/>
  <c r="Z73" i="14" s="1"/>
  <c r="W73" i="14"/>
  <c r="X72" i="14"/>
  <c r="Z72" i="14" s="1"/>
  <c r="W72" i="14"/>
  <c r="X71" i="14"/>
  <c r="Z71" i="14" s="1"/>
  <c r="W71" i="14"/>
  <c r="X70" i="14"/>
  <c r="Z70" i="14" s="1"/>
  <c r="W70" i="14"/>
  <c r="X69" i="14"/>
  <c r="Z69" i="14" s="1"/>
  <c r="W69" i="14"/>
  <c r="X68" i="14"/>
  <c r="Z68" i="14" s="1"/>
  <c r="W68" i="14"/>
  <c r="X67" i="14"/>
  <c r="Z67" i="14" s="1"/>
  <c r="W67" i="14"/>
  <c r="X66" i="14"/>
  <c r="Z66" i="14" s="1"/>
  <c r="W66" i="14"/>
  <c r="X65" i="14"/>
  <c r="Z65" i="14" s="1"/>
  <c r="W65" i="14"/>
  <c r="X64" i="14"/>
  <c r="Z64" i="14" s="1"/>
  <c r="W64" i="14"/>
  <c r="X63" i="14"/>
  <c r="Z63" i="14" s="1"/>
  <c r="W63" i="14"/>
  <c r="X62" i="14"/>
  <c r="Z62" i="14" s="1"/>
  <c r="W62" i="14"/>
  <c r="X61" i="14"/>
  <c r="Z61" i="14" s="1"/>
  <c r="W61" i="14"/>
  <c r="X60" i="14"/>
  <c r="Z60" i="14" s="1"/>
  <c r="W60" i="14"/>
  <c r="X59" i="14"/>
  <c r="Z59" i="14" s="1"/>
  <c r="W59" i="14"/>
  <c r="X58" i="14"/>
  <c r="Z58" i="14" s="1"/>
  <c r="W58" i="14"/>
  <c r="X57" i="14"/>
  <c r="Z57" i="14" s="1"/>
  <c r="W57" i="14"/>
  <c r="X56" i="14"/>
  <c r="Z56" i="14" s="1"/>
  <c r="W56" i="14"/>
  <c r="X55" i="14"/>
  <c r="Z55" i="14" s="1"/>
  <c r="W55" i="14"/>
  <c r="X54" i="14"/>
  <c r="Z54" i="14" s="1"/>
  <c r="W54" i="14"/>
  <c r="X53" i="14"/>
  <c r="Z53" i="14" s="1"/>
  <c r="W53" i="14"/>
  <c r="X52" i="14"/>
  <c r="Z52" i="14" s="1"/>
  <c r="W52" i="14"/>
  <c r="X51" i="14"/>
  <c r="Z51" i="14" s="1"/>
  <c r="W51" i="14"/>
  <c r="X50" i="14"/>
  <c r="Z50" i="14" s="1"/>
  <c r="W50" i="14"/>
  <c r="X49" i="14"/>
  <c r="Z49" i="14" s="1"/>
  <c r="W49" i="14"/>
  <c r="X48" i="14"/>
  <c r="Z48" i="14" s="1"/>
  <c r="W48" i="14"/>
  <c r="X47" i="14"/>
  <c r="Z47" i="14" s="1"/>
  <c r="W47" i="14"/>
  <c r="X46" i="14"/>
  <c r="Z46" i="14" s="1"/>
  <c r="W46" i="14"/>
  <c r="X45" i="14"/>
  <c r="Z45" i="14" s="1"/>
  <c r="W45" i="14"/>
  <c r="X44" i="14"/>
  <c r="Z44" i="14" s="1"/>
  <c r="W44" i="14"/>
  <c r="X43" i="14"/>
  <c r="Z43" i="14" s="1"/>
  <c r="W43" i="14"/>
  <c r="X42" i="14"/>
  <c r="Z42" i="14" s="1"/>
  <c r="W42" i="14"/>
  <c r="X41" i="14"/>
  <c r="Z41" i="14" s="1"/>
  <c r="W41" i="14"/>
  <c r="X40" i="14"/>
  <c r="Z40" i="14" s="1"/>
  <c r="W40" i="14"/>
  <c r="X39" i="14"/>
  <c r="Z39" i="14" s="1"/>
  <c r="W39" i="14"/>
  <c r="X38" i="14"/>
  <c r="Z38" i="14" s="1"/>
  <c r="W38" i="14"/>
  <c r="X37" i="14"/>
  <c r="Z37" i="14" s="1"/>
  <c r="W37" i="14"/>
  <c r="X36" i="14"/>
  <c r="Z36" i="14" s="1"/>
  <c r="W36" i="14"/>
  <c r="X35" i="14"/>
  <c r="Z35" i="14" s="1"/>
  <c r="W35" i="14"/>
  <c r="X34" i="14"/>
  <c r="Z34" i="14" s="1"/>
  <c r="W34" i="14"/>
  <c r="X33" i="14"/>
  <c r="Z33" i="14" s="1"/>
  <c r="W33" i="14"/>
  <c r="X32" i="14"/>
  <c r="Z32" i="14" s="1"/>
  <c r="W32" i="14"/>
  <c r="X31" i="14"/>
  <c r="Z31" i="14" s="1"/>
  <c r="W31" i="14"/>
  <c r="X30" i="14"/>
  <c r="Z30" i="14" s="1"/>
  <c r="W30" i="14"/>
  <c r="X29" i="14"/>
  <c r="Z29" i="14" s="1"/>
  <c r="W29" i="14"/>
  <c r="X28" i="14"/>
  <c r="Z28" i="14" s="1"/>
  <c r="W28" i="14"/>
  <c r="X27" i="14"/>
  <c r="Z27" i="14" s="1"/>
  <c r="W27" i="14"/>
  <c r="X26" i="14"/>
  <c r="Z26" i="14" s="1"/>
  <c r="W26" i="14"/>
  <c r="X25" i="14"/>
  <c r="Z25" i="14" s="1"/>
  <c r="W25" i="14"/>
  <c r="X24" i="14"/>
  <c r="Z24" i="14" s="1"/>
  <c r="W24" i="14"/>
  <c r="X23" i="14"/>
  <c r="Z23" i="14" s="1"/>
  <c r="W23" i="14"/>
  <c r="X22" i="14"/>
  <c r="Z22" i="14" s="1"/>
  <c r="W22" i="14"/>
  <c r="X21" i="14"/>
  <c r="Z21" i="14" s="1"/>
  <c r="W21" i="14"/>
  <c r="X20" i="14"/>
  <c r="Z20" i="14" s="1"/>
  <c r="W20" i="14"/>
  <c r="X19" i="14"/>
  <c r="Z19" i="14" s="1"/>
  <c r="W19" i="14"/>
  <c r="X18" i="14"/>
  <c r="Z18" i="14" s="1"/>
  <c r="W18" i="14"/>
  <c r="X17" i="14"/>
  <c r="Z17" i="14" s="1"/>
  <c r="W17" i="14"/>
  <c r="X16" i="14"/>
  <c r="Z16" i="14" s="1"/>
  <c r="W16" i="14"/>
  <c r="X15" i="14"/>
  <c r="Z15" i="14" s="1"/>
  <c r="W15" i="14"/>
  <c r="X14" i="14"/>
  <c r="Z14" i="14" s="1"/>
  <c r="W14" i="14"/>
  <c r="X13" i="14"/>
  <c r="Z13" i="14" s="1"/>
  <c r="W13" i="14"/>
  <c r="X12" i="14"/>
  <c r="Z12" i="14" s="1"/>
  <c r="W12" i="14"/>
  <c r="X11" i="14"/>
  <c r="Z11" i="14" s="1"/>
  <c r="W11" i="14"/>
  <c r="X10" i="14"/>
  <c r="W10" i="14"/>
  <c r="X9" i="14"/>
  <c r="Z9" i="14" s="1"/>
  <c r="W9" i="14"/>
  <c r="X78" i="14" l="1"/>
  <c r="X84" i="14" s="1"/>
  <c r="AF78" i="14"/>
  <c r="AA84" i="14"/>
  <c r="W78" i="14"/>
  <c r="Z10" i="14"/>
  <c r="Z78" i="14" s="1"/>
  <c r="Z84" i="14" s="1"/>
  <c r="AJ80" i="14" l="1"/>
  <c r="AL80" i="14" s="1"/>
  <c r="AM80" i="14" l="1"/>
  <c r="N82" i="14" l="1"/>
  <c r="AL82" i="14" s="1"/>
  <c r="AM82" i="14" s="1"/>
  <c r="N80" i="14"/>
  <c r="O80" i="14" s="1"/>
  <c r="O82" i="14" l="1"/>
  <c r="D72" i="14"/>
  <c r="E78" i="14" l="1"/>
  <c r="F78" i="14"/>
  <c r="H78" i="14"/>
  <c r="I78" i="14"/>
  <c r="L77" i="14" l="1"/>
  <c r="K77" i="14"/>
  <c r="L76" i="14"/>
  <c r="K76" i="14"/>
  <c r="L75" i="14"/>
  <c r="K75" i="14"/>
  <c r="L74" i="14"/>
  <c r="K74" i="14"/>
  <c r="L73" i="14"/>
  <c r="K73" i="14"/>
  <c r="L72" i="14"/>
  <c r="K72" i="14"/>
  <c r="L71" i="14"/>
  <c r="K71" i="14"/>
  <c r="L70" i="14"/>
  <c r="K70" i="14"/>
  <c r="L69" i="14"/>
  <c r="K69" i="14"/>
  <c r="L68" i="14"/>
  <c r="K68" i="14"/>
  <c r="L67" i="14"/>
  <c r="K67" i="14"/>
  <c r="L66" i="14"/>
  <c r="K66" i="14"/>
  <c r="L65" i="14"/>
  <c r="K65" i="14"/>
  <c r="L64" i="14"/>
  <c r="K64" i="14"/>
  <c r="L63" i="14"/>
  <c r="K63" i="14"/>
  <c r="L62" i="14"/>
  <c r="K62" i="14"/>
  <c r="L61" i="14"/>
  <c r="K61" i="14"/>
  <c r="L60" i="14"/>
  <c r="K60" i="14"/>
  <c r="L59" i="14"/>
  <c r="K59" i="14"/>
  <c r="L58" i="14"/>
  <c r="K58" i="14"/>
  <c r="L57" i="14"/>
  <c r="K57" i="14"/>
  <c r="L56" i="14"/>
  <c r="K56" i="14"/>
  <c r="L55" i="14"/>
  <c r="K55" i="14"/>
  <c r="L54" i="14"/>
  <c r="K54" i="14"/>
  <c r="L53" i="14"/>
  <c r="K53" i="14"/>
  <c r="L52" i="14"/>
  <c r="K52" i="14"/>
  <c r="L51" i="14"/>
  <c r="K51" i="14"/>
  <c r="L50" i="14"/>
  <c r="K50" i="14"/>
  <c r="L49" i="14"/>
  <c r="K49" i="14"/>
  <c r="L48" i="14"/>
  <c r="K48" i="14"/>
  <c r="L47" i="14"/>
  <c r="K47" i="14"/>
  <c r="L46" i="14"/>
  <c r="K46" i="14"/>
  <c r="L45" i="14"/>
  <c r="K45" i="14"/>
  <c r="L44" i="14"/>
  <c r="K44" i="14"/>
  <c r="L43" i="14"/>
  <c r="K43" i="14"/>
  <c r="L42" i="14"/>
  <c r="K42" i="14"/>
  <c r="L41" i="14"/>
  <c r="K41" i="14"/>
  <c r="L40" i="14"/>
  <c r="K40" i="14"/>
  <c r="L39" i="14"/>
  <c r="K39" i="14"/>
  <c r="L38" i="14"/>
  <c r="K38" i="14"/>
  <c r="L37" i="14"/>
  <c r="K37" i="14"/>
  <c r="L36" i="14"/>
  <c r="K36" i="14"/>
  <c r="L35" i="14"/>
  <c r="K35" i="14"/>
  <c r="L34" i="14"/>
  <c r="K34" i="14"/>
  <c r="L33" i="14"/>
  <c r="K33" i="14"/>
  <c r="L32" i="14"/>
  <c r="K32" i="14"/>
  <c r="L31" i="14"/>
  <c r="K31" i="14"/>
  <c r="L30" i="14"/>
  <c r="K30" i="14"/>
  <c r="L29" i="14"/>
  <c r="K29" i="14"/>
  <c r="L28" i="14"/>
  <c r="K28" i="14"/>
  <c r="L27" i="14"/>
  <c r="K27" i="14"/>
  <c r="L26" i="14"/>
  <c r="K26" i="14"/>
  <c r="L25" i="14"/>
  <c r="K25" i="14"/>
  <c r="L24" i="14"/>
  <c r="K24" i="14"/>
  <c r="L23" i="14"/>
  <c r="K23" i="14"/>
  <c r="L22" i="14"/>
  <c r="K22" i="14"/>
  <c r="L21" i="14"/>
  <c r="K21" i="14"/>
  <c r="L20" i="14"/>
  <c r="K20" i="14"/>
  <c r="L19" i="14"/>
  <c r="K19" i="14"/>
  <c r="L18" i="14"/>
  <c r="K18" i="14"/>
  <c r="L17" i="14"/>
  <c r="K17" i="14"/>
  <c r="L16" i="14"/>
  <c r="K16" i="14"/>
  <c r="L15" i="14"/>
  <c r="K15" i="14"/>
  <c r="L14" i="14"/>
  <c r="K14" i="14"/>
  <c r="L13" i="14"/>
  <c r="K13" i="14"/>
  <c r="L12" i="14"/>
  <c r="K12" i="14"/>
  <c r="L11" i="14"/>
  <c r="K11" i="14"/>
  <c r="L10" i="14"/>
  <c r="K10" i="14"/>
  <c r="L9" i="14"/>
  <c r="K9" i="14"/>
  <c r="N11" i="14" l="1"/>
  <c r="O11" i="14" s="1"/>
  <c r="N13" i="14"/>
  <c r="O13" i="14" s="1"/>
  <c r="N15" i="14"/>
  <c r="O15" i="14" s="1"/>
  <c r="N17" i="14"/>
  <c r="O17" i="14" s="1"/>
  <c r="N19" i="14"/>
  <c r="O19" i="14" s="1"/>
  <c r="N21" i="14"/>
  <c r="O21" i="14" s="1"/>
  <c r="N23" i="14"/>
  <c r="O23" i="14" s="1"/>
  <c r="N25" i="14"/>
  <c r="O25" i="14" s="1"/>
  <c r="N27" i="14"/>
  <c r="O27" i="14" s="1"/>
  <c r="N29" i="14"/>
  <c r="O29" i="14" s="1"/>
  <c r="N31" i="14"/>
  <c r="O31" i="14" s="1"/>
  <c r="N33" i="14"/>
  <c r="O33" i="14" s="1"/>
  <c r="N35" i="14"/>
  <c r="O35" i="14" s="1"/>
  <c r="N37" i="14"/>
  <c r="O37" i="14" s="1"/>
  <c r="N39" i="14"/>
  <c r="O39" i="14" s="1"/>
  <c r="N41" i="14"/>
  <c r="O41" i="14" s="1"/>
  <c r="N43" i="14"/>
  <c r="O43" i="14" s="1"/>
  <c r="N45" i="14"/>
  <c r="O45" i="14" s="1"/>
  <c r="N47" i="14"/>
  <c r="O47" i="14" s="1"/>
  <c r="N49" i="14"/>
  <c r="O49" i="14" s="1"/>
  <c r="N51" i="14"/>
  <c r="O51" i="14" s="1"/>
  <c r="N53" i="14"/>
  <c r="O53" i="14" s="1"/>
  <c r="N55" i="14"/>
  <c r="O55" i="14" s="1"/>
  <c r="N57" i="14"/>
  <c r="O57" i="14" s="1"/>
  <c r="N59" i="14"/>
  <c r="O59" i="14" s="1"/>
  <c r="N61" i="14"/>
  <c r="O61" i="14" s="1"/>
  <c r="N63" i="14"/>
  <c r="O63" i="14" s="1"/>
  <c r="N65" i="14"/>
  <c r="O65" i="14" s="1"/>
  <c r="N67" i="14"/>
  <c r="O67" i="14" s="1"/>
  <c r="N69" i="14"/>
  <c r="O69" i="14" s="1"/>
  <c r="N71" i="14"/>
  <c r="O71" i="14" s="1"/>
  <c r="N73" i="14"/>
  <c r="O73" i="14" s="1"/>
  <c r="N75" i="14"/>
  <c r="O75" i="14" s="1"/>
  <c r="N77" i="14"/>
  <c r="O77" i="14" s="1"/>
  <c r="N12" i="14"/>
  <c r="O12" i="14" s="1"/>
  <c r="N14" i="14"/>
  <c r="O14" i="14" s="1"/>
  <c r="N16" i="14"/>
  <c r="O16" i="14" s="1"/>
  <c r="N18" i="14"/>
  <c r="O18" i="14" s="1"/>
  <c r="N20" i="14"/>
  <c r="O20" i="14" s="1"/>
  <c r="N22" i="14"/>
  <c r="O22" i="14" s="1"/>
  <c r="N24" i="14"/>
  <c r="O24" i="14" s="1"/>
  <c r="N26" i="14"/>
  <c r="O26" i="14" s="1"/>
  <c r="N28" i="14"/>
  <c r="O28" i="14" s="1"/>
  <c r="N30" i="14"/>
  <c r="O30" i="14" s="1"/>
  <c r="N32" i="14"/>
  <c r="O32" i="14" s="1"/>
  <c r="N34" i="14"/>
  <c r="O34" i="14" s="1"/>
  <c r="N36" i="14"/>
  <c r="O36" i="14" s="1"/>
  <c r="N38" i="14"/>
  <c r="O38" i="14" s="1"/>
  <c r="N40" i="14"/>
  <c r="O40" i="14" s="1"/>
  <c r="N42" i="14"/>
  <c r="O42" i="14" s="1"/>
  <c r="N44" i="14"/>
  <c r="O44" i="14" s="1"/>
  <c r="N46" i="14"/>
  <c r="O46" i="14" s="1"/>
  <c r="N48" i="14"/>
  <c r="O48" i="14" s="1"/>
  <c r="N50" i="14"/>
  <c r="O50" i="14" s="1"/>
  <c r="N52" i="14"/>
  <c r="O52" i="14" s="1"/>
  <c r="N54" i="14"/>
  <c r="O54" i="14" s="1"/>
  <c r="N56" i="14"/>
  <c r="O56" i="14" s="1"/>
  <c r="N58" i="14"/>
  <c r="O58" i="14" s="1"/>
  <c r="N60" i="14"/>
  <c r="O60" i="14" s="1"/>
  <c r="N62" i="14"/>
  <c r="O62" i="14" s="1"/>
  <c r="N64" i="14"/>
  <c r="O64" i="14" s="1"/>
  <c r="N66" i="14"/>
  <c r="O66" i="14" s="1"/>
  <c r="N68" i="14"/>
  <c r="O68" i="14" s="1"/>
  <c r="N70" i="14"/>
  <c r="O70" i="14" s="1"/>
  <c r="N72" i="14"/>
  <c r="O72" i="14" s="1"/>
  <c r="N74" i="14"/>
  <c r="O74" i="14" s="1"/>
  <c r="N76" i="14"/>
  <c r="O76" i="14" s="1"/>
  <c r="N10" i="14"/>
  <c r="O10" i="14" s="1"/>
  <c r="D9" i="14"/>
  <c r="D11" i="14"/>
  <c r="D13" i="14"/>
  <c r="D15" i="14"/>
  <c r="D17" i="14"/>
  <c r="D19" i="14"/>
  <c r="D21" i="14"/>
  <c r="D23" i="14"/>
  <c r="D25" i="14"/>
  <c r="D27" i="14"/>
  <c r="D29" i="14"/>
  <c r="D31" i="14"/>
  <c r="D33" i="14"/>
  <c r="D35" i="14"/>
  <c r="D37" i="14"/>
  <c r="D39" i="14"/>
  <c r="D41" i="14"/>
  <c r="D43" i="14"/>
  <c r="D45" i="14"/>
  <c r="D47" i="14"/>
  <c r="D49" i="14"/>
  <c r="D51" i="14"/>
  <c r="D53" i="14"/>
  <c r="D55" i="14"/>
  <c r="D57" i="14"/>
  <c r="D59" i="14"/>
  <c r="D61" i="14"/>
  <c r="D63" i="14"/>
  <c r="D65" i="14"/>
  <c r="D67" i="14"/>
  <c r="D69" i="14"/>
  <c r="D71" i="14"/>
  <c r="D73" i="14"/>
  <c r="D75" i="14"/>
  <c r="D77" i="14"/>
  <c r="D10" i="14"/>
  <c r="D36" i="14"/>
  <c r="D70" i="14"/>
  <c r="D74" i="14"/>
  <c r="D76" i="14"/>
  <c r="D12" i="14"/>
  <c r="D14" i="14"/>
  <c r="D16" i="14"/>
  <c r="D18" i="14"/>
  <c r="D20" i="14"/>
  <c r="D22" i="14"/>
  <c r="D24" i="14"/>
  <c r="D26" i="14"/>
  <c r="D28" i="14"/>
  <c r="D30" i="14"/>
  <c r="D32" i="14"/>
  <c r="D34" i="14"/>
  <c r="D38" i="14"/>
  <c r="D40" i="14"/>
  <c r="D42" i="14"/>
  <c r="D44" i="14"/>
  <c r="D46" i="14"/>
  <c r="D48" i="14"/>
  <c r="D50" i="14"/>
  <c r="D52" i="14"/>
  <c r="D54" i="14"/>
  <c r="D56" i="14"/>
  <c r="D58" i="14"/>
  <c r="D60" i="14"/>
  <c r="D62" i="14"/>
  <c r="D64" i="14"/>
  <c r="D66" i="14"/>
  <c r="D68" i="14"/>
  <c r="AD78" i="14"/>
  <c r="AC78" i="14"/>
  <c r="K78" i="14"/>
  <c r="L78" i="14"/>
  <c r="L84" i="14" s="1"/>
  <c r="AG78" i="14"/>
  <c r="AI9" i="14"/>
  <c r="AI17" i="14"/>
  <c r="AI19" i="14"/>
  <c r="AI21" i="14"/>
  <c r="AI23" i="14"/>
  <c r="AI25" i="14"/>
  <c r="AI27" i="14"/>
  <c r="AI29" i="14"/>
  <c r="AI31" i="14"/>
  <c r="AI33" i="14"/>
  <c r="AI35" i="14"/>
  <c r="AI37" i="14"/>
  <c r="AI39" i="14"/>
  <c r="AI41" i="14"/>
  <c r="AI43" i="14"/>
  <c r="AI47" i="14"/>
  <c r="AI49" i="14"/>
  <c r="AI51" i="14"/>
  <c r="AI53" i="14"/>
  <c r="AI54" i="14"/>
  <c r="AI56" i="14"/>
  <c r="AI58" i="14"/>
  <c r="AI59" i="14"/>
  <c r="AI61" i="14"/>
  <c r="AI63" i="14"/>
  <c r="AI65" i="14"/>
  <c r="AI67" i="14"/>
  <c r="AI69" i="14"/>
  <c r="AI71" i="14"/>
  <c r="AI73" i="14"/>
  <c r="AI75" i="14"/>
  <c r="AI77" i="14"/>
  <c r="AJ11" i="14"/>
  <c r="AJ13" i="14"/>
  <c r="AJ15" i="14"/>
  <c r="AJ17" i="14"/>
  <c r="AJ19" i="14"/>
  <c r="AJ21" i="14"/>
  <c r="AJ23" i="14"/>
  <c r="AJ25" i="14"/>
  <c r="AJ29" i="14"/>
  <c r="AJ31" i="14"/>
  <c r="AJ33" i="14"/>
  <c r="AJ35" i="14"/>
  <c r="AJ37" i="14"/>
  <c r="AJ39" i="14"/>
  <c r="AJ41" i="14"/>
  <c r="AJ43" i="14"/>
  <c r="AJ45" i="14"/>
  <c r="AJ47" i="14"/>
  <c r="AJ49" i="14"/>
  <c r="AJ51" i="14"/>
  <c r="AJ53" i="14"/>
  <c r="AJ54" i="14"/>
  <c r="AJ65" i="14"/>
  <c r="AJ67" i="14"/>
  <c r="AJ69" i="14"/>
  <c r="AJ71" i="14"/>
  <c r="AJ73" i="14"/>
  <c r="AJ77" i="14"/>
  <c r="AJ57" i="14"/>
  <c r="AJ60" i="14"/>
  <c r="AJ64" i="14"/>
  <c r="AJ66" i="14"/>
  <c r="AJ68" i="14"/>
  <c r="AJ70" i="14"/>
  <c r="AJ72" i="14"/>
  <c r="AJ74" i="14"/>
  <c r="AJ27" i="14"/>
  <c r="AJ63" i="14"/>
  <c r="AI10" i="14"/>
  <c r="AI12" i="14"/>
  <c r="AI14" i="14"/>
  <c r="AI16" i="14"/>
  <c r="AI18" i="14"/>
  <c r="AI20" i="14"/>
  <c r="AI22" i="14"/>
  <c r="AI26" i="14"/>
  <c r="AI30" i="14"/>
  <c r="AI36" i="14"/>
  <c r="AI38" i="14"/>
  <c r="AI40" i="14"/>
  <c r="AI42" i="14"/>
  <c r="AI44" i="14"/>
  <c r="AI46" i="14"/>
  <c r="AI50" i="14"/>
  <c r="AI52" i="14"/>
  <c r="AI55" i="14"/>
  <c r="AJ62" i="14"/>
  <c r="AI24" i="14"/>
  <c r="AI28" i="14"/>
  <c r="AI32" i="14"/>
  <c r="AI34" i="14"/>
  <c r="AI48" i="14"/>
  <c r="AJ56" i="14"/>
  <c r="AJ58" i="14"/>
  <c r="AJ59" i="14"/>
  <c r="AJ61" i="14"/>
  <c r="AJ75" i="14"/>
  <c r="AJ10" i="14"/>
  <c r="AJ12" i="14"/>
  <c r="AJ14" i="14"/>
  <c r="AJ16" i="14"/>
  <c r="AJ18" i="14"/>
  <c r="AJ20" i="14"/>
  <c r="AJ22" i="14"/>
  <c r="AJ24" i="14"/>
  <c r="AJ26" i="14"/>
  <c r="AJ28" i="14"/>
  <c r="AJ30" i="14"/>
  <c r="AJ32" i="14"/>
  <c r="AJ34" i="14"/>
  <c r="AJ36" i="14"/>
  <c r="AJ38" i="14"/>
  <c r="AJ40" i="14"/>
  <c r="AJ42" i="14"/>
  <c r="AJ44" i="14"/>
  <c r="AJ46" i="14"/>
  <c r="AJ48" i="14"/>
  <c r="AJ50" i="14"/>
  <c r="AJ52" i="14"/>
  <c r="AJ55" i="14"/>
  <c r="AI57" i="14"/>
  <c r="AI60" i="14"/>
  <c r="AI62" i="14"/>
  <c r="AI64" i="14"/>
  <c r="AI66" i="14"/>
  <c r="AI68" i="14"/>
  <c r="AI70" i="14"/>
  <c r="AI72" i="14"/>
  <c r="AI74" i="14"/>
  <c r="AI76" i="14"/>
  <c r="AI11" i="14"/>
  <c r="AI13" i="14"/>
  <c r="AI15" i="14"/>
  <c r="AI45" i="14"/>
  <c r="AJ76" i="14"/>
  <c r="AJ9" i="14"/>
  <c r="AL48" i="14" l="1"/>
  <c r="AM48" i="14" s="1"/>
  <c r="AL40" i="14"/>
  <c r="AM40" i="14" s="1"/>
  <c r="AL32" i="14"/>
  <c r="AM32" i="14" s="1"/>
  <c r="AL24" i="14"/>
  <c r="AM24" i="14" s="1"/>
  <c r="AL16" i="14"/>
  <c r="AM16" i="14" s="1"/>
  <c r="AL75" i="14"/>
  <c r="AM75" i="14" s="1"/>
  <c r="AL56" i="14"/>
  <c r="AM56" i="14" s="1"/>
  <c r="AL72" i="14"/>
  <c r="AM72" i="14" s="1"/>
  <c r="AL64" i="14"/>
  <c r="AM64" i="14" s="1"/>
  <c r="AL73" i="14"/>
  <c r="AM73" i="14" s="1"/>
  <c r="AL65" i="14"/>
  <c r="AM65" i="14" s="1"/>
  <c r="AL49" i="14"/>
  <c r="AM49" i="14" s="1"/>
  <c r="AL41" i="14"/>
  <c r="AM41" i="14" s="1"/>
  <c r="AL33" i="14"/>
  <c r="AM33" i="14" s="1"/>
  <c r="AL23" i="14"/>
  <c r="AM23" i="14" s="1"/>
  <c r="AL15" i="14"/>
  <c r="AM15" i="14" s="1"/>
  <c r="AL55" i="14"/>
  <c r="AM55" i="14" s="1"/>
  <c r="AL30" i="14"/>
  <c r="AM30" i="14" s="1"/>
  <c r="AL22" i="14"/>
  <c r="AM22" i="14" s="1"/>
  <c r="AL14" i="14"/>
  <c r="AM14" i="14" s="1"/>
  <c r="AL61" i="14"/>
  <c r="AM61" i="14" s="1"/>
  <c r="AL63" i="14"/>
  <c r="AM63" i="14" s="1"/>
  <c r="AL70" i="14"/>
  <c r="AM70" i="14" s="1"/>
  <c r="AL60" i="14"/>
  <c r="AM60" i="14" s="1"/>
  <c r="AL71" i="14"/>
  <c r="AM71" i="14" s="1"/>
  <c r="AL54" i="14"/>
  <c r="AM54" i="14" s="1"/>
  <c r="AL47" i="14"/>
  <c r="AM47" i="14" s="1"/>
  <c r="AL39" i="14"/>
  <c r="AM39" i="14" s="1"/>
  <c r="AL31" i="14"/>
  <c r="AM31" i="14" s="1"/>
  <c r="AL21" i="14"/>
  <c r="AM21" i="14" s="1"/>
  <c r="AL13" i="14"/>
  <c r="AM13" i="14" s="1"/>
  <c r="AL46" i="14"/>
  <c r="AM46" i="14" s="1"/>
  <c r="AL52" i="14"/>
  <c r="AM52" i="14" s="1"/>
  <c r="AL44" i="14"/>
  <c r="AM44" i="14" s="1"/>
  <c r="AL36" i="14"/>
  <c r="AM36" i="14" s="1"/>
  <c r="AL28" i="14"/>
  <c r="AM28" i="14" s="1"/>
  <c r="AL20" i="14"/>
  <c r="AM20" i="14" s="1"/>
  <c r="AL12" i="14"/>
  <c r="AM12" i="14" s="1"/>
  <c r="AL59" i="14"/>
  <c r="AM59" i="14" s="1"/>
  <c r="AL62" i="14"/>
  <c r="AM62" i="14" s="1"/>
  <c r="AL27" i="14"/>
  <c r="AM27" i="14" s="1"/>
  <c r="AL68" i="14"/>
  <c r="AM68" i="14" s="1"/>
  <c r="AL57" i="14"/>
  <c r="AM57" i="14" s="1"/>
  <c r="AL69" i="14"/>
  <c r="AM69" i="14" s="1"/>
  <c r="AL53" i="14"/>
  <c r="AM53" i="14" s="1"/>
  <c r="AL45" i="14"/>
  <c r="AM45" i="14" s="1"/>
  <c r="AL37" i="14"/>
  <c r="AM37" i="14" s="1"/>
  <c r="AL29" i="14"/>
  <c r="AM29" i="14" s="1"/>
  <c r="AL19" i="14"/>
  <c r="AM19" i="14" s="1"/>
  <c r="AL11" i="14"/>
  <c r="AM11" i="14" s="1"/>
  <c r="AL9" i="14"/>
  <c r="AM9" i="14" s="1"/>
  <c r="AL38" i="14"/>
  <c r="AM38" i="14" s="1"/>
  <c r="AL76" i="14"/>
  <c r="AM76" i="14" s="1"/>
  <c r="AL50" i="14"/>
  <c r="AM50" i="14" s="1"/>
  <c r="AL42" i="14"/>
  <c r="AM42" i="14" s="1"/>
  <c r="AL34" i="14"/>
  <c r="AM34" i="14" s="1"/>
  <c r="AL26" i="14"/>
  <c r="AM26" i="14" s="1"/>
  <c r="AL18" i="14"/>
  <c r="AM18" i="14" s="1"/>
  <c r="AL10" i="14"/>
  <c r="AM10" i="14" s="1"/>
  <c r="AL58" i="14"/>
  <c r="AM58" i="14" s="1"/>
  <c r="AL74" i="14"/>
  <c r="AM74" i="14" s="1"/>
  <c r="AL66" i="14"/>
  <c r="AM66" i="14" s="1"/>
  <c r="AL77" i="14"/>
  <c r="AM77" i="14" s="1"/>
  <c r="AL67" i="14"/>
  <c r="AM67" i="14" s="1"/>
  <c r="AL51" i="14"/>
  <c r="AM51" i="14" s="1"/>
  <c r="AL43" i="14"/>
  <c r="AM43" i="14" s="1"/>
  <c r="AL35" i="14"/>
  <c r="AM35" i="14" s="1"/>
  <c r="AL25" i="14"/>
  <c r="AM25" i="14" s="1"/>
  <c r="AL17" i="14"/>
  <c r="AM17" i="14" s="1"/>
  <c r="O78" i="14"/>
  <c r="O84" i="14" s="1"/>
  <c r="N78" i="14"/>
  <c r="N84" i="14" s="1"/>
  <c r="AJ78" i="14"/>
  <c r="AJ84" i="14" s="1"/>
  <c r="AI78" i="14"/>
  <c r="AL78" i="14" l="1"/>
  <c r="AL84" i="14" s="1"/>
  <c r="AM78" i="14"/>
  <c r="AM84" i="14" s="1"/>
</calcChain>
</file>

<file path=xl/sharedStrings.xml><?xml version="1.0" encoding="utf-8"?>
<sst xmlns="http://schemas.openxmlformats.org/spreadsheetml/2006/main" count="203" uniqueCount="82">
  <si>
    <t>2F</t>
  </si>
  <si>
    <t>2H</t>
  </si>
  <si>
    <t>2C</t>
  </si>
  <si>
    <t>8F</t>
  </si>
  <si>
    <t>2I</t>
  </si>
  <si>
    <t>2B</t>
  </si>
  <si>
    <t>2E</t>
  </si>
  <si>
    <t>2J</t>
  </si>
  <si>
    <t>Dept</t>
  </si>
  <si>
    <t>8B</t>
  </si>
  <si>
    <t>Construction Manager</t>
  </si>
  <si>
    <t>Billing &amp; Customer Service Supervisor</t>
  </si>
  <si>
    <t>Management Advisor</t>
  </si>
  <si>
    <t>Engineering Technician</t>
  </si>
  <si>
    <t>Construction Foreman</t>
  </si>
  <si>
    <t>Accounting Supervisor- Customer Accounts</t>
  </si>
  <si>
    <t>Billing Administrator</t>
  </si>
  <si>
    <t>Customer Service Supervisor</t>
  </si>
  <si>
    <t>Manager of Finance &amp; Administration</t>
  </si>
  <si>
    <t xml:space="preserve">Customer Service Representative </t>
  </si>
  <si>
    <t>Treatment Plant &amp; Distribution Supervisor</t>
  </si>
  <si>
    <t>Customer Service/Operations Coordinator</t>
  </si>
  <si>
    <t>Construction Coordinator</t>
  </si>
  <si>
    <t>Accountant</t>
  </si>
  <si>
    <t>Wastewater System Foreman</t>
  </si>
  <si>
    <t>Construction Inspector</t>
  </si>
  <si>
    <t>Accounting Clerk/AP</t>
  </si>
  <si>
    <t>Serviceperson</t>
  </si>
  <si>
    <t xml:space="preserve">Manager of Operations </t>
  </si>
  <si>
    <t>Manager of IT/GIS</t>
  </si>
  <si>
    <t>Operations Supervisor</t>
  </si>
  <si>
    <t>Lead Water Accountability Technician</t>
  </si>
  <si>
    <t>AMR/AMI Supervisor</t>
  </si>
  <si>
    <t>Accounting Supervisor- Financial Reporting</t>
  </si>
  <si>
    <t>Administrative Assistant</t>
  </si>
  <si>
    <t xml:space="preserve">Manager of Engineering </t>
  </si>
  <si>
    <t>AMR/AMI Technician, Lead</t>
  </si>
  <si>
    <t>Water Accountability Supervisor</t>
  </si>
  <si>
    <t>Systems &amp; Database Administrator</t>
  </si>
  <si>
    <t>BC Office Coordinator</t>
  </si>
  <si>
    <t xml:space="preserve">Water Accountability Technician </t>
  </si>
  <si>
    <t>Treatment Plant &amp; Distribution System Operator</t>
  </si>
  <si>
    <t>Repairperson/Operator</t>
  </si>
  <si>
    <t>IT Technician</t>
  </si>
  <si>
    <t xml:space="preserve">Manager of HR &amp; Communications  </t>
  </si>
  <si>
    <t xml:space="preserve">Senior Engineer  </t>
  </si>
  <si>
    <t>Customer Service Rep/BC/PT</t>
  </si>
  <si>
    <t>GIS Analyst</t>
  </si>
  <si>
    <t>SCADA Controls Technician</t>
  </si>
  <si>
    <t>Wastewater Technician</t>
  </si>
  <si>
    <t>Accouting Clerk/AP</t>
  </si>
  <si>
    <t>Water Quality Technician</t>
  </si>
  <si>
    <t xml:space="preserve">AMR/AMI Technician </t>
  </si>
  <si>
    <t xml:space="preserve">Engineer </t>
  </si>
  <si>
    <t>General Manager</t>
  </si>
  <si>
    <t xml:space="preserve">Collector/Utilityperson </t>
  </si>
  <si>
    <t>Job Title</t>
  </si>
  <si>
    <t>Wage Allocation for Cross Training and Standby Duty</t>
  </si>
  <si>
    <t>Pay Rate</t>
  </si>
  <si>
    <t>Regular</t>
  </si>
  <si>
    <t>Overtime</t>
  </si>
  <si>
    <t>Total Worked</t>
  </si>
  <si>
    <t>Total Wages</t>
  </si>
  <si>
    <t>EXPENSE WAGES</t>
  </si>
  <si>
    <t>Employee Wage Compensation</t>
  </si>
  <si>
    <t>Year Ending December 31, 2022</t>
  </si>
  <si>
    <t>BUTLER COUNTY WATER SYSTEM, INC.</t>
  </si>
  <si>
    <t>Position</t>
  </si>
  <si>
    <t>Average</t>
  </si>
  <si>
    <t>Hours</t>
  </si>
  <si>
    <t>Worked</t>
  </si>
  <si>
    <t>Wages</t>
  </si>
  <si>
    <t>Wage</t>
  </si>
  <si>
    <t>Adjustment</t>
  </si>
  <si>
    <t>Amount</t>
  </si>
  <si>
    <t>CAPITAL &amp; OTHER</t>
  </si>
  <si>
    <t>TOTAL WAGES</t>
  </si>
  <si>
    <t>TOTALS</t>
  </si>
  <si>
    <t>TOTAL Butler Wages - Year 2022</t>
  </si>
  <si>
    <t xml:space="preserve"> Wage Allocation Variance</t>
  </si>
  <si>
    <t>Annual Report</t>
  </si>
  <si>
    <t>SOA Wages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</si>
</sst>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43" fontId="4" fillId="0" borderId="0" xfId="1" applyFont="1"/>
    <xf numFmtId="43" fontId="4" fillId="0" borderId="0" xfId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43" fontId="4" fillId="0" borderId="0" xfId="1" applyFont="1" applyAlignment="1">
      <alignment horizontal="center"/>
    </xf>
    <xf numFmtId="0" fontId="4" fillId="0" borderId="0" xfId="0" applyFont="1" applyAlignment="1">
      <alignment horizontal="left"/>
    </xf>
    <xf numFmtId="44" fontId="4" fillId="0" borderId="0" xfId="2" applyFont="1"/>
    <xf numFmtId="0" fontId="5" fillId="0" borderId="0" xfId="0" applyFont="1" applyAlignment="1">
      <alignment horizontal="left"/>
    </xf>
    <xf numFmtId="43" fontId="4" fillId="0" borderId="0" xfId="1" applyFont="1" applyFill="1"/>
    <xf numFmtId="43" fontId="4" fillId="0" borderId="0" xfId="1" applyFont="1" applyFill="1" applyBorder="1"/>
    <xf numFmtId="44" fontId="4" fillId="0" borderId="0" xfId="2" applyFont="1" applyFill="1"/>
    <xf numFmtId="44" fontId="4" fillId="0" borderId="0" xfId="2" applyFont="1" applyFill="1" applyBorder="1"/>
    <xf numFmtId="43" fontId="4" fillId="0" borderId="0" xfId="0" applyNumberFormat="1" applyFont="1"/>
    <xf numFmtId="43" fontId="6" fillId="0" borderId="0" xfId="1" applyFont="1" applyFill="1" applyAlignment="1">
      <alignment horizontal="center"/>
    </xf>
    <xf numFmtId="44" fontId="4" fillId="0" borderId="0" xfId="0" applyNumberFormat="1" applyFont="1"/>
    <xf numFmtId="164" fontId="4" fillId="0" borderId="0" xfId="0" applyNumberFormat="1" applyFont="1"/>
    <xf numFmtId="165" fontId="4" fillId="0" borderId="0" xfId="3" applyNumberFormat="1" applyFont="1"/>
    <xf numFmtId="0" fontId="4" fillId="0" borderId="1" xfId="0" applyFont="1" applyBorder="1" applyAlignment="1">
      <alignment horizontal="center"/>
    </xf>
    <xf numFmtId="43" fontId="6" fillId="0" borderId="0" xfId="1" applyFont="1" applyFill="1" applyBorder="1" applyAlignment="1">
      <alignment horizontal="center"/>
    </xf>
    <xf numFmtId="165" fontId="4" fillId="0" borderId="0" xfId="3" applyNumberFormat="1" applyFont="1" applyBorder="1"/>
    <xf numFmtId="43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3" fontId="4" fillId="0" borderId="0" xfId="1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4" fillId="0" borderId="1" xfId="1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3" fontId="4" fillId="0" borderId="3" xfId="1" applyFont="1" applyFill="1" applyBorder="1"/>
    <xf numFmtId="44" fontId="4" fillId="0" borderId="3" xfId="2" applyFont="1" applyFill="1" applyBorder="1"/>
    <xf numFmtId="43" fontId="4" fillId="0" borderId="1" xfId="1" applyFont="1" applyFill="1" applyBorder="1"/>
    <xf numFmtId="44" fontId="5" fillId="0" borderId="3" xfId="2" applyFont="1" applyFill="1" applyBorder="1"/>
    <xf numFmtId="0" fontId="4" fillId="0" borderId="3" xfId="0" applyFont="1" applyBorder="1"/>
    <xf numFmtId="43" fontId="5" fillId="0" borderId="0" xfId="1" applyFont="1" applyAlignment="1">
      <alignment horizontal="left"/>
    </xf>
    <xf numFmtId="44" fontId="3" fillId="0" borderId="3" xfId="2" applyFont="1" applyFill="1" applyBorder="1"/>
    <xf numFmtId="43" fontId="5" fillId="0" borderId="0" xfId="1" applyFont="1" applyFill="1" applyAlignment="1">
      <alignment horizontal="center"/>
    </xf>
    <xf numFmtId="43" fontId="4" fillId="0" borderId="4" xfId="1" applyFont="1" applyFill="1" applyBorder="1"/>
    <xf numFmtId="0" fontId="4" fillId="0" borderId="1" xfId="0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1CB4D-65BE-48A8-A350-18B21A380AA7}">
  <dimension ref="A1:AM98"/>
  <sheetViews>
    <sheetView tabSelected="1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21" sqref="A21"/>
    </sheetView>
  </sheetViews>
  <sheetFormatPr defaultColWidth="9.109375" defaultRowHeight="12.75" customHeight="1" x14ac:dyDescent="0.25"/>
  <cols>
    <col min="1" max="1" width="5.77734375" style="7" customWidth="1"/>
    <col min="2" max="2" width="8.33203125" style="7" customWidth="1"/>
    <col min="3" max="3" width="38.33203125" style="7" customWidth="1"/>
    <col min="4" max="4" width="11.21875" style="7" customWidth="1"/>
    <col min="5" max="6" width="14.109375" style="4" customWidth="1"/>
    <col min="7" max="7" width="2.6640625" style="5" customWidth="1"/>
    <col min="8" max="9" width="11.6640625" style="4" customWidth="1"/>
    <col min="10" max="10" width="1.88671875" style="4" customWidth="1"/>
    <col min="11" max="12" width="12.6640625" style="4" customWidth="1"/>
    <col min="13" max="13" width="2.5546875" style="5" customWidth="1"/>
    <col min="14" max="15" width="14.6640625" style="4" customWidth="1"/>
    <col min="16" max="16" width="2.109375" style="4" customWidth="1"/>
    <col min="17" max="18" width="12.44140625" style="4" customWidth="1"/>
    <col min="19" max="19" width="1.77734375" style="4" customWidth="1"/>
    <col min="20" max="20" width="10.5546875" style="4" customWidth="1"/>
    <col min="21" max="21" width="10.5546875" style="6" customWidth="1"/>
    <col min="22" max="22" width="1.77734375" style="6" customWidth="1"/>
    <col min="23" max="24" width="13" style="6" customWidth="1"/>
    <col min="25" max="25" width="1.77734375" style="6" customWidth="1"/>
    <col min="26" max="26" width="10.44140625" style="6" customWidth="1"/>
    <col min="27" max="27" width="12.33203125" style="6" customWidth="1"/>
    <col min="28" max="28" width="2.109375" style="6" customWidth="1"/>
    <col min="29" max="30" width="12.77734375" style="6" customWidth="1"/>
    <col min="31" max="31" width="1.6640625" style="6" customWidth="1"/>
    <col min="32" max="33" width="11.88671875" style="6" customWidth="1"/>
    <col min="34" max="34" width="1.6640625" style="6" customWidth="1"/>
    <col min="35" max="36" width="13.33203125" style="6" customWidth="1"/>
    <col min="37" max="37" width="1.6640625" style="6" customWidth="1"/>
    <col min="38" max="38" width="12.5546875" style="4" customWidth="1"/>
    <col min="39" max="39" width="12.5546875" style="6" customWidth="1"/>
    <col min="40" max="40" width="3.33203125" style="6" customWidth="1"/>
    <col min="41" max="41" width="18.88671875" style="6" customWidth="1"/>
    <col min="42" max="16384" width="9.109375" style="6"/>
  </cols>
  <sheetData>
    <row r="1" spans="1:39" ht="12.75" customHeight="1" x14ac:dyDescent="0.25">
      <c r="A1" s="1" t="s">
        <v>66</v>
      </c>
      <c r="B1" s="3"/>
      <c r="C1" s="3"/>
      <c r="D1" s="3"/>
    </row>
    <row r="2" spans="1:39" ht="12.75" customHeight="1" x14ac:dyDescent="0.25">
      <c r="A2" s="2" t="s">
        <v>64</v>
      </c>
      <c r="B2" s="3"/>
      <c r="C2" s="3"/>
      <c r="D2" s="3"/>
    </row>
    <row r="3" spans="1:39" ht="12.75" customHeight="1" x14ac:dyDescent="0.25">
      <c r="A3" s="2" t="s">
        <v>65</v>
      </c>
      <c r="B3" s="3"/>
      <c r="C3" s="3"/>
      <c r="D3" s="3"/>
    </row>
    <row r="4" spans="1:39" ht="12.75" customHeight="1" x14ac:dyDescent="0.25">
      <c r="Q4" s="8"/>
      <c r="R4" s="8"/>
      <c r="S4" s="8"/>
      <c r="T4" s="8"/>
      <c r="U4" s="8"/>
      <c r="V4" s="8"/>
      <c r="W4" s="9"/>
      <c r="X4" s="9"/>
      <c r="Y4" s="9"/>
      <c r="Z4" s="9"/>
      <c r="AA4" s="9"/>
    </row>
    <row r="5" spans="1:39" ht="12.75" customHeight="1" thickBot="1" x14ac:dyDescent="0.3">
      <c r="E5" s="33" t="s">
        <v>63</v>
      </c>
      <c r="F5" s="33"/>
      <c r="G5" s="33"/>
      <c r="H5" s="33"/>
      <c r="I5" s="33"/>
      <c r="J5" s="33"/>
      <c r="K5" s="33"/>
      <c r="L5" s="33"/>
      <c r="M5" s="33"/>
      <c r="N5" s="33"/>
      <c r="O5" s="33"/>
      <c r="Q5" s="33" t="s">
        <v>75</v>
      </c>
      <c r="R5" s="33"/>
      <c r="S5" s="33"/>
      <c r="T5" s="33"/>
      <c r="U5" s="33"/>
      <c r="V5" s="33"/>
      <c r="W5" s="33"/>
      <c r="X5" s="33"/>
      <c r="Y5" s="33"/>
      <c r="Z5" s="33"/>
      <c r="AA5" s="33"/>
      <c r="AC5" s="33" t="s">
        <v>76</v>
      </c>
      <c r="AD5" s="33"/>
      <c r="AE5" s="33"/>
      <c r="AF5" s="33"/>
      <c r="AG5" s="33"/>
      <c r="AH5" s="33"/>
      <c r="AI5" s="33"/>
      <c r="AJ5" s="33"/>
      <c r="AK5" s="33"/>
      <c r="AL5" s="33"/>
      <c r="AM5" s="33"/>
    </row>
    <row r="6" spans="1:39" ht="12.75" customHeight="1" x14ac:dyDescent="0.25">
      <c r="D6" s="6"/>
      <c r="E6" s="22" t="s">
        <v>59</v>
      </c>
      <c r="F6" s="22"/>
      <c r="G6" s="28"/>
      <c r="H6" s="22" t="s">
        <v>60</v>
      </c>
      <c r="I6" s="22"/>
      <c r="J6" s="28"/>
      <c r="K6" s="22" t="s">
        <v>61</v>
      </c>
      <c r="L6" s="22"/>
      <c r="M6" s="28"/>
      <c r="N6" s="22" t="s">
        <v>62</v>
      </c>
      <c r="O6" s="22"/>
      <c r="Q6" s="22" t="s">
        <v>59</v>
      </c>
      <c r="R6" s="22"/>
      <c r="S6" s="28"/>
      <c r="T6" s="22" t="s">
        <v>60</v>
      </c>
      <c r="U6" s="22"/>
      <c r="V6" s="28"/>
      <c r="W6" s="22" t="s">
        <v>61</v>
      </c>
      <c r="X6" s="22"/>
      <c r="Y6" s="28"/>
      <c r="Z6" s="22" t="s">
        <v>62</v>
      </c>
      <c r="AA6" s="22"/>
      <c r="AC6" s="22" t="s">
        <v>59</v>
      </c>
      <c r="AD6" s="22"/>
      <c r="AE6" s="28"/>
      <c r="AF6" s="22" t="s">
        <v>60</v>
      </c>
      <c r="AG6" s="22"/>
      <c r="AH6" s="28"/>
      <c r="AI6" s="22" t="s">
        <v>61</v>
      </c>
      <c r="AJ6" s="22"/>
      <c r="AK6" s="28"/>
      <c r="AL6" s="22" t="s">
        <v>62</v>
      </c>
      <c r="AM6" s="22"/>
    </row>
    <row r="7" spans="1:39" ht="12.75" customHeight="1" x14ac:dyDescent="0.25">
      <c r="D7" s="7" t="s">
        <v>68</v>
      </c>
      <c r="E7" s="28" t="s">
        <v>69</v>
      </c>
      <c r="F7" s="28"/>
      <c r="G7" s="28"/>
      <c r="H7" s="28" t="s">
        <v>69</v>
      </c>
      <c r="I7" s="28"/>
      <c r="J7" s="28"/>
      <c r="K7" s="28" t="s">
        <v>69</v>
      </c>
      <c r="L7" s="28"/>
      <c r="M7" s="28"/>
      <c r="N7" s="28" t="s">
        <v>72</v>
      </c>
      <c r="O7" s="28"/>
      <c r="Q7" s="28" t="s">
        <v>69</v>
      </c>
      <c r="R7" s="28"/>
      <c r="S7" s="28"/>
      <c r="T7" s="28" t="s">
        <v>69</v>
      </c>
      <c r="U7" s="28"/>
      <c r="V7" s="28"/>
      <c r="W7" s="28" t="s">
        <v>69</v>
      </c>
      <c r="X7" s="28"/>
      <c r="Y7" s="28"/>
      <c r="Z7" s="28" t="s">
        <v>72</v>
      </c>
      <c r="AA7" s="28"/>
      <c r="AC7" s="28" t="s">
        <v>69</v>
      </c>
      <c r="AD7" s="28"/>
      <c r="AE7" s="28"/>
      <c r="AF7" s="28" t="s">
        <v>69</v>
      </c>
      <c r="AG7" s="28"/>
      <c r="AH7" s="28"/>
      <c r="AI7" s="28" t="s">
        <v>69</v>
      </c>
      <c r="AJ7" s="28"/>
      <c r="AK7" s="28"/>
      <c r="AL7" s="28" t="s">
        <v>72</v>
      </c>
      <c r="AM7" s="28"/>
    </row>
    <row r="8" spans="1:39" ht="12.75" customHeight="1" x14ac:dyDescent="0.25">
      <c r="A8" s="29" t="s">
        <v>8</v>
      </c>
      <c r="B8" s="30" t="s">
        <v>67</v>
      </c>
      <c r="C8" s="34" t="s">
        <v>56</v>
      </c>
      <c r="D8" s="29" t="s">
        <v>58</v>
      </c>
      <c r="E8" s="29" t="s">
        <v>70</v>
      </c>
      <c r="F8" s="29" t="s">
        <v>71</v>
      </c>
      <c r="G8" s="28"/>
      <c r="H8" s="29" t="s">
        <v>70</v>
      </c>
      <c r="I8" s="29" t="s">
        <v>71</v>
      </c>
      <c r="J8" s="28"/>
      <c r="K8" s="29" t="s">
        <v>70</v>
      </c>
      <c r="L8" s="29" t="s">
        <v>71</v>
      </c>
      <c r="M8" s="28"/>
      <c r="N8" s="31" t="s">
        <v>73</v>
      </c>
      <c r="O8" s="31" t="s">
        <v>74</v>
      </c>
      <c r="Q8" s="29" t="s">
        <v>70</v>
      </c>
      <c r="R8" s="29" t="s">
        <v>71</v>
      </c>
      <c r="S8" s="28"/>
      <c r="T8" s="29" t="s">
        <v>70</v>
      </c>
      <c r="U8" s="29" t="s">
        <v>71</v>
      </c>
      <c r="V8" s="28"/>
      <c r="W8" s="29" t="s">
        <v>70</v>
      </c>
      <c r="X8" s="29" t="s">
        <v>71</v>
      </c>
      <c r="Y8" s="28"/>
      <c r="Z8" s="31" t="s">
        <v>73</v>
      </c>
      <c r="AA8" s="31" t="s">
        <v>74</v>
      </c>
      <c r="AC8" s="29" t="s">
        <v>70</v>
      </c>
      <c r="AD8" s="29" t="s">
        <v>71</v>
      </c>
      <c r="AE8" s="28"/>
      <c r="AF8" s="29" t="s">
        <v>70</v>
      </c>
      <c r="AG8" s="29" t="s">
        <v>71</v>
      </c>
      <c r="AH8" s="28"/>
      <c r="AI8" s="29" t="s">
        <v>70</v>
      </c>
      <c r="AJ8" s="29" t="s">
        <v>71</v>
      </c>
      <c r="AK8" s="28"/>
      <c r="AL8" s="31" t="s">
        <v>73</v>
      </c>
      <c r="AM8" s="31" t="s">
        <v>74</v>
      </c>
    </row>
    <row r="9" spans="1:39" ht="12.75" customHeight="1" x14ac:dyDescent="0.25">
      <c r="A9" s="7" t="s">
        <v>0</v>
      </c>
      <c r="B9" s="7">
        <v>17</v>
      </c>
      <c r="C9" s="10" t="s">
        <v>10</v>
      </c>
      <c r="D9" s="25">
        <f>+AD9/AC9</f>
        <v>44.970769230769221</v>
      </c>
      <c r="E9" s="4">
        <v>0</v>
      </c>
      <c r="F9" s="4">
        <v>0</v>
      </c>
      <c r="H9" s="4">
        <v>0</v>
      </c>
      <c r="I9" s="4">
        <v>0</v>
      </c>
      <c r="K9" s="4">
        <f t="shared" ref="K9:K40" si="0">+E9+H9</f>
        <v>0</v>
      </c>
      <c r="L9" s="4">
        <f t="shared" ref="L9:L40" si="1">+F9+I9</f>
        <v>0</v>
      </c>
      <c r="Q9" s="4">
        <v>13</v>
      </c>
      <c r="R9" s="4">
        <v>584.61999999999989</v>
      </c>
      <c r="S9" s="6"/>
      <c r="T9" s="4">
        <v>0</v>
      </c>
      <c r="U9" s="4">
        <v>0</v>
      </c>
      <c r="W9" s="4">
        <f>+Q9+T9</f>
        <v>13</v>
      </c>
      <c r="X9" s="4">
        <f>+R9+U9</f>
        <v>584.61999999999989</v>
      </c>
      <c r="Y9" s="4"/>
      <c r="Z9" s="4">
        <f>+X9*0.05</f>
        <v>29.230999999999995</v>
      </c>
      <c r="AA9" s="4">
        <v>613.85099999999989</v>
      </c>
      <c r="AB9" s="4"/>
      <c r="AC9" s="4">
        <f>+E9+Q9</f>
        <v>13</v>
      </c>
      <c r="AD9" s="11">
        <f>+F9+R9</f>
        <v>584.61999999999989</v>
      </c>
      <c r="AE9" s="4"/>
      <c r="AF9" s="4">
        <f>+H9+T9</f>
        <v>0</v>
      </c>
      <c r="AG9" s="11">
        <f>+I9+U9</f>
        <v>0</v>
      </c>
      <c r="AH9" s="4"/>
      <c r="AI9" s="4">
        <f t="shared" ref="AI9:AI40" si="2">+AC9+AF9</f>
        <v>13</v>
      </c>
      <c r="AJ9" s="11">
        <f t="shared" ref="AJ9:AJ40" si="3">+AD9+AG9</f>
        <v>584.61999999999989</v>
      </c>
      <c r="AL9" s="11">
        <f>+AJ9*0.05</f>
        <v>29.230999999999995</v>
      </c>
      <c r="AM9" s="11">
        <f>+AJ9+AL9</f>
        <v>613.85099999999989</v>
      </c>
    </row>
    <row r="10" spans="1:39" ht="12.75" customHeight="1" x14ac:dyDescent="0.25">
      <c r="A10" s="7" t="s">
        <v>1</v>
      </c>
      <c r="B10" s="7">
        <v>26</v>
      </c>
      <c r="C10" s="12" t="s">
        <v>11</v>
      </c>
      <c r="D10" s="25">
        <f t="shared" ref="D10:D73" si="4">+AD10/AC10</f>
        <v>38.477318794098863</v>
      </c>
      <c r="E10" s="13">
        <v>46.910309999999996</v>
      </c>
      <c r="F10" s="13">
        <v>1804.9829526000037</v>
      </c>
      <c r="G10" s="14"/>
      <c r="H10" s="13">
        <v>4.9046699999999994</v>
      </c>
      <c r="I10" s="13">
        <v>283.08611819999982</v>
      </c>
      <c r="J10" s="13"/>
      <c r="K10" s="13">
        <f t="shared" si="0"/>
        <v>51.814979999999991</v>
      </c>
      <c r="L10" s="13">
        <f t="shared" si="1"/>
        <v>2088.0690708000034</v>
      </c>
      <c r="M10" s="14"/>
      <c r="N10" s="15">
        <f>+L10*0.05</f>
        <v>104.40345354000017</v>
      </c>
      <c r="O10" s="13">
        <f>SUM(L10:N10)</f>
        <v>2192.4725243400035</v>
      </c>
      <c r="P10" s="13"/>
      <c r="Q10" s="13">
        <v>32.598689999999998</v>
      </c>
      <c r="R10" s="13">
        <v>1254.3101874000026</v>
      </c>
      <c r="S10" s="6"/>
      <c r="T10" s="13">
        <v>3.4083299999999994</v>
      </c>
      <c r="U10" s="13">
        <v>196.72086179999985</v>
      </c>
      <c r="W10" s="4">
        <f t="shared" ref="W10:W73" si="5">+Q10+T10</f>
        <v>36.007019999999997</v>
      </c>
      <c r="X10" s="4">
        <f t="shared" ref="X10:X73" si="6">+R10+U10</f>
        <v>1451.0310492000026</v>
      </c>
      <c r="Y10" s="13"/>
      <c r="Z10" s="4">
        <f t="shared" ref="Z10:Z73" si="7">+X10*0.05</f>
        <v>72.551552460000138</v>
      </c>
      <c r="AA10" s="13">
        <v>1523.5826016600026</v>
      </c>
      <c r="AB10" s="13"/>
      <c r="AC10" s="4">
        <f>+E10+Q10</f>
        <v>79.508999999999986</v>
      </c>
      <c r="AD10" s="4">
        <f>+F10+R10</f>
        <v>3059.2931400000061</v>
      </c>
      <c r="AE10" s="13"/>
      <c r="AF10" s="4">
        <f>+H10+T10</f>
        <v>8.3129999999999988</v>
      </c>
      <c r="AG10" s="4">
        <f>+I10+U10</f>
        <v>479.80697999999967</v>
      </c>
      <c r="AH10" s="13"/>
      <c r="AI10" s="13">
        <f t="shared" si="2"/>
        <v>87.821999999999989</v>
      </c>
      <c r="AJ10" s="13">
        <f t="shared" si="3"/>
        <v>3539.100120000006</v>
      </c>
      <c r="AL10" s="13">
        <f t="shared" ref="AL10:AL73" si="8">+AJ10*0.05</f>
        <v>176.95500600000031</v>
      </c>
      <c r="AM10" s="13">
        <f t="shared" ref="AM10:AM73" si="9">+AJ10+AL10</f>
        <v>3716.0551260000061</v>
      </c>
    </row>
    <row r="11" spans="1:39" ht="12.75" customHeight="1" x14ac:dyDescent="0.25">
      <c r="A11" s="7" t="s">
        <v>1</v>
      </c>
      <c r="B11" s="7">
        <v>28</v>
      </c>
      <c r="C11" s="12" t="s">
        <v>12</v>
      </c>
      <c r="D11" s="25">
        <f t="shared" si="4"/>
        <v>88.211001628664576</v>
      </c>
      <c r="E11" s="13">
        <v>37.576799999999992</v>
      </c>
      <c r="F11" s="13">
        <v>3314.687166000002</v>
      </c>
      <c r="G11" s="14"/>
      <c r="H11" s="13">
        <v>0</v>
      </c>
      <c r="I11" s="13">
        <v>0</v>
      </c>
      <c r="J11" s="13"/>
      <c r="K11" s="13">
        <f t="shared" si="0"/>
        <v>37.576799999999992</v>
      </c>
      <c r="L11" s="13">
        <f t="shared" si="1"/>
        <v>3314.687166000002</v>
      </c>
      <c r="M11" s="14"/>
      <c r="N11" s="13">
        <f>+L11*0.05</f>
        <v>165.73435830000011</v>
      </c>
      <c r="O11" s="13">
        <f>SUM(L11:N11)</f>
        <v>3480.4215243000021</v>
      </c>
      <c r="P11" s="13"/>
      <c r="Q11" s="13">
        <v>87.67919999999998</v>
      </c>
      <c r="R11" s="13">
        <v>7734.2700540000051</v>
      </c>
      <c r="S11" s="6"/>
      <c r="T11" s="13">
        <v>0</v>
      </c>
      <c r="U11" s="13">
        <v>0</v>
      </c>
      <c r="W11" s="4">
        <f t="shared" si="5"/>
        <v>87.67919999999998</v>
      </c>
      <c r="X11" s="4">
        <f t="shared" si="6"/>
        <v>7734.2700540000051</v>
      </c>
      <c r="Y11" s="13"/>
      <c r="Z11" s="4">
        <f t="shared" si="7"/>
        <v>386.71350270000028</v>
      </c>
      <c r="AA11" s="13">
        <v>8120.9835567000055</v>
      </c>
      <c r="AB11" s="13"/>
      <c r="AC11" s="4">
        <f>+E11+Q11</f>
        <v>125.25599999999997</v>
      </c>
      <c r="AD11" s="4">
        <f>+F11+R11</f>
        <v>11048.957220000008</v>
      </c>
      <c r="AE11" s="13"/>
      <c r="AF11" s="4">
        <f>+H11+T11</f>
        <v>0</v>
      </c>
      <c r="AG11" s="4">
        <f>+I11+U11</f>
        <v>0</v>
      </c>
      <c r="AH11" s="13"/>
      <c r="AI11" s="13">
        <f t="shared" si="2"/>
        <v>125.25599999999997</v>
      </c>
      <c r="AJ11" s="13">
        <f t="shared" si="3"/>
        <v>11048.957220000008</v>
      </c>
      <c r="AL11" s="13">
        <f t="shared" si="8"/>
        <v>552.44786100000044</v>
      </c>
      <c r="AM11" s="13">
        <f t="shared" si="9"/>
        <v>11601.405081000008</v>
      </c>
    </row>
    <row r="12" spans="1:39" ht="12.75" customHeight="1" x14ac:dyDescent="0.25">
      <c r="A12" s="7" t="s">
        <v>0</v>
      </c>
      <c r="B12" s="7">
        <v>30</v>
      </c>
      <c r="C12" s="12" t="s">
        <v>13</v>
      </c>
      <c r="D12" s="25">
        <f t="shared" si="4"/>
        <v>27.42</v>
      </c>
      <c r="E12" s="13">
        <v>0</v>
      </c>
      <c r="F12" s="13">
        <v>0</v>
      </c>
      <c r="G12" s="14"/>
      <c r="H12" s="13">
        <v>0</v>
      </c>
      <c r="I12" s="13">
        <v>0</v>
      </c>
      <c r="J12" s="13"/>
      <c r="K12" s="13">
        <f t="shared" si="0"/>
        <v>0</v>
      </c>
      <c r="L12" s="13">
        <f t="shared" si="1"/>
        <v>0</v>
      </c>
      <c r="M12" s="14"/>
      <c r="N12" s="13">
        <f>+L12*0.05</f>
        <v>0</v>
      </c>
      <c r="O12" s="13">
        <f>SUM(L12:N12)</f>
        <v>0</v>
      </c>
      <c r="P12" s="13"/>
      <c r="Q12" s="13">
        <v>0.5</v>
      </c>
      <c r="R12" s="13">
        <v>13.71</v>
      </c>
      <c r="S12" s="6"/>
      <c r="T12" s="13">
        <v>0</v>
      </c>
      <c r="U12" s="13">
        <v>0</v>
      </c>
      <c r="W12" s="4">
        <f t="shared" si="5"/>
        <v>0.5</v>
      </c>
      <c r="X12" s="4">
        <f t="shared" si="6"/>
        <v>13.71</v>
      </c>
      <c r="Y12" s="13"/>
      <c r="Z12" s="4">
        <f t="shared" si="7"/>
        <v>0.68550000000000011</v>
      </c>
      <c r="AA12" s="13">
        <v>14.3955</v>
      </c>
      <c r="AB12" s="13"/>
      <c r="AC12" s="4">
        <f>+E12+Q12</f>
        <v>0.5</v>
      </c>
      <c r="AD12" s="4">
        <f>+F12+R12</f>
        <v>13.71</v>
      </c>
      <c r="AE12" s="13"/>
      <c r="AF12" s="4">
        <f>+H12+T12</f>
        <v>0</v>
      </c>
      <c r="AG12" s="4">
        <f>+I12+U12</f>
        <v>0</v>
      </c>
      <c r="AH12" s="13"/>
      <c r="AI12" s="13">
        <f t="shared" si="2"/>
        <v>0.5</v>
      </c>
      <c r="AJ12" s="13">
        <f t="shared" si="3"/>
        <v>13.71</v>
      </c>
      <c r="AL12" s="13">
        <f t="shared" si="8"/>
        <v>0.68550000000000011</v>
      </c>
      <c r="AM12" s="13">
        <f t="shared" si="9"/>
        <v>14.3955</v>
      </c>
    </row>
    <row r="13" spans="1:39" ht="12.75" customHeight="1" x14ac:dyDescent="0.25">
      <c r="A13" s="7" t="s">
        <v>2</v>
      </c>
      <c r="B13" s="7">
        <v>32</v>
      </c>
      <c r="C13" s="12" t="s">
        <v>14</v>
      </c>
      <c r="D13" s="25">
        <f t="shared" si="4"/>
        <v>33.291066997518605</v>
      </c>
      <c r="E13" s="13">
        <v>129.5</v>
      </c>
      <c r="F13" s="13">
        <v>4310.57</v>
      </c>
      <c r="G13" s="14"/>
      <c r="H13" s="13">
        <v>22</v>
      </c>
      <c r="I13" s="13">
        <v>1099.56</v>
      </c>
      <c r="J13" s="13"/>
      <c r="K13" s="13">
        <f t="shared" si="0"/>
        <v>151.5</v>
      </c>
      <c r="L13" s="13">
        <f t="shared" si="1"/>
        <v>5410.1299999999992</v>
      </c>
      <c r="M13" s="14"/>
      <c r="N13" s="13">
        <f>+L13*0.05</f>
        <v>270.50649999999996</v>
      </c>
      <c r="O13" s="13">
        <f>SUM(L13:N13)</f>
        <v>5680.6364999999987</v>
      </c>
      <c r="P13" s="13"/>
      <c r="Q13" s="13">
        <v>72</v>
      </c>
      <c r="R13" s="13">
        <v>2397.58</v>
      </c>
      <c r="S13" s="6"/>
      <c r="T13" s="13">
        <v>1</v>
      </c>
      <c r="U13" s="13">
        <v>49.98</v>
      </c>
      <c r="W13" s="4">
        <f t="shared" si="5"/>
        <v>73</v>
      </c>
      <c r="X13" s="4">
        <f t="shared" si="6"/>
        <v>2447.56</v>
      </c>
      <c r="Y13" s="13"/>
      <c r="Z13" s="4">
        <f t="shared" si="7"/>
        <v>122.378</v>
      </c>
      <c r="AA13" s="13">
        <v>2569.9380000000001</v>
      </c>
      <c r="AB13" s="13"/>
      <c r="AC13" s="4">
        <f>+E13+Q13</f>
        <v>201.5</v>
      </c>
      <c r="AD13" s="4">
        <f>+F13+R13</f>
        <v>6708.15</v>
      </c>
      <c r="AE13" s="13"/>
      <c r="AF13" s="4">
        <f>+H13+T13</f>
        <v>23</v>
      </c>
      <c r="AG13" s="4">
        <f>+I13+U13</f>
        <v>1149.54</v>
      </c>
      <c r="AH13" s="13"/>
      <c r="AI13" s="13">
        <f t="shared" si="2"/>
        <v>224.5</v>
      </c>
      <c r="AJ13" s="13">
        <f t="shared" si="3"/>
        <v>7857.69</v>
      </c>
      <c r="AL13" s="13">
        <f t="shared" si="8"/>
        <v>392.8845</v>
      </c>
      <c r="AM13" s="13">
        <f t="shared" si="9"/>
        <v>8250.5744999999988</v>
      </c>
    </row>
    <row r="14" spans="1:39" ht="13.5" customHeight="1" x14ac:dyDescent="0.25">
      <c r="A14" s="7" t="s">
        <v>7</v>
      </c>
      <c r="B14" s="7">
        <v>34</v>
      </c>
      <c r="C14" s="12" t="s">
        <v>15</v>
      </c>
      <c r="D14" s="25">
        <f t="shared" si="4"/>
        <v>34.617435593722234</v>
      </c>
      <c r="E14" s="13">
        <v>101.61392999999998</v>
      </c>
      <c r="F14" s="13">
        <v>3517.6136771999995</v>
      </c>
      <c r="G14" s="14"/>
      <c r="H14" s="13">
        <v>6.5295299999999994</v>
      </c>
      <c r="I14" s="13">
        <v>339.23947439999995</v>
      </c>
      <c r="J14" s="13"/>
      <c r="K14" s="13">
        <f t="shared" si="0"/>
        <v>108.14345999999998</v>
      </c>
      <c r="L14" s="13">
        <f t="shared" si="1"/>
        <v>3856.8531515999994</v>
      </c>
      <c r="M14" s="14"/>
      <c r="N14" s="13">
        <f>+L14*0.05</f>
        <v>192.84265757999998</v>
      </c>
      <c r="O14" s="13">
        <f>SUM(L14:N14)</f>
        <v>4049.6958091799993</v>
      </c>
      <c r="P14" s="13"/>
      <c r="Q14" s="13">
        <v>70.613069999999979</v>
      </c>
      <c r="R14" s="13">
        <v>2444.4434027999996</v>
      </c>
      <c r="S14" s="6"/>
      <c r="T14" s="13">
        <v>4.5374699999999999</v>
      </c>
      <c r="U14" s="13">
        <v>235.74268559999996</v>
      </c>
      <c r="W14" s="4">
        <f t="shared" si="5"/>
        <v>75.150539999999978</v>
      </c>
      <c r="X14" s="4">
        <f t="shared" si="6"/>
        <v>2680.1860883999998</v>
      </c>
      <c r="Y14" s="13"/>
      <c r="Z14" s="4">
        <f t="shared" si="7"/>
        <v>134.00930442000001</v>
      </c>
      <c r="AA14" s="13">
        <v>2814.1953928199996</v>
      </c>
      <c r="AB14" s="13"/>
      <c r="AC14" s="4">
        <f>+E14+Q14</f>
        <v>172.22699999999998</v>
      </c>
      <c r="AD14" s="4">
        <f>+F14+R14</f>
        <v>5962.0570799999987</v>
      </c>
      <c r="AE14" s="13"/>
      <c r="AF14" s="4">
        <f>+H14+T14</f>
        <v>11.067</v>
      </c>
      <c r="AG14" s="4">
        <f>+I14+U14</f>
        <v>574.98215999999991</v>
      </c>
      <c r="AH14" s="13"/>
      <c r="AI14" s="13">
        <f t="shared" si="2"/>
        <v>183.29399999999998</v>
      </c>
      <c r="AJ14" s="13">
        <f t="shared" si="3"/>
        <v>6537.0392399999982</v>
      </c>
      <c r="AL14" s="13">
        <f t="shared" si="8"/>
        <v>326.85196199999996</v>
      </c>
      <c r="AM14" s="13">
        <f t="shared" si="9"/>
        <v>6863.891201999998</v>
      </c>
    </row>
    <row r="15" spans="1:39" ht="12.75" customHeight="1" x14ac:dyDescent="0.25">
      <c r="A15" s="7" t="s">
        <v>1</v>
      </c>
      <c r="B15" s="7">
        <v>35</v>
      </c>
      <c r="C15" s="12" t="s">
        <v>16</v>
      </c>
      <c r="D15" s="25">
        <f t="shared" si="4"/>
        <v>31.279398263027328</v>
      </c>
      <c r="E15" s="13">
        <v>97.010159999999985</v>
      </c>
      <c r="F15" s="13">
        <v>3034.4194302000028</v>
      </c>
      <c r="G15" s="14"/>
      <c r="H15" s="13">
        <v>8.1844799999999989</v>
      </c>
      <c r="I15" s="13">
        <v>365.91606480000041</v>
      </c>
      <c r="J15" s="13"/>
      <c r="K15" s="13">
        <f t="shared" si="0"/>
        <v>105.19463999999998</v>
      </c>
      <c r="L15" s="13">
        <f t="shared" si="1"/>
        <v>3400.335495000003</v>
      </c>
      <c r="M15" s="14"/>
      <c r="N15" s="13">
        <f>+L15*0.05</f>
        <v>170.01677475000017</v>
      </c>
      <c r="O15" s="13">
        <f>SUM(L15:N15)</f>
        <v>3570.352269750003</v>
      </c>
      <c r="P15" s="13"/>
      <c r="Q15" s="13">
        <v>67.413839999999993</v>
      </c>
      <c r="R15" s="13">
        <v>2108.6643498000021</v>
      </c>
      <c r="S15" s="6"/>
      <c r="T15" s="13">
        <v>5.6875199999999992</v>
      </c>
      <c r="U15" s="13">
        <v>254.28065520000027</v>
      </c>
      <c r="W15" s="4">
        <f t="shared" si="5"/>
        <v>73.10136</v>
      </c>
      <c r="X15" s="4">
        <f t="shared" si="6"/>
        <v>2362.9450050000023</v>
      </c>
      <c r="Y15" s="13"/>
      <c r="Z15" s="4">
        <f t="shared" si="7"/>
        <v>118.14725025000013</v>
      </c>
      <c r="AA15" s="13">
        <v>2481.0922552500024</v>
      </c>
      <c r="AB15" s="13"/>
      <c r="AC15" s="4">
        <f>+E15+Q15</f>
        <v>164.42399999999998</v>
      </c>
      <c r="AD15" s="4">
        <f>+F15+R15</f>
        <v>5143.0837800000045</v>
      </c>
      <c r="AE15" s="13"/>
      <c r="AF15" s="4">
        <f>+H15+T15</f>
        <v>13.871999999999998</v>
      </c>
      <c r="AG15" s="4">
        <f>+I15+U15</f>
        <v>620.19672000000071</v>
      </c>
      <c r="AH15" s="13"/>
      <c r="AI15" s="13">
        <f t="shared" si="2"/>
        <v>178.29599999999996</v>
      </c>
      <c r="AJ15" s="13">
        <f t="shared" si="3"/>
        <v>5763.2805000000053</v>
      </c>
      <c r="AL15" s="13">
        <f t="shared" si="8"/>
        <v>288.16402500000027</v>
      </c>
      <c r="AM15" s="13">
        <f t="shared" si="9"/>
        <v>6051.4445250000053</v>
      </c>
    </row>
    <row r="16" spans="1:39" ht="12.75" customHeight="1" x14ac:dyDescent="0.25">
      <c r="A16" s="7" t="s">
        <v>3</v>
      </c>
      <c r="B16" s="7">
        <v>41</v>
      </c>
      <c r="C16" s="12" t="s">
        <v>17</v>
      </c>
      <c r="D16" s="25">
        <f t="shared" si="4"/>
        <v>23.60595872612171</v>
      </c>
      <c r="E16" s="13">
        <v>516.30967999999996</v>
      </c>
      <c r="F16" s="13">
        <v>12184.270565200006</v>
      </c>
      <c r="G16" s="14"/>
      <c r="H16" s="13">
        <v>67.616039999999998</v>
      </c>
      <c r="I16" s="13">
        <v>2425.4954796000006</v>
      </c>
      <c r="J16" s="13"/>
      <c r="K16" s="13">
        <f t="shared" si="0"/>
        <v>583.92571999999996</v>
      </c>
      <c r="L16" s="13">
        <f t="shared" si="1"/>
        <v>14609.766044800006</v>
      </c>
      <c r="M16" s="14"/>
      <c r="N16" s="13">
        <f>+L16*0.05</f>
        <v>730.48830224000039</v>
      </c>
      <c r="O16" s="13">
        <f>SUM(L16:N16)</f>
        <v>15340.254347040007</v>
      </c>
      <c r="P16" s="13"/>
      <c r="Q16" s="13">
        <v>351.84231999999997</v>
      </c>
      <c r="R16" s="13">
        <v>8309.2897148000047</v>
      </c>
      <c r="S16" s="6"/>
      <c r="T16" s="13">
        <v>46.639959999999995</v>
      </c>
      <c r="U16" s="13">
        <v>1671.9629604000004</v>
      </c>
      <c r="W16" s="4">
        <f t="shared" si="5"/>
        <v>398.48227999999995</v>
      </c>
      <c r="X16" s="4">
        <f t="shared" si="6"/>
        <v>9981.2526752000049</v>
      </c>
      <c r="Y16" s="13"/>
      <c r="Z16" s="4">
        <f t="shared" si="7"/>
        <v>499.06263376000027</v>
      </c>
      <c r="AA16" s="13">
        <v>10480.315308960005</v>
      </c>
      <c r="AB16" s="13"/>
      <c r="AC16" s="4">
        <f>+E16+Q16</f>
        <v>868.15199999999993</v>
      </c>
      <c r="AD16" s="4">
        <f>+F16+R16</f>
        <v>20493.560280000012</v>
      </c>
      <c r="AE16" s="13"/>
      <c r="AF16" s="4">
        <f>+H16+T16</f>
        <v>114.256</v>
      </c>
      <c r="AG16" s="4">
        <f>+I16+U16</f>
        <v>4097.4584400000012</v>
      </c>
      <c r="AH16" s="13"/>
      <c r="AI16" s="13">
        <f t="shared" si="2"/>
        <v>982.4079999999999</v>
      </c>
      <c r="AJ16" s="13">
        <f t="shared" si="3"/>
        <v>24591.018720000015</v>
      </c>
      <c r="AL16" s="13">
        <f t="shared" si="8"/>
        <v>1229.5509360000008</v>
      </c>
      <c r="AM16" s="13">
        <f t="shared" si="9"/>
        <v>25820.569656000014</v>
      </c>
    </row>
    <row r="17" spans="1:39" ht="12.75" customHeight="1" x14ac:dyDescent="0.25">
      <c r="A17" s="7" t="s">
        <v>1</v>
      </c>
      <c r="B17" s="7">
        <v>42</v>
      </c>
      <c r="C17" s="12" t="s">
        <v>18</v>
      </c>
      <c r="D17" s="25">
        <f t="shared" si="4"/>
        <v>68.183566021866952</v>
      </c>
      <c r="E17" s="13">
        <v>107.33103</v>
      </c>
      <c r="F17" s="13">
        <v>7318.2123701999826</v>
      </c>
      <c r="G17" s="14"/>
      <c r="H17" s="13">
        <v>0</v>
      </c>
      <c r="I17" s="13">
        <v>0</v>
      </c>
      <c r="J17" s="13"/>
      <c r="K17" s="13">
        <f t="shared" si="0"/>
        <v>107.33103</v>
      </c>
      <c r="L17" s="13">
        <f t="shared" si="1"/>
        <v>7318.2123701999826</v>
      </c>
      <c r="M17" s="14"/>
      <c r="N17" s="13">
        <f>+L17*0.05</f>
        <v>365.91061850999915</v>
      </c>
      <c r="O17" s="13">
        <f>SUM(L17:N17)</f>
        <v>7684.1229887099817</v>
      </c>
      <c r="P17" s="13"/>
      <c r="Q17" s="13">
        <v>74.585970000000003</v>
      </c>
      <c r="R17" s="13">
        <v>5085.5374097999875</v>
      </c>
      <c r="S17" s="6"/>
      <c r="T17" s="13">
        <v>0</v>
      </c>
      <c r="U17" s="13">
        <v>0</v>
      </c>
      <c r="W17" s="4">
        <f t="shared" si="5"/>
        <v>74.585970000000003</v>
      </c>
      <c r="X17" s="4">
        <f t="shared" si="6"/>
        <v>5085.5374097999875</v>
      </c>
      <c r="Y17" s="13"/>
      <c r="Z17" s="4">
        <f t="shared" si="7"/>
        <v>254.2768704899994</v>
      </c>
      <c r="AA17" s="13">
        <v>5339.8142802899865</v>
      </c>
      <c r="AB17" s="13"/>
      <c r="AC17" s="4">
        <f>+E17+Q17</f>
        <v>181.917</v>
      </c>
      <c r="AD17" s="4">
        <f>+F17+R17</f>
        <v>12403.749779999969</v>
      </c>
      <c r="AE17" s="13"/>
      <c r="AF17" s="4">
        <f>+H17+T17</f>
        <v>0</v>
      </c>
      <c r="AG17" s="4">
        <f>+I17+U17</f>
        <v>0</v>
      </c>
      <c r="AH17" s="13"/>
      <c r="AI17" s="13">
        <f t="shared" si="2"/>
        <v>181.917</v>
      </c>
      <c r="AJ17" s="13">
        <f t="shared" si="3"/>
        <v>12403.749779999969</v>
      </c>
      <c r="AL17" s="13">
        <f t="shared" si="8"/>
        <v>620.18748899999855</v>
      </c>
      <c r="AM17" s="13">
        <f t="shared" si="9"/>
        <v>13023.937268999967</v>
      </c>
    </row>
    <row r="18" spans="1:39" ht="12.75" customHeight="1" x14ac:dyDescent="0.25">
      <c r="A18" s="7" t="s">
        <v>4</v>
      </c>
      <c r="B18" s="7">
        <v>49</v>
      </c>
      <c r="C18" s="12" t="s">
        <v>19</v>
      </c>
      <c r="D18" s="25">
        <f t="shared" si="4"/>
        <v>18.418666666666663</v>
      </c>
      <c r="E18" s="13">
        <v>7.5</v>
      </c>
      <c r="F18" s="13">
        <v>138.13999999999999</v>
      </c>
      <c r="G18" s="14"/>
      <c r="H18" s="13">
        <v>1.5</v>
      </c>
      <c r="I18" s="13">
        <v>41.39</v>
      </c>
      <c r="J18" s="13"/>
      <c r="K18" s="13">
        <f t="shared" si="0"/>
        <v>9</v>
      </c>
      <c r="L18" s="13">
        <f t="shared" si="1"/>
        <v>179.52999999999997</v>
      </c>
      <c r="M18" s="14"/>
      <c r="N18" s="13">
        <f>+L18*0.05</f>
        <v>8.9764999999999997</v>
      </c>
      <c r="O18" s="13">
        <f>SUM(L18:N18)</f>
        <v>188.50649999999996</v>
      </c>
      <c r="P18" s="13"/>
      <c r="Q18" s="13">
        <v>0</v>
      </c>
      <c r="R18" s="13">
        <v>0</v>
      </c>
      <c r="S18" s="6"/>
      <c r="T18" s="13">
        <v>0</v>
      </c>
      <c r="U18" s="13">
        <v>0</v>
      </c>
      <c r="W18" s="4">
        <f t="shared" si="5"/>
        <v>0</v>
      </c>
      <c r="X18" s="4">
        <f t="shared" si="6"/>
        <v>0</v>
      </c>
      <c r="Y18" s="13"/>
      <c r="Z18" s="4">
        <f t="shared" si="7"/>
        <v>0</v>
      </c>
      <c r="AA18" s="13">
        <v>0</v>
      </c>
      <c r="AB18" s="13"/>
      <c r="AC18" s="4">
        <f>+E18+Q18</f>
        <v>7.5</v>
      </c>
      <c r="AD18" s="4">
        <f>+F18+R18</f>
        <v>138.13999999999999</v>
      </c>
      <c r="AE18" s="13"/>
      <c r="AF18" s="4">
        <f>+H18+T18</f>
        <v>1.5</v>
      </c>
      <c r="AG18" s="4">
        <f>+I18+U18</f>
        <v>41.39</v>
      </c>
      <c r="AH18" s="13"/>
      <c r="AI18" s="13">
        <f t="shared" si="2"/>
        <v>9</v>
      </c>
      <c r="AJ18" s="13">
        <f t="shared" si="3"/>
        <v>179.52999999999997</v>
      </c>
      <c r="AL18" s="13">
        <f t="shared" si="8"/>
        <v>8.9764999999999997</v>
      </c>
      <c r="AM18" s="13">
        <f t="shared" si="9"/>
        <v>188.50649999999996</v>
      </c>
    </row>
    <row r="19" spans="1:39" ht="12.75" customHeight="1" x14ac:dyDescent="0.25">
      <c r="A19" s="7" t="s">
        <v>9</v>
      </c>
      <c r="B19" s="7">
        <v>50</v>
      </c>
      <c r="C19" s="12" t="s">
        <v>20</v>
      </c>
      <c r="D19" s="25">
        <f t="shared" si="4"/>
        <v>32.591496904895614</v>
      </c>
      <c r="E19" s="13">
        <v>1744</v>
      </c>
      <c r="F19" s="13">
        <v>56840.8299999995</v>
      </c>
      <c r="G19" s="14"/>
      <c r="H19" s="13">
        <v>185.5</v>
      </c>
      <c r="I19" s="13">
        <v>9217.46000000001</v>
      </c>
      <c r="J19" s="13"/>
      <c r="K19" s="13">
        <f t="shared" si="0"/>
        <v>1929.5</v>
      </c>
      <c r="L19" s="13">
        <f t="shared" si="1"/>
        <v>66058.289999999513</v>
      </c>
      <c r="M19" s="14"/>
      <c r="N19" s="13">
        <f>+L19*0.05</f>
        <v>3302.9144999999758</v>
      </c>
      <c r="O19" s="13">
        <f>SUM(L19:N19)</f>
        <v>69361.204499999483</v>
      </c>
      <c r="P19" s="13"/>
      <c r="Q19" s="13">
        <v>33</v>
      </c>
      <c r="R19" s="13">
        <v>1074.2599999999998</v>
      </c>
      <c r="S19" s="6"/>
      <c r="T19" s="13">
        <v>0</v>
      </c>
      <c r="U19" s="13">
        <v>0</v>
      </c>
      <c r="W19" s="4">
        <f t="shared" si="5"/>
        <v>33</v>
      </c>
      <c r="X19" s="4">
        <f t="shared" si="6"/>
        <v>1074.2599999999998</v>
      </c>
      <c r="Y19" s="13"/>
      <c r="Z19" s="4">
        <f t="shared" si="7"/>
        <v>53.712999999999994</v>
      </c>
      <c r="AA19" s="13">
        <v>1127.9729999999997</v>
      </c>
      <c r="AB19" s="13"/>
      <c r="AC19" s="4">
        <f>+E19+Q19</f>
        <v>1777</v>
      </c>
      <c r="AD19" s="4">
        <f>+F19+R19</f>
        <v>57915.089999999502</v>
      </c>
      <c r="AE19" s="13"/>
      <c r="AF19" s="4">
        <f>+H19+T19</f>
        <v>185.5</v>
      </c>
      <c r="AG19" s="4">
        <f>+I19+U19</f>
        <v>9217.46000000001</v>
      </c>
      <c r="AH19" s="13"/>
      <c r="AI19" s="13">
        <f t="shared" si="2"/>
        <v>1962.5</v>
      </c>
      <c r="AJ19" s="13">
        <f t="shared" si="3"/>
        <v>67132.549999999508</v>
      </c>
      <c r="AL19" s="13">
        <f t="shared" si="8"/>
        <v>3356.6274999999755</v>
      </c>
      <c r="AM19" s="13">
        <f t="shared" si="9"/>
        <v>70489.177499999481</v>
      </c>
    </row>
    <row r="20" spans="1:39" ht="12.75" customHeight="1" x14ac:dyDescent="0.25">
      <c r="A20" s="7" t="s">
        <v>1</v>
      </c>
      <c r="B20" s="7">
        <v>56</v>
      </c>
      <c r="C20" s="12" t="s">
        <v>21</v>
      </c>
      <c r="D20" s="25">
        <f t="shared" si="4"/>
        <v>28.605480161012089</v>
      </c>
      <c r="E20" s="13">
        <v>104.65301999999998</v>
      </c>
      <c r="F20" s="13">
        <v>2993.6498874000008</v>
      </c>
      <c r="G20" s="14"/>
      <c r="H20" s="13">
        <v>7.8835799999999985</v>
      </c>
      <c r="I20" s="13">
        <v>338.163456</v>
      </c>
      <c r="J20" s="13"/>
      <c r="K20" s="13">
        <f t="shared" si="0"/>
        <v>112.53659999999998</v>
      </c>
      <c r="L20" s="13">
        <f t="shared" si="1"/>
        <v>3331.813343400001</v>
      </c>
      <c r="M20" s="14"/>
      <c r="N20" s="13">
        <f>+L20*0.05</f>
        <v>166.59066717000007</v>
      </c>
      <c r="O20" s="13">
        <f>SUM(L20:N20)</f>
        <v>3498.404010570001</v>
      </c>
      <c r="P20" s="13"/>
      <c r="Q20" s="13">
        <v>72.724979999999988</v>
      </c>
      <c r="R20" s="13">
        <v>2080.3329726000006</v>
      </c>
      <c r="S20" s="6"/>
      <c r="T20" s="13">
        <v>5.478419999999999</v>
      </c>
      <c r="U20" s="13">
        <v>234.994944</v>
      </c>
      <c r="W20" s="4">
        <f t="shared" si="5"/>
        <v>78.203399999999988</v>
      </c>
      <c r="X20" s="4">
        <f t="shared" si="6"/>
        <v>2315.3279166000007</v>
      </c>
      <c r="Y20" s="13"/>
      <c r="Z20" s="4">
        <f t="shared" si="7"/>
        <v>115.76639583000004</v>
      </c>
      <c r="AA20" s="13">
        <v>2431.0943124300006</v>
      </c>
      <c r="AB20" s="13"/>
      <c r="AC20" s="4">
        <f>+E20+Q20</f>
        <v>177.37799999999999</v>
      </c>
      <c r="AD20" s="4">
        <f>+F20+R20</f>
        <v>5073.9828600000019</v>
      </c>
      <c r="AE20" s="13"/>
      <c r="AF20" s="4">
        <f>+H20+T20</f>
        <v>13.361999999999998</v>
      </c>
      <c r="AG20" s="4">
        <f>+I20+U20</f>
        <v>573.15840000000003</v>
      </c>
      <c r="AH20" s="13"/>
      <c r="AI20" s="13">
        <f t="shared" si="2"/>
        <v>190.73999999999998</v>
      </c>
      <c r="AJ20" s="13">
        <f t="shared" si="3"/>
        <v>5647.1412600000021</v>
      </c>
      <c r="AL20" s="13">
        <f t="shared" si="8"/>
        <v>282.3570630000001</v>
      </c>
      <c r="AM20" s="13">
        <f t="shared" si="9"/>
        <v>5929.4983230000025</v>
      </c>
    </row>
    <row r="21" spans="1:39" ht="12.75" customHeight="1" x14ac:dyDescent="0.25">
      <c r="A21" s="7" t="s">
        <v>0</v>
      </c>
      <c r="B21" s="7">
        <v>68</v>
      </c>
      <c r="C21" s="12" t="s">
        <v>22</v>
      </c>
      <c r="D21" s="25">
        <f t="shared" si="4"/>
        <v>52.718780487804871</v>
      </c>
      <c r="E21" s="13">
        <v>7.5</v>
      </c>
      <c r="F21" s="13">
        <v>1086.58</v>
      </c>
      <c r="G21" s="14"/>
      <c r="H21" s="13">
        <v>0</v>
      </c>
      <c r="I21" s="13">
        <v>0</v>
      </c>
      <c r="J21" s="13"/>
      <c r="K21" s="13">
        <f t="shared" si="0"/>
        <v>7.5</v>
      </c>
      <c r="L21" s="13">
        <f t="shared" si="1"/>
        <v>1086.58</v>
      </c>
      <c r="M21" s="14"/>
      <c r="N21" s="13">
        <f>+L21*0.05</f>
        <v>54.329000000000001</v>
      </c>
      <c r="O21" s="13">
        <f>SUM(L21:N21)</f>
        <v>1140.9089999999999</v>
      </c>
      <c r="P21" s="13"/>
      <c r="Q21" s="13">
        <v>33.5</v>
      </c>
      <c r="R21" s="13">
        <v>1074.8899999999999</v>
      </c>
      <c r="S21" s="6"/>
      <c r="T21" s="13">
        <v>16.5</v>
      </c>
      <c r="U21" s="13">
        <v>792.94</v>
      </c>
      <c r="W21" s="4">
        <f t="shared" si="5"/>
        <v>50</v>
      </c>
      <c r="X21" s="4">
        <f t="shared" si="6"/>
        <v>1867.83</v>
      </c>
      <c r="Y21" s="13"/>
      <c r="Z21" s="4">
        <f t="shared" si="7"/>
        <v>93.391500000000008</v>
      </c>
      <c r="AA21" s="13">
        <v>1961.2214999999999</v>
      </c>
      <c r="AB21" s="13"/>
      <c r="AC21" s="4">
        <f>+E21+Q21</f>
        <v>41</v>
      </c>
      <c r="AD21" s="4">
        <f>+F21+R21</f>
        <v>2161.4699999999998</v>
      </c>
      <c r="AE21" s="13"/>
      <c r="AF21" s="4">
        <f>+H21+T21</f>
        <v>16.5</v>
      </c>
      <c r="AG21" s="4">
        <f>+I21+U21</f>
        <v>792.94</v>
      </c>
      <c r="AH21" s="13"/>
      <c r="AI21" s="13">
        <f t="shared" si="2"/>
        <v>57.5</v>
      </c>
      <c r="AJ21" s="13">
        <f t="shared" si="3"/>
        <v>2954.41</v>
      </c>
      <c r="AL21" s="13">
        <f t="shared" si="8"/>
        <v>147.72049999999999</v>
      </c>
      <c r="AM21" s="13">
        <f t="shared" si="9"/>
        <v>3102.1304999999998</v>
      </c>
    </row>
    <row r="22" spans="1:39" ht="12.75" customHeight="1" x14ac:dyDescent="0.25">
      <c r="A22" s="7" t="s">
        <v>7</v>
      </c>
      <c r="B22" s="7">
        <v>70</v>
      </c>
      <c r="C22" s="12" t="s">
        <v>23</v>
      </c>
      <c r="D22" s="25">
        <f t="shared" si="4"/>
        <v>30.119431171786118</v>
      </c>
      <c r="E22" s="13">
        <v>105.79643999999999</v>
      </c>
      <c r="F22" s="13">
        <v>3186.5285927999998</v>
      </c>
      <c r="G22" s="14"/>
      <c r="H22" s="13">
        <v>6.1985399999999986</v>
      </c>
      <c r="I22" s="13">
        <v>280.12947479999997</v>
      </c>
      <c r="J22" s="13"/>
      <c r="K22" s="13">
        <f t="shared" si="0"/>
        <v>111.99497999999998</v>
      </c>
      <c r="L22" s="13">
        <f t="shared" si="1"/>
        <v>3466.6580675999999</v>
      </c>
      <c r="M22" s="14"/>
      <c r="N22" s="13">
        <f>+L22*0.05</f>
        <v>173.33290338</v>
      </c>
      <c r="O22" s="13">
        <f>SUM(L22:N22)</f>
        <v>3639.9909709799999</v>
      </c>
      <c r="P22" s="13"/>
      <c r="Q22" s="13">
        <v>73.519559999999998</v>
      </c>
      <c r="R22" s="13">
        <v>2214.3673271999996</v>
      </c>
      <c r="S22" s="6"/>
      <c r="T22" s="13">
        <v>4.307459999999999</v>
      </c>
      <c r="U22" s="13">
        <v>194.66624519999996</v>
      </c>
      <c r="W22" s="4">
        <f t="shared" si="5"/>
        <v>77.827020000000005</v>
      </c>
      <c r="X22" s="4">
        <f t="shared" si="6"/>
        <v>2409.0335723999997</v>
      </c>
      <c r="Y22" s="13"/>
      <c r="Z22" s="4">
        <f t="shared" si="7"/>
        <v>120.45167862</v>
      </c>
      <c r="AA22" s="13">
        <v>2529.4852510199999</v>
      </c>
      <c r="AB22" s="13"/>
      <c r="AC22" s="4">
        <f>+E22+Q22</f>
        <v>179.31599999999997</v>
      </c>
      <c r="AD22" s="4">
        <f>+F22+R22</f>
        <v>5400.895919999999</v>
      </c>
      <c r="AE22" s="13"/>
      <c r="AF22" s="4">
        <f>+H22+T22</f>
        <v>10.505999999999997</v>
      </c>
      <c r="AG22" s="4">
        <f>+I22+U22</f>
        <v>474.79571999999996</v>
      </c>
      <c r="AH22" s="13"/>
      <c r="AI22" s="13">
        <f t="shared" si="2"/>
        <v>189.82199999999997</v>
      </c>
      <c r="AJ22" s="13">
        <f t="shared" si="3"/>
        <v>5875.6916399999991</v>
      </c>
      <c r="AL22" s="13">
        <f t="shared" si="8"/>
        <v>293.78458199999994</v>
      </c>
      <c r="AM22" s="13">
        <f t="shared" si="9"/>
        <v>6169.4762219999993</v>
      </c>
    </row>
    <row r="23" spans="1:39" ht="12.75" customHeight="1" x14ac:dyDescent="0.25">
      <c r="A23" s="7" t="s">
        <v>2</v>
      </c>
      <c r="B23" s="7">
        <v>80</v>
      </c>
      <c r="C23" s="12" t="s">
        <v>24</v>
      </c>
      <c r="D23" s="25">
        <f t="shared" si="4"/>
        <v>32.360449438202238</v>
      </c>
      <c r="E23" s="13">
        <v>44.5</v>
      </c>
      <c r="F23" s="13">
        <v>1440.0399999999997</v>
      </c>
      <c r="G23" s="14"/>
      <c r="H23" s="13">
        <v>7.5</v>
      </c>
      <c r="I23" s="13">
        <v>359.46</v>
      </c>
      <c r="J23" s="13"/>
      <c r="K23" s="13">
        <f t="shared" si="0"/>
        <v>52</v>
      </c>
      <c r="L23" s="13">
        <f t="shared" si="1"/>
        <v>1799.4999999999998</v>
      </c>
      <c r="M23" s="14"/>
      <c r="N23" s="13">
        <f>+L23*0.05</f>
        <v>89.974999999999994</v>
      </c>
      <c r="O23" s="13">
        <f>SUM(L23:N23)</f>
        <v>1889.4749999999997</v>
      </c>
      <c r="P23" s="13"/>
      <c r="Q23" s="13">
        <v>0</v>
      </c>
      <c r="R23" s="13">
        <v>0</v>
      </c>
      <c r="S23" s="6"/>
      <c r="T23" s="13">
        <v>0</v>
      </c>
      <c r="U23" s="13">
        <v>0</v>
      </c>
      <c r="W23" s="4">
        <f t="shared" si="5"/>
        <v>0</v>
      </c>
      <c r="X23" s="4">
        <f t="shared" si="6"/>
        <v>0</v>
      </c>
      <c r="Y23" s="13"/>
      <c r="Z23" s="4">
        <f t="shared" si="7"/>
        <v>0</v>
      </c>
      <c r="AA23" s="13">
        <v>0</v>
      </c>
      <c r="AB23" s="13"/>
      <c r="AC23" s="4">
        <f>+E23+Q23</f>
        <v>44.5</v>
      </c>
      <c r="AD23" s="4">
        <f>+F23+R23</f>
        <v>1440.0399999999997</v>
      </c>
      <c r="AE23" s="13"/>
      <c r="AF23" s="4">
        <f>+H23+T23</f>
        <v>7.5</v>
      </c>
      <c r="AG23" s="4">
        <f>+I23+U23</f>
        <v>359.46</v>
      </c>
      <c r="AH23" s="13"/>
      <c r="AI23" s="13">
        <f t="shared" si="2"/>
        <v>52</v>
      </c>
      <c r="AJ23" s="13">
        <f t="shared" si="3"/>
        <v>1799.4999999999998</v>
      </c>
      <c r="AL23" s="13">
        <f t="shared" si="8"/>
        <v>89.974999999999994</v>
      </c>
      <c r="AM23" s="13">
        <f t="shared" si="9"/>
        <v>1889.4749999999997</v>
      </c>
    </row>
    <row r="24" spans="1:39" ht="12.75" customHeight="1" x14ac:dyDescent="0.25">
      <c r="A24" s="7" t="s">
        <v>0</v>
      </c>
      <c r="B24" s="7">
        <v>83</v>
      </c>
      <c r="C24" s="12" t="s">
        <v>25</v>
      </c>
      <c r="D24" s="25">
        <f t="shared" si="4"/>
        <v>26.21</v>
      </c>
      <c r="E24" s="13">
        <v>0</v>
      </c>
      <c r="F24" s="13">
        <v>0</v>
      </c>
      <c r="G24" s="14"/>
      <c r="H24" s="13">
        <v>0</v>
      </c>
      <c r="I24" s="13">
        <v>0</v>
      </c>
      <c r="J24" s="13"/>
      <c r="K24" s="13">
        <f t="shared" si="0"/>
        <v>0</v>
      </c>
      <c r="L24" s="13">
        <f t="shared" si="1"/>
        <v>0</v>
      </c>
      <c r="M24" s="14"/>
      <c r="N24" s="13">
        <f>+L24*0.05</f>
        <v>0</v>
      </c>
      <c r="O24" s="13">
        <f>SUM(L24:N24)</f>
        <v>0</v>
      </c>
      <c r="P24" s="13"/>
      <c r="Q24" s="13">
        <v>2</v>
      </c>
      <c r="R24" s="13">
        <v>52.42</v>
      </c>
      <c r="S24" s="6"/>
      <c r="T24" s="13">
        <v>0</v>
      </c>
      <c r="U24" s="13">
        <v>0</v>
      </c>
      <c r="W24" s="4">
        <f t="shared" si="5"/>
        <v>2</v>
      </c>
      <c r="X24" s="4">
        <f t="shared" si="6"/>
        <v>52.42</v>
      </c>
      <c r="Y24" s="13"/>
      <c r="Z24" s="4">
        <f t="shared" si="7"/>
        <v>2.6210000000000004</v>
      </c>
      <c r="AA24" s="13">
        <v>55.041000000000004</v>
      </c>
      <c r="AB24" s="13"/>
      <c r="AC24" s="4">
        <f>+E24+Q24</f>
        <v>2</v>
      </c>
      <c r="AD24" s="4">
        <f>+F24+R24</f>
        <v>52.42</v>
      </c>
      <c r="AE24" s="13"/>
      <c r="AF24" s="4">
        <f>+H24+T24</f>
        <v>0</v>
      </c>
      <c r="AG24" s="4">
        <f>+I24+U24</f>
        <v>0</v>
      </c>
      <c r="AH24" s="13"/>
      <c r="AI24" s="13">
        <f t="shared" si="2"/>
        <v>2</v>
      </c>
      <c r="AJ24" s="13">
        <f t="shared" si="3"/>
        <v>52.42</v>
      </c>
      <c r="AL24" s="13">
        <f t="shared" si="8"/>
        <v>2.6210000000000004</v>
      </c>
      <c r="AM24" s="13">
        <f t="shared" si="9"/>
        <v>55.041000000000004</v>
      </c>
    </row>
    <row r="25" spans="1:39" ht="12.75" customHeight="1" x14ac:dyDescent="0.25">
      <c r="A25" s="7" t="s">
        <v>7</v>
      </c>
      <c r="B25" s="7">
        <v>85</v>
      </c>
      <c r="C25" s="12" t="s">
        <v>26</v>
      </c>
      <c r="D25" s="25">
        <f t="shared" si="4"/>
        <v>25.227802874743329</v>
      </c>
      <c r="E25" s="13">
        <v>14.653829999999999</v>
      </c>
      <c r="F25" s="13">
        <v>369.68393459999999</v>
      </c>
      <c r="G25" s="14"/>
      <c r="H25" s="13">
        <v>6.017999999999999E-2</v>
      </c>
      <c r="I25" s="13">
        <v>2.2772112</v>
      </c>
      <c r="J25" s="13"/>
      <c r="K25" s="13">
        <f t="shared" si="0"/>
        <v>14.71401</v>
      </c>
      <c r="L25" s="13">
        <f t="shared" si="1"/>
        <v>371.9611458</v>
      </c>
      <c r="M25" s="14"/>
      <c r="N25" s="13">
        <f>+L25*0.05</f>
        <v>18.59805729</v>
      </c>
      <c r="O25" s="13">
        <f>SUM(L25:N25)</f>
        <v>390.55920308999998</v>
      </c>
      <c r="P25" s="13"/>
      <c r="Q25" s="13">
        <v>10.183169999999999</v>
      </c>
      <c r="R25" s="13">
        <v>256.89900539999996</v>
      </c>
      <c r="S25" s="6"/>
      <c r="T25" s="13">
        <v>4.1819999999999996E-2</v>
      </c>
      <c r="U25" s="13">
        <v>1.5824688</v>
      </c>
      <c r="W25" s="4">
        <f t="shared" si="5"/>
        <v>10.224989999999998</v>
      </c>
      <c r="X25" s="4">
        <f t="shared" si="6"/>
        <v>258.48147419999998</v>
      </c>
      <c r="Y25" s="13"/>
      <c r="Z25" s="4">
        <f t="shared" si="7"/>
        <v>12.92407371</v>
      </c>
      <c r="AA25" s="13">
        <v>271.40554791</v>
      </c>
      <c r="AB25" s="13"/>
      <c r="AC25" s="4">
        <f>+E25+Q25</f>
        <v>24.836999999999996</v>
      </c>
      <c r="AD25" s="4">
        <f>+F25+R25</f>
        <v>626.58294000000001</v>
      </c>
      <c r="AE25" s="13"/>
      <c r="AF25" s="4">
        <f>+H25+T25</f>
        <v>0.10199999999999998</v>
      </c>
      <c r="AG25" s="4">
        <f>+I25+U25</f>
        <v>3.85968</v>
      </c>
      <c r="AH25" s="13"/>
      <c r="AI25" s="13">
        <f t="shared" si="2"/>
        <v>24.938999999999997</v>
      </c>
      <c r="AJ25" s="13">
        <f t="shared" si="3"/>
        <v>630.44262000000003</v>
      </c>
      <c r="AL25" s="13">
        <f t="shared" si="8"/>
        <v>31.522131000000002</v>
      </c>
      <c r="AM25" s="13">
        <f t="shared" si="9"/>
        <v>661.96475099999998</v>
      </c>
    </row>
    <row r="26" spans="1:39" ht="12.75" customHeight="1" x14ac:dyDescent="0.25">
      <c r="A26" s="7" t="s">
        <v>2</v>
      </c>
      <c r="B26" s="7">
        <v>91</v>
      </c>
      <c r="C26" s="12" t="s">
        <v>27</v>
      </c>
      <c r="D26" s="25">
        <f t="shared" si="4"/>
        <v>28.24</v>
      </c>
      <c r="E26" s="13">
        <v>2.5</v>
      </c>
      <c r="F26" s="13">
        <v>70.599999999999994</v>
      </c>
      <c r="G26" s="14"/>
      <c r="H26" s="13">
        <v>7</v>
      </c>
      <c r="I26" s="13">
        <v>315.2</v>
      </c>
      <c r="J26" s="13"/>
      <c r="K26" s="13">
        <f t="shared" si="0"/>
        <v>9.5</v>
      </c>
      <c r="L26" s="13">
        <f t="shared" si="1"/>
        <v>385.79999999999995</v>
      </c>
      <c r="M26" s="14"/>
      <c r="N26" s="13">
        <f>+L26*0.05</f>
        <v>19.29</v>
      </c>
      <c r="O26" s="13">
        <f>SUM(L26:N26)</f>
        <v>405.09</v>
      </c>
      <c r="P26" s="13"/>
      <c r="Q26" s="13">
        <v>0</v>
      </c>
      <c r="R26" s="13">
        <v>0</v>
      </c>
      <c r="S26" s="6"/>
      <c r="T26" s="13">
        <v>0</v>
      </c>
      <c r="U26" s="13">
        <v>0</v>
      </c>
      <c r="W26" s="4">
        <f t="shared" si="5"/>
        <v>0</v>
      </c>
      <c r="X26" s="4">
        <f t="shared" si="6"/>
        <v>0</v>
      </c>
      <c r="Y26" s="13"/>
      <c r="Z26" s="4">
        <f t="shared" si="7"/>
        <v>0</v>
      </c>
      <c r="AA26" s="13">
        <v>0</v>
      </c>
      <c r="AB26" s="13"/>
      <c r="AC26" s="4">
        <f>+E26+Q26</f>
        <v>2.5</v>
      </c>
      <c r="AD26" s="4">
        <f>+F26+R26</f>
        <v>70.599999999999994</v>
      </c>
      <c r="AE26" s="13"/>
      <c r="AF26" s="4">
        <f>+H26+T26</f>
        <v>7</v>
      </c>
      <c r="AG26" s="4">
        <f>+I26+U26</f>
        <v>315.2</v>
      </c>
      <c r="AH26" s="13"/>
      <c r="AI26" s="13">
        <f t="shared" si="2"/>
        <v>9.5</v>
      </c>
      <c r="AJ26" s="13">
        <f t="shared" si="3"/>
        <v>385.79999999999995</v>
      </c>
      <c r="AL26" s="13">
        <f t="shared" si="8"/>
        <v>19.29</v>
      </c>
      <c r="AM26" s="13">
        <f t="shared" si="9"/>
        <v>405.09</v>
      </c>
    </row>
    <row r="27" spans="1:39" ht="12.75" customHeight="1" x14ac:dyDescent="0.25">
      <c r="A27" s="7" t="s">
        <v>1</v>
      </c>
      <c r="B27" s="7">
        <v>94</v>
      </c>
      <c r="C27" s="12" t="s">
        <v>28</v>
      </c>
      <c r="D27" s="25">
        <f t="shared" si="4"/>
        <v>59.1153639185925</v>
      </c>
      <c r="E27" s="13">
        <v>87.230909999999994</v>
      </c>
      <c r="F27" s="13">
        <v>5156.6869895999898</v>
      </c>
      <c r="G27" s="14"/>
      <c r="H27" s="13">
        <v>0</v>
      </c>
      <c r="I27" s="13">
        <v>0</v>
      </c>
      <c r="J27" s="13"/>
      <c r="K27" s="13">
        <f t="shared" si="0"/>
        <v>87.230909999999994</v>
      </c>
      <c r="L27" s="13">
        <f t="shared" si="1"/>
        <v>5156.6869895999898</v>
      </c>
      <c r="M27" s="14"/>
      <c r="N27" s="13">
        <f>+L27*0.05</f>
        <v>257.8343494799995</v>
      </c>
      <c r="O27" s="13">
        <f>SUM(L27:N27)</f>
        <v>5414.521339079989</v>
      </c>
      <c r="P27" s="13"/>
      <c r="Q27" s="13">
        <v>60.618089999999995</v>
      </c>
      <c r="R27" s="13">
        <v>3583.4604503999926</v>
      </c>
      <c r="S27" s="6"/>
      <c r="T27" s="13">
        <v>0</v>
      </c>
      <c r="U27" s="13">
        <v>0</v>
      </c>
      <c r="W27" s="4">
        <f t="shared" si="5"/>
        <v>60.618089999999995</v>
      </c>
      <c r="X27" s="4">
        <f t="shared" si="6"/>
        <v>3583.4604503999926</v>
      </c>
      <c r="Y27" s="13"/>
      <c r="Z27" s="4">
        <f t="shared" si="7"/>
        <v>179.17302251999965</v>
      </c>
      <c r="AA27" s="13">
        <v>3762.6334729199921</v>
      </c>
      <c r="AB27" s="13"/>
      <c r="AC27" s="4">
        <f>+E27+Q27</f>
        <v>147.84899999999999</v>
      </c>
      <c r="AD27" s="4">
        <f>+F27+R27</f>
        <v>8740.1474399999825</v>
      </c>
      <c r="AE27" s="13"/>
      <c r="AF27" s="4">
        <f>+H27+T27</f>
        <v>0</v>
      </c>
      <c r="AG27" s="4">
        <f>+I27+U27</f>
        <v>0</v>
      </c>
      <c r="AH27" s="13"/>
      <c r="AI27" s="13">
        <f t="shared" si="2"/>
        <v>147.84899999999999</v>
      </c>
      <c r="AJ27" s="13">
        <f t="shared" si="3"/>
        <v>8740.1474399999825</v>
      </c>
      <c r="AL27" s="13">
        <f t="shared" si="8"/>
        <v>437.00737199999912</v>
      </c>
      <c r="AM27" s="13">
        <f t="shared" si="9"/>
        <v>9177.1548119999825</v>
      </c>
    </row>
    <row r="28" spans="1:39" ht="12.75" customHeight="1" x14ac:dyDescent="0.25">
      <c r="A28" s="7" t="s">
        <v>5</v>
      </c>
      <c r="B28" s="7">
        <v>102</v>
      </c>
      <c r="C28" s="12" t="s">
        <v>29</v>
      </c>
      <c r="D28" s="25">
        <f t="shared" si="4"/>
        <v>55.05177177177174</v>
      </c>
      <c r="E28" s="13">
        <v>0</v>
      </c>
      <c r="F28" s="13">
        <v>0</v>
      </c>
      <c r="G28" s="14"/>
      <c r="H28" s="13">
        <v>0</v>
      </c>
      <c r="I28" s="13">
        <v>0</v>
      </c>
      <c r="J28" s="13"/>
      <c r="K28" s="13">
        <f t="shared" si="0"/>
        <v>0</v>
      </c>
      <c r="L28" s="13">
        <f t="shared" si="1"/>
        <v>0</v>
      </c>
      <c r="M28" s="14"/>
      <c r="N28" s="13">
        <f>+L28*0.05</f>
        <v>0</v>
      </c>
      <c r="O28" s="13">
        <f>SUM(L28:N28)</f>
        <v>0</v>
      </c>
      <c r="P28" s="13"/>
      <c r="Q28" s="13">
        <v>166.5</v>
      </c>
      <c r="R28" s="13">
        <v>9166.1199999999953</v>
      </c>
      <c r="S28" s="6"/>
      <c r="T28" s="13">
        <v>0</v>
      </c>
      <c r="U28" s="13">
        <v>0</v>
      </c>
      <c r="W28" s="4">
        <f t="shared" si="5"/>
        <v>166.5</v>
      </c>
      <c r="X28" s="4">
        <f t="shared" si="6"/>
        <v>9166.1199999999953</v>
      </c>
      <c r="Y28" s="13"/>
      <c r="Z28" s="4">
        <f t="shared" si="7"/>
        <v>458.30599999999981</v>
      </c>
      <c r="AA28" s="13">
        <v>9624.4259999999958</v>
      </c>
      <c r="AB28" s="13"/>
      <c r="AC28" s="4">
        <f>+E28+Q28</f>
        <v>166.5</v>
      </c>
      <c r="AD28" s="4">
        <f>+F28+R28</f>
        <v>9166.1199999999953</v>
      </c>
      <c r="AE28" s="13"/>
      <c r="AF28" s="4">
        <f>+H28+T28</f>
        <v>0</v>
      </c>
      <c r="AG28" s="4">
        <f>+I28+U28</f>
        <v>0</v>
      </c>
      <c r="AH28" s="13"/>
      <c r="AI28" s="13">
        <f t="shared" si="2"/>
        <v>166.5</v>
      </c>
      <c r="AJ28" s="13">
        <f t="shared" si="3"/>
        <v>9166.1199999999953</v>
      </c>
      <c r="AL28" s="13">
        <f t="shared" si="8"/>
        <v>458.30599999999981</v>
      </c>
      <c r="AM28" s="13">
        <f t="shared" si="9"/>
        <v>9624.4259999999958</v>
      </c>
    </row>
    <row r="29" spans="1:39" ht="12.75" customHeight="1" x14ac:dyDescent="0.25">
      <c r="A29" s="7" t="s">
        <v>2</v>
      </c>
      <c r="B29" s="7">
        <v>109</v>
      </c>
      <c r="C29" s="12" t="s">
        <v>30</v>
      </c>
      <c r="D29" s="25">
        <f t="shared" si="4"/>
        <v>36.814615384615387</v>
      </c>
      <c r="E29" s="13">
        <v>113</v>
      </c>
      <c r="F29" s="13">
        <v>4160.2700000000004</v>
      </c>
      <c r="G29" s="14"/>
      <c r="H29" s="13">
        <v>8.5</v>
      </c>
      <c r="I29" s="13">
        <v>468.69</v>
      </c>
      <c r="J29" s="13"/>
      <c r="K29" s="13">
        <f t="shared" si="0"/>
        <v>121.5</v>
      </c>
      <c r="L29" s="13">
        <f t="shared" si="1"/>
        <v>4628.96</v>
      </c>
      <c r="M29" s="14"/>
      <c r="N29" s="13">
        <f>+L29*0.05</f>
        <v>231.44800000000001</v>
      </c>
      <c r="O29" s="13">
        <f>SUM(L29:N29)</f>
        <v>4860.4080000000004</v>
      </c>
      <c r="P29" s="13"/>
      <c r="Q29" s="13">
        <v>4</v>
      </c>
      <c r="R29" s="13">
        <v>147.04</v>
      </c>
      <c r="S29" s="6"/>
      <c r="T29" s="13">
        <v>0</v>
      </c>
      <c r="U29" s="13">
        <v>0</v>
      </c>
      <c r="W29" s="4">
        <f t="shared" si="5"/>
        <v>4</v>
      </c>
      <c r="X29" s="4">
        <f t="shared" si="6"/>
        <v>147.04</v>
      </c>
      <c r="Y29" s="13"/>
      <c r="Z29" s="4">
        <f t="shared" si="7"/>
        <v>7.3520000000000003</v>
      </c>
      <c r="AA29" s="13">
        <v>154.392</v>
      </c>
      <c r="AB29" s="13"/>
      <c r="AC29" s="4">
        <f>+E29+Q29</f>
        <v>117</v>
      </c>
      <c r="AD29" s="4">
        <f>+F29+R29</f>
        <v>4307.3100000000004</v>
      </c>
      <c r="AE29" s="13"/>
      <c r="AF29" s="4">
        <f>+H29+T29</f>
        <v>8.5</v>
      </c>
      <c r="AG29" s="4">
        <f>+I29+U29</f>
        <v>468.69</v>
      </c>
      <c r="AH29" s="13"/>
      <c r="AI29" s="13">
        <f t="shared" si="2"/>
        <v>125.5</v>
      </c>
      <c r="AJ29" s="13">
        <f t="shared" si="3"/>
        <v>4776</v>
      </c>
      <c r="AL29" s="13">
        <f t="shared" si="8"/>
        <v>238.8</v>
      </c>
      <c r="AM29" s="13">
        <f t="shared" si="9"/>
        <v>5014.8</v>
      </c>
    </row>
    <row r="30" spans="1:39" ht="12.75" customHeight="1" x14ac:dyDescent="0.25">
      <c r="A30" s="7" t="s">
        <v>5</v>
      </c>
      <c r="B30" s="7">
        <v>113</v>
      </c>
      <c r="C30" s="12" t="s">
        <v>31</v>
      </c>
      <c r="D30" s="25">
        <f t="shared" si="4"/>
        <v>25.558381877022651</v>
      </c>
      <c r="E30" s="13">
        <v>294</v>
      </c>
      <c r="F30" s="13">
        <v>7528.4299999999994</v>
      </c>
      <c r="G30" s="14"/>
      <c r="H30" s="13">
        <v>23.5</v>
      </c>
      <c r="I30" s="13">
        <v>895.57999999999993</v>
      </c>
      <c r="J30" s="13"/>
      <c r="K30" s="13">
        <f t="shared" si="0"/>
        <v>317.5</v>
      </c>
      <c r="L30" s="13">
        <f t="shared" si="1"/>
        <v>8424.0099999999984</v>
      </c>
      <c r="M30" s="14"/>
      <c r="N30" s="13">
        <f>+L30*0.05</f>
        <v>421.20049999999992</v>
      </c>
      <c r="O30" s="13">
        <f>SUM(L30:N30)</f>
        <v>8845.2104999999974</v>
      </c>
      <c r="P30" s="13"/>
      <c r="Q30" s="13">
        <v>15</v>
      </c>
      <c r="R30" s="13">
        <v>369.11</v>
      </c>
      <c r="S30" s="6"/>
      <c r="T30" s="13">
        <v>4.5</v>
      </c>
      <c r="U30" s="13">
        <v>175.5</v>
      </c>
      <c r="W30" s="4">
        <f t="shared" si="5"/>
        <v>19.5</v>
      </c>
      <c r="X30" s="4">
        <f t="shared" si="6"/>
        <v>544.61</v>
      </c>
      <c r="Y30" s="13"/>
      <c r="Z30" s="4">
        <f t="shared" si="7"/>
        <v>27.230500000000003</v>
      </c>
      <c r="AA30" s="13">
        <v>571.84050000000002</v>
      </c>
      <c r="AB30" s="13"/>
      <c r="AC30" s="4">
        <f>+E30+Q30</f>
        <v>309</v>
      </c>
      <c r="AD30" s="4">
        <f>+F30+R30</f>
        <v>7897.5399999999991</v>
      </c>
      <c r="AE30" s="13"/>
      <c r="AF30" s="4">
        <f>+H30+T30</f>
        <v>28</v>
      </c>
      <c r="AG30" s="4">
        <f>+I30+U30</f>
        <v>1071.08</v>
      </c>
      <c r="AH30" s="13"/>
      <c r="AI30" s="13">
        <f t="shared" si="2"/>
        <v>337</v>
      </c>
      <c r="AJ30" s="13">
        <f t="shared" si="3"/>
        <v>8968.619999999999</v>
      </c>
      <c r="AL30" s="13">
        <f t="shared" si="8"/>
        <v>448.43099999999998</v>
      </c>
      <c r="AM30" s="13">
        <f t="shared" si="9"/>
        <v>9417.0509999999995</v>
      </c>
    </row>
    <row r="31" spans="1:39" ht="12.75" customHeight="1" x14ac:dyDescent="0.25">
      <c r="A31" s="7" t="s">
        <v>2</v>
      </c>
      <c r="B31" s="7">
        <v>115</v>
      </c>
      <c r="C31" s="12" t="s">
        <v>14</v>
      </c>
      <c r="D31" s="25">
        <f t="shared" si="4"/>
        <v>33.513166237992763</v>
      </c>
      <c r="E31" s="13">
        <v>29.560179999999999</v>
      </c>
      <c r="F31" s="13">
        <v>995.49570940000001</v>
      </c>
      <c r="G31" s="14"/>
      <c r="H31" s="13">
        <v>24</v>
      </c>
      <c r="I31" s="13">
        <v>1181.99</v>
      </c>
      <c r="J31" s="13"/>
      <c r="K31" s="13">
        <f t="shared" si="0"/>
        <v>53.560180000000003</v>
      </c>
      <c r="L31" s="13">
        <f t="shared" si="1"/>
        <v>2177.4857093999999</v>
      </c>
      <c r="M31" s="14"/>
      <c r="N31" s="13">
        <f>+L31*0.05</f>
        <v>108.87428547</v>
      </c>
      <c r="O31" s="13">
        <f>SUM(L31:N31)</f>
        <v>2286.3599948699998</v>
      </c>
      <c r="P31" s="13"/>
      <c r="Q31" s="13">
        <v>8.5418199999999995</v>
      </c>
      <c r="R31" s="13">
        <v>281.42295060000004</v>
      </c>
      <c r="S31" s="6"/>
      <c r="T31" s="13">
        <v>0</v>
      </c>
      <c r="U31" s="13">
        <v>0</v>
      </c>
      <c r="W31" s="4">
        <f t="shared" si="5"/>
        <v>8.5418199999999995</v>
      </c>
      <c r="X31" s="4">
        <f t="shared" si="6"/>
        <v>281.42295060000004</v>
      </c>
      <c r="Y31" s="13"/>
      <c r="Z31" s="4">
        <f t="shared" si="7"/>
        <v>14.071147530000003</v>
      </c>
      <c r="AA31" s="13">
        <v>295.49409813000005</v>
      </c>
      <c r="AB31" s="13"/>
      <c r="AC31" s="4">
        <f>+E31+Q31</f>
        <v>38.101999999999997</v>
      </c>
      <c r="AD31" s="4">
        <f>+F31+R31</f>
        <v>1276.91866</v>
      </c>
      <c r="AE31" s="13"/>
      <c r="AF31" s="4">
        <f>+H31+T31</f>
        <v>24</v>
      </c>
      <c r="AG31" s="4">
        <f>+I31+U31</f>
        <v>1181.99</v>
      </c>
      <c r="AH31" s="13"/>
      <c r="AI31" s="13">
        <f t="shared" si="2"/>
        <v>62.101999999999997</v>
      </c>
      <c r="AJ31" s="13">
        <f t="shared" si="3"/>
        <v>2458.9086600000001</v>
      </c>
      <c r="AL31" s="13">
        <f t="shared" si="8"/>
        <v>122.94543300000001</v>
      </c>
      <c r="AM31" s="13">
        <f t="shared" si="9"/>
        <v>2581.8540929999999</v>
      </c>
    </row>
    <row r="32" spans="1:39" ht="12.75" customHeight="1" x14ac:dyDescent="0.25">
      <c r="A32" s="7" t="s">
        <v>6</v>
      </c>
      <c r="B32" s="7">
        <v>116</v>
      </c>
      <c r="C32" s="12" t="s">
        <v>32</v>
      </c>
      <c r="D32" s="25">
        <f t="shared" si="4"/>
        <v>33.693333333333349</v>
      </c>
      <c r="E32" s="13">
        <v>246</v>
      </c>
      <c r="F32" s="13">
        <v>8288.5600000000031</v>
      </c>
      <c r="G32" s="14"/>
      <c r="H32" s="13">
        <v>31</v>
      </c>
      <c r="I32" s="13">
        <v>1558.7799999999997</v>
      </c>
      <c r="J32" s="13"/>
      <c r="K32" s="13">
        <f t="shared" si="0"/>
        <v>277</v>
      </c>
      <c r="L32" s="13">
        <f t="shared" si="1"/>
        <v>9847.3400000000038</v>
      </c>
      <c r="M32" s="14"/>
      <c r="N32" s="13">
        <f>+L32*0.05</f>
        <v>492.36700000000019</v>
      </c>
      <c r="O32" s="13">
        <f>SUM(L32:N32)</f>
        <v>10339.707000000004</v>
      </c>
      <c r="P32" s="13"/>
      <c r="Q32" s="13">
        <v>0</v>
      </c>
      <c r="R32" s="13">
        <v>0</v>
      </c>
      <c r="S32" s="6"/>
      <c r="T32" s="13">
        <v>0</v>
      </c>
      <c r="U32" s="13">
        <v>0</v>
      </c>
      <c r="W32" s="4">
        <f t="shared" si="5"/>
        <v>0</v>
      </c>
      <c r="X32" s="4">
        <f t="shared" si="6"/>
        <v>0</v>
      </c>
      <c r="Y32" s="13"/>
      <c r="Z32" s="4">
        <f t="shared" si="7"/>
        <v>0</v>
      </c>
      <c r="AA32" s="13">
        <v>0</v>
      </c>
      <c r="AB32" s="13"/>
      <c r="AC32" s="4">
        <f>+E32+Q32</f>
        <v>246</v>
      </c>
      <c r="AD32" s="4">
        <f>+F32+R32</f>
        <v>8288.5600000000031</v>
      </c>
      <c r="AE32" s="13"/>
      <c r="AF32" s="4">
        <f>+H32+T32</f>
        <v>31</v>
      </c>
      <c r="AG32" s="4">
        <f>+I32+U32</f>
        <v>1558.7799999999997</v>
      </c>
      <c r="AH32" s="13"/>
      <c r="AI32" s="13">
        <f t="shared" si="2"/>
        <v>277</v>
      </c>
      <c r="AJ32" s="13">
        <f t="shared" si="3"/>
        <v>9847.3400000000038</v>
      </c>
      <c r="AL32" s="13">
        <f t="shared" si="8"/>
        <v>492.36700000000019</v>
      </c>
      <c r="AM32" s="13">
        <f t="shared" si="9"/>
        <v>10339.707000000004</v>
      </c>
    </row>
    <row r="33" spans="1:39" ht="12.75" customHeight="1" x14ac:dyDescent="0.25">
      <c r="A33" s="7" t="s">
        <v>2</v>
      </c>
      <c r="B33" s="7">
        <v>121</v>
      </c>
      <c r="C33" s="12" t="s">
        <v>27</v>
      </c>
      <c r="D33" s="25">
        <f t="shared" si="4"/>
        <v>27.420370370370367</v>
      </c>
      <c r="E33" s="13">
        <v>27</v>
      </c>
      <c r="F33" s="13">
        <v>740.34999999999991</v>
      </c>
      <c r="G33" s="14"/>
      <c r="H33" s="13">
        <v>15.5</v>
      </c>
      <c r="I33" s="13">
        <v>656.59</v>
      </c>
      <c r="J33" s="13"/>
      <c r="K33" s="13">
        <f t="shared" si="0"/>
        <v>42.5</v>
      </c>
      <c r="L33" s="13">
        <f t="shared" si="1"/>
        <v>1396.94</v>
      </c>
      <c r="M33" s="14"/>
      <c r="N33" s="13">
        <f>+L33*0.05</f>
        <v>69.847000000000008</v>
      </c>
      <c r="O33" s="13">
        <f>SUM(L33:N33)</f>
        <v>1466.787</v>
      </c>
      <c r="P33" s="13"/>
      <c r="Q33" s="13">
        <v>0</v>
      </c>
      <c r="R33" s="13">
        <v>0</v>
      </c>
      <c r="S33" s="6"/>
      <c r="T33" s="13">
        <v>0</v>
      </c>
      <c r="U33" s="13">
        <v>0</v>
      </c>
      <c r="W33" s="4">
        <f t="shared" si="5"/>
        <v>0</v>
      </c>
      <c r="X33" s="4">
        <f t="shared" si="6"/>
        <v>0</v>
      </c>
      <c r="Y33" s="13"/>
      <c r="Z33" s="4">
        <f t="shared" si="7"/>
        <v>0</v>
      </c>
      <c r="AA33" s="13">
        <v>0</v>
      </c>
      <c r="AB33" s="13"/>
      <c r="AC33" s="4">
        <f>+E33+Q33</f>
        <v>27</v>
      </c>
      <c r="AD33" s="4">
        <f>+F33+R33</f>
        <v>740.34999999999991</v>
      </c>
      <c r="AE33" s="13"/>
      <c r="AF33" s="4">
        <f>+H33+T33</f>
        <v>15.5</v>
      </c>
      <c r="AG33" s="4">
        <f>+I33+U33</f>
        <v>656.59</v>
      </c>
      <c r="AH33" s="13"/>
      <c r="AI33" s="13">
        <f t="shared" si="2"/>
        <v>42.5</v>
      </c>
      <c r="AJ33" s="13">
        <f t="shared" si="3"/>
        <v>1396.94</v>
      </c>
      <c r="AL33" s="13">
        <f t="shared" si="8"/>
        <v>69.847000000000008</v>
      </c>
      <c r="AM33" s="13">
        <f t="shared" si="9"/>
        <v>1466.787</v>
      </c>
    </row>
    <row r="34" spans="1:39" ht="12.75" customHeight="1" x14ac:dyDescent="0.25">
      <c r="A34" s="7" t="s">
        <v>7</v>
      </c>
      <c r="B34" s="7">
        <v>131</v>
      </c>
      <c r="C34" s="12" t="s">
        <v>33</v>
      </c>
      <c r="D34" s="25">
        <f t="shared" si="4"/>
        <v>34.396239600665567</v>
      </c>
      <c r="E34" s="13">
        <v>108.50453999999998</v>
      </c>
      <c r="F34" s="13">
        <v>3732.1481555999994</v>
      </c>
      <c r="G34" s="14"/>
      <c r="H34" s="13">
        <v>6.0781799999999997</v>
      </c>
      <c r="I34" s="13">
        <v>313.89587099999994</v>
      </c>
      <c r="J34" s="13"/>
      <c r="K34" s="13">
        <f t="shared" si="0"/>
        <v>114.58271999999998</v>
      </c>
      <c r="L34" s="13">
        <f t="shared" si="1"/>
        <v>4046.0440265999996</v>
      </c>
      <c r="M34" s="14"/>
      <c r="N34" s="13">
        <f>+L34*0.05</f>
        <v>202.30220133</v>
      </c>
      <c r="O34" s="13">
        <f>SUM(L34:N34)</f>
        <v>4248.3462279299993</v>
      </c>
      <c r="P34" s="13"/>
      <c r="Q34" s="13">
        <v>75.401459999999986</v>
      </c>
      <c r="R34" s="13">
        <v>2593.5266843999998</v>
      </c>
      <c r="S34" s="6"/>
      <c r="T34" s="13">
        <v>4.2238199999999999</v>
      </c>
      <c r="U34" s="13">
        <v>218.13102899999996</v>
      </c>
      <c r="W34" s="4">
        <f t="shared" si="5"/>
        <v>79.625279999999989</v>
      </c>
      <c r="X34" s="4">
        <f t="shared" si="6"/>
        <v>2811.6577133999999</v>
      </c>
      <c r="Y34" s="13"/>
      <c r="Z34" s="4">
        <f t="shared" si="7"/>
        <v>140.58288567</v>
      </c>
      <c r="AA34" s="13">
        <v>2952.2405990699999</v>
      </c>
      <c r="AB34" s="13"/>
      <c r="AC34" s="4">
        <f>+E34+Q34</f>
        <v>183.90599999999995</v>
      </c>
      <c r="AD34" s="4">
        <f>+F34+R34</f>
        <v>6325.6748399999997</v>
      </c>
      <c r="AE34" s="13"/>
      <c r="AF34" s="4">
        <f>+H34+T34</f>
        <v>10.302</v>
      </c>
      <c r="AG34" s="4">
        <f>+I34+U34</f>
        <v>532.02689999999984</v>
      </c>
      <c r="AH34" s="13"/>
      <c r="AI34" s="13">
        <f t="shared" si="2"/>
        <v>194.20799999999994</v>
      </c>
      <c r="AJ34" s="13">
        <f t="shared" si="3"/>
        <v>6857.7017399999995</v>
      </c>
      <c r="AL34" s="13">
        <f t="shared" si="8"/>
        <v>342.885087</v>
      </c>
      <c r="AM34" s="13">
        <f t="shared" si="9"/>
        <v>7200.5868269999992</v>
      </c>
    </row>
    <row r="35" spans="1:39" ht="12.75" customHeight="1" x14ac:dyDescent="0.25">
      <c r="A35" s="7" t="s">
        <v>1</v>
      </c>
      <c r="B35" s="7">
        <v>140</v>
      </c>
      <c r="C35" s="12" t="s">
        <v>34</v>
      </c>
      <c r="D35" s="25">
        <f t="shared" si="4"/>
        <v>22.174105263157895</v>
      </c>
      <c r="E35" s="13">
        <v>102.90779999999998</v>
      </c>
      <c r="F35" s="13">
        <v>2281.8883895999993</v>
      </c>
      <c r="G35" s="14"/>
      <c r="H35" s="13">
        <v>0.24071999999999996</v>
      </c>
      <c r="I35" s="13">
        <v>7.9943111999999985</v>
      </c>
      <c r="J35" s="13"/>
      <c r="K35" s="13">
        <f t="shared" si="0"/>
        <v>103.14851999999998</v>
      </c>
      <c r="L35" s="13">
        <f t="shared" si="1"/>
        <v>2289.8827007999994</v>
      </c>
      <c r="M35" s="14"/>
      <c r="N35" s="13">
        <f>+L35*0.05</f>
        <v>114.49413503999997</v>
      </c>
      <c r="O35" s="13">
        <f>SUM(L35:N35)</f>
        <v>2404.3768358399993</v>
      </c>
      <c r="P35" s="13"/>
      <c r="Q35" s="13">
        <v>71.512199999999993</v>
      </c>
      <c r="R35" s="13">
        <v>1585.7190503999996</v>
      </c>
      <c r="S35" s="6"/>
      <c r="T35" s="13">
        <v>0.16727999999999998</v>
      </c>
      <c r="U35" s="13">
        <v>5.5553687999999992</v>
      </c>
      <c r="W35" s="4">
        <f t="shared" si="5"/>
        <v>71.679479999999998</v>
      </c>
      <c r="X35" s="4">
        <f t="shared" si="6"/>
        <v>1591.2744191999996</v>
      </c>
      <c r="Y35" s="13"/>
      <c r="Z35" s="4">
        <f t="shared" si="7"/>
        <v>79.563720959999984</v>
      </c>
      <c r="AA35" s="13">
        <v>1670.8381401599995</v>
      </c>
      <c r="AB35" s="13"/>
      <c r="AC35" s="4">
        <f>+E35+Q35</f>
        <v>174.41999999999996</v>
      </c>
      <c r="AD35" s="4">
        <f>+F35+R35</f>
        <v>3867.6074399999989</v>
      </c>
      <c r="AE35" s="13"/>
      <c r="AF35" s="4">
        <f>+H35+T35</f>
        <v>0.40799999999999992</v>
      </c>
      <c r="AG35" s="4">
        <f>+I35+U35</f>
        <v>13.549679999999999</v>
      </c>
      <c r="AH35" s="13"/>
      <c r="AI35" s="13">
        <f t="shared" si="2"/>
        <v>174.82799999999995</v>
      </c>
      <c r="AJ35" s="13">
        <f t="shared" si="3"/>
        <v>3881.1571199999989</v>
      </c>
      <c r="AL35" s="13">
        <f t="shared" si="8"/>
        <v>194.05785599999996</v>
      </c>
      <c r="AM35" s="13">
        <f t="shared" si="9"/>
        <v>4075.2149759999988</v>
      </c>
    </row>
    <row r="36" spans="1:39" ht="12.75" customHeight="1" x14ac:dyDescent="0.25">
      <c r="A36" s="7" t="s">
        <v>0</v>
      </c>
      <c r="B36" s="7">
        <v>146</v>
      </c>
      <c r="C36" s="12" t="s">
        <v>35</v>
      </c>
      <c r="D36" s="25">
        <f t="shared" si="4"/>
        <v>71.706447368421081</v>
      </c>
      <c r="E36" s="13">
        <v>0</v>
      </c>
      <c r="F36" s="13">
        <v>0</v>
      </c>
      <c r="G36" s="14"/>
      <c r="H36" s="13">
        <v>0</v>
      </c>
      <c r="I36" s="13">
        <v>0</v>
      </c>
      <c r="J36" s="13"/>
      <c r="K36" s="13">
        <f t="shared" si="0"/>
        <v>0</v>
      </c>
      <c r="L36" s="13">
        <f t="shared" si="1"/>
        <v>0</v>
      </c>
      <c r="M36" s="14"/>
      <c r="N36" s="13">
        <f>+L36*0.05</f>
        <v>0</v>
      </c>
      <c r="O36" s="13">
        <f>SUM(L36:N36)</f>
        <v>0</v>
      </c>
      <c r="P36" s="13"/>
      <c r="Q36" s="13">
        <v>76</v>
      </c>
      <c r="R36" s="13">
        <v>5449.6900000000023</v>
      </c>
      <c r="S36" s="6"/>
      <c r="T36" s="13">
        <v>0</v>
      </c>
      <c r="U36" s="13">
        <v>0</v>
      </c>
      <c r="W36" s="4">
        <f t="shared" si="5"/>
        <v>76</v>
      </c>
      <c r="X36" s="4">
        <f t="shared" si="6"/>
        <v>5449.6900000000023</v>
      </c>
      <c r="Y36" s="13"/>
      <c r="Z36" s="4">
        <f t="shared" si="7"/>
        <v>272.48450000000014</v>
      </c>
      <c r="AA36" s="13">
        <v>5722.1745000000028</v>
      </c>
      <c r="AB36" s="13"/>
      <c r="AC36" s="4">
        <f>+E36+Q36</f>
        <v>76</v>
      </c>
      <c r="AD36" s="4">
        <f>+F36+R36</f>
        <v>5449.6900000000023</v>
      </c>
      <c r="AE36" s="13"/>
      <c r="AF36" s="4">
        <f>+H36+T36</f>
        <v>0</v>
      </c>
      <c r="AG36" s="4">
        <f>+I36+U36</f>
        <v>0</v>
      </c>
      <c r="AH36" s="13"/>
      <c r="AI36" s="13">
        <f t="shared" si="2"/>
        <v>76</v>
      </c>
      <c r="AJ36" s="13">
        <f t="shared" si="3"/>
        <v>5449.6900000000023</v>
      </c>
      <c r="AL36" s="13">
        <f t="shared" si="8"/>
        <v>272.48450000000014</v>
      </c>
      <c r="AM36" s="13">
        <f t="shared" si="9"/>
        <v>5722.1745000000028</v>
      </c>
    </row>
    <row r="37" spans="1:39" ht="12.75" customHeight="1" x14ac:dyDescent="0.25">
      <c r="A37" s="7" t="s">
        <v>6</v>
      </c>
      <c r="B37" s="7">
        <v>147</v>
      </c>
      <c r="C37" s="12" t="s">
        <v>36</v>
      </c>
      <c r="D37" s="25">
        <f t="shared" si="4"/>
        <v>27.692499999999999</v>
      </c>
      <c r="E37" s="13">
        <v>4</v>
      </c>
      <c r="F37" s="13">
        <v>110.77</v>
      </c>
      <c r="G37" s="14"/>
      <c r="H37" s="13">
        <v>14</v>
      </c>
      <c r="I37" s="13">
        <v>590.53</v>
      </c>
      <c r="J37" s="13"/>
      <c r="K37" s="13">
        <f t="shared" si="0"/>
        <v>18</v>
      </c>
      <c r="L37" s="13">
        <f t="shared" si="1"/>
        <v>701.3</v>
      </c>
      <c r="M37" s="14"/>
      <c r="N37" s="13">
        <f>+L37*0.05</f>
        <v>35.064999999999998</v>
      </c>
      <c r="O37" s="13">
        <f>SUM(L37:N37)</f>
        <v>736.36500000000001</v>
      </c>
      <c r="P37" s="13"/>
      <c r="Q37" s="13">
        <v>0</v>
      </c>
      <c r="R37" s="13">
        <v>0</v>
      </c>
      <c r="S37" s="6"/>
      <c r="T37" s="13">
        <v>5.5</v>
      </c>
      <c r="U37" s="13">
        <v>237.68</v>
      </c>
      <c r="W37" s="4">
        <f t="shared" si="5"/>
        <v>5.5</v>
      </c>
      <c r="X37" s="4">
        <f t="shared" si="6"/>
        <v>237.68</v>
      </c>
      <c r="Y37" s="13"/>
      <c r="Z37" s="4">
        <f t="shared" si="7"/>
        <v>11.884</v>
      </c>
      <c r="AA37" s="13">
        <v>249.56400000000002</v>
      </c>
      <c r="AB37" s="13"/>
      <c r="AC37" s="4">
        <f>+E37+Q37</f>
        <v>4</v>
      </c>
      <c r="AD37" s="4">
        <f>+F37+R37</f>
        <v>110.77</v>
      </c>
      <c r="AE37" s="13"/>
      <c r="AF37" s="4">
        <f>+H37+T37</f>
        <v>19.5</v>
      </c>
      <c r="AG37" s="4">
        <f>+I37+U37</f>
        <v>828.21</v>
      </c>
      <c r="AH37" s="13"/>
      <c r="AI37" s="13">
        <f t="shared" si="2"/>
        <v>23.5</v>
      </c>
      <c r="AJ37" s="13">
        <f t="shared" si="3"/>
        <v>938.98</v>
      </c>
      <c r="AL37" s="13">
        <f t="shared" si="8"/>
        <v>46.949000000000005</v>
      </c>
      <c r="AM37" s="13">
        <f t="shared" si="9"/>
        <v>985.92899999999997</v>
      </c>
    </row>
    <row r="38" spans="1:39" ht="12.75" customHeight="1" x14ac:dyDescent="0.25">
      <c r="A38" s="7" t="s">
        <v>2</v>
      </c>
      <c r="B38" s="7">
        <v>149</v>
      </c>
      <c r="C38" s="12" t="s">
        <v>14</v>
      </c>
      <c r="D38" s="25">
        <f t="shared" si="4"/>
        <v>25.574992175273827</v>
      </c>
      <c r="E38" s="13">
        <v>400</v>
      </c>
      <c r="F38" s="13">
        <v>10218.849999999979</v>
      </c>
      <c r="G38" s="14"/>
      <c r="H38" s="13">
        <v>35</v>
      </c>
      <c r="I38" s="13">
        <v>1343.5099999999998</v>
      </c>
      <c r="J38" s="13"/>
      <c r="K38" s="13">
        <f t="shared" si="0"/>
        <v>435</v>
      </c>
      <c r="L38" s="13">
        <f t="shared" si="1"/>
        <v>11562.359999999979</v>
      </c>
      <c r="M38" s="14"/>
      <c r="N38" s="13">
        <f>+L38*0.05</f>
        <v>578.11799999999891</v>
      </c>
      <c r="O38" s="13">
        <f>SUM(L38:N38)</f>
        <v>12140.477999999977</v>
      </c>
      <c r="P38" s="13"/>
      <c r="Q38" s="13">
        <v>239</v>
      </c>
      <c r="R38" s="13">
        <v>6123.569999999997</v>
      </c>
      <c r="S38" s="6"/>
      <c r="T38" s="13">
        <v>7.5</v>
      </c>
      <c r="U38" s="13">
        <v>293.04000000000002</v>
      </c>
      <c r="W38" s="4">
        <f t="shared" si="5"/>
        <v>246.5</v>
      </c>
      <c r="X38" s="4">
        <f t="shared" si="6"/>
        <v>6416.6099999999969</v>
      </c>
      <c r="Y38" s="13"/>
      <c r="Z38" s="4">
        <f t="shared" si="7"/>
        <v>320.83049999999986</v>
      </c>
      <c r="AA38" s="13">
        <v>6737.440499999997</v>
      </c>
      <c r="AB38" s="13"/>
      <c r="AC38" s="4">
        <f>+E38+Q38</f>
        <v>639</v>
      </c>
      <c r="AD38" s="4">
        <f>+F38+R38</f>
        <v>16342.419999999976</v>
      </c>
      <c r="AE38" s="13"/>
      <c r="AF38" s="4">
        <f>+H38+T38</f>
        <v>42.5</v>
      </c>
      <c r="AG38" s="4">
        <f>+I38+U38</f>
        <v>1636.5499999999997</v>
      </c>
      <c r="AH38" s="13"/>
      <c r="AI38" s="13">
        <f t="shared" si="2"/>
        <v>681.5</v>
      </c>
      <c r="AJ38" s="13">
        <f t="shared" si="3"/>
        <v>17978.969999999976</v>
      </c>
      <c r="AL38" s="13">
        <f t="shared" si="8"/>
        <v>898.94849999999883</v>
      </c>
      <c r="AM38" s="13">
        <f t="shared" si="9"/>
        <v>18877.918499999974</v>
      </c>
    </row>
    <row r="39" spans="1:39" ht="12.75" customHeight="1" x14ac:dyDescent="0.25">
      <c r="A39" s="7" t="s">
        <v>6</v>
      </c>
      <c r="B39" s="7">
        <v>152</v>
      </c>
      <c r="C39" s="12" t="s">
        <v>37</v>
      </c>
      <c r="D39" s="25">
        <f t="shared" si="4"/>
        <v>29.639338061465736</v>
      </c>
      <c r="E39" s="13">
        <v>194.5</v>
      </c>
      <c r="F39" s="13">
        <v>5767.0700000000033</v>
      </c>
      <c r="G39" s="14"/>
      <c r="H39" s="13">
        <v>40</v>
      </c>
      <c r="I39" s="13">
        <v>1798.8200000000002</v>
      </c>
      <c r="J39" s="13"/>
      <c r="K39" s="13">
        <f t="shared" si="0"/>
        <v>234.5</v>
      </c>
      <c r="L39" s="13">
        <f t="shared" si="1"/>
        <v>7565.8900000000031</v>
      </c>
      <c r="M39" s="14"/>
      <c r="N39" s="13">
        <f>+L39*0.05</f>
        <v>378.2945000000002</v>
      </c>
      <c r="O39" s="13">
        <f>SUM(L39:N39)</f>
        <v>7944.184500000003</v>
      </c>
      <c r="P39" s="13"/>
      <c r="Q39" s="13">
        <v>17</v>
      </c>
      <c r="R39" s="13">
        <v>501.65</v>
      </c>
      <c r="S39" s="6"/>
      <c r="T39" s="13">
        <v>0</v>
      </c>
      <c r="U39" s="13">
        <v>0</v>
      </c>
      <c r="W39" s="4">
        <f t="shared" si="5"/>
        <v>17</v>
      </c>
      <c r="X39" s="4">
        <f t="shared" si="6"/>
        <v>501.65</v>
      </c>
      <c r="Y39" s="13"/>
      <c r="Z39" s="4">
        <f t="shared" si="7"/>
        <v>25.0825</v>
      </c>
      <c r="AA39" s="13">
        <v>526.73249999999996</v>
      </c>
      <c r="AB39" s="13"/>
      <c r="AC39" s="4">
        <f>+E39+Q39</f>
        <v>211.5</v>
      </c>
      <c r="AD39" s="4">
        <f>+F39+R39</f>
        <v>6268.720000000003</v>
      </c>
      <c r="AE39" s="13"/>
      <c r="AF39" s="4">
        <f>+H39+T39</f>
        <v>40</v>
      </c>
      <c r="AG39" s="4">
        <f>+I39+U39</f>
        <v>1798.8200000000002</v>
      </c>
      <c r="AH39" s="13"/>
      <c r="AI39" s="13">
        <f t="shared" si="2"/>
        <v>251.5</v>
      </c>
      <c r="AJ39" s="13">
        <f t="shared" si="3"/>
        <v>8067.5400000000027</v>
      </c>
      <c r="AL39" s="13">
        <f t="shared" si="8"/>
        <v>403.37700000000018</v>
      </c>
      <c r="AM39" s="13">
        <f t="shared" si="9"/>
        <v>8470.9170000000031</v>
      </c>
    </row>
    <row r="40" spans="1:39" ht="12.75" customHeight="1" x14ac:dyDescent="0.25">
      <c r="A40" s="7" t="s">
        <v>1</v>
      </c>
      <c r="B40" s="7">
        <v>154</v>
      </c>
      <c r="C40" s="12" t="s">
        <v>38</v>
      </c>
      <c r="D40" s="25">
        <f t="shared" si="4"/>
        <v>44.896462155963235</v>
      </c>
      <c r="E40" s="13">
        <v>104.95391999999998</v>
      </c>
      <c r="F40" s="13">
        <v>4712.0596973999918</v>
      </c>
      <c r="G40" s="14"/>
      <c r="H40" s="13">
        <v>0</v>
      </c>
      <c r="I40" s="13">
        <v>0</v>
      </c>
      <c r="J40" s="13"/>
      <c r="K40" s="13">
        <f t="shared" si="0"/>
        <v>104.95391999999998</v>
      </c>
      <c r="L40" s="13">
        <f t="shared" si="1"/>
        <v>4712.0596973999918</v>
      </c>
      <c r="M40" s="14"/>
      <c r="N40" s="13">
        <f>+L40*0.05</f>
        <v>235.6029848699996</v>
      </c>
      <c r="O40" s="13">
        <f>SUM(L40:N40)</f>
        <v>4947.6626822699918</v>
      </c>
      <c r="P40" s="13"/>
      <c r="Q40" s="13">
        <v>72.93407999999998</v>
      </c>
      <c r="R40" s="13">
        <v>3274.4821625999944</v>
      </c>
      <c r="S40" s="6"/>
      <c r="T40" s="13">
        <v>0</v>
      </c>
      <c r="U40" s="13">
        <v>0</v>
      </c>
      <c r="W40" s="4">
        <f t="shared" si="5"/>
        <v>72.93407999999998</v>
      </c>
      <c r="X40" s="4">
        <f t="shared" si="6"/>
        <v>3274.4821625999944</v>
      </c>
      <c r="Y40" s="13"/>
      <c r="Z40" s="4">
        <f t="shared" si="7"/>
        <v>163.72410812999973</v>
      </c>
      <c r="AA40" s="13">
        <v>3438.2062707299942</v>
      </c>
      <c r="AB40" s="13"/>
      <c r="AC40" s="4">
        <f>+E40+Q40</f>
        <v>177.88799999999998</v>
      </c>
      <c r="AD40" s="4">
        <f>+F40+R40</f>
        <v>7986.5418599999866</v>
      </c>
      <c r="AE40" s="13"/>
      <c r="AF40" s="4">
        <f>+H40+T40</f>
        <v>0</v>
      </c>
      <c r="AG40" s="4">
        <f>+I40+U40</f>
        <v>0</v>
      </c>
      <c r="AH40" s="13"/>
      <c r="AI40" s="13">
        <f t="shared" si="2"/>
        <v>177.88799999999998</v>
      </c>
      <c r="AJ40" s="13">
        <f t="shared" si="3"/>
        <v>7986.5418599999866</v>
      </c>
      <c r="AL40" s="13">
        <f t="shared" si="8"/>
        <v>399.32709299999937</v>
      </c>
      <c r="AM40" s="13">
        <f t="shared" si="9"/>
        <v>8385.8689529999865</v>
      </c>
    </row>
    <row r="41" spans="1:39" ht="12.75" customHeight="1" x14ac:dyDescent="0.25">
      <c r="A41" s="7" t="s">
        <v>4</v>
      </c>
      <c r="B41" s="7">
        <v>163</v>
      </c>
      <c r="C41" s="12" t="s">
        <v>39</v>
      </c>
      <c r="D41" s="25">
        <f t="shared" si="4"/>
        <v>19.973582263710618</v>
      </c>
      <c r="E41" s="13">
        <v>516.49499999999989</v>
      </c>
      <c r="F41" s="13">
        <v>10288.211399999998</v>
      </c>
      <c r="G41" s="14"/>
      <c r="H41" s="13">
        <v>64.334999999999994</v>
      </c>
      <c r="I41" s="13">
        <v>1930.1499000000003</v>
      </c>
      <c r="J41" s="13"/>
      <c r="K41" s="13">
        <f t="shared" ref="K41:K77" si="10">+E41+H41</f>
        <v>580.82999999999993</v>
      </c>
      <c r="L41" s="13">
        <f t="shared" ref="L41:L77" si="11">+F41+I41</f>
        <v>12218.361299999999</v>
      </c>
      <c r="M41" s="14"/>
      <c r="N41" s="13">
        <f>+L41*0.05</f>
        <v>610.91806499999996</v>
      </c>
      <c r="O41" s="13">
        <f>SUM(L41:N41)</f>
        <v>12829.279364999999</v>
      </c>
      <c r="P41" s="13"/>
      <c r="Q41" s="13">
        <v>340.505</v>
      </c>
      <c r="R41" s="13">
        <v>6829.1485999999995</v>
      </c>
      <c r="S41" s="6"/>
      <c r="T41" s="13">
        <v>43.664999999999999</v>
      </c>
      <c r="U41" s="13">
        <v>1314.7101000000002</v>
      </c>
      <c r="W41" s="4">
        <f t="shared" si="5"/>
        <v>384.17</v>
      </c>
      <c r="X41" s="4">
        <f t="shared" si="6"/>
        <v>8143.8586999999998</v>
      </c>
      <c r="Y41" s="13"/>
      <c r="Z41" s="4">
        <f t="shared" si="7"/>
        <v>407.19293500000003</v>
      </c>
      <c r="AA41" s="13">
        <v>8551.0516349999998</v>
      </c>
      <c r="AB41" s="13"/>
      <c r="AC41" s="4">
        <f>+E41+Q41</f>
        <v>856.99999999999989</v>
      </c>
      <c r="AD41" s="4">
        <f>+F41+R41</f>
        <v>17117.359999999997</v>
      </c>
      <c r="AE41" s="13"/>
      <c r="AF41" s="4">
        <f>+H41+T41</f>
        <v>108</v>
      </c>
      <c r="AG41" s="4">
        <f>+I41+U41</f>
        <v>3244.8600000000006</v>
      </c>
      <c r="AH41" s="13"/>
      <c r="AI41" s="13">
        <f t="shared" ref="AI41:AI72" si="12">+AC41+AF41</f>
        <v>964.99999999999989</v>
      </c>
      <c r="AJ41" s="13">
        <f t="shared" ref="AJ41:AJ72" si="13">+AD41+AG41</f>
        <v>20362.219999999998</v>
      </c>
      <c r="AL41" s="13">
        <f t="shared" si="8"/>
        <v>1018.1109999999999</v>
      </c>
      <c r="AM41" s="13">
        <f t="shared" si="9"/>
        <v>21380.330999999998</v>
      </c>
    </row>
    <row r="42" spans="1:39" ht="12.75" customHeight="1" x14ac:dyDescent="0.25">
      <c r="A42" s="7" t="s">
        <v>6</v>
      </c>
      <c r="B42" s="7">
        <v>164</v>
      </c>
      <c r="C42" s="12" t="s">
        <v>40</v>
      </c>
      <c r="D42" s="25">
        <f t="shared" si="4"/>
        <v>22.706806411837245</v>
      </c>
      <c r="E42" s="13">
        <v>395.5</v>
      </c>
      <c r="F42" s="13">
        <v>8980.6600000000017</v>
      </c>
      <c r="G42" s="14"/>
      <c r="H42" s="13">
        <v>13.5</v>
      </c>
      <c r="I42" s="13">
        <v>471.06</v>
      </c>
      <c r="J42" s="13"/>
      <c r="K42" s="13">
        <f t="shared" si="10"/>
        <v>409</v>
      </c>
      <c r="L42" s="13">
        <f t="shared" si="11"/>
        <v>9451.7200000000012</v>
      </c>
      <c r="M42" s="14"/>
      <c r="N42" s="13">
        <f>+L42*0.05</f>
        <v>472.58600000000007</v>
      </c>
      <c r="O42" s="13">
        <f>SUM(L42:N42)</f>
        <v>9924.3060000000005</v>
      </c>
      <c r="P42" s="13"/>
      <c r="Q42" s="13">
        <v>10</v>
      </c>
      <c r="R42" s="13">
        <v>226.95</v>
      </c>
      <c r="S42" s="6"/>
      <c r="T42" s="13">
        <v>0</v>
      </c>
      <c r="U42" s="13">
        <v>0</v>
      </c>
      <c r="W42" s="4">
        <f t="shared" si="5"/>
        <v>10</v>
      </c>
      <c r="X42" s="4">
        <f t="shared" si="6"/>
        <v>226.95</v>
      </c>
      <c r="Y42" s="13"/>
      <c r="Z42" s="4">
        <f t="shared" si="7"/>
        <v>11.3475</v>
      </c>
      <c r="AA42" s="13">
        <v>238.29749999999999</v>
      </c>
      <c r="AB42" s="13"/>
      <c r="AC42" s="4">
        <f>+E42+Q42</f>
        <v>405.5</v>
      </c>
      <c r="AD42" s="4">
        <f>+F42+R42</f>
        <v>9207.6100000000024</v>
      </c>
      <c r="AE42" s="13"/>
      <c r="AF42" s="4">
        <f>+H42+T42</f>
        <v>13.5</v>
      </c>
      <c r="AG42" s="4">
        <f>+I42+U42</f>
        <v>471.06</v>
      </c>
      <c r="AH42" s="13"/>
      <c r="AI42" s="13">
        <f t="shared" si="12"/>
        <v>419</v>
      </c>
      <c r="AJ42" s="13">
        <f t="shared" si="13"/>
        <v>9678.6700000000019</v>
      </c>
      <c r="AL42" s="13">
        <f t="shared" si="8"/>
        <v>483.93350000000009</v>
      </c>
      <c r="AM42" s="13">
        <f t="shared" si="9"/>
        <v>10162.603500000001</v>
      </c>
    </row>
    <row r="43" spans="1:39" ht="12.75" customHeight="1" x14ac:dyDescent="0.25">
      <c r="A43" s="7" t="s">
        <v>9</v>
      </c>
      <c r="B43" s="7">
        <v>166</v>
      </c>
      <c r="C43" s="12" t="s">
        <v>41</v>
      </c>
      <c r="D43" s="25">
        <f t="shared" si="4"/>
        <v>24.04873403664622</v>
      </c>
      <c r="E43" s="13">
        <v>1790.5</v>
      </c>
      <c r="F43" s="13">
        <v>43059.139999999847</v>
      </c>
      <c r="G43" s="14"/>
      <c r="H43" s="13">
        <v>178.5</v>
      </c>
      <c r="I43" s="13">
        <v>6433.0900000000092</v>
      </c>
      <c r="J43" s="13"/>
      <c r="K43" s="13">
        <f t="shared" si="10"/>
        <v>1969</v>
      </c>
      <c r="L43" s="13">
        <f t="shared" si="11"/>
        <v>49492.229999999858</v>
      </c>
      <c r="M43" s="14"/>
      <c r="N43" s="13">
        <f>+L43*0.05</f>
        <v>2474.6114999999932</v>
      </c>
      <c r="O43" s="13">
        <f>SUM(L43:N43)</f>
        <v>51966.841499999849</v>
      </c>
      <c r="P43" s="13"/>
      <c r="Q43" s="13">
        <v>10.5</v>
      </c>
      <c r="R43" s="13">
        <v>252.63000000000002</v>
      </c>
      <c r="S43" s="6"/>
      <c r="T43" s="13">
        <v>2.5</v>
      </c>
      <c r="U43" s="13">
        <v>90.23</v>
      </c>
      <c r="W43" s="4">
        <f t="shared" si="5"/>
        <v>13</v>
      </c>
      <c r="X43" s="4">
        <f t="shared" si="6"/>
        <v>342.86</v>
      </c>
      <c r="Y43" s="13"/>
      <c r="Z43" s="4">
        <f t="shared" si="7"/>
        <v>17.143000000000001</v>
      </c>
      <c r="AA43" s="13">
        <v>360.00300000000004</v>
      </c>
      <c r="AB43" s="13"/>
      <c r="AC43" s="4">
        <f>+E43+Q43</f>
        <v>1801</v>
      </c>
      <c r="AD43" s="4">
        <f>+F43+R43</f>
        <v>43311.769999999844</v>
      </c>
      <c r="AE43" s="13"/>
      <c r="AF43" s="4">
        <f>+H43+T43</f>
        <v>181</v>
      </c>
      <c r="AG43" s="4">
        <f>+I43+U43</f>
        <v>6523.3200000000088</v>
      </c>
      <c r="AH43" s="13"/>
      <c r="AI43" s="13">
        <f t="shared" si="12"/>
        <v>1982</v>
      </c>
      <c r="AJ43" s="13">
        <f t="shared" si="13"/>
        <v>49835.089999999851</v>
      </c>
      <c r="AL43" s="13">
        <f t="shared" si="8"/>
        <v>2491.7544999999927</v>
      </c>
      <c r="AM43" s="13">
        <f t="shared" si="9"/>
        <v>52326.844499999846</v>
      </c>
    </row>
    <row r="44" spans="1:39" ht="12.75" customHeight="1" x14ac:dyDescent="0.25">
      <c r="A44" s="7" t="s">
        <v>2</v>
      </c>
      <c r="B44" s="7">
        <v>167</v>
      </c>
      <c r="C44" s="12" t="s">
        <v>42</v>
      </c>
      <c r="D44" s="25">
        <f t="shared" si="4"/>
        <v>22.040459770114939</v>
      </c>
      <c r="E44" s="13">
        <v>69</v>
      </c>
      <c r="F44" s="13">
        <v>1520.7999999999997</v>
      </c>
      <c r="G44" s="14"/>
      <c r="H44" s="13">
        <v>5.5</v>
      </c>
      <c r="I44" s="13">
        <v>181.84</v>
      </c>
      <c r="J44" s="13"/>
      <c r="K44" s="13">
        <f t="shared" si="10"/>
        <v>74.5</v>
      </c>
      <c r="L44" s="13">
        <f t="shared" si="11"/>
        <v>1702.6399999999996</v>
      </c>
      <c r="M44" s="14"/>
      <c r="N44" s="13">
        <f>+L44*0.05</f>
        <v>85.131999999999991</v>
      </c>
      <c r="O44" s="13">
        <f>SUM(L44:N44)</f>
        <v>1787.7719999999997</v>
      </c>
      <c r="P44" s="13"/>
      <c r="Q44" s="13">
        <v>18</v>
      </c>
      <c r="R44" s="13">
        <v>396.72</v>
      </c>
      <c r="S44" s="6"/>
      <c r="T44" s="13">
        <v>0</v>
      </c>
      <c r="U44" s="13">
        <v>0</v>
      </c>
      <c r="W44" s="4">
        <f t="shared" si="5"/>
        <v>18</v>
      </c>
      <c r="X44" s="4">
        <f t="shared" si="6"/>
        <v>396.72</v>
      </c>
      <c r="Y44" s="13"/>
      <c r="Z44" s="4">
        <f t="shared" si="7"/>
        <v>19.836000000000002</v>
      </c>
      <c r="AA44" s="13">
        <v>416.55600000000004</v>
      </c>
      <c r="AB44" s="13"/>
      <c r="AC44" s="4">
        <f>+E44+Q44</f>
        <v>87</v>
      </c>
      <c r="AD44" s="4">
        <f>+F44+R44</f>
        <v>1917.5199999999998</v>
      </c>
      <c r="AE44" s="13"/>
      <c r="AF44" s="4">
        <f>+H44+T44</f>
        <v>5.5</v>
      </c>
      <c r="AG44" s="4">
        <f>+I44+U44</f>
        <v>181.84</v>
      </c>
      <c r="AH44" s="13"/>
      <c r="AI44" s="13">
        <f t="shared" si="12"/>
        <v>92.5</v>
      </c>
      <c r="AJ44" s="13">
        <f t="shared" si="13"/>
        <v>2099.3599999999997</v>
      </c>
      <c r="AL44" s="13">
        <f t="shared" si="8"/>
        <v>104.96799999999999</v>
      </c>
      <c r="AM44" s="13">
        <f t="shared" si="9"/>
        <v>2204.3279999999995</v>
      </c>
    </row>
    <row r="45" spans="1:39" ht="12.75" customHeight="1" x14ac:dyDescent="0.25">
      <c r="A45" s="7" t="s">
        <v>6</v>
      </c>
      <c r="B45" s="7">
        <v>168</v>
      </c>
      <c r="C45" s="12" t="s">
        <v>36</v>
      </c>
      <c r="D45" s="25">
        <f t="shared" si="4"/>
        <v>24.034128440366974</v>
      </c>
      <c r="E45" s="13">
        <v>108</v>
      </c>
      <c r="F45" s="13">
        <v>2595.7200000000003</v>
      </c>
      <c r="G45" s="14"/>
      <c r="H45" s="13">
        <v>40.5</v>
      </c>
      <c r="I45" s="13">
        <v>1446.3899999999999</v>
      </c>
      <c r="J45" s="13"/>
      <c r="K45" s="13">
        <f t="shared" si="10"/>
        <v>148.5</v>
      </c>
      <c r="L45" s="13">
        <f t="shared" si="11"/>
        <v>4042.11</v>
      </c>
      <c r="M45" s="14"/>
      <c r="N45" s="13">
        <f>+L45*0.05</f>
        <v>202.10550000000001</v>
      </c>
      <c r="O45" s="13">
        <f>SUM(L45:N45)</f>
        <v>4244.2155000000002</v>
      </c>
      <c r="P45" s="13"/>
      <c r="Q45" s="13">
        <v>1</v>
      </c>
      <c r="R45" s="13">
        <v>24</v>
      </c>
      <c r="S45" s="6"/>
      <c r="T45" s="13">
        <v>0</v>
      </c>
      <c r="U45" s="13">
        <v>0</v>
      </c>
      <c r="W45" s="4">
        <f t="shared" si="5"/>
        <v>1</v>
      </c>
      <c r="X45" s="4">
        <f t="shared" si="6"/>
        <v>24</v>
      </c>
      <c r="Y45" s="13"/>
      <c r="Z45" s="4">
        <f t="shared" si="7"/>
        <v>1.2000000000000002</v>
      </c>
      <c r="AA45" s="13">
        <v>25.2</v>
      </c>
      <c r="AB45" s="13"/>
      <c r="AC45" s="4">
        <f>+E45+Q45</f>
        <v>109</v>
      </c>
      <c r="AD45" s="4">
        <f>+F45+R45</f>
        <v>2619.7200000000003</v>
      </c>
      <c r="AE45" s="13"/>
      <c r="AF45" s="4">
        <f>+H45+T45</f>
        <v>40.5</v>
      </c>
      <c r="AG45" s="4">
        <f>+I45+U45</f>
        <v>1446.3899999999999</v>
      </c>
      <c r="AH45" s="13"/>
      <c r="AI45" s="13">
        <f t="shared" si="12"/>
        <v>149.5</v>
      </c>
      <c r="AJ45" s="13">
        <f t="shared" si="13"/>
        <v>4066.11</v>
      </c>
      <c r="AL45" s="13">
        <f t="shared" si="8"/>
        <v>203.30550000000002</v>
      </c>
      <c r="AM45" s="13">
        <f t="shared" si="9"/>
        <v>4269.4155000000001</v>
      </c>
    </row>
    <row r="46" spans="1:39" ht="12.75" customHeight="1" x14ac:dyDescent="0.25">
      <c r="A46" s="7" t="s">
        <v>0</v>
      </c>
      <c r="B46" s="7">
        <v>170</v>
      </c>
      <c r="C46" s="12" t="s">
        <v>25</v>
      </c>
      <c r="D46" s="25">
        <f t="shared" si="4"/>
        <v>22.35</v>
      </c>
      <c r="E46" s="13">
        <v>4</v>
      </c>
      <c r="F46" s="13">
        <v>89.4</v>
      </c>
      <c r="G46" s="14"/>
      <c r="H46" s="13">
        <v>0</v>
      </c>
      <c r="I46" s="13">
        <v>0</v>
      </c>
      <c r="J46" s="13"/>
      <c r="K46" s="13">
        <f t="shared" si="10"/>
        <v>4</v>
      </c>
      <c r="L46" s="13">
        <f t="shared" si="11"/>
        <v>89.4</v>
      </c>
      <c r="M46" s="14"/>
      <c r="N46" s="13">
        <f>+L46*0.05</f>
        <v>4.4700000000000006</v>
      </c>
      <c r="O46" s="13">
        <f>SUM(L46:N46)</f>
        <v>93.87</v>
      </c>
      <c r="P46" s="13"/>
      <c r="Q46" s="13">
        <v>0</v>
      </c>
      <c r="R46" s="13">
        <v>0</v>
      </c>
      <c r="S46" s="6"/>
      <c r="T46" s="13">
        <v>0</v>
      </c>
      <c r="U46" s="13">
        <v>0</v>
      </c>
      <c r="W46" s="4">
        <f t="shared" si="5"/>
        <v>0</v>
      </c>
      <c r="X46" s="4">
        <f t="shared" si="6"/>
        <v>0</v>
      </c>
      <c r="Y46" s="13"/>
      <c r="Z46" s="4">
        <f t="shared" si="7"/>
        <v>0</v>
      </c>
      <c r="AA46" s="13">
        <v>0</v>
      </c>
      <c r="AB46" s="13"/>
      <c r="AC46" s="4">
        <f>+E46+Q46</f>
        <v>4</v>
      </c>
      <c r="AD46" s="4">
        <f>+F46+R46</f>
        <v>89.4</v>
      </c>
      <c r="AE46" s="13"/>
      <c r="AF46" s="4">
        <f>+H46+T46</f>
        <v>0</v>
      </c>
      <c r="AG46" s="4">
        <f>+I46+U46</f>
        <v>0</v>
      </c>
      <c r="AH46" s="13"/>
      <c r="AI46" s="13">
        <f t="shared" si="12"/>
        <v>4</v>
      </c>
      <c r="AJ46" s="13">
        <f t="shared" si="13"/>
        <v>89.4</v>
      </c>
      <c r="AL46" s="13">
        <f t="shared" si="8"/>
        <v>4.4700000000000006</v>
      </c>
      <c r="AM46" s="13">
        <f t="shared" si="9"/>
        <v>93.87</v>
      </c>
    </row>
    <row r="47" spans="1:39" ht="12.75" customHeight="1" x14ac:dyDescent="0.25">
      <c r="A47" s="7" t="s">
        <v>6</v>
      </c>
      <c r="B47" s="7">
        <v>171</v>
      </c>
      <c r="C47" s="12" t="s">
        <v>40</v>
      </c>
      <c r="D47" s="25">
        <f t="shared" si="4"/>
        <v>20.983487738419619</v>
      </c>
      <c r="E47" s="13">
        <v>355.5</v>
      </c>
      <c r="F47" s="13">
        <v>7459.4</v>
      </c>
      <c r="G47" s="14"/>
      <c r="H47" s="13">
        <v>24</v>
      </c>
      <c r="I47" s="13">
        <v>754.04000000000008</v>
      </c>
      <c r="J47" s="13"/>
      <c r="K47" s="13">
        <f t="shared" si="10"/>
        <v>379.5</v>
      </c>
      <c r="L47" s="13">
        <f t="shared" si="11"/>
        <v>8213.44</v>
      </c>
      <c r="M47" s="14"/>
      <c r="N47" s="13">
        <f>+L47*0.05</f>
        <v>410.67200000000003</v>
      </c>
      <c r="O47" s="13">
        <f>SUM(L47:N47)</f>
        <v>8624.112000000001</v>
      </c>
      <c r="P47" s="13"/>
      <c r="Q47" s="13">
        <v>11.5</v>
      </c>
      <c r="R47" s="13">
        <v>241.54000000000002</v>
      </c>
      <c r="S47" s="6"/>
      <c r="T47" s="13">
        <v>0</v>
      </c>
      <c r="U47" s="13">
        <v>0</v>
      </c>
      <c r="W47" s="4">
        <f t="shared" si="5"/>
        <v>11.5</v>
      </c>
      <c r="X47" s="4">
        <f t="shared" si="6"/>
        <v>241.54000000000002</v>
      </c>
      <c r="Y47" s="13"/>
      <c r="Z47" s="4">
        <f t="shared" si="7"/>
        <v>12.077000000000002</v>
      </c>
      <c r="AA47" s="13">
        <v>253.61700000000002</v>
      </c>
      <c r="AB47" s="13"/>
      <c r="AC47" s="4">
        <f>+E47+Q47</f>
        <v>367</v>
      </c>
      <c r="AD47" s="4">
        <f>+F47+R47</f>
        <v>7700.94</v>
      </c>
      <c r="AE47" s="13"/>
      <c r="AF47" s="4">
        <f>+H47+T47</f>
        <v>24</v>
      </c>
      <c r="AG47" s="4">
        <f>+I47+U47</f>
        <v>754.04000000000008</v>
      </c>
      <c r="AH47" s="13"/>
      <c r="AI47" s="13">
        <f t="shared" si="12"/>
        <v>391</v>
      </c>
      <c r="AJ47" s="13">
        <f t="shared" si="13"/>
        <v>8454.98</v>
      </c>
      <c r="AL47" s="13">
        <f t="shared" si="8"/>
        <v>422.74900000000002</v>
      </c>
      <c r="AM47" s="13">
        <f t="shared" si="9"/>
        <v>8877.7289999999994</v>
      </c>
    </row>
    <row r="48" spans="1:39" ht="12.75" customHeight="1" x14ac:dyDescent="0.25">
      <c r="A48" s="7" t="s">
        <v>6</v>
      </c>
      <c r="B48" s="7">
        <v>175</v>
      </c>
      <c r="C48" s="12" t="s">
        <v>40</v>
      </c>
      <c r="D48" s="25">
        <f t="shared" si="4"/>
        <v>21.243894230769229</v>
      </c>
      <c r="E48" s="13">
        <v>208</v>
      </c>
      <c r="F48" s="13">
        <v>4418.7299999999996</v>
      </c>
      <c r="G48" s="14"/>
      <c r="H48" s="13">
        <v>8</v>
      </c>
      <c r="I48" s="13">
        <v>254.92</v>
      </c>
      <c r="J48" s="13"/>
      <c r="K48" s="13">
        <f t="shared" si="10"/>
        <v>216</v>
      </c>
      <c r="L48" s="13">
        <f t="shared" si="11"/>
        <v>4673.6499999999996</v>
      </c>
      <c r="M48" s="14"/>
      <c r="N48" s="13">
        <f>+L48*0.05</f>
        <v>233.6825</v>
      </c>
      <c r="O48" s="13">
        <f>SUM(L48:N48)</f>
        <v>4907.3324999999995</v>
      </c>
      <c r="P48" s="13"/>
      <c r="Q48" s="13">
        <v>0</v>
      </c>
      <c r="R48" s="13">
        <v>0</v>
      </c>
      <c r="S48" s="6"/>
      <c r="T48" s="13">
        <v>0</v>
      </c>
      <c r="U48" s="13">
        <v>0</v>
      </c>
      <c r="W48" s="4">
        <f t="shared" si="5"/>
        <v>0</v>
      </c>
      <c r="X48" s="4">
        <f t="shared" si="6"/>
        <v>0</v>
      </c>
      <c r="Y48" s="13"/>
      <c r="Z48" s="4">
        <f t="shared" si="7"/>
        <v>0</v>
      </c>
      <c r="AA48" s="13">
        <v>0</v>
      </c>
      <c r="AB48" s="13"/>
      <c r="AC48" s="4">
        <f>+E48+Q48</f>
        <v>208</v>
      </c>
      <c r="AD48" s="4">
        <f>+F48+R48</f>
        <v>4418.7299999999996</v>
      </c>
      <c r="AE48" s="13"/>
      <c r="AF48" s="4">
        <f>+H48+T48</f>
        <v>8</v>
      </c>
      <c r="AG48" s="4">
        <f>+I48+U48</f>
        <v>254.92</v>
      </c>
      <c r="AH48" s="13"/>
      <c r="AI48" s="13">
        <f t="shared" si="12"/>
        <v>216</v>
      </c>
      <c r="AJ48" s="13">
        <f t="shared" si="13"/>
        <v>4673.6499999999996</v>
      </c>
      <c r="AL48" s="13">
        <f t="shared" si="8"/>
        <v>233.6825</v>
      </c>
      <c r="AM48" s="13">
        <f t="shared" si="9"/>
        <v>4907.3324999999995</v>
      </c>
    </row>
    <row r="49" spans="1:39" ht="12.75" customHeight="1" x14ac:dyDescent="0.25">
      <c r="A49" s="7" t="s">
        <v>1</v>
      </c>
      <c r="B49" s="7">
        <v>181</v>
      </c>
      <c r="C49" s="12" t="s">
        <v>43</v>
      </c>
      <c r="D49" s="25">
        <f t="shared" si="4"/>
        <v>28.253345345345352</v>
      </c>
      <c r="E49" s="13">
        <v>100.19969999999998</v>
      </c>
      <c r="F49" s="13">
        <v>2830.9767276000002</v>
      </c>
      <c r="G49" s="14"/>
      <c r="H49" s="13">
        <v>0</v>
      </c>
      <c r="I49" s="13">
        <v>0</v>
      </c>
      <c r="J49" s="13"/>
      <c r="K49" s="13">
        <f t="shared" si="10"/>
        <v>100.19969999999998</v>
      </c>
      <c r="L49" s="13">
        <f t="shared" si="11"/>
        <v>2830.9767276000002</v>
      </c>
      <c r="M49" s="14"/>
      <c r="N49" s="13">
        <f>+L49*0.05</f>
        <v>141.54883638000001</v>
      </c>
      <c r="O49" s="13">
        <f>SUM(L49:N49)</f>
        <v>2972.5255639800002</v>
      </c>
      <c r="P49" s="13"/>
      <c r="Q49" s="13">
        <v>69.630299999999991</v>
      </c>
      <c r="R49" s="13">
        <v>1967.2889124000001</v>
      </c>
      <c r="S49" s="6"/>
      <c r="T49" s="13">
        <v>0</v>
      </c>
      <c r="U49" s="13">
        <v>0</v>
      </c>
      <c r="W49" s="4">
        <f t="shared" si="5"/>
        <v>69.630299999999991</v>
      </c>
      <c r="X49" s="4">
        <f t="shared" si="6"/>
        <v>1967.2889124000001</v>
      </c>
      <c r="Y49" s="13"/>
      <c r="Z49" s="4">
        <f t="shared" si="7"/>
        <v>98.364445620000012</v>
      </c>
      <c r="AA49" s="13">
        <v>2065.6533580200003</v>
      </c>
      <c r="AB49" s="13"/>
      <c r="AC49" s="4">
        <f>+E49+Q49</f>
        <v>169.82999999999998</v>
      </c>
      <c r="AD49" s="4">
        <f>+F49+R49</f>
        <v>4798.2656400000005</v>
      </c>
      <c r="AE49" s="13"/>
      <c r="AF49" s="4">
        <f>+H49+T49</f>
        <v>0</v>
      </c>
      <c r="AG49" s="4">
        <f>+I49+U49</f>
        <v>0</v>
      </c>
      <c r="AH49" s="13"/>
      <c r="AI49" s="13">
        <f t="shared" si="12"/>
        <v>169.82999999999998</v>
      </c>
      <c r="AJ49" s="13">
        <f t="shared" si="13"/>
        <v>4798.2656400000005</v>
      </c>
      <c r="AL49" s="13">
        <f t="shared" si="8"/>
        <v>239.91328200000004</v>
      </c>
      <c r="AM49" s="13">
        <f t="shared" si="9"/>
        <v>5038.178922000001</v>
      </c>
    </row>
    <row r="50" spans="1:39" ht="12.75" customHeight="1" x14ac:dyDescent="0.25">
      <c r="A50" s="7" t="s">
        <v>9</v>
      </c>
      <c r="B50" s="7">
        <v>182</v>
      </c>
      <c r="C50" s="12" t="s">
        <v>41</v>
      </c>
      <c r="D50" s="25">
        <f t="shared" si="4"/>
        <v>21.030898502495692</v>
      </c>
      <c r="E50" s="13">
        <v>1792.5</v>
      </c>
      <c r="F50" s="13">
        <v>37697.739999999729</v>
      </c>
      <c r="G50" s="14"/>
      <c r="H50" s="13">
        <v>182</v>
      </c>
      <c r="I50" s="13">
        <v>5823.9600000000028</v>
      </c>
      <c r="J50" s="13"/>
      <c r="K50" s="13">
        <f t="shared" si="10"/>
        <v>1974.5</v>
      </c>
      <c r="L50" s="13">
        <f t="shared" si="11"/>
        <v>43521.699999999735</v>
      </c>
      <c r="M50" s="14"/>
      <c r="N50" s="13">
        <f>+L50*0.05</f>
        <v>2176.0849999999868</v>
      </c>
      <c r="O50" s="13">
        <f>SUM(L50:N50)</f>
        <v>45697.78499999972</v>
      </c>
      <c r="P50" s="13"/>
      <c r="Q50" s="13">
        <v>10.5</v>
      </c>
      <c r="R50" s="13">
        <v>220.97</v>
      </c>
      <c r="S50" s="6"/>
      <c r="T50" s="13">
        <v>0</v>
      </c>
      <c r="U50" s="13">
        <v>0</v>
      </c>
      <c r="W50" s="4">
        <f t="shared" si="5"/>
        <v>10.5</v>
      </c>
      <c r="X50" s="4">
        <f t="shared" si="6"/>
        <v>220.97</v>
      </c>
      <c r="Y50" s="13"/>
      <c r="Z50" s="4">
        <f t="shared" si="7"/>
        <v>11.048500000000001</v>
      </c>
      <c r="AA50" s="13">
        <v>232.01849999999999</v>
      </c>
      <c r="AB50" s="13"/>
      <c r="AC50" s="4">
        <f>+E50+Q50</f>
        <v>1803</v>
      </c>
      <c r="AD50" s="4">
        <f>+F50+R50</f>
        <v>37918.70999999973</v>
      </c>
      <c r="AE50" s="13"/>
      <c r="AF50" s="4">
        <f>+H50+T50</f>
        <v>182</v>
      </c>
      <c r="AG50" s="4">
        <f>+I50+U50</f>
        <v>5823.9600000000028</v>
      </c>
      <c r="AH50" s="13"/>
      <c r="AI50" s="13">
        <f t="shared" si="12"/>
        <v>1985</v>
      </c>
      <c r="AJ50" s="13">
        <f t="shared" si="13"/>
        <v>43742.669999999736</v>
      </c>
      <c r="AL50" s="13">
        <f t="shared" si="8"/>
        <v>2187.1334999999867</v>
      </c>
      <c r="AM50" s="13">
        <f t="shared" si="9"/>
        <v>45929.803499999725</v>
      </c>
    </row>
    <row r="51" spans="1:39" ht="12.75" customHeight="1" x14ac:dyDescent="0.25">
      <c r="A51" s="7" t="s">
        <v>2</v>
      </c>
      <c r="B51" s="7">
        <v>183</v>
      </c>
      <c r="C51" s="12" t="s">
        <v>27</v>
      </c>
      <c r="D51" s="25">
        <f t="shared" si="4"/>
        <v>22.721212121212119</v>
      </c>
      <c r="E51" s="13">
        <v>33</v>
      </c>
      <c r="F51" s="13">
        <v>749.8</v>
      </c>
      <c r="G51" s="14"/>
      <c r="H51" s="13">
        <v>5</v>
      </c>
      <c r="I51" s="13">
        <v>167.3</v>
      </c>
      <c r="J51" s="13"/>
      <c r="K51" s="13">
        <f t="shared" si="10"/>
        <v>38</v>
      </c>
      <c r="L51" s="13">
        <f t="shared" si="11"/>
        <v>917.09999999999991</v>
      </c>
      <c r="M51" s="14"/>
      <c r="N51" s="13">
        <f>+L51*0.05</f>
        <v>45.854999999999997</v>
      </c>
      <c r="O51" s="13">
        <f>SUM(L51:N51)</f>
        <v>962.95499999999993</v>
      </c>
      <c r="P51" s="13"/>
      <c r="Q51" s="13">
        <v>0</v>
      </c>
      <c r="R51" s="13">
        <v>0</v>
      </c>
      <c r="S51" s="6"/>
      <c r="T51" s="13">
        <v>0</v>
      </c>
      <c r="U51" s="13">
        <v>0</v>
      </c>
      <c r="W51" s="4">
        <f t="shared" si="5"/>
        <v>0</v>
      </c>
      <c r="X51" s="4">
        <f t="shared" si="6"/>
        <v>0</v>
      </c>
      <c r="Y51" s="13"/>
      <c r="Z51" s="4">
        <f t="shared" si="7"/>
        <v>0</v>
      </c>
      <c r="AA51" s="13">
        <v>0</v>
      </c>
      <c r="AB51" s="13"/>
      <c r="AC51" s="4">
        <f>+E51+Q51</f>
        <v>33</v>
      </c>
      <c r="AD51" s="4">
        <f>+F51+R51</f>
        <v>749.8</v>
      </c>
      <c r="AE51" s="13"/>
      <c r="AF51" s="4">
        <f>+H51+T51</f>
        <v>5</v>
      </c>
      <c r="AG51" s="4">
        <f>+I51+U51</f>
        <v>167.3</v>
      </c>
      <c r="AH51" s="13"/>
      <c r="AI51" s="13">
        <f t="shared" si="12"/>
        <v>38</v>
      </c>
      <c r="AJ51" s="13">
        <f t="shared" si="13"/>
        <v>917.09999999999991</v>
      </c>
      <c r="AL51" s="13">
        <f t="shared" si="8"/>
        <v>45.854999999999997</v>
      </c>
      <c r="AM51" s="13">
        <f t="shared" si="9"/>
        <v>962.95499999999993</v>
      </c>
    </row>
    <row r="52" spans="1:39" ht="12.75" customHeight="1" x14ac:dyDescent="0.25">
      <c r="A52" s="7" t="s">
        <v>6</v>
      </c>
      <c r="B52" s="7">
        <v>184</v>
      </c>
      <c r="C52" s="12" t="s">
        <v>40</v>
      </c>
      <c r="D52" s="25">
        <f t="shared" si="4"/>
        <v>21.837448979591837</v>
      </c>
      <c r="E52" s="13">
        <v>477</v>
      </c>
      <c r="F52" s="13">
        <v>10415.65</v>
      </c>
      <c r="G52" s="14"/>
      <c r="H52" s="13">
        <v>4.5</v>
      </c>
      <c r="I52" s="13">
        <v>147.82999999999998</v>
      </c>
      <c r="J52" s="13"/>
      <c r="K52" s="13">
        <f t="shared" si="10"/>
        <v>481.5</v>
      </c>
      <c r="L52" s="13">
        <f t="shared" si="11"/>
        <v>10563.48</v>
      </c>
      <c r="M52" s="14"/>
      <c r="N52" s="13">
        <f>+L52*0.05</f>
        <v>528.17399999999998</v>
      </c>
      <c r="O52" s="13">
        <f>SUM(L52:N52)</f>
        <v>11091.653999999999</v>
      </c>
      <c r="P52" s="13"/>
      <c r="Q52" s="13">
        <v>13</v>
      </c>
      <c r="R52" s="13">
        <v>284.7</v>
      </c>
      <c r="S52" s="6"/>
      <c r="T52" s="13">
        <v>0</v>
      </c>
      <c r="U52" s="13">
        <v>0</v>
      </c>
      <c r="W52" s="4">
        <f t="shared" si="5"/>
        <v>13</v>
      </c>
      <c r="X52" s="4">
        <f t="shared" si="6"/>
        <v>284.7</v>
      </c>
      <c r="Y52" s="13"/>
      <c r="Z52" s="4">
        <f t="shared" si="7"/>
        <v>14.234999999999999</v>
      </c>
      <c r="AA52" s="13">
        <v>298.935</v>
      </c>
      <c r="AB52" s="13"/>
      <c r="AC52" s="4">
        <f>+E52+Q52</f>
        <v>490</v>
      </c>
      <c r="AD52" s="4">
        <f>+F52+R52</f>
        <v>10700.35</v>
      </c>
      <c r="AE52" s="13"/>
      <c r="AF52" s="4">
        <f>+H52+T52</f>
        <v>4.5</v>
      </c>
      <c r="AG52" s="4">
        <f>+I52+U52</f>
        <v>147.82999999999998</v>
      </c>
      <c r="AH52" s="13"/>
      <c r="AI52" s="13">
        <f t="shared" si="12"/>
        <v>494.5</v>
      </c>
      <c r="AJ52" s="13">
        <f t="shared" si="13"/>
        <v>10848.18</v>
      </c>
      <c r="AL52" s="13">
        <f t="shared" si="8"/>
        <v>542.40899999999999</v>
      </c>
      <c r="AM52" s="13">
        <f t="shared" si="9"/>
        <v>11390.589</v>
      </c>
    </row>
    <row r="53" spans="1:39" ht="12.75" customHeight="1" x14ac:dyDescent="0.25">
      <c r="A53" s="7" t="s">
        <v>2</v>
      </c>
      <c r="B53" s="7">
        <v>185</v>
      </c>
      <c r="C53" s="12" t="s">
        <v>14</v>
      </c>
      <c r="D53" s="25">
        <f t="shared" si="4"/>
        <v>20.678429932638867</v>
      </c>
      <c r="E53" s="13">
        <v>185.56018</v>
      </c>
      <c r="F53" s="13">
        <v>3809.54387</v>
      </c>
      <c r="G53" s="14"/>
      <c r="H53" s="13">
        <v>22.5</v>
      </c>
      <c r="I53" s="13">
        <v>676.96</v>
      </c>
      <c r="J53" s="13"/>
      <c r="K53" s="13">
        <f t="shared" si="10"/>
        <v>208.06018</v>
      </c>
      <c r="L53" s="13">
        <f t="shared" si="11"/>
        <v>4486.5038700000005</v>
      </c>
      <c r="M53" s="14"/>
      <c r="N53" s="13">
        <f>+L53*0.05</f>
        <v>224.32519350000004</v>
      </c>
      <c r="O53" s="13">
        <f>SUM(L53:N53)</f>
        <v>4710.8290635000003</v>
      </c>
      <c r="P53" s="13"/>
      <c r="Q53" s="13">
        <v>35.041820000000001</v>
      </c>
      <c r="R53" s="13">
        <v>752.15913</v>
      </c>
      <c r="S53" s="6"/>
      <c r="T53" s="13">
        <v>5.5</v>
      </c>
      <c r="U53" s="13">
        <v>189.75</v>
      </c>
      <c r="W53" s="4">
        <f t="shared" si="5"/>
        <v>40.541820000000001</v>
      </c>
      <c r="X53" s="4">
        <f t="shared" si="6"/>
        <v>941.90913</v>
      </c>
      <c r="Y53" s="13"/>
      <c r="Z53" s="4">
        <f t="shared" si="7"/>
        <v>47.095456500000004</v>
      </c>
      <c r="AA53" s="13">
        <v>989.00458649999996</v>
      </c>
      <c r="AB53" s="13"/>
      <c r="AC53" s="4">
        <f>+E53+Q53</f>
        <v>220.602</v>
      </c>
      <c r="AD53" s="4">
        <f>+F53+R53</f>
        <v>4561.7029999999995</v>
      </c>
      <c r="AE53" s="13"/>
      <c r="AF53" s="4">
        <f>+H53+T53</f>
        <v>28</v>
      </c>
      <c r="AG53" s="4">
        <f>+I53+U53</f>
        <v>866.71</v>
      </c>
      <c r="AH53" s="13"/>
      <c r="AI53" s="13">
        <f t="shared" si="12"/>
        <v>248.602</v>
      </c>
      <c r="AJ53" s="13">
        <f t="shared" si="13"/>
        <v>5428.4129999999996</v>
      </c>
      <c r="AL53" s="13">
        <f t="shared" si="8"/>
        <v>271.42064999999997</v>
      </c>
      <c r="AM53" s="13">
        <f t="shared" si="9"/>
        <v>5699.8336499999996</v>
      </c>
    </row>
    <row r="54" spans="1:39" ht="12.75" customHeight="1" x14ac:dyDescent="0.25">
      <c r="A54" s="7" t="s">
        <v>1</v>
      </c>
      <c r="B54" s="7">
        <v>188</v>
      </c>
      <c r="C54" s="12" t="s">
        <v>44</v>
      </c>
      <c r="D54" s="25">
        <f t="shared" si="4"/>
        <v>43.615445544554426</v>
      </c>
      <c r="E54" s="13">
        <v>100.28996999999998</v>
      </c>
      <c r="F54" s="13">
        <v>4374.1917251999957</v>
      </c>
      <c r="G54" s="14"/>
      <c r="H54" s="13">
        <v>0</v>
      </c>
      <c r="I54" s="13">
        <v>0</v>
      </c>
      <c r="J54" s="13"/>
      <c r="K54" s="13">
        <f t="shared" si="10"/>
        <v>100.28996999999998</v>
      </c>
      <c r="L54" s="13">
        <f t="shared" si="11"/>
        <v>4374.1917251999957</v>
      </c>
      <c r="M54" s="14"/>
      <c r="N54" s="13">
        <f>+L54*0.05</f>
        <v>218.70958625999981</v>
      </c>
      <c r="O54" s="13">
        <f>SUM(L54:N54)</f>
        <v>4592.9013114599957</v>
      </c>
      <c r="P54" s="13"/>
      <c r="Q54" s="13">
        <v>69.693029999999979</v>
      </c>
      <c r="R54" s="13">
        <v>3039.6925547999972</v>
      </c>
      <c r="S54" s="6"/>
      <c r="T54" s="13">
        <v>0</v>
      </c>
      <c r="U54" s="13">
        <v>0</v>
      </c>
      <c r="W54" s="4">
        <f t="shared" si="5"/>
        <v>69.693029999999979</v>
      </c>
      <c r="X54" s="4">
        <f t="shared" si="6"/>
        <v>3039.6925547999972</v>
      </c>
      <c r="Y54" s="13"/>
      <c r="Z54" s="4">
        <f t="shared" si="7"/>
        <v>151.98462773999987</v>
      </c>
      <c r="AA54" s="13">
        <v>3191.6771825399969</v>
      </c>
      <c r="AB54" s="13"/>
      <c r="AC54" s="4">
        <f>+E54+Q54</f>
        <v>169.98299999999995</v>
      </c>
      <c r="AD54" s="4">
        <f>+F54+R54</f>
        <v>7413.8842799999929</v>
      </c>
      <c r="AE54" s="13"/>
      <c r="AF54" s="4">
        <f>+H54+T54</f>
        <v>0</v>
      </c>
      <c r="AG54" s="4">
        <f>+I54+U54</f>
        <v>0</v>
      </c>
      <c r="AH54" s="13"/>
      <c r="AI54" s="13">
        <f t="shared" si="12"/>
        <v>169.98299999999995</v>
      </c>
      <c r="AJ54" s="13">
        <f t="shared" si="13"/>
        <v>7413.8842799999929</v>
      </c>
      <c r="AL54" s="13">
        <f t="shared" si="8"/>
        <v>370.69421399999965</v>
      </c>
      <c r="AM54" s="13">
        <f t="shared" si="9"/>
        <v>7784.5784939999921</v>
      </c>
    </row>
    <row r="55" spans="1:39" ht="12.75" customHeight="1" x14ac:dyDescent="0.25">
      <c r="A55" s="7" t="s">
        <v>2</v>
      </c>
      <c r="B55" s="7">
        <v>189</v>
      </c>
      <c r="C55" s="12" t="s">
        <v>42</v>
      </c>
      <c r="D55" s="25">
        <f t="shared" si="4"/>
        <v>20.328599999999984</v>
      </c>
      <c r="E55" s="13">
        <v>503.5</v>
      </c>
      <c r="F55" s="13">
        <v>10142.699999999988</v>
      </c>
      <c r="G55" s="14"/>
      <c r="H55" s="13">
        <v>31</v>
      </c>
      <c r="I55" s="13">
        <v>960.33000000000015</v>
      </c>
      <c r="J55" s="13"/>
      <c r="K55" s="13">
        <f t="shared" si="10"/>
        <v>534.5</v>
      </c>
      <c r="L55" s="13">
        <f t="shared" si="11"/>
        <v>11103.029999999988</v>
      </c>
      <c r="M55" s="14"/>
      <c r="N55" s="13">
        <f>+L55*0.05</f>
        <v>555.15149999999937</v>
      </c>
      <c r="O55" s="13">
        <f>SUM(L55:N55)</f>
        <v>11658.181499999988</v>
      </c>
      <c r="P55" s="13"/>
      <c r="Q55" s="13">
        <v>246.5</v>
      </c>
      <c r="R55" s="13">
        <v>5103.75</v>
      </c>
      <c r="S55" s="6"/>
      <c r="T55" s="13">
        <v>7</v>
      </c>
      <c r="U55" s="13">
        <v>227.37</v>
      </c>
      <c r="W55" s="4">
        <f t="shared" si="5"/>
        <v>253.5</v>
      </c>
      <c r="X55" s="4">
        <f t="shared" si="6"/>
        <v>5331.12</v>
      </c>
      <c r="Y55" s="13"/>
      <c r="Z55" s="4">
        <f t="shared" si="7"/>
        <v>266.55599999999998</v>
      </c>
      <c r="AA55" s="13">
        <v>5597.6760000000004</v>
      </c>
      <c r="AB55" s="13"/>
      <c r="AC55" s="4">
        <f>+E55+Q55</f>
        <v>750</v>
      </c>
      <c r="AD55" s="4">
        <f>+F55+R55</f>
        <v>15246.449999999988</v>
      </c>
      <c r="AE55" s="13"/>
      <c r="AF55" s="4">
        <f>+H55+T55</f>
        <v>38</v>
      </c>
      <c r="AG55" s="4">
        <f>+I55+U55</f>
        <v>1187.7000000000003</v>
      </c>
      <c r="AH55" s="13"/>
      <c r="AI55" s="13">
        <f t="shared" si="12"/>
        <v>788</v>
      </c>
      <c r="AJ55" s="13">
        <f t="shared" si="13"/>
        <v>16434.149999999987</v>
      </c>
      <c r="AL55" s="13">
        <f t="shared" si="8"/>
        <v>821.70749999999941</v>
      </c>
      <c r="AM55" s="13">
        <f t="shared" si="9"/>
        <v>17255.857499999987</v>
      </c>
    </row>
    <row r="56" spans="1:39" ht="12.75" customHeight="1" x14ac:dyDescent="0.25">
      <c r="A56" s="7" t="s">
        <v>0</v>
      </c>
      <c r="B56" s="7">
        <v>193</v>
      </c>
      <c r="C56" s="12" t="s">
        <v>45</v>
      </c>
      <c r="D56" s="25">
        <f t="shared" si="4"/>
        <v>51.65</v>
      </c>
      <c r="E56" s="13">
        <v>0</v>
      </c>
      <c r="F56" s="13">
        <v>0</v>
      </c>
      <c r="G56" s="14"/>
      <c r="H56" s="13">
        <v>0</v>
      </c>
      <c r="I56" s="13">
        <v>0</v>
      </c>
      <c r="J56" s="13"/>
      <c r="K56" s="13">
        <f t="shared" si="10"/>
        <v>0</v>
      </c>
      <c r="L56" s="13">
        <f t="shared" si="11"/>
        <v>0</v>
      </c>
      <c r="M56" s="14"/>
      <c r="N56" s="13">
        <f>+L56*0.05</f>
        <v>0</v>
      </c>
      <c r="O56" s="13">
        <f>SUM(L56:N56)</f>
        <v>0</v>
      </c>
      <c r="P56" s="13"/>
      <c r="Q56" s="13">
        <v>1</v>
      </c>
      <c r="R56" s="13">
        <v>51.65</v>
      </c>
      <c r="S56" s="6"/>
      <c r="T56" s="13">
        <v>0</v>
      </c>
      <c r="U56" s="13">
        <v>0</v>
      </c>
      <c r="W56" s="4">
        <f t="shared" si="5"/>
        <v>1</v>
      </c>
      <c r="X56" s="4">
        <f t="shared" si="6"/>
        <v>51.65</v>
      </c>
      <c r="Y56" s="13"/>
      <c r="Z56" s="4">
        <f t="shared" si="7"/>
        <v>2.5825</v>
      </c>
      <c r="AA56" s="13">
        <v>54.232500000000002</v>
      </c>
      <c r="AB56" s="13"/>
      <c r="AC56" s="4">
        <f>+E56+Q56</f>
        <v>1</v>
      </c>
      <c r="AD56" s="4">
        <f>+F56+R56</f>
        <v>51.65</v>
      </c>
      <c r="AE56" s="13"/>
      <c r="AF56" s="4">
        <f>+H56+T56</f>
        <v>0</v>
      </c>
      <c r="AG56" s="4">
        <f>+I56+U56</f>
        <v>0</v>
      </c>
      <c r="AH56" s="13"/>
      <c r="AI56" s="13">
        <f t="shared" si="12"/>
        <v>1</v>
      </c>
      <c r="AJ56" s="13">
        <f t="shared" si="13"/>
        <v>51.65</v>
      </c>
      <c r="AL56" s="13">
        <f t="shared" si="8"/>
        <v>2.5825</v>
      </c>
      <c r="AM56" s="13">
        <f t="shared" si="9"/>
        <v>54.232500000000002</v>
      </c>
    </row>
    <row r="57" spans="1:39" ht="12.75" customHeight="1" x14ac:dyDescent="0.25">
      <c r="A57" s="7" t="s">
        <v>6</v>
      </c>
      <c r="B57" s="7">
        <v>196</v>
      </c>
      <c r="C57" s="12" t="s">
        <v>40</v>
      </c>
      <c r="D57" s="25">
        <f t="shared" si="4"/>
        <v>20.125426695842449</v>
      </c>
      <c r="E57" s="13">
        <v>218</v>
      </c>
      <c r="F57" s="13">
        <v>4388.66</v>
      </c>
      <c r="G57" s="14"/>
      <c r="H57" s="13">
        <v>0</v>
      </c>
      <c r="I57" s="13">
        <v>0</v>
      </c>
      <c r="J57" s="13"/>
      <c r="K57" s="13">
        <f t="shared" si="10"/>
        <v>218</v>
      </c>
      <c r="L57" s="13">
        <f t="shared" si="11"/>
        <v>4388.66</v>
      </c>
      <c r="M57" s="14"/>
      <c r="N57" s="13">
        <f>+L57*0.05</f>
        <v>219.43299999999999</v>
      </c>
      <c r="O57" s="13">
        <f>SUM(L57:N57)</f>
        <v>4608.0929999999998</v>
      </c>
      <c r="P57" s="13"/>
      <c r="Q57" s="13">
        <v>10.5</v>
      </c>
      <c r="R57" s="13">
        <v>210</v>
      </c>
      <c r="S57" s="6"/>
      <c r="T57" s="13">
        <v>0</v>
      </c>
      <c r="U57" s="13">
        <v>0</v>
      </c>
      <c r="W57" s="4">
        <f t="shared" si="5"/>
        <v>10.5</v>
      </c>
      <c r="X57" s="4">
        <f t="shared" si="6"/>
        <v>210</v>
      </c>
      <c r="Y57" s="13"/>
      <c r="Z57" s="4">
        <f t="shared" si="7"/>
        <v>10.5</v>
      </c>
      <c r="AA57" s="13">
        <v>220.5</v>
      </c>
      <c r="AB57" s="13"/>
      <c r="AC57" s="4">
        <f>+E57+Q57</f>
        <v>228.5</v>
      </c>
      <c r="AD57" s="4">
        <f>+F57+R57</f>
        <v>4598.66</v>
      </c>
      <c r="AE57" s="13"/>
      <c r="AF57" s="4">
        <f>+H57+T57</f>
        <v>0</v>
      </c>
      <c r="AG57" s="4">
        <f>+I57+U57</f>
        <v>0</v>
      </c>
      <c r="AH57" s="13"/>
      <c r="AI57" s="13">
        <f t="shared" si="12"/>
        <v>228.5</v>
      </c>
      <c r="AJ57" s="13">
        <f t="shared" si="13"/>
        <v>4598.66</v>
      </c>
      <c r="AL57" s="13">
        <f t="shared" si="8"/>
        <v>229.93299999999999</v>
      </c>
      <c r="AM57" s="13">
        <f t="shared" si="9"/>
        <v>4828.5929999999998</v>
      </c>
    </row>
    <row r="58" spans="1:39" ht="12.75" customHeight="1" x14ac:dyDescent="0.25">
      <c r="A58" s="7" t="s">
        <v>3</v>
      </c>
      <c r="B58" s="7">
        <v>197</v>
      </c>
      <c r="C58" s="12" t="s">
        <v>46</v>
      </c>
      <c r="D58" s="25">
        <f t="shared" si="4"/>
        <v>17.279438158408126</v>
      </c>
      <c r="E58" s="13">
        <v>762.64499999999998</v>
      </c>
      <c r="F58" s="13">
        <v>13177.342800000008</v>
      </c>
      <c r="G58" s="14"/>
      <c r="H58" s="13">
        <v>0.59</v>
      </c>
      <c r="I58" s="13">
        <v>15.039099999999998</v>
      </c>
      <c r="J58" s="13"/>
      <c r="K58" s="13">
        <f t="shared" si="10"/>
        <v>763.23500000000001</v>
      </c>
      <c r="L58" s="13">
        <f t="shared" si="11"/>
        <v>13192.381900000008</v>
      </c>
      <c r="M58" s="14"/>
      <c r="N58" s="13">
        <f>+L58*0.05</f>
        <v>659.61909500000047</v>
      </c>
      <c r="O58" s="13">
        <f>SUM(L58:N58)</f>
        <v>13852.000995000008</v>
      </c>
      <c r="P58" s="13"/>
      <c r="Q58" s="13">
        <v>518.85500000000002</v>
      </c>
      <c r="R58" s="13">
        <v>8966.2572000000055</v>
      </c>
      <c r="S58" s="6"/>
      <c r="T58" s="13">
        <v>0.41</v>
      </c>
      <c r="U58" s="13">
        <v>10.450899999999999</v>
      </c>
      <c r="W58" s="4">
        <f t="shared" si="5"/>
        <v>519.26499999999999</v>
      </c>
      <c r="X58" s="4">
        <f t="shared" si="6"/>
        <v>8976.7081000000053</v>
      </c>
      <c r="Y58" s="13"/>
      <c r="Z58" s="4">
        <f t="shared" si="7"/>
        <v>448.83540500000026</v>
      </c>
      <c r="AA58" s="13">
        <v>9425.5435050000051</v>
      </c>
      <c r="AB58" s="13"/>
      <c r="AC58" s="4">
        <f>+E58+Q58</f>
        <v>1281.5</v>
      </c>
      <c r="AD58" s="4">
        <f>+F58+R58</f>
        <v>22143.600000000013</v>
      </c>
      <c r="AE58" s="13"/>
      <c r="AF58" s="4">
        <f>+H58+T58</f>
        <v>1</v>
      </c>
      <c r="AG58" s="4">
        <f>+I58+U58</f>
        <v>25.489999999999995</v>
      </c>
      <c r="AH58" s="13"/>
      <c r="AI58" s="13">
        <f t="shared" si="12"/>
        <v>1282.5</v>
      </c>
      <c r="AJ58" s="13">
        <f t="shared" si="13"/>
        <v>22169.090000000015</v>
      </c>
      <c r="AL58" s="13">
        <f t="shared" si="8"/>
        <v>1108.4545000000007</v>
      </c>
      <c r="AM58" s="13">
        <f t="shared" si="9"/>
        <v>23277.544500000015</v>
      </c>
    </row>
    <row r="59" spans="1:39" ht="12.75" customHeight="1" x14ac:dyDescent="0.25">
      <c r="A59" s="7" t="s">
        <v>5</v>
      </c>
      <c r="B59" s="7">
        <v>198</v>
      </c>
      <c r="C59" s="12" t="s">
        <v>47</v>
      </c>
      <c r="D59" s="25">
        <f t="shared" si="4"/>
        <v>26.247156862745122</v>
      </c>
      <c r="E59" s="13">
        <v>0</v>
      </c>
      <c r="F59" s="13">
        <v>0</v>
      </c>
      <c r="G59" s="14"/>
      <c r="H59" s="13">
        <v>0</v>
      </c>
      <c r="I59" s="13">
        <v>0</v>
      </c>
      <c r="J59" s="13"/>
      <c r="K59" s="13">
        <f t="shared" si="10"/>
        <v>0</v>
      </c>
      <c r="L59" s="13">
        <f t="shared" si="11"/>
        <v>0</v>
      </c>
      <c r="M59" s="14"/>
      <c r="N59" s="13">
        <f>+L59*0.05</f>
        <v>0</v>
      </c>
      <c r="O59" s="13">
        <f>SUM(L59:N59)</f>
        <v>0</v>
      </c>
      <c r="P59" s="13"/>
      <c r="Q59" s="13">
        <v>102</v>
      </c>
      <c r="R59" s="13">
        <v>2677.2100000000023</v>
      </c>
      <c r="S59" s="6"/>
      <c r="T59" s="13">
        <v>0</v>
      </c>
      <c r="U59" s="13">
        <v>0</v>
      </c>
      <c r="W59" s="4">
        <f t="shared" si="5"/>
        <v>102</v>
      </c>
      <c r="X59" s="4">
        <f t="shared" si="6"/>
        <v>2677.2100000000023</v>
      </c>
      <c r="Y59" s="13"/>
      <c r="Z59" s="4">
        <f t="shared" si="7"/>
        <v>133.86050000000012</v>
      </c>
      <c r="AA59" s="13">
        <v>2811.0705000000025</v>
      </c>
      <c r="AB59" s="13"/>
      <c r="AC59" s="4">
        <f>+E59+Q59</f>
        <v>102</v>
      </c>
      <c r="AD59" s="4">
        <f>+F59+R59</f>
        <v>2677.2100000000023</v>
      </c>
      <c r="AE59" s="13"/>
      <c r="AF59" s="4">
        <f>+H59+T59</f>
        <v>0</v>
      </c>
      <c r="AG59" s="4">
        <f>+I59+U59</f>
        <v>0</v>
      </c>
      <c r="AH59" s="13"/>
      <c r="AI59" s="13">
        <f t="shared" si="12"/>
        <v>102</v>
      </c>
      <c r="AJ59" s="13">
        <f t="shared" si="13"/>
        <v>2677.2100000000023</v>
      </c>
      <c r="AL59" s="13">
        <f t="shared" si="8"/>
        <v>133.86050000000012</v>
      </c>
      <c r="AM59" s="13">
        <f t="shared" si="9"/>
        <v>2811.0705000000025</v>
      </c>
    </row>
    <row r="60" spans="1:39" ht="12.75" customHeight="1" x14ac:dyDescent="0.25">
      <c r="A60" s="7" t="s">
        <v>2</v>
      </c>
      <c r="B60" s="7">
        <v>201</v>
      </c>
      <c r="C60" s="12" t="s">
        <v>48</v>
      </c>
      <c r="D60" s="25">
        <f t="shared" si="4"/>
        <v>32.234827586206897</v>
      </c>
      <c r="E60" s="13">
        <v>47</v>
      </c>
      <c r="F60" s="13">
        <v>1509.8100000000002</v>
      </c>
      <c r="G60" s="14"/>
      <c r="H60" s="13">
        <v>1</v>
      </c>
      <c r="I60" s="13">
        <v>49.07</v>
      </c>
      <c r="J60" s="13"/>
      <c r="K60" s="13">
        <f t="shared" si="10"/>
        <v>48</v>
      </c>
      <c r="L60" s="13">
        <f t="shared" si="11"/>
        <v>1558.88</v>
      </c>
      <c r="M60" s="14"/>
      <c r="N60" s="13">
        <f>+L60*0.05</f>
        <v>77.944000000000017</v>
      </c>
      <c r="O60" s="13">
        <f>SUM(L60:N60)</f>
        <v>1636.8240000000001</v>
      </c>
      <c r="P60" s="13"/>
      <c r="Q60" s="13">
        <v>11</v>
      </c>
      <c r="R60" s="13">
        <v>359.81</v>
      </c>
      <c r="S60" s="6"/>
      <c r="T60" s="13">
        <v>0.5</v>
      </c>
      <c r="U60" s="13">
        <v>24.53</v>
      </c>
      <c r="W60" s="4">
        <f t="shared" si="5"/>
        <v>11.5</v>
      </c>
      <c r="X60" s="4">
        <f t="shared" si="6"/>
        <v>384.34000000000003</v>
      </c>
      <c r="Y60" s="13"/>
      <c r="Z60" s="4">
        <f t="shared" si="7"/>
        <v>19.217000000000002</v>
      </c>
      <c r="AA60" s="13">
        <v>403.55700000000002</v>
      </c>
      <c r="AB60" s="13"/>
      <c r="AC60" s="4">
        <f>+E60+Q60</f>
        <v>58</v>
      </c>
      <c r="AD60" s="4">
        <f>+F60+R60</f>
        <v>1869.6200000000001</v>
      </c>
      <c r="AE60" s="13"/>
      <c r="AF60" s="4">
        <f>+H60+T60</f>
        <v>1.5</v>
      </c>
      <c r="AG60" s="4">
        <f>+I60+U60</f>
        <v>73.599999999999994</v>
      </c>
      <c r="AH60" s="13"/>
      <c r="AI60" s="13">
        <f t="shared" si="12"/>
        <v>59.5</v>
      </c>
      <c r="AJ60" s="13">
        <f t="shared" si="13"/>
        <v>1943.22</v>
      </c>
      <c r="AL60" s="13">
        <f t="shared" si="8"/>
        <v>97.161000000000001</v>
      </c>
      <c r="AM60" s="13">
        <f t="shared" si="9"/>
        <v>2040.3810000000001</v>
      </c>
    </row>
    <row r="61" spans="1:39" ht="12.75" customHeight="1" x14ac:dyDescent="0.25">
      <c r="A61" s="7" t="s">
        <v>2</v>
      </c>
      <c r="B61" s="7">
        <v>202</v>
      </c>
      <c r="C61" s="12" t="s">
        <v>49</v>
      </c>
      <c r="D61" s="25">
        <f t="shared" si="4"/>
        <v>17.333333333333332</v>
      </c>
      <c r="E61" s="13">
        <v>6</v>
      </c>
      <c r="F61" s="13">
        <v>104</v>
      </c>
      <c r="G61" s="14"/>
      <c r="H61" s="13">
        <v>16.5</v>
      </c>
      <c r="I61" s="13">
        <v>424.96</v>
      </c>
      <c r="J61" s="13"/>
      <c r="K61" s="13">
        <f t="shared" si="10"/>
        <v>22.5</v>
      </c>
      <c r="L61" s="13">
        <f t="shared" si="11"/>
        <v>528.96</v>
      </c>
      <c r="M61" s="14"/>
      <c r="N61" s="13">
        <f>+L61*0.05</f>
        <v>26.448000000000004</v>
      </c>
      <c r="O61" s="13">
        <f>SUM(L61:N61)</f>
        <v>555.40800000000002</v>
      </c>
      <c r="P61" s="13"/>
      <c r="Q61" s="13">
        <v>0</v>
      </c>
      <c r="R61" s="13">
        <v>0</v>
      </c>
      <c r="S61" s="6"/>
      <c r="T61" s="13">
        <v>0</v>
      </c>
      <c r="U61" s="13">
        <v>0</v>
      </c>
      <c r="W61" s="4">
        <f t="shared" si="5"/>
        <v>0</v>
      </c>
      <c r="X61" s="4">
        <f t="shared" si="6"/>
        <v>0</v>
      </c>
      <c r="Y61" s="13"/>
      <c r="Z61" s="4">
        <f t="shared" si="7"/>
        <v>0</v>
      </c>
      <c r="AA61" s="13">
        <v>0</v>
      </c>
      <c r="AB61" s="13"/>
      <c r="AC61" s="4">
        <f>+E61+Q61</f>
        <v>6</v>
      </c>
      <c r="AD61" s="4">
        <f>+F61+R61</f>
        <v>104</v>
      </c>
      <c r="AE61" s="13"/>
      <c r="AF61" s="4">
        <f>+H61+T61</f>
        <v>16.5</v>
      </c>
      <c r="AG61" s="4">
        <f>+I61+U61</f>
        <v>424.96</v>
      </c>
      <c r="AH61" s="13"/>
      <c r="AI61" s="13">
        <f t="shared" si="12"/>
        <v>22.5</v>
      </c>
      <c r="AJ61" s="13">
        <f t="shared" si="13"/>
        <v>528.96</v>
      </c>
      <c r="AL61" s="13">
        <f t="shared" si="8"/>
        <v>26.448000000000004</v>
      </c>
      <c r="AM61" s="13">
        <f t="shared" si="9"/>
        <v>555.40800000000002</v>
      </c>
    </row>
    <row r="62" spans="1:39" ht="12.75" customHeight="1" x14ac:dyDescent="0.25">
      <c r="A62" s="7" t="s">
        <v>7</v>
      </c>
      <c r="B62" s="7">
        <v>203</v>
      </c>
      <c r="C62" s="12" t="s">
        <v>50</v>
      </c>
      <c r="D62" s="25">
        <f t="shared" si="4"/>
        <v>23.647225877192984</v>
      </c>
      <c r="E62" s="13">
        <v>109.76831999999999</v>
      </c>
      <c r="F62" s="13">
        <v>2595.7162571999997</v>
      </c>
      <c r="G62" s="14"/>
      <c r="H62" s="13">
        <v>4.6037699999999999</v>
      </c>
      <c r="I62" s="13">
        <v>162.04548239999997</v>
      </c>
      <c r="J62" s="13"/>
      <c r="K62" s="13">
        <f t="shared" si="10"/>
        <v>114.37208999999999</v>
      </c>
      <c r="L62" s="13">
        <f t="shared" si="11"/>
        <v>2757.7617395999996</v>
      </c>
      <c r="M62" s="14"/>
      <c r="N62" s="13">
        <f>+L62*0.05</f>
        <v>137.88808698</v>
      </c>
      <c r="O62" s="13">
        <f>SUM(L62:N62)</f>
        <v>2895.6498265799996</v>
      </c>
      <c r="P62" s="13"/>
      <c r="Q62" s="13">
        <v>76.279679999999999</v>
      </c>
      <c r="R62" s="13">
        <v>1803.8028227999998</v>
      </c>
      <c r="S62" s="6"/>
      <c r="T62" s="13">
        <v>3.1992299999999996</v>
      </c>
      <c r="U62" s="13">
        <v>112.60787759999998</v>
      </c>
      <c r="W62" s="4">
        <f t="shared" si="5"/>
        <v>79.478909999999999</v>
      </c>
      <c r="X62" s="4">
        <f t="shared" si="6"/>
        <v>1916.4107003999998</v>
      </c>
      <c r="Y62" s="13"/>
      <c r="Z62" s="4">
        <f t="shared" si="7"/>
        <v>95.820535019999994</v>
      </c>
      <c r="AA62" s="13">
        <v>2012.2312354199998</v>
      </c>
      <c r="AB62" s="13"/>
      <c r="AC62" s="4">
        <f>+E62+Q62</f>
        <v>186.048</v>
      </c>
      <c r="AD62" s="4">
        <f>+F62+R62</f>
        <v>4399.51908</v>
      </c>
      <c r="AE62" s="13"/>
      <c r="AF62" s="4">
        <f>+H62+T62</f>
        <v>7.802999999999999</v>
      </c>
      <c r="AG62" s="4">
        <f>+I62+U62</f>
        <v>274.65335999999996</v>
      </c>
      <c r="AH62" s="13"/>
      <c r="AI62" s="13">
        <f t="shared" si="12"/>
        <v>193.851</v>
      </c>
      <c r="AJ62" s="13">
        <f t="shared" si="13"/>
        <v>4674.1724400000003</v>
      </c>
      <c r="AL62" s="13">
        <f t="shared" si="8"/>
        <v>233.70862200000002</v>
      </c>
      <c r="AM62" s="13">
        <f t="shared" si="9"/>
        <v>4907.8810620000004</v>
      </c>
    </row>
    <row r="63" spans="1:39" ht="12.75" customHeight="1" x14ac:dyDescent="0.25">
      <c r="A63" s="7" t="s">
        <v>2</v>
      </c>
      <c r="B63" s="7">
        <v>204</v>
      </c>
      <c r="C63" s="12" t="s">
        <v>51</v>
      </c>
      <c r="D63" s="25">
        <f t="shared" si="4"/>
        <v>18.825000000000006</v>
      </c>
      <c r="E63" s="13">
        <v>168</v>
      </c>
      <c r="F63" s="13">
        <v>3162.6000000000008</v>
      </c>
      <c r="G63" s="14"/>
      <c r="H63" s="13">
        <v>9.5</v>
      </c>
      <c r="I63" s="13">
        <v>276.35000000000002</v>
      </c>
      <c r="J63" s="13"/>
      <c r="K63" s="13">
        <f t="shared" si="10"/>
        <v>177.5</v>
      </c>
      <c r="L63" s="13">
        <f t="shared" si="11"/>
        <v>3438.9500000000007</v>
      </c>
      <c r="M63" s="14"/>
      <c r="N63" s="13">
        <f>+L63*0.05</f>
        <v>171.94750000000005</v>
      </c>
      <c r="O63" s="13">
        <f>SUM(L63:N63)</f>
        <v>3610.8975000000009</v>
      </c>
      <c r="P63" s="13"/>
      <c r="Q63" s="13">
        <v>0</v>
      </c>
      <c r="R63" s="13">
        <v>0</v>
      </c>
      <c r="S63" s="6"/>
      <c r="T63" s="13">
        <v>0</v>
      </c>
      <c r="U63" s="13">
        <v>0</v>
      </c>
      <c r="W63" s="4">
        <f t="shared" si="5"/>
        <v>0</v>
      </c>
      <c r="X63" s="4">
        <f t="shared" si="6"/>
        <v>0</v>
      </c>
      <c r="Y63" s="13"/>
      <c r="Z63" s="4">
        <f t="shared" si="7"/>
        <v>0</v>
      </c>
      <c r="AA63" s="13">
        <v>0</v>
      </c>
      <c r="AB63" s="13"/>
      <c r="AC63" s="4">
        <f>+E63+Q63</f>
        <v>168</v>
      </c>
      <c r="AD63" s="4">
        <f>+F63+R63</f>
        <v>3162.6000000000008</v>
      </c>
      <c r="AE63" s="13"/>
      <c r="AF63" s="4">
        <f>+H63+T63</f>
        <v>9.5</v>
      </c>
      <c r="AG63" s="4">
        <f>+I63+U63</f>
        <v>276.35000000000002</v>
      </c>
      <c r="AH63" s="13"/>
      <c r="AI63" s="13">
        <f t="shared" si="12"/>
        <v>177.5</v>
      </c>
      <c r="AJ63" s="13">
        <f t="shared" si="13"/>
        <v>3438.9500000000007</v>
      </c>
      <c r="AL63" s="13">
        <f t="shared" si="8"/>
        <v>171.94750000000005</v>
      </c>
      <c r="AM63" s="13">
        <f t="shared" si="9"/>
        <v>3610.8975000000009</v>
      </c>
    </row>
    <row r="64" spans="1:39" ht="12.75" customHeight="1" x14ac:dyDescent="0.25">
      <c r="A64" s="7" t="s">
        <v>6</v>
      </c>
      <c r="B64" s="7">
        <v>205</v>
      </c>
      <c r="C64" s="12" t="s">
        <v>51</v>
      </c>
      <c r="D64" s="25">
        <f t="shared" si="4"/>
        <v>17.031158156911587</v>
      </c>
      <c r="E64" s="13">
        <v>401.5</v>
      </c>
      <c r="F64" s="13">
        <v>6838.010000000002</v>
      </c>
      <c r="G64" s="14"/>
      <c r="H64" s="13">
        <v>7</v>
      </c>
      <c r="I64" s="13">
        <v>178.46</v>
      </c>
      <c r="J64" s="13"/>
      <c r="K64" s="13">
        <f t="shared" si="10"/>
        <v>408.5</v>
      </c>
      <c r="L64" s="13">
        <f t="shared" si="11"/>
        <v>7016.4700000000021</v>
      </c>
      <c r="M64" s="14"/>
      <c r="N64" s="13">
        <f>+L64*0.05</f>
        <v>350.82350000000014</v>
      </c>
      <c r="O64" s="13">
        <f>SUM(L64:N64)</f>
        <v>7367.2935000000025</v>
      </c>
      <c r="P64" s="13"/>
      <c r="Q64" s="13">
        <v>0</v>
      </c>
      <c r="R64" s="13">
        <v>0</v>
      </c>
      <c r="S64" s="6"/>
      <c r="T64" s="13">
        <v>0</v>
      </c>
      <c r="U64" s="13">
        <v>0</v>
      </c>
      <c r="W64" s="4">
        <f t="shared" si="5"/>
        <v>0</v>
      </c>
      <c r="X64" s="4">
        <f t="shared" si="6"/>
        <v>0</v>
      </c>
      <c r="Y64" s="13"/>
      <c r="Z64" s="4">
        <f t="shared" si="7"/>
        <v>0</v>
      </c>
      <c r="AA64" s="13">
        <v>0</v>
      </c>
      <c r="AB64" s="13"/>
      <c r="AC64" s="4">
        <f>+E64+Q64</f>
        <v>401.5</v>
      </c>
      <c r="AD64" s="4">
        <f>+F64+R64</f>
        <v>6838.010000000002</v>
      </c>
      <c r="AE64" s="13"/>
      <c r="AF64" s="4">
        <f>+H64+T64</f>
        <v>7</v>
      </c>
      <c r="AG64" s="4">
        <f>+I64+U64</f>
        <v>178.46</v>
      </c>
      <c r="AH64" s="13"/>
      <c r="AI64" s="13">
        <f t="shared" si="12"/>
        <v>408.5</v>
      </c>
      <c r="AJ64" s="13">
        <f t="shared" si="13"/>
        <v>7016.4700000000021</v>
      </c>
      <c r="AL64" s="13">
        <f t="shared" si="8"/>
        <v>350.82350000000014</v>
      </c>
      <c r="AM64" s="13">
        <f t="shared" si="9"/>
        <v>7367.2935000000025</v>
      </c>
    </row>
    <row r="65" spans="1:39" ht="12.75" customHeight="1" x14ac:dyDescent="0.25">
      <c r="A65" s="7" t="s">
        <v>6</v>
      </c>
      <c r="B65" s="7">
        <v>206</v>
      </c>
      <c r="C65" s="12" t="s">
        <v>52</v>
      </c>
      <c r="D65" s="25">
        <f t="shared" si="4"/>
        <v>17.136787564766841</v>
      </c>
      <c r="E65" s="13">
        <v>94.5</v>
      </c>
      <c r="F65" s="13">
        <v>1619.1800000000003</v>
      </c>
      <c r="G65" s="14"/>
      <c r="H65" s="13">
        <v>0.5</v>
      </c>
      <c r="I65" s="13">
        <v>12.75</v>
      </c>
      <c r="J65" s="13"/>
      <c r="K65" s="13">
        <f t="shared" si="10"/>
        <v>95</v>
      </c>
      <c r="L65" s="13">
        <f t="shared" si="11"/>
        <v>1631.9300000000003</v>
      </c>
      <c r="M65" s="14"/>
      <c r="N65" s="13">
        <f>+L65*0.05</f>
        <v>81.59650000000002</v>
      </c>
      <c r="O65" s="13">
        <f>SUM(L65:N65)</f>
        <v>1713.5265000000004</v>
      </c>
      <c r="P65" s="13"/>
      <c r="Q65" s="13">
        <v>2</v>
      </c>
      <c r="R65" s="13">
        <v>34.520000000000003</v>
      </c>
      <c r="S65" s="6"/>
      <c r="T65" s="13">
        <v>0</v>
      </c>
      <c r="U65" s="13">
        <v>0</v>
      </c>
      <c r="W65" s="4">
        <f t="shared" si="5"/>
        <v>2</v>
      </c>
      <c r="X65" s="4">
        <f t="shared" si="6"/>
        <v>34.520000000000003</v>
      </c>
      <c r="Y65" s="13"/>
      <c r="Z65" s="4">
        <f t="shared" si="7"/>
        <v>1.7260000000000002</v>
      </c>
      <c r="AA65" s="13">
        <v>36.246000000000002</v>
      </c>
      <c r="AB65" s="13"/>
      <c r="AC65" s="4">
        <f>+E65+Q65</f>
        <v>96.5</v>
      </c>
      <c r="AD65" s="4">
        <f>+F65+R65</f>
        <v>1653.7000000000003</v>
      </c>
      <c r="AE65" s="13"/>
      <c r="AF65" s="4">
        <f>+H65+T65</f>
        <v>0.5</v>
      </c>
      <c r="AG65" s="4">
        <f>+I65+U65</f>
        <v>12.75</v>
      </c>
      <c r="AH65" s="13"/>
      <c r="AI65" s="13">
        <f t="shared" si="12"/>
        <v>97</v>
      </c>
      <c r="AJ65" s="13">
        <f t="shared" si="13"/>
        <v>1666.4500000000003</v>
      </c>
      <c r="AL65" s="13">
        <f t="shared" si="8"/>
        <v>83.322500000000019</v>
      </c>
      <c r="AM65" s="13">
        <f t="shared" si="9"/>
        <v>1749.7725000000003</v>
      </c>
    </row>
    <row r="66" spans="1:39" ht="12.75" customHeight="1" x14ac:dyDescent="0.25">
      <c r="A66" s="7" t="s">
        <v>0</v>
      </c>
      <c r="B66" s="7">
        <v>208</v>
      </c>
      <c r="C66" s="12" t="s">
        <v>53</v>
      </c>
      <c r="D66" s="25">
        <f t="shared" si="4"/>
        <v>25.533777777777779</v>
      </c>
      <c r="E66" s="13">
        <v>0</v>
      </c>
      <c r="F66" s="13">
        <v>0</v>
      </c>
      <c r="G66" s="14"/>
      <c r="H66" s="13">
        <v>0</v>
      </c>
      <c r="I66" s="13">
        <v>0</v>
      </c>
      <c r="J66" s="13"/>
      <c r="K66" s="13">
        <f t="shared" si="10"/>
        <v>0</v>
      </c>
      <c r="L66" s="13">
        <f t="shared" si="11"/>
        <v>0</v>
      </c>
      <c r="M66" s="14"/>
      <c r="N66" s="13">
        <f>+L66*0.05</f>
        <v>0</v>
      </c>
      <c r="O66" s="13">
        <f>SUM(L66:N66)</f>
        <v>0</v>
      </c>
      <c r="P66" s="13"/>
      <c r="Q66" s="13">
        <v>22.5</v>
      </c>
      <c r="R66" s="13">
        <v>574.51</v>
      </c>
      <c r="S66" s="6"/>
      <c r="T66" s="13">
        <v>0</v>
      </c>
      <c r="U66" s="13">
        <v>0</v>
      </c>
      <c r="W66" s="4">
        <f t="shared" si="5"/>
        <v>22.5</v>
      </c>
      <c r="X66" s="4">
        <f t="shared" si="6"/>
        <v>574.51</v>
      </c>
      <c r="Y66" s="13"/>
      <c r="Z66" s="4">
        <f t="shared" si="7"/>
        <v>28.7255</v>
      </c>
      <c r="AA66" s="13">
        <v>603.2355</v>
      </c>
      <c r="AB66" s="13"/>
      <c r="AC66" s="4">
        <f>+E66+Q66</f>
        <v>22.5</v>
      </c>
      <c r="AD66" s="4">
        <f>+F66+R66</f>
        <v>574.51</v>
      </c>
      <c r="AE66" s="13"/>
      <c r="AF66" s="4">
        <f>+H66+T66</f>
        <v>0</v>
      </c>
      <c r="AG66" s="4">
        <f>+I66+U66</f>
        <v>0</v>
      </c>
      <c r="AH66" s="13"/>
      <c r="AI66" s="13">
        <f t="shared" si="12"/>
        <v>22.5</v>
      </c>
      <c r="AJ66" s="13">
        <f t="shared" si="13"/>
        <v>574.51</v>
      </c>
      <c r="AL66" s="13">
        <f t="shared" si="8"/>
        <v>28.7255</v>
      </c>
      <c r="AM66" s="13">
        <f t="shared" si="9"/>
        <v>603.2355</v>
      </c>
    </row>
    <row r="67" spans="1:39" ht="12.75" customHeight="1" x14ac:dyDescent="0.25">
      <c r="A67" s="7" t="s">
        <v>6</v>
      </c>
      <c r="B67" s="7">
        <v>209</v>
      </c>
      <c r="C67" s="12" t="s">
        <v>52</v>
      </c>
      <c r="D67" s="25">
        <f t="shared" si="4"/>
        <v>17</v>
      </c>
      <c r="E67" s="13">
        <v>168</v>
      </c>
      <c r="F67" s="13">
        <v>2856</v>
      </c>
      <c r="G67" s="14"/>
      <c r="H67" s="13">
        <v>31</v>
      </c>
      <c r="I67" s="13">
        <v>790.5</v>
      </c>
      <c r="J67" s="13"/>
      <c r="K67" s="13">
        <f t="shared" si="10"/>
        <v>199</v>
      </c>
      <c r="L67" s="13">
        <f t="shared" si="11"/>
        <v>3646.5</v>
      </c>
      <c r="M67" s="14"/>
      <c r="N67" s="13">
        <f>+L67*0.05</f>
        <v>182.32500000000002</v>
      </c>
      <c r="O67" s="13">
        <f>SUM(L67:N67)</f>
        <v>3828.8249999999998</v>
      </c>
      <c r="P67" s="13"/>
      <c r="Q67" s="13">
        <v>0</v>
      </c>
      <c r="R67" s="13">
        <v>0</v>
      </c>
      <c r="S67" s="6"/>
      <c r="T67" s="13">
        <v>0</v>
      </c>
      <c r="U67" s="13">
        <v>0</v>
      </c>
      <c r="W67" s="4">
        <f t="shared" si="5"/>
        <v>0</v>
      </c>
      <c r="X67" s="4">
        <f t="shared" si="6"/>
        <v>0</v>
      </c>
      <c r="Y67" s="13"/>
      <c r="Z67" s="4">
        <f t="shared" si="7"/>
        <v>0</v>
      </c>
      <c r="AA67" s="13">
        <v>0</v>
      </c>
      <c r="AB67" s="13"/>
      <c r="AC67" s="4">
        <f>+E67+Q67</f>
        <v>168</v>
      </c>
      <c r="AD67" s="4">
        <f>+F67+R67</f>
        <v>2856</v>
      </c>
      <c r="AE67" s="13"/>
      <c r="AF67" s="4">
        <f>+H67+T67</f>
        <v>31</v>
      </c>
      <c r="AG67" s="4">
        <f>+I67+U67</f>
        <v>790.5</v>
      </c>
      <c r="AH67" s="13"/>
      <c r="AI67" s="13">
        <f t="shared" si="12"/>
        <v>199</v>
      </c>
      <c r="AJ67" s="13">
        <f t="shared" si="13"/>
        <v>3646.5</v>
      </c>
      <c r="AL67" s="13">
        <f t="shared" si="8"/>
        <v>182.32500000000002</v>
      </c>
      <c r="AM67" s="13">
        <f t="shared" si="9"/>
        <v>3828.8249999999998</v>
      </c>
    </row>
    <row r="68" spans="1:39" ht="12.75" customHeight="1" x14ac:dyDescent="0.25">
      <c r="A68" s="7" t="s">
        <v>0</v>
      </c>
      <c r="B68" s="7">
        <v>210</v>
      </c>
      <c r="C68" s="12" t="s">
        <v>52</v>
      </c>
      <c r="D68" s="25">
        <f t="shared" si="4"/>
        <v>17.552102564102562</v>
      </c>
      <c r="E68" s="13">
        <v>195</v>
      </c>
      <c r="F68" s="13">
        <v>3422.66</v>
      </c>
      <c r="G68" s="14"/>
      <c r="H68" s="13">
        <v>0</v>
      </c>
      <c r="I68" s="13">
        <v>0</v>
      </c>
      <c r="J68" s="13"/>
      <c r="K68" s="13">
        <f t="shared" si="10"/>
        <v>195</v>
      </c>
      <c r="L68" s="13">
        <f t="shared" si="11"/>
        <v>3422.66</v>
      </c>
      <c r="M68" s="14"/>
      <c r="N68" s="13">
        <f>+L68*0.05</f>
        <v>171.13300000000001</v>
      </c>
      <c r="O68" s="13">
        <f>SUM(L68:N68)</f>
        <v>3593.7929999999997</v>
      </c>
      <c r="P68" s="13"/>
      <c r="Q68" s="13">
        <v>0</v>
      </c>
      <c r="R68" s="13">
        <v>0</v>
      </c>
      <c r="S68" s="6"/>
      <c r="T68" s="13">
        <v>0</v>
      </c>
      <c r="U68" s="13">
        <v>0</v>
      </c>
      <c r="W68" s="4">
        <f t="shared" si="5"/>
        <v>0</v>
      </c>
      <c r="X68" s="4">
        <f t="shared" si="6"/>
        <v>0</v>
      </c>
      <c r="Y68" s="13"/>
      <c r="Z68" s="4">
        <f t="shared" si="7"/>
        <v>0</v>
      </c>
      <c r="AA68" s="13">
        <v>0</v>
      </c>
      <c r="AB68" s="13"/>
      <c r="AC68" s="4">
        <f>+E68+Q68</f>
        <v>195</v>
      </c>
      <c r="AD68" s="4">
        <f>+F68+R68</f>
        <v>3422.66</v>
      </c>
      <c r="AE68" s="13"/>
      <c r="AF68" s="4">
        <f>+H68+T68</f>
        <v>0</v>
      </c>
      <c r="AG68" s="4">
        <f>+I68+U68</f>
        <v>0</v>
      </c>
      <c r="AH68" s="13"/>
      <c r="AI68" s="13">
        <f t="shared" si="12"/>
        <v>195</v>
      </c>
      <c r="AJ68" s="13">
        <f t="shared" si="13"/>
        <v>3422.66</v>
      </c>
      <c r="AL68" s="13">
        <f t="shared" si="8"/>
        <v>171.13300000000001</v>
      </c>
      <c r="AM68" s="13">
        <f t="shared" si="9"/>
        <v>3593.7929999999997</v>
      </c>
    </row>
    <row r="69" spans="1:39" ht="12.75" customHeight="1" x14ac:dyDescent="0.25">
      <c r="A69" s="7" t="s">
        <v>6</v>
      </c>
      <c r="B69" s="7">
        <v>211</v>
      </c>
      <c r="C69" s="12" t="s">
        <v>52</v>
      </c>
      <c r="D69" s="25">
        <f t="shared" si="4"/>
        <v>17.527228915662651</v>
      </c>
      <c r="E69" s="13">
        <v>249</v>
      </c>
      <c r="F69" s="13">
        <v>4364.28</v>
      </c>
      <c r="G69" s="14"/>
      <c r="H69" s="13">
        <v>3.5</v>
      </c>
      <c r="I69" s="13">
        <v>91.88</v>
      </c>
      <c r="J69" s="13"/>
      <c r="K69" s="13">
        <f t="shared" si="10"/>
        <v>252.5</v>
      </c>
      <c r="L69" s="13">
        <f t="shared" si="11"/>
        <v>4456.16</v>
      </c>
      <c r="M69" s="14"/>
      <c r="N69" s="13">
        <f>+L69*0.05</f>
        <v>222.80799999999999</v>
      </c>
      <c r="O69" s="13">
        <f>SUM(L69:N69)</f>
        <v>4678.9679999999998</v>
      </c>
      <c r="P69" s="13"/>
      <c r="Q69" s="13">
        <v>0</v>
      </c>
      <c r="R69" s="13">
        <v>0</v>
      </c>
      <c r="S69" s="6"/>
      <c r="T69" s="13">
        <v>0</v>
      </c>
      <c r="U69" s="13">
        <v>0</v>
      </c>
      <c r="W69" s="4">
        <f t="shared" si="5"/>
        <v>0</v>
      </c>
      <c r="X69" s="4">
        <f t="shared" si="6"/>
        <v>0</v>
      </c>
      <c r="Y69" s="13"/>
      <c r="Z69" s="4">
        <f t="shared" si="7"/>
        <v>0</v>
      </c>
      <c r="AA69" s="13">
        <v>0</v>
      </c>
      <c r="AB69" s="13"/>
      <c r="AC69" s="4">
        <f>+E69+Q69</f>
        <v>249</v>
      </c>
      <c r="AD69" s="4">
        <f>+F69+R69</f>
        <v>4364.28</v>
      </c>
      <c r="AE69" s="13"/>
      <c r="AF69" s="4">
        <f>+H69+T69</f>
        <v>3.5</v>
      </c>
      <c r="AG69" s="4">
        <f>+I69+U69</f>
        <v>91.88</v>
      </c>
      <c r="AH69" s="13"/>
      <c r="AI69" s="13">
        <f t="shared" si="12"/>
        <v>252.5</v>
      </c>
      <c r="AJ69" s="13">
        <f t="shared" si="13"/>
        <v>4456.16</v>
      </c>
      <c r="AL69" s="13">
        <f t="shared" si="8"/>
        <v>222.80799999999999</v>
      </c>
      <c r="AM69" s="13">
        <f t="shared" si="9"/>
        <v>4678.9679999999998</v>
      </c>
    </row>
    <row r="70" spans="1:39" ht="12.75" customHeight="1" x14ac:dyDescent="0.25">
      <c r="A70" s="7" t="s">
        <v>2</v>
      </c>
      <c r="B70" s="7">
        <v>213</v>
      </c>
      <c r="C70" s="12" t="s">
        <v>42</v>
      </c>
      <c r="D70" s="25">
        <f t="shared" si="4"/>
        <v>20.76566326530612</v>
      </c>
      <c r="E70" s="13">
        <v>103.5</v>
      </c>
      <c r="F70" s="13">
        <v>2150.75</v>
      </c>
      <c r="G70" s="14"/>
      <c r="H70" s="13">
        <v>10</v>
      </c>
      <c r="I70" s="13">
        <v>314.5</v>
      </c>
      <c r="J70" s="13"/>
      <c r="K70" s="13">
        <f t="shared" si="10"/>
        <v>113.5</v>
      </c>
      <c r="L70" s="13">
        <f t="shared" si="11"/>
        <v>2465.25</v>
      </c>
      <c r="M70" s="14"/>
      <c r="N70" s="13">
        <f>+L70*0.05</f>
        <v>123.2625</v>
      </c>
      <c r="O70" s="13">
        <f>SUM(L70:N70)</f>
        <v>2588.5124999999998</v>
      </c>
      <c r="P70" s="13"/>
      <c r="Q70" s="13">
        <v>92.5</v>
      </c>
      <c r="R70" s="13">
        <v>1919.32</v>
      </c>
      <c r="S70" s="6"/>
      <c r="T70" s="13">
        <v>7.5</v>
      </c>
      <c r="U70" s="13">
        <v>241.88</v>
      </c>
      <c r="W70" s="4">
        <f t="shared" si="5"/>
        <v>100</v>
      </c>
      <c r="X70" s="4">
        <f t="shared" si="6"/>
        <v>2161.1999999999998</v>
      </c>
      <c r="Y70" s="13"/>
      <c r="Z70" s="4">
        <f t="shared" si="7"/>
        <v>108.06</v>
      </c>
      <c r="AA70" s="13">
        <v>2269.2599999999998</v>
      </c>
      <c r="AB70" s="13"/>
      <c r="AC70" s="4">
        <f>+E70+Q70</f>
        <v>196</v>
      </c>
      <c r="AD70" s="4">
        <f>+F70+R70</f>
        <v>4070.0699999999997</v>
      </c>
      <c r="AE70" s="13"/>
      <c r="AF70" s="4">
        <f>+H70+T70</f>
        <v>17.5</v>
      </c>
      <c r="AG70" s="4">
        <f>+I70+U70</f>
        <v>556.38</v>
      </c>
      <c r="AH70" s="13"/>
      <c r="AI70" s="13">
        <f t="shared" si="12"/>
        <v>213.5</v>
      </c>
      <c r="AJ70" s="13">
        <f t="shared" si="13"/>
        <v>4626.45</v>
      </c>
      <c r="AL70" s="13">
        <f t="shared" si="8"/>
        <v>231.32249999999999</v>
      </c>
      <c r="AM70" s="13">
        <f t="shared" si="9"/>
        <v>4857.7725</v>
      </c>
    </row>
    <row r="71" spans="1:39" ht="12.75" customHeight="1" x14ac:dyDescent="0.25">
      <c r="A71" s="7" t="s">
        <v>1</v>
      </c>
      <c r="B71" s="7">
        <v>214</v>
      </c>
      <c r="C71" s="12" t="s">
        <v>54</v>
      </c>
      <c r="D71" s="25">
        <f t="shared" si="4"/>
        <v>77.025417266187134</v>
      </c>
      <c r="E71" s="13">
        <v>42.533999999999999</v>
      </c>
      <c r="F71" s="13">
        <v>3276.1990980000032</v>
      </c>
      <c r="G71" s="14"/>
      <c r="H71" s="13">
        <v>0</v>
      </c>
      <c r="I71" s="13">
        <v>0</v>
      </c>
      <c r="J71" s="13"/>
      <c r="K71" s="13">
        <f t="shared" si="10"/>
        <v>42.533999999999999</v>
      </c>
      <c r="L71" s="13">
        <f t="shared" si="11"/>
        <v>3276.1990980000032</v>
      </c>
      <c r="M71" s="14"/>
      <c r="N71" s="13">
        <f>+L71*0.05</f>
        <v>163.80995490000018</v>
      </c>
      <c r="O71" s="13">
        <f>SUM(L71:N71)</f>
        <v>3440.0090529000036</v>
      </c>
      <c r="P71" s="13"/>
      <c r="Q71" s="13">
        <v>99.245999999999995</v>
      </c>
      <c r="R71" s="13">
        <v>7644.4645620000074</v>
      </c>
      <c r="S71" s="6"/>
      <c r="T71" s="13">
        <v>0</v>
      </c>
      <c r="U71" s="13">
        <v>0</v>
      </c>
      <c r="W71" s="4">
        <f t="shared" si="5"/>
        <v>99.245999999999995</v>
      </c>
      <c r="X71" s="4">
        <f t="shared" si="6"/>
        <v>7644.4645620000074</v>
      </c>
      <c r="Y71" s="13"/>
      <c r="Z71" s="4">
        <f t="shared" si="7"/>
        <v>382.22322810000037</v>
      </c>
      <c r="AA71" s="13">
        <v>8026.687790100008</v>
      </c>
      <c r="AB71" s="13"/>
      <c r="AC71" s="4">
        <f>+E71+Q71</f>
        <v>141.78</v>
      </c>
      <c r="AD71" s="4">
        <f>+F71+R71</f>
        <v>10920.663660000011</v>
      </c>
      <c r="AE71" s="13"/>
      <c r="AF71" s="4">
        <f>+H71+T71</f>
        <v>0</v>
      </c>
      <c r="AG71" s="4">
        <f>+I71+U71</f>
        <v>0</v>
      </c>
      <c r="AH71" s="13"/>
      <c r="AI71" s="13">
        <f t="shared" si="12"/>
        <v>141.78</v>
      </c>
      <c r="AJ71" s="13">
        <f t="shared" si="13"/>
        <v>10920.663660000011</v>
      </c>
      <c r="AL71" s="13">
        <f t="shared" si="8"/>
        <v>546.03318300000058</v>
      </c>
      <c r="AM71" s="13">
        <f t="shared" si="9"/>
        <v>11466.696843000012</v>
      </c>
    </row>
    <row r="72" spans="1:39" ht="12.75" customHeight="1" x14ac:dyDescent="0.25">
      <c r="A72" s="7" t="s">
        <v>6</v>
      </c>
      <c r="B72" s="7">
        <v>215</v>
      </c>
      <c r="C72" s="12" t="s">
        <v>55</v>
      </c>
      <c r="D72" s="25">
        <f>+(I72/H72)/1.5</f>
        <v>18.500392156862745</v>
      </c>
      <c r="E72" s="13">
        <v>0</v>
      </c>
      <c r="F72" s="13">
        <v>0</v>
      </c>
      <c r="G72" s="14"/>
      <c r="H72" s="13">
        <v>8.5</v>
      </c>
      <c r="I72" s="13">
        <v>235.88</v>
      </c>
      <c r="J72" s="13"/>
      <c r="K72" s="13">
        <f t="shared" si="10"/>
        <v>8.5</v>
      </c>
      <c r="L72" s="13">
        <f t="shared" si="11"/>
        <v>235.88</v>
      </c>
      <c r="M72" s="14"/>
      <c r="N72" s="13">
        <f>+L72*0.05</f>
        <v>11.794</v>
      </c>
      <c r="O72" s="13">
        <f>SUM(L72:N72)</f>
        <v>247.67400000000001</v>
      </c>
      <c r="P72" s="13"/>
      <c r="Q72" s="13">
        <v>0</v>
      </c>
      <c r="R72" s="13">
        <v>0</v>
      </c>
      <c r="S72" s="6"/>
      <c r="T72" s="13">
        <v>0</v>
      </c>
      <c r="U72" s="13">
        <v>0</v>
      </c>
      <c r="W72" s="4">
        <f t="shared" si="5"/>
        <v>0</v>
      </c>
      <c r="X72" s="4">
        <f t="shared" si="6"/>
        <v>0</v>
      </c>
      <c r="Y72" s="13"/>
      <c r="Z72" s="4">
        <f t="shared" si="7"/>
        <v>0</v>
      </c>
      <c r="AA72" s="13">
        <v>0</v>
      </c>
      <c r="AB72" s="13"/>
      <c r="AC72" s="4">
        <f>+E72+Q72</f>
        <v>0</v>
      </c>
      <c r="AD72" s="4">
        <f>+F72+R72</f>
        <v>0</v>
      </c>
      <c r="AE72" s="13"/>
      <c r="AF72" s="4">
        <f>+H72+T72</f>
        <v>8.5</v>
      </c>
      <c r="AG72" s="4">
        <f>+I72+U72</f>
        <v>235.88</v>
      </c>
      <c r="AH72" s="13"/>
      <c r="AI72" s="13">
        <f t="shared" si="12"/>
        <v>8.5</v>
      </c>
      <c r="AJ72" s="13">
        <f t="shared" si="13"/>
        <v>235.88</v>
      </c>
      <c r="AL72" s="13">
        <f t="shared" si="8"/>
        <v>11.794</v>
      </c>
      <c r="AM72" s="13">
        <f t="shared" si="9"/>
        <v>247.67400000000001</v>
      </c>
    </row>
    <row r="73" spans="1:39" ht="12.75" customHeight="1" x14ac:dyDescent="0.25">
      <c r="A73" s="7" t="s">
        <v>7</v>
      </c>
      <c r="B73" s="7">
        <v>216</v>
      </c>
      <c r="C73" s="12" t="s">
        <v>26</v>
      </c>
      <c r="D73" s="25">
        <f t="shared" si="4"/>
        <v>22.783629864972205</v>
      </c>
      <c r="E73" s="13">
        <v>75.766619999999989</v>
      </c>
      <c r="F73" s="13">
        <v>1726.2386262</v>
      </c>
      <c r="G73" s="14"/>
      <c r="H73" s="13">
        <v>0.48143999999999992</v>
      </c>
      <c r="I73" s="13">
        <v>16.430343599999997</v>
      </c>
      <c r="J73" s="13"/>
      <c r="K73" s="13">
        <f t="shared" si="10"/>
        <v>76.248059999999995</v>
      </c>
      <c r="L73" s="13">
        <f t="shared" si="11"/>
        <v>1742.6689698</v>
      </c>
      <c r="M73" s="14"/>
      <c r="N73" s="13">
        <f>+L73*0.05</f>
        <v>87.133448490000006</v>
      </c>
      <c r="O73" s="13">
        <f>SUM(L73:N73)</f>
        <v>1829.8024182900001</v>
      </c>
      <c r="P73" s="13"/>
      <c r="Q73" s="13">
        <v>52.651379999999989</v>
      </c>
      <c r="R73" s="13">
        <v>1199.5895538</v>
      </c>
      <c r="S73" s="6"/>
      <c r="T73" s="13">
        <v>0.33455999999999997</v>
      </c>
      <c r="U73" s="13">
        <v>11.417696399999999</v>
      </c>
      <c r="W73" s="4">
        <f t="shared" si="5"/>
        <v>52.985939999999992</v>
      </c>
      <c r="X73" s="4">
        <f t="shared" si="6"/>
        <v>1211.0072502</v>
      </c>
      <c r="Y73" s="13"/>
      <c r="Z73" s="4">
        <f t="shared" si="7"/>
        <v>60.550362510000006</v>
      </c>
      <c r="AA73" s="13">
        <v>1271.5576127100001</v>
      </c>
      <c r="AB73" s="13"/>
      <c r="AC73" s="4">
        <f>+E73+Q73</f>
        <v>128.41799999999998</v>
      </c>
      <c r="AD73" s="4">
        <f>+F73+R73</f>
        <v>2925.82818</v>
      </c>
      <c r="AE73" s="13"/>
      <c r="AF73" s="4">
        <f>+H73+T73</f>
        <v>0.81599999999999984</v>
      </c>
      <c r="AG73" s="4">
        <f>+I73+U73</f>
        <v>27.848039999999997</v>
      </c>
      <c r="AH73" s="13"/>
      <c r="AI73" s="13">
        <f t="shared" ref="AI73:AI77" si="14">+AC73+AF73</f>
        <v>129.23399999999998</v>
      </c>
      <c r="AJ73" s="13">
        <f t="shared" ref="AJ73:AJ77" si="15">+AD73+AG73</f>
        <v>2953.6762199999998</v>
      </c>
      <c r="AL73" s="13">
        <f t="shared" si="8"/>
        <v>147.68381099999999</v>
      </c>
      <c r="AM73" s="13">
        <f t="shared" si="9"/>
        <v>3101.3600309999997</v>
      </c>
    </row>
    <row r="74" spans="1:39" ht="12.75" customHeight="1" x14ac:dyDescent="0.25">
      <c r="A74" s="7" t="s">
        <v>0</v>
      </c>
      <c r="B74" s="7">
        <v>218</v>
      </c>
      <c r="C74" s="12" t="s">
        <v>25</v>
      </c>
      <c r="D74" s="25">
        <f t="shared" ref="D74:D77" si="16">+AD74/AC74</f>
        <v>23</v>
      </c>
      <c r="E74" s="13">
        <v>23</v>
      </c>
      <c r="F74" s="13">
        <v>529</v>
      </c>
      <c r="G74" s="14"/>
      <c r="H74" s="13">
        <v>0.5</v>
      </c>
      <c r="I74" s="13">
        <v>17.25</v>
      </c>
      <c r="J74" s="13"/>
      <c r="K74" s="13">
        <f t="shared" si="10"/>
        <v>23.5</v>
      </c>
      <c r="L74" s="13">
        <f t="shared" si="11"/>
        <v>546.25</v>
      </c>
      <c r="M74" s="14"/>
      <c r="N74" s="13">
        <f>+L74*0.05</f>
        <v>27.3125</v>
      </c>
      <c r="O74" s="13">
        <f>SUM(L74:N74)</f>
        <v>573.5625</v>
      </c>
      <c r="P74" s="13"/>
      <c r="Q74" s="13">
        <v>0</v>
      </c>
      <c r="R74" s="13">
        <v>0</v>
      </c>
      <c r="S74" s="6"/>
      <c r="T74" s="13">
        <v>0</v>
      </c>
      <c r="U74" s="13">
        <v>0</v>
      </c>
      <c r="W74" s="4">
        <f t="shared" ref="W74:W77" si="17">+Q74+T74</f>
        <v>0</v>
      </c>
      <c r="X74" s="4">
        <f t="shared" ref="X74:X77" si="18">+R74+U74</f>
        <v>0</v>
      </c>
      <c r="Y74" s="13"/>
      <c r="Z74" s="4">
        <f t="shared" ref="Z74:Z77" si="19">+X74*0.05</f>
        <v>0</v>
      </c>
      <c r="AA74" s="13">
        <v>0</v>
      </c>
      <c r="AB74" s="13"/>
      <c r="AC74" s="4">
        <f>+E74+Q74</f>
        <v>23</v>
      </c>
      <c r="AD74" s="4">
        <f>+F74+R74</f>
        <v>529</v>
      </c>
      <c r="AE74" s="13"/>
      <c r="AF74" s="4">
        <f>+H74+T74</f>
        <v>0.5</v>
      </c>
      <c r="AG74" s="4">
        <f>+I74+U74</f>
        <v>17.25</v>
      </c>
      <c r="AH74" s="13"/>
      <c r="AI74" s="13">
        <f t="shared" si="14"/>
        <v>23.5</v>
      </c>
      <c r="AJ74" s="13">
        <f t="shared" si="15"/>
        <v>546.25</v>
      </c>
      <c r="AL74" s="13">
        <f t="shared" ref="AL74:AL77" si="20">+AJ74*0.05</f>
        <v>27.3125</v>
      </c>
      <c r="AM74" s="13">
        <f t="shared" ref="AM74:AM77" si="21">+AJ74+AL74</f>
        <v>573.5625</v>
      </c>
    </row>
    <row r="75" spans="1:39" ht="12.75" customHeight="1" x14ac:dyDescent="0.25">
      <c r="A75" s="7" t="s">
        <v>2</v>
      </c>
      <c r="B75" s="7">
        <v>219</v>
      </c>
      <c r="C75" s="12" t="s">
        <v>42</v>
      </c>
      <c r="D75" s="25">
        <f t="shared" si="16"/>
        <v>18.584174757281556</v>
      </c>
      <c r="E75" s="13">
        <v>53.5</v>
      </c>
      <c r="F75" s="13">
        <v>999.41000000000008</v>
      </c>
      <c r="G75" s="14"/>
      <c r="H75" s="13">
        <v>10.5</v>
      </c>
      <c r="I75" s="13">
        <v>291.06</v>
      </c>
      <c r="J75" s="13"/>
      <c r="K75" s="13">
        <f t="shared" si="10"/>
        <v>64</v>
      </c>
      <c r="L75" s="13">
        <f t="shared" si="11"/>
        <v>1290.47</v>
      </c>
      <c r="M75" s="14"/>
      <c r="N75" s="13">
        <f>+L75*0.05</f>
        <v>64.523499999999999</v>
      </c>
      <c r="O75" s="13">
        <f t="shared" ref="O75:O77" si="22">SUM(L75:N75)</f>
        <v>1354.9935</v>
      </c>
      <c r="P75" s="13"/>
      <c r="Q75" s="13">
        <v>49.5</v>
      </c>
      <c r="R75" s="13">
        <v>914.7600000000001</v>
      </c>
      <c r="S75" s="6"/>
      <c r="T75" s="13">
        <v>0.5</v>
      </c>
      <c r="U75" s="13">
        <v>13.86</v>
      </c>
      <c r="W75" s="4">
        <f t="shared" si="17"/>
        <v>50</v>
      </c>
      <c r="X75" s="4">
        <f t="shared" si="18"/>
        <v>928.62000000000012</v>
      </c>
      <c r="Y75" s="13"/>
      <c r="Z75" s="4">
        <f t="shared" si="19"/>
        <v>46.431000000000012</v>
      </c>
      <c r="AA75" s="13">
        <v>975.05100000000016</v>
      </c>
      <c r="AB75" s="13"/>
      <c r="AC75" s="4">
        <f>+E75+Q75</f>
        <v>103</v>
      </c>
      <c r="AD75" s="4">
        <f>+F75+R75</f>
        <v>1914.17</v>
      </c>
      <c r="AE75" s="13"/>
      <c r="AF75" s="4">
        <f>+H75+T75</f>
        <v>11</v>
      </c>
      <c r="AG75" s="4">
        <f>+I75+U75</f>
        <v>304.92</v>
      </c>
      <c r="AH75" s="13"/>
      <c r="AI75" s="13">
        <f t="shared" si="14"/>
        <v>114</v>
      </c>
      <c r="AJ75" s="13">
        <f t="shared" si="15"/>
        <v>2219.09</v>
      </c>
      <c r="AL75" s="13">
        <f t="shared" si="20"/>
        <v>110.95450000000001</v>
      </c>
      <c r="AM75" s="13">
        <f t="shared" si="21"/>
        <v>2330.0445</v>
      </c>
    </row>
    <row r="76" spans="1:39" ht="12.75" customHeight="1" x14ac:dyDescent="0.25">
      <c r="A76" s="7" t="s">
        <v>6</v>
      </c>
      <c r="B76" s="7">
        <v>221</v>
      </c>
      <c r="C76" s="12" t="s">
        <v>52</v>
      </c>
      <c r="D76" s="25">
        <f t="shared" si="16"/>
        <v>17</v>
      </c>
      <c r="E76" s="13">
        <v>109.5</v>
      </c>
      <c r="F76" s="13">
        <v>1861.5</v>
      </c>
      <c r="G76" s="14"/>
      <c r="H76" s="13">
        <v>0</v>
      </c>
      <c r="I76" s="13">
        <v>0</v>
      </c>
      <c r="J76" s="13"/>
      <c r="K76" s="13">
        <f t="shared" si="10"/>
        <v>109.5</v>
      </c>
      <c r="L76" s="13">
        <f t="shared" si="11"/>
        <v>1861.5</v>
      </c>
      <c r="M76" s="14"/>
      <c r="N76" s="13">
        <f>+L76*0.05</f>
        <v>93.075000000000003</v>
      </c>
      <c r="O76" s="13">
        <f t="shared" si="22"/>
        <v>1954.575</v>
      </c>
      <c r="P76" s="13"/>
      <c r="Q76" s="13">
        <v>1.5</v>
      </c>
      <c r="R76" s="13">
        <v>25.5</v>
      </c>
      <c r="S76" s="6"/>
      <c r="T76" s="13">
        <v>0</v>
      </c>
      <c r="U76" s="13">
        <v>0</v>
      </c>
      <c r="W76" s="4">
        <f t="shared" si="17"/>
        <v>1.5</v>
      </c>
      <c r="X76" s="4">
        <f t="shared" si="18"/>
        <v>25.5</v>
      </c>
      <c r="Y76" s="13"/>
      <c r="Z76" s="4">
        <f t="shared" si="19"/>
        <v>1.2750000000000001</v>
      </c>
      <c r="AA76" s="13">
        <v>26.774999999999999</v>
      </c>
      <c r="AB76" s="13"/>
      <c r="AC76" s="4">
        <f>+E76+Q76</f>
        <v>111</v>
      </c>
      <c r="AD76" s="4">
        <f>+F76+R76</f>
        <v>1887</v>
      </c>
      <c r="AE76" s="13"/>
      <c r="AF76" s="4">
        <f>+H76+T76</f>
        <v>0</v>
      </c>
      <c r="AG76" s="4">
        <f>+I76+U76</f>
        <v>0</v>
      </c>
      <c r="AH76" s="13"/>
      <c r="AI76" s="13">
        <f t="shared" si="14"/>
        <v>111</v>
      </c>
      <c r="AJ76" s="13">
        <f t="shared" si="15"/>
        <v>1887</v>
      </c>
      <c r="AL76" s="13">
        <f t="shared" si="20"/>
        <v>94.350000000000009</v>
      </c>
      <c r="AM76" s="13">
        <f t="shared" si="21"/>
        <v>1981.35</v>
      </c>
    </row>
    <row r="77" spans="1:39" ht="12.75" customHeight="1" x14ac:dyDescent="0.25">
      <c r="A77" s="7" t="s">
        <v>2</v>
      </c>
      <c r="B77" s="7">
        <v>223</v>
      </c>
      <c r="C77" s="12" t="s">
        <v>42</v>
      </c>
      <c r="D77" s="25">
        <f t="shared" si="16"/>
        <v>18.657740112994357</v>
      </c>
      <c r="E77" s="13">
        <v>50.5</v>
      </c>
      <c r="F77" s="13">
        <v>943.25000000000023</v>
      </c>
      <c r="G77" s="14"/>
      <c r="H77" s="13">
        <v>11</v>
      </c>
      <c r="I77" s="13">
        <v>309.21000000000004</v>
      </c>
      <c r="J77" s="13"/>
      <c r="K77" s="13">
        <f t="shared" si="10"/>
        <v>61.5</v>
      </c>
      <c r="L77" s="37">
        <f t="shared" si="11"/>
        <v>1252.4600000000003</v>
      </c>
      <c r="M77" s="37"/>
      <c r="N77" s="37">
        <f>+L77*0.05</f>
        <v>62.623000000000019</v>
      </c>
      <c r="O77" s="37">
        <f t="shared" si="22"/>
        <v>1315.0830000000003</v>
      </c>
      <c r="P77" s="13"/>
      <c r="Q77" s="13">
        <v>38</v>
      </c>
      <c r="R77" s="13">
        <v>707.96000000000015</v>
      </c>
      <c r="S77" s="6"/>
      <c r="T77" s="13">
        <v>10.5</v>
      </c>
      <c r="U77" s="13">
        <v>291.06</v>
      </c>
      <c r="W77" s="32">
        <f t="shared" si="17"/>
        <v>48.5</v>
      </c>
      <c r="X77" s="32">
        <f t="shared" si="18"/>
        <v>999.02000000000021</v>
      </c>
      <c r="Y77" s="37"/>
      <c r="Z77" s="32">
        <f t="shared" si="19"/>
        <v>49.951000000000015</v>
      </c>
      <c r="AA77" s="37">
        <v>1048.9710000000002</v>
      </c>
      <c r="AB77" s="13"/>
      <c r="AC77" s="4">
        <f>+E77+Q77</f>
        <v>88.5</v>
      </c>
      <c r="AD77" s="4">
        <f>+F77+R77</f>
        <v>1651.2100000000005</v>
      </c>
      <c r="AE77" s="13"/>
      <c r="AF77" s="4">
        <f>+H77+T77</f>
        <v>21.5</v>
      </c>
      <c r="AG77" s="4">
        <f>+I77+U77</f>
        <v>600.27</v>
      </c>
      <c r="AH77" s="13"/>
      <c r="AI77" s="13">
        <f t="shared" si="14"/>
        <v>110</v>
      </c>
      <c r="AJ77" s="37">
        <f t="shared" si="15"/>
        <v>2251.4800000000005</v>
      </c>
      <c r="AK77" s="44"/>
      <c r="AL77" s="37">
        <f t="shared" si="20"/>
        <v>112.57400000000003</v>
      </c>
      <c r="AM77" s="37">
        <f t="shared" si="21"/>
        <v>2364.0540000000005</v>
      </c>
    </row>
    <row r="78" spans="1:39" ht="12.75" customHeight="1" thickBot="1" x14ac:dyDescent="0.3">
      <c r="B78" s="10"/>
      <c r="C78" s="7" t="s">
        <v>77</v>
      </c>
      <c r="E78" s="35">
        <f>SUM(E9:E77)</f>
        <v>14295.771339999998</v>
      </c>
      <c r="F78" s="36">
        <f>SUM(F9:F77)</f>
        <v>359260.65802199894</v>
      </c>
      <c r="G78" s="36"/>
      <c r="H78" s="35">
        <f>SUM(H9:H77)</f>
        <v>1217.2061299999998</v>
      </c>
      <c r="I78" s="36">
        <f>SUM(I9:I77)</f>
        <v>46317.012287200014</v>
      </c>
      <c r="J78" s="13"/>
      <c r="K78" s="35">
        <f>SUM(K9:K77)</f>
        <v>15512.97747</v>
      </c>
      <c r="L78" s="15">
        <f>SUM(L9:L77)</f>
        <v>405577.6703091989</v>
      </c>
      <c r="M78" s="16"/>
      <c r="N78" s="15">
        <f>SUM(N10:N77)</f>
        <v>20278.883515459958</v>
      </c>
      <c r="O78" s="15">
        <f>SUM(O10:O77)</f>
        <v>425856.55382465909</v>
      </c>
      <c r="P78" s="6"/>
      <c r="Q78" s="35">
        <f>SUM(Q9:Q77)</f>
        <v>3715.0706599999994</v>
      </c>
      <c r="R78" s="36">
        <f>SUM(R9:R77)</f>
        <v>116190.28905800001</v>
      </c>
      <c r="S78" s="39"/>
      <c r="T78" s="35">
        <f>SUM(T9:T77)</f>
        <v>191.10087000000001</v>
      </c>
      <c r="U78" s="36">
        <f>SUM(U9:U77)</f>
        <v>7090.6437928000005</v>
      </c>
      <c r="V78" s="13"/>
      <c r="W78" s="43">
        <f>SUM(W9:W77)</f>
        <v>3906.1715299999992</v>
      </c>
      <c r="X78" s="15">
        <f>SUM(X9:X77)</f>
        <v>123280.93285079996</v>
      </c>
      <c r="Y78" s="15"/>
      <c r="Z78" s="15">
        <f>SUM(Z9:Z77)</f>
        <v>6164.0466425399991</v>
      </c>
      <c r="AA78" s="15">
        <f>SUM(AA9:AA77)</f>
        <v>129444.97949334</v>
      </c>
      <c r="AC78" s="35">
        <f>SUM(AC9:AC77)</f>
        <v>18010.842000000001</v>
      </c>
      <c r="AD78" s="36">
        <f>SUM(AD9:AD77)</f>
        <v>475450.94707999908</v>
      </c>
      <c r="AE78" s="36"/>
      <c r="AF78" s="35">
        <f>SUM(AF9:AF77)</f>
        <v>1408.3070000000002</v>
      </c>
      <c r="AG78" s="36">
        <f>SUM(AG9:AG77)</f>
        <v>53407.656079999986</v>
      </c>
      <c r="AH78" s="36"/>
      <c r="AI78" s="35">
        <f>SUM(AI9:AI77)</f>
        <v>19419.148999999998</v>
      </c>
      <c r="AJ78" s="15">
        <f>SUM(AJ9:AJ77)</f>
        <v>528858.60315999901</v>
      </c>
      <c r="AL78" s="15">
        <f>SUM(AL9:AL77)</f>
        <v>26442.930157999948</v>
      </c>
      <c r="AM78" s="15">
        <f>SUM(AM9:AM77)</f>
        <v>555301.53331799898</v>
      </c>
    </row>
    <row r="79" spans="1:39" ht="12.75" customHeight="1" thickTop="1" x14ac:dyDescent="0.25">
      <c r="B79" s="10"/>
      <c r="E79" s="14"/>
      <c r="F79" s="16"/>
      <c r="G79" s="16"/>
      <c r="H79" s="14"/>
      <c r="I79" s="16"/>
      <c r="J79" s="16"/>
      <c r="K79" s="14"/>
      <c r="L79" s="15"/>
      <c r="M79" s="16"/>
      <c r="N79" s="15"/>
      <c r="O79" s="15"/>
      <c r="P79" s="6"/>
      <c r="Q79" s="13"/>
      <c r="R79" s="15"/>
      <c r="S79" s="6"/>
      <c r="T79" s="13"/>
      <c r="U79" s="15"/>
      <c r="W79" s="13"/>
      <c r="X79" s="15"/>
      <c r="Y79" s="15"/>
      <c r="Z79" s="15"/>
      <c r="AA79" s="15"/>
      <c r="AC79" s="13"/>
      <c r="AD79" s="15"/>
      <c r="AE79" s="15"/>
      <c r="AF79" s="13"/>
      <c r="AG79" s="15"/>
      <c r="AH79" s="15"/>
      <c r="AI79" s="13"/>
      <c r="AJ79" s="15"/>
      <c r="AL79" s="15"/>
      <c r="AM79" s="15"/>
    </row>
    <row r="80" spans="1:39" ht="12.75" customHeight="1" x14ac:dyDescent="0.25">
      <c r="C80" s="40" t="s">
        <v>57</v>
      </c>
      <c r="D80" s="26"/>
      <c r="E80" s="13"/>
      <c r="F80" s="13"/>
      <c r="G80" s="14"/>
      <c r="H80" s="13"/>
      <c r="I80" s="13"/>
      <c r="J80" s="13"/>
      <c r="K80" s="13"/>
      <c r="L80" s="13">
        <v>4216.6499999999996</v>
      </c>
      <c r="M80" s="14"/>
      <c r="N80" s="13">
        <f>+L80*0.05</f>
        <v>210.83249999999998</v>
      </c>
      <c r="O80" s="13">
        <f>SUM(L80:N80)</f>
        <v>4427.4825000000001</v>
      </c>
      <c r="P80" s="13"/>
      <c r="Q80" s="13"/>
      <c r="R80" s="13"/>
      <c r="S80" s="6"/>
      <c r="T80" s="13"/>
      <c r="U80" s="13"/>
      <c r="W80" s="13"/>
      <c r="X80" s="13">
        <v>1129.3599999999999</v>
      </c>
      <c r="Y80" s="13"/>
      <c r="Z80" s="13">
        <v>56.467999999999996</v>
      </c>
      <c r="AA80" s="13">
        <f>SUM(X80:Z80)</f>
        <v>1185.828</v>
      </c>
      <c r="AD80" s="17"/>
      <c r="AG80" s="17"/>
      <c r="AJ80" s="13">
        <f>+L80+X80</f>
        <v>5346.0099999999993</v>
      </c>
      <c r="AL80" s="13">
        <f>+AJ80*0.05</f>
        <v>267.3005</v>
      </c>
      <c r="AM80" s="17">
        <f>SUM(AJ80:AL80)</f>
        <v>5613.3104999999996</v>
      </c>
    </row>
    <row r="81" spans="3:39" ht="12.75" customHeight="1" x14ac:dyDescent="0.25">
      <c r="C81" s="12"/>
      <c r="D81" s="26"/>
      <c r="E81" s="13"/>
      <c r="F81" s="13"/>
      <c r="G81" s="14"/>
      <c r="H81" s="13"/>
      <c r="I81" s="13"/>
      <c r="J81" s="13"/>
      <c r="K81" s="13"/>
      <c r="L81" s="13"/>
      <c r="M81" s="14"/>
      <c r="N81" s="13"/>
      <c r="O81" s="13"/>
      <c r="P81" s="13"/>
      <c r="Q81" s="13"/>
      <c r="R81" s="13"/>
      <c r="S81" s="6"/>
      <c r="T81" s="13"/>
      <c r="U81" s="13"/>
      <c r="W81" s="13"/>
      <c r="X81" s="13"/>
      <c r="Y81" s="13"/>
      <c r="Z81" s="13"/>
      <c r="AA81" s="13"/>
      <c r="AD81" s="17"/>
      <c r="AG81" s="17"/>
      <c r="AJ81" s="13"/>
      <c r="AL81" s="13"/>
      <c r="AM81" s="17"/>
    </row>
    <row r="82" spans="3:39" ht="12.75" customHeight="1" x14ac:dyDescent="0.25">
      <c r="C82" s="12" t="s">
        <v>79</v>
      </c>
      <c r="D82" s="26"/>
      <c r="E82" s="13"/>
      <c r="F82" s="13"/>
      <c r="G82" s="14"/>
      <c r="H82" s="13"/>
      <c r="I82" s="13"/>
      <c r="J82" s="13"/>
      <c r="K82" s="13"/>
      <c r="L82" s="13">
        <v>-256.57</v>
      </c>
      <c r="M82" s="14"/>
      <c r="N82" s="13">
        <f>+L82*0.05</f>
        <v>-12.8285</v>
      </c>
      <c r="O82" s="13">
        <f>SUM(L82:N82)</f>
        <v>-269.39850000000001</v>
      </c>
      <c r="P82" s="13"/>
      <c r="Q82" s="6"/>
      <c r="R82" s="13"/>
      <c r="S82" s="6"/>
      <c r="T82" s="13"/>
      <c r="U82" s="13"/>
      <c r="W82" s="13"/>
      <c r="X82" s="13">
        <v>197.38</v>
      </c>
      <c r="Y82" s="13"/>
      <c r="Z82" s="13">
        <v>3.1240000000000023</v>
      </c>
      <c r="AA82" s="13">
        <f>SUM(X82:Z82)</f>
        <v>200.50399999999999</v>
      </c>
      <c r="AJ82" s="13">
        <f>+L82+X82</f>
        <v>-59.19</v>
      </c>
      <c r="AL82" s="13">
        <f>+N82+Z82</f>
        <v>-9.7044999999999977</v>
      </c>
      <c r="AM82" s="17">
        <f>SUM(AJ82:AL82)</f>
        <v>-68.894499999999994</v>
      </c>
    </row>
    <row r="83" spans="3:39" ht="12.75" customHeight="1" x14ac:dyDescent="0.25">
      <c r="C83" s="12"/>
      <c r="D83" s="26"/>
      <c r="E83" s="13"/>
      <c r="F83" s="13"/>
      <c r="G83" s="14"/>
      <c r="H83" s="13"/>
      <c r="I83" s="13"/>
      <c r="J83" s="13"/>
      <c r="K83" s="13"/>
      <c r="L83" s="13"/>
      <c r="M83" s="14"/>
      <c r="N83" s="13"/>
      <c r="O83" s="13"/>
      <c r="P83" s="13"/>
      <c r="Q83" s="6"/>
      <c r="R83" s="13"/>
      <c r="S83" s="6"/>
      <c r="T83" s="13"/>
      <c r="U83" s="13"/>
      <c r="W83" s="13"/>
      <c r="X83" s="13"/>
      <c r="Y83" s="13"/>
      <c r="Z83" s="13"/>
      <c r="AA83" s="13"/>
      <c r="AJ83" s="13"/>
      <c r="AL83" s="13"/>
      <c r="AM83" s="17"/>
    </row>
    <row r="84" spans="3:39" ht="12.75" customHeight="1" thickBot="1" x14ac:dyDescent="0.3">
      <c r="C84" s="13" t="s">
        <v>78</v>
      </c>
      <c r="D84" s="27"/>
      <c r="E84" s="13"/>
      <c r="F84" s="13"/>
      <c r="G84" s="14"/>
      <c r="H84" s="13"/>
      <c r="I84" s="13"/>
      <c r="J84" s="13"/>
      <c r="K84" s="13"/>
      <c r="L84" s="38">
        <f>SUM(L78:L82)</f>
        <v>409537.75030919892</v>
      </c>
      <c r="M84" s="39"/>
      <c r="N84" s="38">
        <f>SUM(N78:N82)</f>
        <v>20476.887515459959</v>
      </c>
      <c r="O84" s="41">
        <f>SUM(O78:O82)</f>
        <v>430014.63782465906</v>
      </c>
      <c r="P84" s="13"/>
      <c r="Q84" s="13"/>
      <c r="R84" s="13"/>
      <c r="S84" s="6"/>
      <c r="T84" s="13"/>
      <c r="U84" s="13"/>
      <c r="W84" s="13"/>
      <c r="X84" s="38">
        <f>SUM(X78:X82)</f>
        <v>124607.67285079997</v>
      </c>
      <c r="Y84" s="39"/>
      <c r="Z84" s="38">
        <f>SUM(Z78:Z82)</f>
        <v>6223.6386425399987</v>
      </c>
      <c r="AA84" s="36">
        <f>SUM(AA78:AA82)</f>
        <v>130831.31149333999</v>
      </c>
      <c r="AF84" s="13"/>
      <c r="AG84" s="13"/>
      <c r="AH84" s="13"/>
      <c r="AJ84" s="38">
        <f>SUM(AJ78:AJ82)</f>
        <v>534145.42315999907</v>
      </c>
      <c r="AK84" s="39"/>
      <c r="AL84" s="38">
        <f>SUM(AL78:AL82)</f>
        <v>26700.52615799995</v>
      </c>
      <c r="AM84" s="36">
        <f>SUM(AM78:AM82)</f>
        <v>560845.94931799895</v>
      </c>
    </row>
    <row r="85" spans="3:39" ht="12.75" customHeight="1" thickTop="1" x14ac:dyDescent="0.25">
      <c r="E85" s="13"/>
      <c r="F85" s="13"/>
      <c r="G85" s="14"/>
      <c r="H85" s="13"/>
      <c r="I85" s="13"/>
      <c r="J85" s="13"/>
      <c r="K85" s="13"/>
      <c r="L85" s="6"/>
      <c r="M85" s="23"/>
      <c r="N85" s="13"/>
      <c r="O85" s="42" t="s">
        <v>80</v>
      </c>
      <c r="P85" s="13"/>
      <c r="Q85" s="13"/>
      <c r="R85" s="13"/>
      <c r="S85" s="13"/>
      <c r="T85" s="13"/>
      <c r="W85" s="13"/>
      <c r="X85" s="18"/>
      <c r="AF85" s="13"/>
      <c r="AG85" s="13"/>
      <c r="AH85" s="13"/>
      <c r="AL85" s="13"/>
    </row>
    <row r="86" spans="3:39" ht="12.75" customHeight="1" x14ac:dyDescent="0.25">
      <c r="E86" s="13"/>
      <c r="F86" s="13"/>
      <c r="G86" s="14"/>
      <c r="H86" s="13"/>
      <c r="I86" s="13"/>
      <c r="J86" s="13"/>
      <c r="K86" s="13"/>
      <c r="L86" s="6"/>
      <c r="M86" s="23"/>
      <c r="N86" s="13"/>
      <c r="O86" s="42" t="s">
        <v>81</v>
      </c>
      <c r="P86" s="13"/>
      <c r="Q86" s="13"/>
      <c r="R86" s="13"/>
      <c r="S86" s="13"/>
      <c r="T86" s="13"/>
      <c r="W86" s="13"/>
      <c r="Z86" s="19"/>
      <c r="AJ86" s="19"/>
      <c r="AL86" s="13"/>
      <c r="AM86" s="19"/>
    </row>
    <row r="87" spans="3:39" ht="12.75" customHeight="1" x14ac:dyDescent="0.25">
      <c r="E87" s="13"/>
      <c r="F87" s="13"/>
      <c r="G87" s="14"/>
      <c r="H87" s="13"/>
      <c r="I87" s="13"/>
      <c r="J87" s="13"/>
      <c r="K87" s="13"/>
      <c r="L87" s="6"/>
      <c r="M87" s="23"/>
      <c r="N87" s="13"/>
      <c r="O87" s="18"/>
      <c r="P87" s="13"/>
      <c r="Q87" s="13"/>
      <c r="R87" s="13"/>
      <c r="S87" s="13"/>
      <c r="T87" s="13"/>
      <c r="W87" s="13"/>
      <c r="X87" s="18"/>
      <c r="AA87" s="18"/>
      <c r="AL87" s="13"/>
    </row>
    <row r="88" spans="3:39" ht="12.75" customHeight="1" x14ac:dyDescent="0.25">
      <c r="AJ88" s="19"/>
    </row>
    <row r="89" spans="3:39" ht="12.75" customHeight="1" x14ac:dyDescent="0.25">
      <c r="F89" s="20"/>
      <c r="G89" s="20"/>
      <c r="H89" s="21"/>
      <c r="AA89" s="17"/>
    </row>
    <row r="90" spans="3:39" ht="12.75" customHeight="1" x14ac:dyDescent="0.25">
      <c r="F90" s="20"/>
      <c r="G90" s="20"/>
      <c r="H90" s="21"/>
      <c r="X90" s="19"/>
    </row>
    <row r="95" spans="3:39" ht="12.75" customHeight="1" x14ac:dyDescent="0.25">
      <c r="E95" s="12"/>
    </row>
    <row r="98" spans="12:13" ht="12.75" customHeight="1" x14ac:dyDescent="0.25">
      <c r="L98" s="21"/>
      <c r="M98" s="24"/>
    </row>
  </sheetData>
  <mergeCells count="16">
    <mergeCell ref="AC6:AD6"/>
    <mergeCell ref="AF6:AG6"/>
    <mergeCell ref="AI6:AJ6"/>
    <mergeCell ref="AL6:AM6"/>
    <mergeCell ref="AC5:AM5"/>
    <mergeCell ref="W6:X6"/>
    <mergeCell ref="Q4:V4"/>
    <mergeCell ref="E5:O5"/>
    <mergeCell ref="Q5:AA5"/>
    <mergeCell ref="Z6:AA6"/>
    <mergeCell ref="E6:F6"/>
    <mergeCell ref="H6:I6"/>
    <mergeCell ref="K6:L6"/>
    <mergeCell ref="N6:O6"/>
    <mergeCell ref="Q6:R6"/>
    <mergeCell ref="T6:U6"/>
  </mergeCells>
  <pageMargins left="0" right="0" top="0" bottom="0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859F58A294E74EBF5998F88DF9FFB0" ma:contentTypeVersion="12" ma:contentTypeDescription="Create a new document." ma:contentTypeScope="" ma:versionID="15f6ca045c636a919e858ea3c1d2f983">
  <xsd:schema xmlns:xsd="http://www.w3.org/2001/XMLSchema" xmlns:xs="http://www.w3.org/2001/XMLSchema" xmlns:p="http://schemas.microsoft.com/office/2006/metadata/properties" xmlns:ns2="887b3745-c80b-4d8d-8f4d-91599da31528" xmlns:ns3="91fd4a67-a72e-4b63-af64-fdd815d90962" targetNamespace="http://schemas.microsoft.com/office/2006/metadata/properties" ma:root="true" ma:fieldsID="4c0d733c856d03d2aae461e83eb51d9a" ns2:_="" ns3:_="">
    <xsd:import namespace="887b3745-c80b-4d8d-8f4d-91599da31528"/>
    <xsd:import namespace="91fd4a67-a72e-4b63-af64-fdd815d909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7b3745-c80b-4d8d-8f4d-91599da315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d1464f-bf2d-4764-91b1-641742962a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fd4a67-a72e-4b63-af64-fdd815d9096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f55f097-6fc8-47a7-8c05-e1f8b345d137}" ma:internalName="TaxCatchAll" ma:showField="CatchAllData" ma:web="91fd4a67-a72e-4b63-af64-fdd815d909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fd4a67-a72e-4b63-af64-fdd815d90962" xsi:nil="true"/>
    <lcf76f155ced4ddcb4097134ff3c332f xmlns="887b3745-c80b-4d8d-8f4d-91599da315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845288-9061-4566-A111-65ADA055CE81}"/>
</file>

<file path=customXml/itemProps2.xml><?xml version="1.0" encoding="utf-8"?>
<ds:datastoreItem xmlns:ds="http://schemas.openxmlformats.org/officeDocument/2006/customXml" ds:itemID="{F191ECB2-137E-448B-93F1-842A9094DB1E}"/>
</file>

<file path=customXml/itemProps3.xml><?xml version="1.0" encoding="utf-8"?>
<ds:datastoreItem xmlns:ds="http://schemas.openxmlformats.org/officeDocument/2006/customXml" ds:itemID="{B1E5EE60-20E8-42BB-A398-099F059763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2022 BCWS Total Wages</vt:lpstr>
      <vt:lpstr>'2022 BCWS Total Wages'!Print_Area</vt:lpstr>
      <vt:lpstr>'2022 BCWS Total Wages'!Print_Titles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 Lawrence</dc:creator>
  <cp:lastModifiedBy>Jeff Peeples</cp:lastModifiedBy>
  <cp:lastPrinted>2024-04-25T16:10:39Z</cp:lastPrinted>
  <dcterms:created xsi:type="dcterms:W3CDTF">2023-09-13T15:14:41Z</dcterms:created>
  <dcterms:modified xsi:type="dcterms:W3CDTF">2024-05-01T14:37:08Z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0x01010001859F58A294E74EBF5998F88DF9FFB0</vt:lpwstr>
  </property>
</Properties>
</file>