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Butler County WD/"/>
    </mc:Choice>
  </mc:AlternateContent>
  <xr:revisionPtr revIDLastSave="3" documentId="8_{38699873-DA4A-44A2-84F6-EB11D05DA659}" xr6:coauthVersionLast="47" xr6:coauthVersionMax="47" xr10:uidLastSave="{EF4FC218-7473-4A27-A68E-4DEB28571E8B}"/>
  <bookViews>
    <workbookView xWindow="0" yWindow="60" windowWidth="20520" windowHeight="12645" xr2:uid="{50F55158-5055-4CC5-B283-3E09F81F27AC}"/>
  </bookViews>
  <sheets>
    <sheet name="Sheet1" sheetId="1" r:id="rId1"/>
  </sheets>
  <definedNames>
    <definedName name="_xlnm.Print_Area" localSheetId="0">Sheet1!$B$7:$J$10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7" i="1" l="1"/>
  <c r="E29" i="1"/>
  <c r="C100" i="1"/>
  <c r="C35" i="1"/>
  <c r="C26" i="1"/>
  <c r="J103" i="1"/>
  <c r="F103" i="1"/>
  <c r="F107" i="1" s="1"/>
  <c r="I103" i="1"/>
  <c r="H103" i="1"/>
  <c r="G103" i="1"/>
  <c r="C103" i="1" l="1"/>
</calcChain>
</file>

<file path=xl/sharedStrings.xml><?xml version="1.0" encoding="utf-8"?>
<sst xmlns="http://schemas.openxmlformats.org/spreadsheetml/2006/main" count="318" uniqueCount="181">
  <si>
    <t>BUTLER COUNTY WATER SYSTEM, INC.</t>
  </si>
  <si>
    <t>Contractual Services Allocated to Different Locations</t>
  </si>
  <si>
    <t>Allocation %</t>
  </si>
  <si>
    <t>ALLOCATION</t>
  </si>
  <si>
    <t xml:space="preserve">Vendor # </t>
  </si>
  <si>
    <t>Vendor Description 23 a.</t>
  </si>
  <si>
    <t>Invoice Amount</t>
  </si>
  <si>
    <t>Allocation Method</t>
  </si>
  <si>
    <t>to Butler</t>
  </si>
  <si>
    <t>Butler 23 b.</t>
  </si>
  <si>
    <t>Warren</t>
  </si>
  <si>
    <t>Warren Sewer</t>
  </si>
  <si>
    <t>Simpson</t>
  </si>
  <si>
    <t>RDRWC</t>
  </si>
  <si>
    <t>00-0107057</t>
  </si>
  <si>
    <t>AccuNet Inc.</t>
  </si>
  <si>
    <t>Allocation (1) All Districts</t>
  </si>
  <si>
    <t>00-ADOBE</t>
  </si>
  <si>
    <t>Adobe</t>
  </si>
  <si>
    <t>00-ADV</t>
  </si>
  <si>
    <t>Advanced Utility Systems</t>
  </si>
  <si>
    <t>00-AMAZCOM</t>
  </si>
  <si>
    <t>Amazon</t>
  </si>
  <si>
    <t>Actual Cost - Purchases for Butler</t>
  </si>
  <si>
    <t>N/A</t>
  </si>
  <si>
    <t>00-0100592</t>
  </si>
  <si>
    <t>American Red Cross</t>
  </si>
  <si>
    <t>00-AME</t>
  </si>
  <si>
    <t>American Scale Corp</t>
  </si>
  <si>
    <t>00-AVTECH</t>
  </si>
  <si>
    <t>AV Tech Software</t>
  </si>
  <si>
    <t>00-0100792</t>
  </si>
  <si>
    <t>Best Business Systems</t>
  </si>
  <si>
    <t>00-0100069</t>
  </si>
  <si>
    <t>BGMU</t>
  </si>
  <si>
    <t>00-BIGBCLN</t>
  </si>
  <si>
    <t>Big B Cleaners</t>
  </si>
  <si>
    <t>00-0107086</t>
  </si>
  <si>
    <t>Brewster's Bar &amp; Grille</t>
  </si>
  <si>
    <t>00-CAMBRID</t>
  </si>
  <si>
    <t>Cambridge Market</t>
  </si>
  <si>
    <t>00-CEN</t>
  </si>
  <si>
    <t>Central Business Systems</t>
  </si>
  <si>
    <t>00-0107059</t>
  </si>
  <si>
    <t>Chick-Fil-A</t>
  </si>
  <si>
    <t>00-0107031</t>
  </si>
  <si>
    <t>00-0100867</t>
  </si>
  <si>
    <t>Combined Communications</t>
  </si>
  <si>
    <t>00-COMMONW</t>
  </si>
  <si>
    <t>Commonwealth Broadcasting</t>
  </si>
  <si>
    <t>Allocation (2) Warren, Butler, Simpson</t>
  </si>
  <si>
    <t>00-0100475</t>
  </si>
  <si>
    <t>Consolidated Electrical Distr.</t>
  </si>
  <si>
    <t>00-CROSSR</t>
  </si>
  <si>
    <t>Crossroads Construction</t>
  </si>
  <si>
    <t>Actual Cost - Butler Road Repairs</t>
  </si>
  <si>
    <t>00-0107044</t>
  </si>
  <si>
    <t>CVS Pharmacy</t>
  </si>
  <si>
    <t>00-DATAPRO</t>
  </si>
  <si>
    <t>Dataprose</t>
  </si>
  <si>
    <t>Quantity of Butler Billings &amp; Late Notices</t>
  </si>
  <si>
    <t>00-DELPHIA</t>
  </si>
  <si>
    <t>Delphia Consulting</t>
  </si>
  <si>
    <t>00-DLTSOLU</t>
  </si>
  <si>
    <t>DLT Solutions</t>
  </si>
  <si>
    <t>00-ESRI</t>
  </si>
  <si>
    <t>Environmental Systems Research Inst.</t>
  </si>
  <si>
    <t>00-0107091</t>
  </si>
  <si>
    <t>Etoll</t>
  </si>
  <si>
    <t>00-FAXPLUS</t>
  </si>
  <si>
    <t>Fax Plus</t>
  </si>
  <si>
    <t>00-FEDEX</t>
  </si>
  <si>
    <t>FedEx</t>
  </si>
  <si>
    <t>Actual Cost - Butler Shipments</t>
  </si>
  <si>
    <t>00-FOREVER</t>
  </si>
  <si>
    <t>Forever Communications</t>
  </si>
  <si>
    <t>00-HILTON</t>
  </si>
  <si>
    <t>Hilton Hotels</t>
  </si>
  <si>
    <t>00-0100981</t>
  </si>
  <si>
    <t>Holiday Inn</t>
  </si>
  <si>
    <t>00-HYATT</t>
  </si>
  <si>
    <t>Hyatt Regency</t>
  </si>
  <si>
    <t>00-INNOVYZ</t>
  </si>
  <si>
    <t>Innovyze</t>
  </si>
  <si>
    <t>00-ITRON</t>
  </si>
  <si>
    <t>Itron</t>
  </si>
  <si>
    <t>Based upon Butler endpoints</t>
  </si>
  <si>
    <t>00-0107062</t>
  </si>
  <si>
    <t>Ivy &amp; Sage</t>
  </si>
  <si>
    <t>00-0107090</t>
  </si>
  <si>
    <t>JW Marriott</t>
  </si>
  <si>
    <t>00-KAESER</t>
  </si>
  <si>
    <t>Kaeser &amp; Blair</t>
  </si>
  <si>
    <t>00-KELLER</t>
  </si>
  <si>
    <t>Keller Schroeder</t>
  </si>
  <si>
    <t>00-KROG31W</t>
  </si>
  <si>
    <t>Kroger</t>
  </si>
  <si>
    <t>00-0100088</t>
  </si>
  <si>
    <t>KRWA</t>
  </si>
  <si>
    <t>00-0107026</t>
  </si>
  <si>
    <t>KY Environmental Prot. Dept.</t>
  </si>
  <si>
    <t>Actual Cost - Butler Personnel</t>
  </si>
  <si>
    <t>00-0107096</t>
  </si>
  <si>
    <t>Last Pass</t>
  </si>
  <si>
    <t>00-GEEK</t>
  </si>
  <si>
    <t>Louisville Geek</t>
  </si>
  <si>
    <t>00-MCUARTA</t>
  </si>
  <si>
    <t>Melissa Cuarta</t>
  </si>
  <si>
    <t>00-MICROSF</t>
  </si>
  <si>
    <t>Microsoft</t>
  </si>
  <si>
    <t>00-BNA</t>
  </si>
  <si>
    <t>Nashville Airport</t>
  </si>
  <si>
    <t>00-0107033</t>
  </si>
  <si>
    <t>Natalie Stiles</t>
  </si>
  <si>
    <t>00-0107016</t>
  </si>
  <si>
    <t>Novo Dolce</t>
  </si>
  <si>
    <t>00-0100955</t>
  </si>
  <si>
    <t>Oasis Computer Solutions</t>
  </si>
  <si>
    <t>00-0107089</t>
  </si>
  <si>
    <t>Payless Rent-A-Car</t>
  </si>
  <si>
    <t>00-PINCHER</t>
  </si>
  <si>
    <t>Pincher's</t>
  </si>
  <si>
    <t>00-PROPIO</t>
  </si>
  <si>
    <t>Propio Language Services</t>
  </si>
  <si>
    <t>00-RACARIE</t>
  </si>
  <si>
    <t>Racarie Software</t>
  </si>
  <si>
    <t>00-0100789</t>
  </si>
  <si>
    <t>Roman's Repair Center</t>
  </si>
  <si>
    <t>00-SAGE SO</t>
  </si>
  <si>
    <t xml:space="preserve">Sage </t>
  </si>
  <si>
    <t>00-SDMLLC</t>
  </si>
  <si>
    <t>SDM LLC</t>
  </si>
  <si>
    <t>00-SHI</t>
  </si>
  <si>
    <t>SHI International</t>
  </si>
  <si>
    <t>Actual Cost - Butler Purchases</t>
  </si>
  <si>
    <t>00-SOLANES</t>
  </si>
  <si>
    <t>Southern Lanes</t>
  </si>
  <si>
    <t>00-0107017</t>
  </si>
  <si>
    <t>Southwest Airlines</t>
  </si>
  <si>
    <t>00-0107066</t>
  </si>
  <si>
    <t>Suitable for Framing</t>
  </si>
  <si>
    <t>00-TACOB</t>
  </si>
  <si>
    <t>Taco Bell</t>
  </si>
  <si>
    <t>00-TEXASRH</t>
  </si>
  <si>
    <t>Texas Roadhouse</t>
  </si>
  <si>
    <t>00-ACES</t>
  </si>
  <si>
    <t>Todd Craine DBA Aces Entertainment</t>
  </si>
  <si>
    <t>00-UPS</t>
  </si>
  <si>
    <t>UPS</t>
  </si>
  <si>
    <t>00-0107028</t>
  </si>
  <si>
    <t>Verizon</t>
  </si>
  <si>
    <t>Based upon number of Butler users</t>
  </si>
  <si>
    <t>00-0107029</t>
  </si>
  <si>
    <t>00-0107030</t>
  </si>
  <si>
    <t>00-VERWIRE</t>
  </si>
  <si>
    <t>Actual Cost - Butler Usage</t>
  </si>
  <si>
    <t>00-VERTECH</t>
  </si>
  <si>
    <t>Vertech</t>
  </si>
  <si>
    <t>00-0107079</t>
  </si>
  <si>
    <t>Vinaigrette Salad Kitchen</t>
  </si>
  <si>
    <t>00-0107094</t>
  </si>
  <si>
    <t>Walgreens</t>
  </si>
  <si>
    <t>00-WBKO</t>
  </si>
  <si>
    <t>WBKO</t>
  </si>
  <si>
    <t>00-WIMPEE</t>
  </si>
  <si>
    <t>Wimpee's Welding</t>
  </si>
  <si>
    <t>00-WNKY</t>
  </si>
  <si>
    <t>WNKY</t>
  </si>
  <si>
    <t>00-0107046</t>
  </si>
  <si>
    <t>00-XXXXX</t>
  </si>
  <si>
    <t xml:space="preserve">Actual Cost - Butler </t>
  </si>
  <si>
    <t>00-YOUN</t>
  </si>
  <si>
    <t>Young's Fabrication</t>
  </si>
  <si>
    <t>00-ZOHO</t>
  </si>
  <si>
    <t>Zoho</t>
  </si>
  <si>
    <t>00-ZOOM</t>
  </si>
  <si>
    <t>Zoom</t>
  </si>
  <si>
    <t xml:space="preserve">     CONTRACTOR COST ALLOCATIONS</t>
  </si>
  <si>
    <t xml:space="preserve">     COSTS PAID BY BUTLER ONLY</t>
  </si>
  <si>
    <t xml:space="preserve">     TOTAL CONTRACTUAL SERVICES</t>
  </si>
  <si>
    <t>XXXXX Employee Name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</si>
</sst>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164" fontId="3" fillId="0" borderId="0" xfId="2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164" fontId="3" fillId="0" borderId="0" xfId="2" applyNumberFormat="1" applyFont="1"/>
    <xf numFmtId="43" fontId="3" fillId="0" borderId="0" xfId="0" applyNumberFormat="1" applyFont="1"/>
    <xf numFmtId="43" fontId="3" fillId="0" borderId="0" xfId="1" applyFont="1" applyFill="1"/>
    <xf numFmtId="43" fontId="3" fillId="0" borderId="0" xfId="1" applyFont="1" applyBorder="1"/>
    <xf numFmtId="43" fontId="3" fillId="0" borderId="2" xfId="1" applyFont="1" applyBorder="1"/>
    <xf numFmtId="164" fontId="3" fillId="0" borderId="0" xfId="2" applyNumberFormat="1" applyFont="1" applyFill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0" xfId="1" applyFont="1" applyFill="1"/>
    <xf numFmtId="43" fontId="2" fillId="0" borderId="0" xfId="1" applyFont="1"/>
    <xf numFmtId="43" fontId="2" fillId="0" borderId="0" xfId="0" applyNumberFormat="1" applyFont="1"/>
    <xf numFmtId="43" fontId="2" fillId="0" borderId="0" xfId="1" applyFont="1" applyBorder="1"/>
    <xf numFmtId="43" fontId="2" fillId="0" borderId="1" xfId="1" applyFont="1" applyBorder="1"/>
    <xf numFmtId="43" fontId="2" fillId="0" borderId="2" xfId="1" applyFont="1" applyBorder="1"/>
    <xf numFmtId="0" fontId="2" fillId="0" borderId="1" xfId="0" applyFont="1" applyBorder="1"/>
    <xf numFmtId="43" fontId="3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6A52-8031-48A6-A55C-BE054AA0A8E0}">
  <sheetPr>
    <pageSetUpPr fitToPage="1"/>
  </sheetPr>
  <dimension ref="A1:S118"/>
  <sheetViews>
    <sheetView tabSelected="1" workbookViewId="0">
      <pane ySplit="5" topLeftCell="A6" activePane="bottomLeft" state="frozen"/>
      <selection pane="bottomLeft" activeCell="B94" sqref="B94:B98"/>
    </sheetView>
  </sheetViews>
  <sheetFormatPr defaultColWidth="8.86328125" defaultRowHeight="12.75" x14ac:dyDescent="0.35"/>
  <cols>
    <col min="1" max="1" width="14.265625" style="2" customWidth="1"/>
    <col min="2" max="2" width="32.86328125" style="2" customWidth="1"/>
    <col min="3" max="3" width="14.3984375" style="3" customWidth="1"/>
    <col min="4" max="4" width="35.86328125" style="3" customWidth="1"/>
    <col min="5" max="6" width="12.73046875" style="3" customWidth="1"/>
    <col min="7" max="10" width="12.3984375" style="3" customWidth="1"/>
    <col min="11" max="11" width="23" style="4" customWidth="1"/>
    <col min="12" max="12" width="11.73046875" style="4" customWidth="1"/>
    <col min="13" max="13" width="11.59765625" style="2" customWidth="1"/>
    <col min="14" max="15" width="8.86328125" style="2"/>
    <col min="16" max="16" width="9.265625" style="2" bestFit="1" customWidth="1"/>
    <col min="17" max="17" width="10.265625" style="2" bestFit="1" customWidth="1"/>
    <col min="18" max="19" width="9.265625" style="2" bestFit="1" customWidth="1"/>
    <col min="20" max="16384" width="8.86328125" style="2"/>
  </cols>
  <sheetData>
    <row r="1" spans="1:13" ht="13.15" x14ac:dyDescent="0.4">
      <c r="A1" s="1" t="s">
        <v>0</v>
      </c>
    </row>
    <row r="2" spans="1:13" x14ac:dyDescent="0.35">
      <c r="A2" s="2" t="s">
        <v>1</v>
      </c>
    </row>
    <row r="4" spans="1:13" x14ac:dyDescent="0.35">
      <c r="E4" s="5" t="s">
        <v>2</v>
      </c>
      <c r="F4" s="25" t="s">
        <v>3</v>
      </c>
      <c r="G4" s="25"/>
      <c r="H4" s="25"/>
      <c r="I4" s="25"/>
      <c r="J4" s="25"/>
    </row>
    <row r="5" spans="1:13" ht="13.15" x14ac:dyDescent="0.4">
      <c r="A5" s="7" t="s">
        <v>4</v>
      </c>
      <c r="B5" s="24" t="s">
        <v>5</v>
      </c>
      <c r="C5" s="8" t="s">
        <v>6</v>
      </c>
      <c r="D5" s="7" t="s">
        <v>7</v>
      </c>
      <c r="E5" s="7" t="s">
        <v>8</v>
      </c>
      <c r="F5" s="17" t="s">
        <v>9</v>
      </c>
      <c r="G5" s="6" t="s">
        <v>10</v>
      </c>
      <c r="H5" s="6" t="s">
        <v>11</v>
      </c>
      <c r="I5" s="6" t="s">
        <v>12</v>
      </c>
      <c r="J5" s="7" t="s">
        <v>13</v>
      </c>
    </row>
    <row r="6" spans="1:13" ht="13.15" x14ac:dyDescent="0.4">
      <c r="A6" s="4" t="s">
        <v>14</v>
      </c>
      <c r="B6" s="1" t="s">
        <v>15</v>
      </c>
      <c r="C6" s="13">
        <v>1623.93</v>
      </c>
      <c r="D6" s="4" t="s">
        <v>16</v>
      </c>
      <c r="E6" s="16">
        <v>0.10198715461873356</v>
      </c>
      <c r="F6" s="18">
        <v>165.62</v>
      </c>
      <c r="G6" s="13">
        <v>1049.0899999999999</v>
      </c>
      <c r="H6" s="13">
        <v>292.32</v>
      </c>
      <c r="I6" s="13">
        <v>116.9</v>
      </c>
      <c r="J6" s="13"/>
      <c r="K6" s="10"/>
      <c r="L6" s="10"/>
      <c r="M6" s="11"/>
    </row>
    <row r="7" spans="1:13" ht="13.15" x14ac:dyDescent="0.4">
      <c r="A7" s="4" t="s">
        <v>17</v>
      </c>
      <c r="B7" s="1" t="s">
        <v>18</v>
      </c>
      <c r="C7" s="13">
        <v>444.94</v>
      </c>
      <c r="D7" s="4" t="s">
        <v>16</v>
      </c>
      <c r="E7" s="16">
        <v>0.10201375466355014</v>
      </c>
      <c r="F7" s="18">
        <v>45.39</v>
      </c>
      <c r="G7" s="13">
        <v>287.43</v>
      </c>
      <c r="H7" s="13">
        <v>80.08</v>
      </c>
      <c r="I7" s="13">
        <v>32.04</v>
      </c>
      <c r="J7" s="13"/>
      <c r="K7" s="10"/>
      <c r="L7" s="10"/>
      <c r="M7" s="11"/>
    </row>
    <row r="8" spans="1:13" ht="13.15" x14ac:dyDescent="0.4">
      <c r="A8" s="4" t="s">
        <v>19</v>
      </c>
      <c r="B8" s="1" t="s">
        <v>20</v>
      </c>
      <c r="C8" s="13">
        <v>23448.959999999999</v>
      </c>
      <c r="D8" s="4" t="s">
        <v>16</v>
      </c>
      <c r="E8" s="16">
        <v>0.10199940637026121</v>
      </c>
      <c r="F8" s="18">
        <v>2391.7800000000002</v>
      </c>
      <c r="G8" s="13">
        <v>15148.02</v>
      </c>
      <c r="H8" s="13">
        <v>4220.82</v>
      </c>
      <c r="I8" s="13">
        <v>1688.34</v>
      </c>
      <c r="J8" s="13"/>
      <c r="K8" s="10"/>
      <c r="L8" s="10"/>
      <c r="M8" s="11"/>
    </row>
    <row r="9" spans="1:13" ht="13.15" x14ac:dyDescent="0.4">
      <c r="A9" s="4" t="s">
        <v>19</v>
      </c>
      <c r="B9" s="1" t="s">
        <v>20</v>
      </c>
      <c r="C9" s="13">
        <v>22332.3</v>
      </c>
      <c r="D9" s="4" t="s">
        <v>16</v>
      </c>
      <c r="E9" s="16">
        <v>0.10399914025872839</v>
      </c>
      <c r="F9" s="18">
        <v>2322.54</v>
      </c>
      <c r="G9" s="13">
        <v>14516.04</v>
      </c>
      <c r="H9" s="13">
        <v>3841.14</v>
      </c>
      <c r="I9" s="13">
        <v>1652.58</v>
      </c>
      <c r="J9" s="13"/>
      <c r="K9" s="10"/>
      <c r="L9" s="10"/>
      <c r="M9" s="11"/>
    </row>
    <row r="10" spans="1:13" ht="13.15" x14ac:dyDescent="0.4">
      <c r="A10" s="4" t="s">
        <v>21</v>
      </c>
      <c r="B10" s="1" t="s">
        <v>22</v>
      </c>
      <c r="C10" s="13">
        <v>617.63</v>
      </c>
      <c r="D10" s="4" t="s">
        <v>23</v>
      </c>
      <c r="E10" s="16" t="s">
        <v>24</v>
      </c>
      <c r="F10" s="18">
        <v>70.459999999999994</v>
      </c>
      <c r="G10" s="13">
        <v>406.26</v>
      </c>
      <c r="H10" s="13">
        <v>98.56</v>
      </c>
      <c r="I10" s="13">
        <v>42.35</v>
      </c>
      <c r="J10" s="13"/>
      <c r="K10" s="10"/>
      <c r="L10" s="10"/>
      <c r="M10" s="11"/>
    </row>
    <row r="11" spans="1:13" ht="13.15" x14ac:dyDescent="0.4">
      <c r="A11" s="4" t="s">
        <v>25</v>
      </c>
      <c r="B11" s="1" t="s">
        <v>26</v>
      </c>
      <c r="C11" s="13">
        <v>1015</v>
      </c>
      <c r="D11" s="4" t="s">
        <v>16</v>
      </c>
      <c r="E11" s="16">
        <v>0.10200000000000001</v>
      </c>
      <c r="F11" s="18">
        <v>103.53</v>
      </c>
      <c r="G11" s="13">
        <v>655.69</v>
      </c>
      <c r="H11" s="13">
        <v>182.7</v>
      </c>
      <c r="I11" s="13">
        <v>73.08</v>
      </c>
      <c r="J11" s="13"/>
      <c r="K11" s="10"/>
      <c r="L11" s="10"/>
    </row>
    <row r="12" spans="1:13" ht="13.15" x14ac:dyDescent="0.4">
      <c r="A12" s="4" t="s">
        <v>27</v>
      </c>
      <c r="B12" s="1" t="s">
        <v>28</v>
      </c>
      <c r="C12" s="13">
        <v>758.36</v>
      </c>
      <c r="D12" s="4" t="s">
        <v>16</v>
      </c>
      <c r="E12" s="16">
        <v>0.10401392478506249</v>
      </c>
      <c r="F12" s="18">
        <v>78.88</v>
      </c>
      <c r="G12" s="13">
        <v>492.92</v>
      </c>
      <c r="H12" s="13">
        <v>130.44</v>
      </c>
      <c r="I12" s="13">
        <v>56.12</v>
      </c>
      <c r="J12" s="13"/>
      <c r="K12" s="10"/>
      <c r="L12" s="10"/>
      <c r="M12" s="11"/>
    </row>
    <row r="13" spans="1:13" ht="13.15" x14ac:dyDescent="0.4">
      <c r="A13" s="4" t="s">
        <v>29</v>
      </c>
      <c r="B13" s="1" t="s">
        <v>30</v>
      </c>
      <c r="C13" s="13">
        <v>99.95</v>
      </c>
      <c r="D13" s="4" t="s">
        <v>16</v>
      </c>
      <c r="E13" s="16">
        <v>0.10195097548774386</v>
      </c>
      <c r="F13" s="18">
        <v>10.19</v>
      </c>
      <c r="G13" s="13">
        <v>64.569999999999993</v>
      </c>
      <c r="H13" s="13">
        <v>17.989999999999998</v>
      </c>
      <c r="I13" s="13">
        <v>7.2</v>
      </c>
      <c r="J13" s="13"/>
      <c r="K13" s="10"/>
      <c r="L13" s="10"/>
      <c r="M13" s="11"/>
    </row>
    <row r="14" spans="1:13" ht="13.15" x14ac:dyDescent="0.4">
      <c r="A14" s="4" t="s">
        <v>31</v>
      </c>
      <c r="B14" s="1" t="s">
        <v>32</v>
      </c>
      <c r="C14" s="13">
        <v>115.3</v>
      </c>
      <c r="D14" s="4" t="s">
        <v>23</v>
      </c>
      <c r="E14" s="4" t="s">
        <v>24</v>
      </c>
      <c r="F14" s="18">
        <v>28.82</v>
      </c>
      <c r="G14" s="13">
        <v>28.83</v>
      </c>
      <c r="H14" s="13">
        <v>28.83</v>
      </c>
      <c r="I14" s="13">
        <v>28.82</v>
      </c>
      <c r="J14" s="13"/>
      <c r="K14" s="10"/>
      <c r="L14" s="10"/>
      <c r="M14" s="11"/>
    </row>
    <row r="15" spans="1:13" ht="13.15" x14ac:dyDescent="0.4">
      <c r="A15" s="4" t="s">
        <v>33</v>
      </c>
      <c r="B15" s="1" t="s">
        <v>34</v>
      </c>
      <c r="C15" s="3">
        <v>10444.66</v>
      </c>
      <c r="D15" s="4" t="s">
        <v>16</v>
      </c>
      <c r="E15" s="9">
        <v>0.10216512552826039</v>
      </c>
      <c r="F15" s="19">
        <v>1067.0800000000002</v>
      </c>
      <c r="G15" s="3">
        <v>6750.75</v>
      </c>
      <c r="H15" s="3">
        <v>1873.07</v>
      </c>
      <c r="I15" s="3">
        <v>753.76</v>
      </c>
      <c r="K15" s="10"/>
      <c r="L15" s="10"/>
      <c r="M15" s="11"/>
    </row>
    <row r="16" spans="1:13" ht="13.15" x14ac:dyDescent="0.4">
      <c r="A16" s="4" t="s">
        <v>35</v>
      </c>
      <c r="B16" s="1" t="s">
        <v>36</v>
      </c>
      <c r="C16" s="13">
        <v>381.6</v>
      </c>
      <c r="D16" s="4" t="s">
        <v>16</v>
      </c>
      <c r="E16" s="16">
        <v>0.1019916142557652</v>
      </c>
      <c r="F16" s="18">
        <v>38.92</v>
      </c>
      <c r="G16" s="13">
        <v>246.51</v>
      </c>
      <c r="H16" s="13">
        <v>68.69</v>
      </c>
      <c r="I16" s="13">
        <v>27.48</v>
      </c>
      <c r="J16" s="13"/>
      <c r="K16" s="10"/>
      <c r="L16" s="10"/>
      <c r="M16" s="11"/>
    </row>
    <row r="17" spans="1:19" ht="13.15" x14ac:dyDescent="0.4">
      <c r="A17" s="4" t="s">
        <v>37</v>
      </c>
      <c r="B17" s="1" t="s">
        <v>38</v>
      </c>
      <c r="C17" s="13">
        <v>30.24</v>
      </c>
      <c r="D17" s="4" t="s">
        <v>16</v>
      </c>
      <c r="E17" s="16">
        <v>0.10185185185185186</v>
      </c>
      <c r="F17" s="18">
        <v>3.08</v>
      </c>
      <c r="G17" s="13">
        <v>19.54</v>
      </c>
      <c r="H17" s="13">
        <v>5.44</v>
      </c>
      <c r="I17" s="13">
        <v>2.1800000000000002</v>
      </c>
      <c r="J17" s="13"/>
      <c r="K17" s="10"/>
      <c r="L17" s="10"/>
    </row>
    <row r="18" spans="1:19" ht="13.15" x14ac:dyDescent="0.4">
      <c r="A18" s="4" t="s">
        <v>39</v>
      </c>
      <c r="B18" s="1" t="s">
        <v>40</v>
      </c>
      <c r="C18" s="13">
        <v>1530</v>
      </c>
      <c r="D18" s="4" t="s">
        <v>16</v>
      </c>
      <c r="E18" s="16">
        <v>0.10200000000000001</v>
      </c>
      <c r="F18" s="18">
        <v>156.06</v>
      </c>
      <c r="G18" s="13">
        <v>988.38</v>
      </c>
      <c r="H18" s="13">
        <v>275.39999999999998</v>
      </c>
      <c r="I18" s="13">
        <v>110.16000000000001</v>
      </c>
      <c r="J18" s="13"/>
      <c r="K18" s="10"/>
      <c r="L18" s="10"/>
    </row>
    <row r="19" spans="1:19" ht="13.15" x14ac:dyDescent="0.4">
      <c r="A19" s="4" t="s">
        <v>41</v>
      </c>
      <c r="B19" s="1" t="s">
        <v>42</v>
      </c>
      <c r="C19" s="13">
        <v>1120</v>
      </c>
      <c r="D19" s="4" t="s">
        <v>16</v>
      </c>
      <c r="E19" s="16">
        <v>7.1999999999999995E-2</v>
      </c>
      <c r="F19" s="18">
        <v>80.64</v>
      </c>
      <c r="G19" s="13">
        <v>723.52</v>
      </c>
      <c r="H19" s="13">
        <v>201.6</v>
      </c>
      <c r="I19" s="13">
        <v>114.24</v>
      </c>
      <c r="J19" s="13"/>
      <c r="K19" s="10"/>
      <c r="L19" s="10"/>
    </row>
    <row r="20" spans="1:19" ht="13.15" x14ac:dyDescent="0.4">
      <c r="A20" s="4" t="s">
        <v>41</v>
      </c>
      <c r="B20" s="1" t="s">
        <v>42</v>
      </c>
      <c r="C20" s="13">
        <v>20690.64</v>
      </c>
      <c r="D20" s="4" t="s">
        <v>16</v>
      </c>
      <c r="E20" s="16">
        <v>0.10200167805345799</v>
      </c>
      <c r="F20" s="18">
        <v>2110.48</v>
      </c>
      <c r="G20" s="13">
        <v>13366.08</v>
      </c>
      <c r="H20" s="13">
        <v>3724.32</v>
      </c>
      <c r="I20" s="13">
        <v>1489.76</v>
      </c>
      <c r="J20" s="13"/>
      <c r="K20" s="10"/>
      <c r="L20" s="10"/>
    </row>
    <row r="21" spans="1:19" ht="13.15" x14ac:dyDescent="0.4">
      <c r="A21" s="4" t="s">
        <v>41</v>
      </c>
      <c r="B21" s="1" t="s">
        <v>42</v>
      </c>
      <c r="C21" s="13">
        <v>4724.32</v>
      </c>
      <c r="D21" s="4" t="s">
        <v>16</v>
      </c>
      <c r="E21" s="16">
        <v>0.1040001524028855</v>
      </c>
      <c r="F21" s="18">
        <v>491.33</v>
      </c>
      <c r="G21" s="13">
        <v>3070.79</v>
      </c>
      <c r="H21" s="13">
        <v>812.59</v>
      </c>
      <c r="I21" s="13">
        <v>349.61</v>
      </c>
      <c r="J21" s="13"/>
      <c r="K21" s="10"/>
      <c r="L21" s="10"/>
    </row>
    <row r="22" spans="1:19" ht="13.15" x14ac:dyDescent="0.4">
      <c r="A22" s="4" t="s">
        <v>43</v>
      </c>
      <c r="B22" s="1" t="s">
        <v>44</v>
      </c>
      <c r="C22" s="13">
        <v>159.31</v>
      </c>
      <c r="D22" s="4" t="s">
        <v>16</v>
      </c>
      <c r="E22" s="16">
        <v>0.10200238528654824</v>
      </c>
      <c r="F22" s="18">
        <v>16.25</v>
      </c>
      <c r="G22" s="13">
        <v>102.91</v>
      </c>
      <c r="H22" s="13">
        <v>28.68</v>
      </c>
      <c r="I22" s="13">
        <v>11.47</v>
      </c>
      <c r="J22" s="13"/>
      <c r="K22" s="10"/>
      <c r="L22" s="10"/>
    </row>
    <row r="23" spans="1:19" ht="13.15" x14ac:dyDescent="0.4">
      <c r="A23" s="4" t="s">
        <v>45</v>
      </c>
      <c r="B23" s="1" t="s">
        <v>180</v>
      </c>
      <c r="C23" s="13">
        <v>623.96</v>
      </c>
      <c r="D23" s="4" t="s">
        <v>16</v>
      </c>
      <c r="E23" s="16">
        <v>0.10200974421437271</v>
      </c>
      <c r="F23" s="18">
        <v>63.65</v>
      </c>
      <c r="G23" s="13">
        <v>403.08000000000004</v>
      </c>
      <c r="H23" s="13">
        <v>112.32</v>
      </c>
      <c r="I23" s="13">
        <v>44.91</v>
      </c>
      <c r="J23" s="13"/>
      <c r="K23" s="10"/>
      <c r="L23" s="10"/>
    </row>
    <row r="24" spans="1:19" ht="13.15" x14ac:dyDescent="0.4">
      <c r="A24" s="4" t="s">
        <v>46</v>
      </c>
      <c r="B24" s="1" t="s">
        <v>47</v>
      </c>
      <c r="C24" s="13">
        <v>6064.97</v>
      </c>
      <c r="D24" s="4" t="s">
        <v>16</v>
      </c>
      <c r="E24" s="16">
        <v>0.10233191590395335</v>
      </c>
      <c r="F24" s="18">
        <v>620.64</v>
      </c>
      <c r="G24" s="13">
        <v>3922.1</v>
      </c>
      <c r="H24" s="13">
        <v>1083.48</v>
      </c>
      <c r="I24" s="13">
        <v>438.75</v>
      </c>
      <c r="J24" s="13"/>
      <c r="K24" s="10"/>
      <c r="L24" s="10"/>
    </row>
    <row r="25" spans="1:19" ht="13.15" x14ac:dyDescent="0.4">
      <c r="A25" s="4" t="s">
        <v>48</v>
      </c>
      <c r="B25" s="1" t="s">
        <v>49</v>
      </c>
      <c r="C25" s="13">
        <v>300</v>
      </c>
      <c r="D25" s="4" t="s">
        <v>50</v>
      </c>
      <c r="E25" s="16">
        <v>0.12400000000000001</v>
      </c>
      <c r="F25" s="18">
        <v>37.200000000000003</v>
      </c>
      <c r="G25" s="13">
        <v>236.4</v>
      </c>
      <c r="H25" s="13"/>
      <c r="I25" s="13">
        <v>26.4</v>
      </c>
      <c r="J25" s="13"/>
      <c r="K25" s="10"/>
      <c r="L25" s="10"/>
    </row>
    <row r="26" spans="1:19" ht="13.15" x14ac:dyDescent="0.4">
      <c r="A26" s="4" t="s">
        <v>51</v>
      </c>
      <c r="B26" s="1" t="s">
        <v>52</v>
      </c>
      <c r="C26" s="13">
        <f>6618.36+7</f>
        <v>6625.36</v>
      </c>
      <c r="D26" s="4" t="s">
        <v>16</v>
      </c>
      <c r="E26" s="16">
        <v>0.10210686635359817</v>
      </c>
      <c r="F26" s="18">
        <v>675.78</v>
      </c>
      <c r="G26" s="13">
        <v>4280</v>
      </c>
      <c r="H26" s="13">
        <v>1192.56</v>
      </c>
      <c r="I26" s="13">
        <v>477.02000000000004</v>
      </c>
      <c r="J26" s="13"/>
      <c r="K26" s="10"/>
      <c r="L26" s="10"/>
    </row>
    <row r="27" spans="1:19" ht="13.15" x14ac:dyDescent="0.4">
      <c r="A27" s="4" t="s">
        <v>53</v>
      </c>
      <c r="B27" s="1" t="s">
        <v>54</v>
      </c>
      <c r="C27" s="13">
        <v>2450</v>
      </c>
      <c r="D27" s="4" t="s">
        <v>55</v>
      </c>
      <c r="E27" s="4" t="s">
        <v>24</v>
      </c>
      <c r="F27" s="18">
        <v>925</v>
      </c>
      <c r="G27" s="13">
        <v>1525</v>
      </c>
      <c r="H27" s="13"/>
      <c r="I27" s="13"/>
      <c r="J27" s="13"/>
      <c r="K27" s="10"/>
      <c r="L27" s="10"/>
    </row>
    <row r="28" spans="1:19" ht="13.15" x14ac:dyDescent="0.4">
      <c r="A28" s="4" t="s">
        <v>56</v>
      </c>
      <c r="B28" s="1" t="s">
        <v>57</v>
      </c>
      <c r="C28" s="13">
        <v>1617.85</v>
      </c>
      <c r="D28" s="4" t="s">
        <v>16</v>
      </c>
      <c r="E28" s="16">
        <v>0.10199956732700807</v>
      </c>
      <c r="F28" s="18">
        <v>165.02</v>
      </c>
      <c r="G28" s="13">
        <v>1045.1300000000001</v>
      </c>
      <c r="H28" s="13">
        <v>291.20999999999998</v>
      </c>
      <c r="I28" s="13">
        <v>116.49</v>
      </c>
      <c r="J28" s="13"/>
      <c r="K28" s="10"/>
      <c r="L28" s="10"/>
    </row>
    <row r="29" spans="1:19" ht="13.15" x14ac:dyDescent="0.4">
      <c r="A29" s="4" t="s">
        <v>58</v>
      </c>
      <c r="B29" s="1" t="s">
        <v>59</v>
      </c>
      <c r="C29" s="12">
        <v>266584.79000000004</v>
      </c>
      <c r="D29" s="4" t="s">
        <v>60</v>
      </c>
      <c r="E29" s="16">
        <f>+F29/C29</f>
        <v>0.14097165858562297</v>
      </c>
      <c r="F29" s="20">
        <v>37580.9</v>
      </c>
      <c r="G29" s="12">
        <v>158893.68</v>
      </c>
      <c r="H29" s="12">
        <v>43355.87</v>
      </c>
      <c r="I29" s="12">
        <v>26754.339999999997</v>
      </c>
      <c r="J29" s="13"/>
      <c r="K29" s="10"/>
      <c r="L29" s="10"/>
    </row>
    <row r="30" spans="1:19" ht="13.15" x14ac:dyDescent="0.4">
      <c r="A30" s="4" t="s">
        <v>61</v>
      </c>
      <c r="B30" s="1" t="s">
        <v>62</v>
      </c>
      <c r="C30" s="13">
        <v>165</v>
      </c>
      <c r="D30" s="4" t="s">
        <v>16</v>
      </c>
      <c r="E30" s="16">
        <v>0.10199999999999999</v>
      </c>
      <c r="F30" s="18">
        <v>16.829999999999998</v>
      </c>
      <c r="G30" s="13">
        <v>106.59</v>
      </c>
      <c r="H30" s="13">
        <v>29.7</v>
      </c>
      <c r="I30" s="13">
        <v>11.88</v>
      </c>
      <c r="J30" s="13"/>
      <c r="K30" s="10"/>
      <c r="L30" s="10"/>
    </row>
    <row r="31" spans="1:19" ht="13.15" x14ac:dyDescent="0.4">
      <c r="A31" s="4" t="s">
        <v>63</v>
      </c>
      <c r="B31" s="1" t="s">
        <v>64</v>
      </c>
      <c r="C31" s="13">
        <v>2090.6</v>
      </c>
      <c r="D31" s="4" t="s">
        <v>16</v>
      </c>
      <c r="E31" s="16">
        <v>0.10398928537262031</v>
      </c>
      <c r="F31" s="18">
        <v>217.4</v>
      </c>
      <c r="G31" s="13">
        <v>1358.9</v>
      </c>
      <c r="H31" s="13">
        <v>359.6</v>
      </c>
      <c r="I31" s="13">
        <v>154.69999999999999</v>
      </c>
      <c r="J31" s="13"/>
      <c r="K31" s="10"/>
      <c r="L31" s="10"/>
    </row>
    <row r="32" spans="1:19" ht="13.15" x14ac:dyDescent="0.4">
      <c r="A32" s="2" t="s">
        <v>65</v>
      </c>
      <c r="B32" s="1" t="s">
        <v>66</v>
      </c>
      <c r="C32" s="3">
        <v>28104.080000000002</v>
      </c>
      <c r="D32" s="4" t="s">
        <v>16</v>
      </c>
      <c r="E32" s="9">
        <v>0.10339637518822889</v>
      </c>
      <c r="F32" s="19">
        <v>2905.86</v>
      </c>
      <c r="G32" s="3">
        <v>18262.98</v>
      </c>
      <c r="H32" s="3">
        <v>4860.84</v>
      </c>
      <c r="I32" s="3">
        <v>2074.4</v>
      </c>
      <c r="J32" s="13"/>
      <c r="L32" s="2"/>
      <c r="M32" s="13"/>
      <c r="N32" s="4"/>
      <c r="O32" s="16"/>
      <c r="P32" s="13"/>
      <c r="Q32" s="13"/>
      <c r="R32" s="13"/>
      <c r="S32" s="13"/>
    </row>
    <row r="33" spans="1:19" ht="13.15" x14ac:dyDescent="0.4">
      <c r="A33" s="4" t="s">
        <v>67</v>
      </c>
      <c r="B33" s="1" t="s">
        <v>68</v>
      </c>
      <c r="C33" s="13">
        <v>10.15</v>
      </c>
      <c r="D33" s="4" t="s">
        <v>16</v>
      </c>
      <c r="E33" s="16">
        <v>0.10246305418719212</v>
      </c>
      <c r="F33" s="18">
        <v>1.04</v>
      </c>
      <c r="G33" s="13">
        <v>6.56</v>
      </c>
      <c r="H33" s="13">
        <v>1.82</v>
      </c>
      <c r="I33" s="13">
        <v>0.73</v>
      </c>
      <c r="J33" s="13"/>
      <c r="L33" s="2"/>
      <c r="M33" s="12"/>
      <c r="P33" s="12"/>
      <c r="Q33" s="12"/>
      <c r="R33" s="12"/>
      <c r="S33" s="12"/>
    </row>
    <row r="34" spans="1:19" ht="13.15" x14ac:dyDescent="0.4">
      <c r="A34" s="4" t="s">
        <v>69</v>
      </c>
      <c r="B34" s="1" t="s">
        <v>70</v>
      </c>
      <c r="C34" s="13">
        <v>65.98</v>
      </c>
      <c r="D34" s="4" t="s">
        <v>16</v>
      </c>
      <c r="E34" s="16">
        <v>0.10200060624431646</v>
      </c>
      <c r="F34" s="18">
        <v>6.73</v>
      </c>
      <c r="G34" s="13">
        <v>42.62</v>
      </c>
      <c r="H34" s="13">
        <v>11.88</v>
      </c>
      <c r="I34" s="13">
        <v>4.75</v>
      </c>
      <c r="J34" s="13"/>
      <c r="K34" s="10"/>
      <c r="L34" s="10"/>
    </row>
    <row r="35" spans="1:19" ht="13.15" x14ac:dyDescent="0.4">
      <c r="A35" s="4" t="s">
        <v>71</v>
      </c>
      <c r="B35" s="1" t="s">
        <v>72</v>
      </c>
      <c r="C35" s="13">
        <f>224.73-171.27</f>
        <v>53.45999999999998</v>
      </c>
      <c r="D35" s="16" t="s">
        <v>73</v>
      </c>
      <c r="E35" s="16" t="s">
        <v>24</v>
      </c>
      <c r="F35" s="18">
        <v>5.45</v>
      </c>
      <c r="G35" s="13">
        <v>34.54</v>
      </c>
      <c r="H35" s="13">
        <v>9.6199999999999992</v>
      </c>
      <c r="I35" s="13">
        <v>3.85</v>
      </c>
      <c r="J35" s="13"/>
      <c r="K35" s="10"/>
      <c r="L35" s="10"/>
    </row>
    <row r="36" spans="1:19" ht="13.15" x14ac:dyDescent="0.4">
      <c r="A36" s="4" t="s">
        <v>71</v>
      </c>
      <c r="B36" s="1" t="s">
        <v>72</v>
      </c>
      <c r="C36" s="13">
        <v>397.6</v>
      </c>
      <c r="D36" s="16" t="s">
        <v>73</v>
      </c>
      <c r="E36" s="4" t="s">
        <v>24</v>
      </c>
      <c r="F36" s="18">
        <v>225.24</v>
      </c>
      <c r="G36" s="13">
        <v>32.5</v>
      </c>
      <c r="H36" s="13"/>
      <c r="I36" s="13">
        <v>139.86000000000001</v>
      </c>
      <c r="J36" s="13"/>
      <c r="K36" s="10"/>
      <c r="L36" s="10"/>
    </row>
    <row r="37" spans="1:19" ht="13.15" x14ac:dyDescent="0.4">
      <c r="A37" s="4" t="s">
        <v>71</v>
      </c>
      <c r="B37" s="1" t="s">
        <v>72</v>
      </c>
      <c r="C37" s="13">
        <v>387.61</v>
      </c>
      <c r="D37" s="16" t="s">
        <v>73</v>
      </c>
      <c r="E37" s="4" t="s">
        <v>24</v>
      </c>
      <c r="F37" s="18">
        <v>230.5</v>
      </c>
      <c r="G37" s="13"/>
      <c r="H37" s="13"/>
      <c r="I37" s="13"/>
      <c r="J37" s="2">
        <v>157.11000000000001</v>
      </c>
      <c r="K37" s="10"/>
      <c r="L37" s="10"/>
    </row>
    <row r="38" spans="1:19" ht="13.15" x14ac:dyDescent="0.4">
      <c r="A38" s="4" t="s">
        <v>71</v>
      </c>
      <c r="B38" s="1" t="s">
        <v>72</v>
      </c>
      <c r="C38" s="13">
        <v>249.35</v>
      </c>
      <c r="D38" s="16" t="s">
        <v>73</v>
      </c>
      <c r="E38" s="4" t="s">
        <v>24</v>
      </c>
      <c r="F38" s="18">
        <v>152.06</v>
      </c>
      <c r="G38" s="13"/>
      <c r="H38" s="13"/>
      <c r="I38" s="13">
        <v>97.29</v>
      </c>
      <c r="J38" s="13"/>
      <c r="K38" s="10"/>
      <c r="L38" s="10"/>
    </row>
    <row r="39" spans="1:19" ht="13.15" x14ac:dyDescent="0.4">
      <c r="A39" s="4" t="s">
        <v>74</v>
      </c>
      <c r="B39" s="1" t="s">
        <v>75</v>
      </c>
      <c r="C39" s="13">
        <v>550</v>
      </c>
      <c r="D39" s="4" t="s">
        <v>16</v>
      </c>
      <c r="E39" s="16">
        <v>0.10200000000000001</v>
      </c>
      <c r="F39" s="18">
        <v>56.1</v>
      </c>
      <c r="G39" s="13">
        <v>355.3</v>
      </c>
      <c r="H39" s="13">
        <v>99</v>
      </c>
      <c r="I39" s="13">
        <v>39.6</v>
      </c>
      <c r="J39" s="13"/>
      <c r="K39" s="10"/>
      <c r="L39" s="10"/>
    </row>
    <row r="40" spans="1:19" ht="13.15" x14ac:dyDescent="0.4">
      <c r="A40" s="4" t="s">
        <v>74</v>
      </c>
      <c r="B40" s="1" t="s">
        <v>75</v>
      </c>
      <c r="C40" s="13">
        <v>300</v>
      </c>
      <c r="D40" s="4" t="s">
        <v>50</v>
      </c>
      <c r="E40" s="16">
        <v>0.12400000000000001</v>
      </c>
      <c r="F40" s="18">
        <v>37.200000000000003</v>
      </c>
      <c r="G40" s="13">
        <v>236.4</v>
      </c>
      <c r="H40" s="13"/>
      <c r="I40" s="13">
        <v>26.4</v>
      </c>
      <c r="J40" s="13"/>
      <c r="K40" s="10"/>
      <c r="L40" s="10"/>
    </row>
    <row r="41" spans="1:19" ht="13.15" x14ac:dyDescent="0.4">
      <c r="A41" s="4" t="s">
        <v>76</v>
      </c>
      <c r="B41" s="1" t="s">
        <v>77</v>
      </c>
      <c r="C41" s="13">
        <v>666.18</v>
      </c>
      <c r="D41" s="4" t="s">
        <v>16</v>
      </c>
      <c r="E41" s="16">
        <v>0.10199945960551203</v>
      </c>
      <c r="F41" s="18">
        <v>67.95</v>
      </c>
      <c r="G41" s="13">
        <v>430.36</v>
      </c>
      <c r="H41" s="13">
        <v>119.91</v>
      </c>
      <c r="I41" s="13">
        <v>47.96</v>
      </c>
      <c r="J41" s="13"/>
      <c r="K41" s="10"/>
      <c r="L41" s="10"/>
    </row>
    <row r="42" spans="1:19" ht="13.15" x14ac:dyDescent="0.4">
      <c r="A42" s="4" t="s">
        <v>78</v>
      </c>
      <c r="B42" s="1" t="s">
        <v>79</v>
      </c>
      <c r="C42" s="13">
        <v>10589.33</v>
      </c>
      <c r="D42" s="4" t="s">
        <v>16</v>
      </c>
      <c r="E42" s="16">
        <v>0.10200078758523909</v>
      </c>
      <c r="F42" s="18">
        <v>1080.1199999999999</v>
      </c>
      <c r="G42" s="13">
        <v>6840.71</v>
      </c>
      <c r="H42" s="13">
        <v>1906.07</v>
      </c>
      <c r="I42" s="13">
        <v>762.43000000000006</v>
      </c>
      <c r="J42" s="13"/>
      <c r="K42" s="10"/>
      <c r="L42" s="10"/>
    </row>
    <row r="43" spans="1:19" ht="13.15" x14ac:dyDescent="0.4">
      <c r="A43" s="4" t="s">
        <v>80</v>
      </c>
      <c r="B43" s="1" t="s">
        <v>81</v>
      </c>
      <c r="C43" s="13">
        <v>1677.04</v>
      </c>
      <c r="D43" s="4" t="s">
        <v>16</v>
      </c>
      <c r="E43" s="16">
        <v>0.10199518198731097</v>
      </c>
      <c r="F43" s="18">
        <v>171.04999999999998</v>
      </c>
      <c r="G43" s="13">
        <v>1083.3699999999999</v>
      </c>
      <c r="H43" s="13">
        <v>301.88</v>
      </c>
      <c r="I43" s="13">
        <v>120.74000000000001</v>
      </c>
      <c r="J43" s="13"/>
      <c r="K43" s="10"/>
      <c r="L43" s="10"/>
    </row>
    <row r="44" spans="1:19" ht="13.15" x14ac:dyDescent="0.4">
      <c r="A44" s="4" t="s">
        <v>82</v>
      </c>
      <c r="B44" s="1" t="s">
        <v>83</v>
      </c>
      <c r="C44" s="13">
        <v>1326.68</v>
      </c>
      <c r="D44" s="4" t="s">
        <v>16</v>
      </c>
      <c r="E44" s="16">
        <v>0.10199897488467452</v>
      </c>
      <c r="F44" s="18">
        <v>135.32</v>
      </c>
      <c r="G44" s="13">
        <v>857.04</v>
      </c>
      <c r="H44" s="13">
        <v>238.8</v>
      </c>
      <c r="I44" s="13">
        <v>95.52</v>
      </c>
      <c r="J44" s="13"/>
      <c r="K44" s="10"/>
      <c r="L44" s="10"/>
    </row>
    <row r="45" spans="1:19" ht="13.15" x14ac:dyDescent="0.4">
      <c r="A45" s="4" t="s">
        <v>82</v>
      </c>
      <c r="B45" s="1" t="s">
        <v>83</v>
      </c>
      <c r="C45" s="13">
        <v>2526.64</v>
      </c>
      <c r="D45" s="4" t="s">
        <v>16</v>
      </c>
      <c r="E45" s="16">
        <v>0.10401165183801413</v>
      </c>
      <c r="F45" s="18">
        <v>262.8</v>
      </c>
      <c r="G45" s="13">
        <v>1642.32</v>
      </c>
      <c r="H45" s="13">
        <v>434.56</v>
      </c>
      <c r="I45" s="13">
        <v>186.96</v>
      </c>
      <c r="J45" s="13"/>
      <c r="K45" s="10"/>
      <c r="L45" s="10"/>
    </row>
    <row r="46" spans="1:19" ht="13.15" x14ac:dyDescent="0.4">
      <c r="A46" s="4" t="s">
        <v>84</v>
      </c>
      <c r="B46" s="1" t="s">
        <v>85</v>
      </c>
      <c r="C46" s="13">
        <v>29901.360000000001</v>
      </c>
      <c r="D46" s="4" t="s">
        <v>86</v>
      </c>
      <c r="E46" s="16">
        <v>0.16269193106935603</v>
      </c>
      <c r="F46" s="18">
        <v>4864.71</v>
      </c>
      <c r="G46" s="13">
        <v>21799.85</v>
      </c>
      <c r="H46" s="13">
        <v>574.20000000000005</v>
      </c>
      <c r="I46" s="13">
        <v>2662.6</v>
      </c>
      <c r="J46" s="13"/>
      <c r="L46" s="2"/>
      <c r="M46" s="13"/>
      <c r="N46" s="4"/>
      <c r="O46" s="16"/>
      <c r="P46" s="13"/>
      <c r="Q46" s="13"/>
      <c r="R46" s="13"/>
      <c r="S46" s="13">
        <v>128.80000000000001</v>
      </c>
    </row>
    <row r="47" spans="1:19" ht="13.15" x14ac:dyDescent="0.4">
      <c r="A47" s="4" t="s">
        <v>87</v>
      </c>
      <c r="B47" s="1" t="s">
        <v>88</v>
      </c>
      <c r="C47" s="13">
        <v>143.30000000000001</v>
      </c>
      <c r="D47" s="4" t="s">
        <v>16</v>
      </c>
      <c r="E47" s="16">
        <v>0.10202372644801115</v>
      </c>
      <c r="F47" s="18">
        <v>14.62</v>
      </c>
      <c r="G47" s="13">
        <v>92.57</v>
      </c>
      <c r="H47" s="13">
        <v>25.79</v>
      </c>
      <c r="I47" s="13">
        <v>10.32</v>
      </c>
      <c r="J47" s="13"/>
      <c r="L47" s="2"/>
      <c r="M47" s="12"/>
      <c r="N47" s="4"/>
      <c r="P47" s="12"/>
      <c r="Q47" s="12"/>
      <c r="R47" s="12"/>
      <c r="S47" s="12">
        <f>SUM(S46:S46)</f>
        <v>128.80000000000001</v>
      </c>
    </row>
    <row r="48" spans="1:19" ht="13.15" x14ac:dyDescent="0.4">
      <c r="A48" s="4" t="s">
        <v>89</v>
      </c>
      <c r="B48" s="1" t="s">
        <v>90</v>
      </c>
      <c r="C48" s="13">
        <v>1334.8400000000001</v>
      </c>
      <c r="D48" s="4" t="s">
        <v>16</v>
      </c>
      <c r="E48" s="16">
        <v>0.10199724311527973</v>
      </c>
      <c r="F48" s="18">
        <v>136.15</v>
      </c>
      <c r="G48" s="13">
        <v>862.31</v>
      </c>
      <c r="H48" s="13">
        <v>240.26999999999998</v>
      </c>
      <c r="I48" s="13">
        <v>96.11</v>
      </c>
      <c r="J48" s="13"/>
      <c r="K48" s="10"/>
      <c r="L48" s="10"/>
    </row>
    <row r="49" spans="1:13" ht="13.15" x14ac:dyDescent="0.4">
      <c r="A49" s="4" t="s">
        <v>91</v>
      </c>
      <c r="B49" s="1" t="s">
        <v>92</v>
      </c>
      <c r="C49" s="13">
        <v>5574.65</v>
      </c>
      <c r="D49" s="4" t="s">
        <v>16</v>
      </c>
      <c r="E49" s="16">
        <v>0.1020010224857166</v>
      </c>
      <c r="F49" s="18">
        <v>568.62</v>
      </c>
      <c r="G49" s="13">
        <v>3601.22</v>
      </c>
      <c r="H49" s="13">
        <v>1003.44</v>
      </c>
      <c r="I49" s="13">
        <v>401.37</v>
      </c>
      <c r="J49" s="13"/>
      <c r="K49" s="10"/>
      <c r="L49" s="10"/>
    </row>
    <row r="50" spans="1:13" ht="13.15" x14ac:dyDescent="0.4">
      <c r="A50" s="4" t="s">
        <v>93</v>
      </c>
      <c r="B50" s="1" t="s">
        <v>94</v>
      </c>
      <c r="C50" s="13">
        <v>63.6</v>
      </c>
      <c r="D50" s="4" t="s">
        <v>16</v>
      </c>
      <c r="E50" s="16">
        <v>0.10204402515723271</v>
      </c>
      <c r="F50" s="18">
        <v>6.49</v>
      </c>
      <c r="G50" s="13">
        <v>41.08</v>
      </c>
      <c r="H50" s="13">
        <v>11.44</v>
      </c>
      <c r="I50" s="13">
        <v>4.59</v>
      </c>
      <c r="J50" s="13"/>
      <c r="K50" s="10"/>
      <c r="L50" s="10"/>
    </row>
    <row r="51" spans="1:13" ht="13.15" x14ac:dyDescent="0.4">
      <c r="A51" s="4" t="s">
        <v>95</v>
      </c>
      <c r="B51" s="1" t="s">
        <v>96</v>
      </c>
      <c r="C51" s="13">
        <v>694.15</v>
      </c>
      <c r="D51" s="4" t="s">
        <v>16</v>
      </c>
      <c r="E51" s="16">
        <v>0.10199524598429734</v>
      </c>
      <c r="F51" s="18">
        <v>70.8</v>
      </c>
      <c r="G51" s="13">
        <v>448.42</v>
      </c>
      <c r="H51" s="13">
        <v>124.95</v>
      </c>
      <c r="I51" s="13">
        <v>49.98</v>
      </c>
      <c r="J51" s="13"/>
      <c r="K51" s="10"/>
      <c r="L51" s="10"/>
    </row>
    <row r="52" spans="1:13" ht="13.15" x14ac:dyDescent="0.4">
      <c r="A52" s="4" t="s">
        <v>97</v>
      </c>
      <c r="B52" s="1" t="s">
        <v>98</v>
      </c>
      <c r="C52" s="3">
        <v>4223</v>
      </c>
      <c r="D52" s="4" t="s">
        <v>16</v>
      </c>
      <c r="E52" s="9">
        <v>0.10200094719393796</v>
      </c>
      <c r="F52" s="19">
        <v>430.75</v>
      </c>
      <c r="G52" s="3">
        <v>2728.05</v>
      </c>
      <c r="H52" s="3">
        <v>760.14</v>
      </c>
      <c r="I52" s="3">
        <v>304.06</v>
      </c>
      <c r="K52" s="10"/>
      <c r="L52" s="10"/>
    </row>
    <row r="53" spans="1:13" ht="13.15" x14ac:dyDescent="0.4">
      <c r="A53" s="4" t="s">
        <v>99</v>
      </c>
      <c r="B53" s="1" t="s">
        <v>100</v>
      </c>
      <c r="C53" s="13">
        <v>206</v>
      </c>
      <c r="D53" s="4" t="s">
        <v>50</v>
      </c>
      <c r="E53" s="16">
        <v>0.12398058252427184</v>
      </c>
      <c r="F53" s="18">
        <v>25.54</v>
      </c>
      <c r="G53" s="13">
        <v>162.33000000000001</v>
      </c>
      <c r="H53" s="13"/>
      <c r="I53" s="13">
        <v>18.13</v>
      </c>
      <c r="J53" s="13"/>
      <c r="K53" s="10"/>
      <c r="L53" s="10"/>
    </row>
    <row r="54" spans="1:13" ht="13.15" x14ac:dyDescent="0.4">
      <c r="A54" s="4" t="s">
        <v>99</v>
      </c>
      <c r="B54" s="1" t="s">
        <v>100</v>
      </c>
      <c r="C54" s="13">
        <v>2060</v>
      </c>
      <c r="D54" s="4" t="s">
        <v>101</v>
      </c>
      <c r="E54" s="4" t="s">
        <v>24</v>
      </c>
      <c r="F54" s="18">
        <v>824</v>
      </c>
      <c r="G54" s="13">
        <v>1030</v>
      </c>
      <c r="H54" s="13"/>
      <c r="I54" s="13">
        <v>206</v>
      </c>
      <c r="J54" s="13"/>
      <c r="K54" s="10"/>
      <c r="L54" s="10"/>
    </row>
    <row r="55" spans="1:13" ht="13.15" x14ac:dyDescent="0.4">
      <c r="A55" s="4" t="s">
        <v>102</v>
      </c>
      <c r="B55" s="1" t="s">
        <v>103</v>
      </c>
      <c r="C55" s="13">
        <v>38.159999999999997</v>
      </c>
      <c r="D55" s="4" t="s">
        <v>16</v>
      </c>
      <c r="E55" s="16">
        <v>0.10193920335429771</v>
      </c>
      <c r="F55" s="18">
        <v>3.89</v>
      </c>
      <c r="G55" s="13">
        <v>24.65</v>
      </c>
      <c r="H55" s="13">
        <v>6.87</v>
      </c>
      <c r="I55" s="13">
        <v>2.75</v>
      </c>
      <c r="J55" s="13"/>
      <c r="K55" s="10"/>
      <c r="L55" s="10"/>
    </row>
    <row r="56" spans="1:13" ht="13.15" x14ac:dyDescent="0.4">
      <c r="A56" s="4" t="s">
        <v>104</v>
      </c>
      <c r="B56" s="1" t="s">
        <v>105</v>
      </c>
      <c r="C56" s="13">
        <v>628.55999999999995</v>
      </c>
      <c r="D56" s="4" t="s">
        <v>16</v>
      </c>
      <c r="E56" s="16">
        <v>0.10194730813287516</v>
      </c>
      <c r="F56" s="18">
        <v>64.08</v>
      </c>
      <c r="G56" s="13">
        <v>406.08</v>
      </c>
      <c r="H56" s="13">
        <v>113.12</v>
      </c>
      <c r="I56" s="13">
        <v>45.28</v>
      </c>
      <c r="J56" s="13"/>
      <c r="K56" s="10"/>
      <c r="L56" s="10"/>
    </row>
    <row r="57" spans="1:13" ht="13.15" x14ac:dyDescent="0.4">
      <c r="A57" s="4" t="s">
        <v>104</v>
      </c>
      <c r="B57" s="1" t="s">
        <v>105</v>
      </c>
      <c r="C57" s="13">
        <v>1980</v>
      </c>
      <c r="D57" s="4" t="s">
        <v>16</v>
      </c>
      <c r="E57" s="16">
        <v>0.10200000000000001</v>
      </c>
      <c r="F57" s="18">
        <v>201.96</v>
      </c>
      <c r="G57" s="13">
        <v>1279.08</v>
      </c>
      <c r="H57" s="13">
        <v>356.4</v>
      </c>
      <c r="I57" s="13">
        <v>142.56</v>
      </c>
      <c r="J57" s="13"/>
      <c r="K57" s="10"/>
      <c r="L57" s="10"/>
    </row>
    <row r="58" spans="1:13" ht="13.15" x14ac:dyDescent="0.4">
      <c r="A58" s="4" t="s">
        <v>104</v>
      </c>
      <c r="B58" s="1" t="s">
        <v>105</v>
      </c>
      <c r="C58" s="13">
        <v>1463</v>
      </c>
      <c r="D58" s="4" t="s">
        <v>16</v>
      </c>
      <c r="E58" s="16">
        <v>0.10398496240601504</v>
      </c>
      <c r="F58" s="18">
        <v>152.13</v>
      </c>
      <c r="G58" s="13">
        <v>950.95</v>
      </c>
      <c r="H58" s="13">
        <v>251.68</v>
      </c>
      <c r="I58" s="13">
        <v>108.24</v>
      </c>
      <c r="J58" s="13"/>
      <c r="K58" s="10"/>
      <c r="L58" s="10"/>
    </row>
    <row r="59" spans="1:13" ht="13.15" x14ac:dyDescent="0.4">
      <c r="A59" s="4" t="s">
        <v>106</v>
      </c>
      <c r="B59" s="1" t="s">
        <v>107</v>
      </c>
      <c r="C59" s="13">
        <v>2665.9</v>
      </c>
      <c r="D59" s="4" t="s">
        <v>16</v>
      </c>
      <c r="E59" s="16">
        <v>0.1019993248058817</v>
      </c>
      <c r="F59" s="18">
        <v>271.92</v>
      </c>
      <c r="G59" s="13">
        <v>1722.18</v>
      </c>
      <c r="H59" s="13">
        <v>479.86</v>
      </c>
      <c r="I59" s="13">
        <v>191.94</v>
      </c>
      <c r="J59" s="13"/>
      <c r="K59" s="10"/>
      <c r="L59" s="10"/>
    </row>
    <row r="60" spans="1:13" ht="13.15" x14ac:dyDescent="0.4">
      <c r="A60" s="4" t="s">
        <v>108</v>
      </c>
      <c r="B60" s="1" t="s">
        <v>109</v>
      </c>
      <c r="C60" s="13">
        <v>238.8</v>
      </c>
      <c r="D60" s="4" t="s">
        <v>16</v>
      </c>
      <c r="E60" s="16">
        <v>0.10201005025125627</v>
      </c>
      <c r="F60" s="18">
        <v>24.36</v>
      </c>
      <c r="G60" s="13">
        <v>154.26</v>
      </c>
      <c r="H60" s="13">
        <v>42.980000000000004</v>
      </c>
      <c r="I60" s="13">
        <v>17.2</v>
      </c>
      <c r="J60" s="13"/>
      <c r="K60" s="10"/>
      <c r="L60" s="10"/>
      <c r="M60" s="12"/>
    </row>
    <row r="61" spans="1:13" ht="13.15" x14ac:dyDescent="0.4">
      <c r="A61" s="4" t="s">
        <v>110</v>
      </c>
      <c r="B61" s="1" t="s">
        <v>111</v>
      </c>
      <c r="C61" s="13">
        <v>48</v>
      </c>
      <c r="D61" s="4" t="s">
        <v>16</v>
      </c>
      <c r="E61" s="16">
        <v>0.10208333333333335</v>
      </c>
      <c r="F61" s="18">
        <v>4.9000000000000004</v>
      </c>
      <c r="G61" s="13">
        <v>31</v>
      </c>
      <c r="H61" s="13">
        <v>8.64</v>
      </c>
      <c r="I61" s="13">
        <v>3.46</v>
      </c>
      <c r="J61" s="13"/>
      <c r="K61" s="10"/>
      <c r="L61" s="10"/>
    </row>
    <row r="62" spans="1:13" ht="13.15" x14ac:dyDescent="0.4">
      <c r="A62" s="4" t="s">
        <v>112</v>
      </c>
      <c r="B62" s="1" t="s">
        <v>113</v>
      </c>
      <c r="C62" s="13">
        <v>3604.7</v>
      </c>
      <c r="D62" s="4" t="s">
        <v>16</v>
      </c>
      <c r="E62" s="16">
        <v>0.10200016644935779</v>
      </c>
      <c r="F62" s="18">
        <v>367.68</v>
      </c>
      <c r="G62" s="13">
        <v>2328.63</v>
      </c>
      <c r="H62" s="13">
        <v>648.85</v>
      </c>
      <c r="I62" s="13">
        <v>259.54000000000002</v>
      </c>
      <c r="J62" s="13"/>
      <c r="K62" s="10"/>
      <c r="L62" s="10"/>
    </row>
    <row r="63" spans="1:13" ht="13.15" x14ac:dyDescent="0.4">
      <c r="A63" s="4" t="s">
        <v>114</v>
      </c>
      <c r="B63" s="1" t="s">
        <v>115</v>
      </c>
      <c r="C63" s="13">
        <v>85.49</v>
      </c>
      <c r="D63" s="4" t="s">
        <v>16</v>
      </c>
      <c r="E63" s="16">
        <v>0.10188326120014038</v>
      </c>
      <c r="F63" s="18">
        <v>8.7100000000000009</v>
      </c>
      <c r="G63" s="13">
        <v>55.23</v>
      </c>
      <c r="H63" s="13">
        <v>15.39</v>
      </c>
      <c r="I63" s="13">
        <v>6.16</v>
      </c>
      <c r="J63" s="13"/>
      <c r="K63" s="10"/>
      <c r="L63" s="10"/>
    </row>
    <row r="64" spans="1:13" ht="13.15" x14ac:dyDescent="0.4">
      <c r="A64" s="4" t="s">
        <v>116</v>
      </c>
      <c r="B64" s="1" t="s">
        <v>117</v>
      </c>
      <c r="C64" s="13">
        <v>2807.14</v>
      </c>
      <c r="D64" s="4" t="s">
        <v>16</v>
      </c>
      <c r="E64" s="16">
        <v>0.10200417506786266</v>
      </c>
      <c r="F64" s="18">
        <v>286.33999999999997</v>
      </c>
      <c r="G64" s="13">
        <v>1813.41</v>
      </c>
      <c r="H64" s="13">
        <v>505.29</v>
      </c>
      <c r="I64" s="13">
        <v>202.1</v>
      </c>
      <c r="J64" s="13"/>
      <c r="K64" s="10"/>
      <c r="L64" s="10"/>
    </row>
    <row r="65" spans="1:12" ht="13.15" x14ac:dyDescent="0.4">
      <c r="A65" s="4" t="s">
        <v>118</v>
      </c>
      <c r="B65" s="1" t="s">
        <v>119</v>
      </c>
      <c r="C65" s="13">
        <v>226.81</v>
      </c>
      <c r="D65" s="4" t="s">
        <v>16</v>
      </c>
      <c r="E65" s="16">
        <v>0.10197963052775451</v>
      </c>
      <c r="F65" s="18">
        <v>23.13</v>
      </c>
      <c r="G65" s="13">
        <v>146.52000000000001</v>
      </c>
      <c r="H65" s="13">
        <v>40.83</v>
      </c>
      <c r="I65" s="13">
        <v>16.329999999999998</v>
      </c>
      <c r="J65" s="13"/>
      <c r="K65" s="10"/>
      <c r="L65" s="10"/>
    </row>
    <row r="66" spans="1:12" ht="13.15" x14ac:dyDescent="0.4">
      <c r="A66" s="4" t="s">
        <v>120</v>
      </c>
      <c r="B66" s="1" t="s">
        <v>121</v>
      </c>
      <c r="C66" s="13">
        <v>110.16</v>
      </c>
      <c r="D66" s="4" t="s">
        <v>16</v>
      </c>
      <c r="E66" s="16">
        <v>0.10203340595497459</v>
      </c>
      <c r="F66" s="18">
        <v>11.24</v>
      </c>
      <c r="G66" s="13">
        <v>71.16</v>
      </c>
      <c r="H66" s="13">
        <v>19.829999999999998</v>
      </c>
      <c r="I66" s="13">
        <v>7.93</v>
      </c>
      <c r="J66" s="13"/>
      <c r="K66" s="10"/>
      <c r="L66" s="10"/>
    </row>
    <row r="67" spans="1:12" ht="13.15" x14ac:dyDescent="0.4">
      <c r="A67" s="4" t="s">
        <v>122</v>
      </c>
      <c r="B67" s="1" t="s">
        <v>123</v>
      </c>
      <c r="C67" s="13">
        <v>300</v>
      </c>
      <c r="D67" s="4" t="s">
        <v>16</v>
      </c>
      <c r="E67" s="16">
        <v>0.10199999999999999</v>
      </c>
      <c r="F67" s="18">
        <v>30.599999999999998</v>
      </c>
      <c r="G67" s="13">
        <v>193.79999999999998</v>
      </c>
      <c r="H67" s="13">
        <v>54</v>
      </c>
      <c r="I67" s="13">
        <v>21.6</v>
      </c>
      <c r="J67" s="13"/>
      <c r="K67" s="10"/>
      <c r="L67" s="10"/>
    </row>
    <row r="68" spans="1:12" ht="13.15" x14ac:dyDescent="0.4">
      <c r="A68" s="4" t="s">
        <v>124</v>
      </c>
      <c r="B68" s="1" t="s">
        <v>125</v>
      </c>
      <c r="C68" s="13">
        <v>1085</v>
      </c>
      <c r="D68" s="4" t="s">
        <v>16</v>
      </c>
      <c r="E68" s="16">
        <v>0.10201843317972349</v>
      </c>
      <c r="F68" s="18">
        <v>110.68999999999998</v>
      </c>
      <c r="G68" s="13">
        <v>700.87</v>
      </c>
      <c r="H68" s="13">
        <v>195.29999999999998</v>
      </c>
      <c r="I68" s="13">
        <v>78.139999999999986</v>
      </c>
      <c r="J68" s="13"/>
      <c r="K68" s="10"/>
      <c r="L68" s="10"/>
    </row>
    <row r="69" spans="1:12" ht="13.15" x14ac:dyDescent="0.4">
      <c r="A69" s="4" t="s">
        <v>126</v>
      </c>
      <c r="B69" s="1" t="s">
        <v>127</v>
      </c>
      <c r="C69" s="13">
        <v>164.24</v>
      </c>
      <c r="D69" s="4" t="s">
        <v>16</v>
      </c>
      <c r="E69" s="16">
        <v>0.10198490014612761</v>
      </c>
      <c r="F69" s="18">
        <v>16.75</v>
      </c>
      <c r="G69" s="13">
        <v>106.1</v>
      </c>
      <c r="H69" s="13">
        <v>29.56</v>
      </c>
      <c r="I69" s="13">
        <v>11.83</v>
      </c>
      <c r="J69" s="13"/>
      <c r="K69" s="10"/>
      <c r="L69" s="10"/>
    </row>
    <row r="70" spans="1:12" ht="13.15" x14ac:dyDescent="0.4">
      <c r="A70" s="4" t="s">
        <v>128</v>
      </c>
      <c r="B70" s="1" t="s">
        <v>129</v>
      </c>
      <c r="C70" s="13">
        <v>17069.259999999998</v>
      </c>
      <c r="D70" s="4" t="s">
        <v>16</v>
      </c>
      <c r="E70" s="16">
        <v>0.10200090689344471</v>
      </c>
      <c r="F70" s="18">
        <v>1741.08</v>
      </c>
      <c r="G70" s="13">
        <v>11026.69</v>
      </c>
      <c r="H70" s="13">
        <v>3072.47</v>
      </c>
      <c r="I70" s="13">
        <v>1229.02</v>
      </c>
      <c r="J70" s="13"/>
      <c r="K70" s="10"/>
      <c r="L70" s="10"/>
    </row>
    <row r="71" spans="1:12" ht="13.15" x14ac:dyDescent="0.4">
      <c r="A71" s="4" t="s">
        <v>128</v>
      </c>
      <c r="B71" s="1" t="s">
        <v>129</v>
      </c>
      <c r="C71" s="13">
        <v>4847.16</v>
      </c>
      <c r="D71" s="4" t="s">
        <v>16</v>
      </c>
      <c r="E71" s="16">
        <v>0.10400523192962477</v>
      </c>
      <c r="F71" s="18">
        <v>504.13</v>
      </c>
      <c r="G71" s="13">
        <v>3150.5600000000004</v>
      </c>
      <c r="H71" s="13">
        <v>833.8</v>
      </c>
      <c r="I71" s="13">
        <v>358.66999999999996</v>
      </c>
      <c r="J71" s="13"/>
      <c r="K71" s="10"/>
      <c r="L71" s="10"/>
    </row>
    <row r="72" spans="1:12" ht="13.15" x14ac:dyDescent="0.4">
      <c r="A72" s="4" t="s">
        <v>130</v>
      </c>
      <c r="B72" s="1" t="s">
        <v>131</v>
      </c>
      <c r="C72" s="13">
        <v>32840</v>
      </c>
      <c r="D72" s="4" t="s">
        <v>16</v>
      </c>
      <c r="E72" s="16">
        <v>0.10199999999999999</v>
      </c>
      <c r="F72" s="18">
        <v>3349.68</v>
      </c>
      <c r="G72" s="13">
        <v>21214.639999999999</v>
      </c>
      <c r="H72" s="13">
        <v>5911.2</v>
      </c>
      <c r="I72" s="13">
        <v>2364.48</v>
      </c>
      <c r="J72" s="13"/>
      <c r="K72" s="10"/>
      <c r="L72" s="10"/>
    </row>
    <row r="73" spans="1:12" ht="13.15" x14ac:dyDescent="0.4">
      <c r="A73" s="4" t="s">
        <v>132</v>
      </c>
      <c r="B73" s="1" t="s">
        <v>133</v>
      </c>
      <c r="C73" s="13">
        <v>4991.8999999999996</v>
      </c>
      <c r="D73" s="4" t="s">
        <v>16</v>
      </c>
      <c r="E73" s="16">
        <v>0.10400849375989105</v>
      </c>
      <c r="F73" s="18">
        <v>519.20000000000005</v>
      </c>
      <c r="G73" s="13">
        <v>3244.7</v>
      </c>
      <c r="H73" s="13">
        <v>858.6</v>
      </c>
      <c r="I73" s="13">
        <v>369.4</v>
      </c>
      <c r="J73" s="13"/>
      <c r="K73" s="10"/>
      <c r="L73" s="10"/>
    </row>
    <row r="74" spans="1:12" ht="13.15" x14ac:dyDescent="0.4">
      <c r="A74" s="4" t="s">
        <v>132</v>
      </c>
      <c r="B74" s="1" t="s">
        <v>133</v>
      </c>
      <c r="C74" s="13">
        <v>800</v>
      </c>
      <c r="D74" s="4" t="s">
        <v>134</v>
      </c>
      <c r="E74" s="4" t="s">
        <v>24</v>
      </c>
      <c r="F74" s="18">
        <v>400</v>
      </c>
      <c r="G74" s="13"/>
      <c r="H74" s="13"/>
      <c r="I74" s="13">
        <v>400</v>
      </c>
      <c r="J74" s="13"/>
      <c r="K74" s="10"/>
      <c r="L74" s="10"/>
    </row>
    <row r="75" spans="1:12" ht="13.15" x14ac:dyDescent="0.4">
      <c r="A75" s="4" t="s">
        <v>135</v>
      </c>
      <c r="B75" s="1" t="s">
        <v>136</v>
      </c>
      <c r="C75" s="13">
        <v>1575.34</v>
      </c>
      <c r="D75" s="4" t="s">
        <v>16</v>
      </c>
      <c r="E75" s="16">
        <v>0.10200337704876408</v>
      </c>
      <c r="F75" s="18">
        <v>160.69</v>
      </c>
      <c r="G75" s="13">
        <v>1017.67</v>
      </c>
      <c r="H75" s="13">
        <v>283.56</v>
      </c>
      <c r="I75" s="13">
        <v>113.42</v>
      </c>
      <c r="J75" s="13"/>
      <c r="K75" s="10"/>
      <c r="L75" s="10"/>
    </row>
    <row r="76" spans="1:12" ht="13.15" x14ac:dyDescent="0.4">
      <c r="A76" s="4" t="s">
        <v>137</v>
      </c>
      <c r="B76" s="1" t="s">
        <v>138</v>
      </c>
      <c r="C76" s="13">
        <v>2730.84</v>
      </c>
      <c r="D76" s="4" t="s">
        <v>16</v>
      </c>
      <c r="E76" s="16">
        <v>0.1020052438077661</v>
      </c>
      <c r="F76" s="18">
        <v>278.56</v>
      </c>
      <c r="G76" s="13">
        <v>1764.1100000000001</v>
      </c>
      <c r="H76" s="13">
        <v>491.53999999999996</v>
      </c>
      <c r="I76" s="13">
        <v>196.63</v>
      </c>
      <c r="J76" s="13"/>
      <c r="K76" s="10"/>
      <c r="L76" s="10"/>
    </row>
    <row r="77" spans="1:12" ht="13.15" x14ac:dyDescent="0.4">
      <c r="A77" s="4" t="s">
        <v>139</v>
      </c>
      <c r="B77" s="1" t="s">
        <v>140</v>
      </c>
      <c r="C77" s="13">
        <v>179</v>
      </c>
      <c r="D77" s="4" t="s">
        <v>16</v>
      </c>
      <c r="E77" s="16">
        <v>0.10201117318435755</v>
      </c>
      <c r="F77" s="18">
        <v>18.260000000000002</v>
      </c>
      <c r="G77" s="13">
        <v>115.63</v>
      </c>
      <c r="H77" s="13">
        <v>32.22</v>
      </c>
      <c r="I77" s="13">
        <v>12.89</v>
      </c>
      <c r="J77" s="13"/>
      <c r="K77" s="10"/>
      <c r="L77" s="10"/>
    </row>
    <row r="78" spans="1:12" ht="13.15" x14ac:dyDescent="0.4">
      <c r="A78" s="4" t="s">
        <v>141</v>
      </c>
      <c r="B78" s="1" t="s">
        <v>142</v>
      </c>
      <c r="C78" s="13">
        <v>10.8</v>
      </c>
      <c r="D78" s="4" t="s">
        <v>16</v>
      </c>
      <c r="E78" s="16">
        <v>0.10185185185185186</v>
      </c>
      <c r="F78" s="18">
        <v>1.1000000000000001</v>
      </c>
      <c r="G78" s="13">
        <v>6.98</v>
      </c>
      <c r="H78" s="13">
        <v>1.94</v>
      </c>
      <c r="I78" s="13">
        <v>0.78</v>
      </c>
      <c r="J78" s="13"/>
      <c r="K78" s="10"/>
      <c r="L78" s="10"/>
    </row>
    <row r="79" spans="1:12" ht="13.15" x14ac:dyDescent="0.4">
      <c r="A79" s="4" t="s">
        <v>143</v>
      </c>
      <c r="B79" s="1" t="s">
        <v>144</v>
      </c>
      <c r="C79" s="13">
        <v>481.65999999999997</v>
      </c>
      <c r="D79" s="4" t="s">
        <v>16</v>
      </c>
      <c r="E79" s="16">
        <v>0.10198065025121457</v>
      </c>
      <c r="F79" s="18">
        <v>49.120000000000005</v>
      </c>
      <c r="G79" s="13">
        <v>311.16000000000003</v>
      </c>
      <c r="H79" s="13">
        <v>86.699999999999989</v>
      </c>
      <c r="I79" s="13">
        <v>34.68</v>
      </c>
      <c r="J79" s="13"/>
      <c r="K79" s="10"/>
      <c r="L79" s="10"/>
    </row>
    <row r="80" spans="1:12" ht="13.15" x14ac:dyDescent="0.4">
      <c r="A80" s="4" t="s">
        <v>145</v>
      </c>
      <c r="B80" s="1" t="s">
        <v>146</v>
      </c>
      <c r="C80" s="13">
        <v>1000</v>
      </c>
      <c r="D80" s="4" t="s">
        <v>16</v>
      </c>
      <c r="E80" s="16">
        <v>0.10199999999999999</v>
      </c>
      <c r="F80" s="18">
        <v>102</v>
      </c>
      <c r="G80" s="13">
        <v>646</v>
      </c>
      <c r="H80" s="13">
        <v>180</v>
      </c>
      <c r="I80" s="13">
        <v>72</v>
      </c>
      <c r="J80" s="13"/>
      <c r="K80" s="10"/>
      <c r="L80" s="10"/>
    </row>
    <row r="81" spans="1:12" ht="13.15" x14ac:dyDescent="0.4">
      <c r="A81" s="4" t="s">
        <v>147</v>
      </c>
      <c r="B81" s="1" t="s">
        <v>148</v>
      </c>
      <c r="C81" s="13">
        <v>135.58000000000001</v>
      </c>
      <c r="D81" s="4" t="s">
        <v>50</v>
      </c>
      <c r="E81" s="16">
        <v>0.12398583861926536</v>
      </c>
      <c r="F81" s="18">
        <v>16.809999999999999</v>
      </c>
      <c r="G81" s="13">
        <v>106.84</v>
      </c>
      <c r="H81" s="13"/>
      <c r="I81" s="13">
        <v>11.93</v>
      </c>
      <c r="J81" s="13"/>
      <c r="K81" s="10"/>
      <c r="L81" s="10"/>
    </row>
    <row r="82" spans="1:12" ht="13.15" x14ac:dyDescent="0.4">
      <c r="A82" s="4" t="s">
        <v>149</v>
      </c>
      <c r="B82" s="1" t="s">
        <v>150</v>
      </c>
      <c r="C82" s="13">
        <v>582.92999999999995</v>
      </c>
      <c r="D82" s="4" t="s">
        <v>151</v>
      </c>
      <c r="E82" s="16" t="s">
        <v>24</v>
      </c>
      <c r="F82" s="18">
        <v>-108.34</v>
      </c>
      <c r="G82" s="13">
        <v>490.6</v>
      </c>
      <c r="H82" s="13">
        <v>140.09</v>
      </c>
      <c r="I82" s="13">
        <v>60.58</v>
      </c>
      <c r="J82" s="13"/>
      <c r="K82" s="10"/>
      <c r="L82" s="10"/>
    </row>
    <row r="83" spans="1:12" ht="13.15" x14ac:dyDescent="0.4">
      <c r="A83" s="4" t="s">
        <v>149</v>
      </c>
      <c r="B83" s="1" t="s">
        <v>150</v>
      </c>
      <c r="C83" s="13">
        <v>111.24</v>
      </c>
      <c r="D83" s="4" t="s">
        <v>151</v>
      </c>
      <c r="E83" s="16">
        <v>0.18293779216109315</v>
      </c>
      <c r="F83" s="18">
        <v>20.350000000000001</v>
      </c>
      <c r="G83" s="13">
        <v>46.4</v>
      </c>
      <c r="H83" s="13">
        <v>12.24</v>
      </c>
      <c r="I83" s="13">
        <v>32.25</v>
      </c>
      <c r="J83" s="13"/>
      <c r="K83" s="10"/>
      <c r="L83" s="10"/>
    </row>
    <row r="84" spans="1:12" ht="13.15" x14ac:dyDescent="0.4">
      <c r="A84" s="4" t="s">
        <v>152</v>
      </c>
      <c r="B84" s="1" t="s">
        <v>150</v>
      </c>
      <c r="C84" s="13">
        <v>5977.89</v>
      </c>
      <c r="D84" s="4" t="s">
        <v>151</v>
      </c>
      <c r="E84" s="16">
        <v>7.556177848705814E-2</v>
      </c>
      <c r="F84" s="18">
        <v>451.7</v>
      </c>
      <c r="G84" s="13">
        <v>3963.19</v>
      </c>
      <c r="H84" s="13">
        <v>1111.3</v>
      </c>
      <c r="I84" s="13">
        <v>451.7</v>
      </c>
      <c r="J84" s="13"/>
      <c r="K84" s="10"/>
      <c r="L84" s="10"/>
    </row>
    <row r="85" spans="1:12" ht="13.15" x14ac:dyDescent="0.4">
      <c r="A85" s="4" t="s">
        <v>153</v>
      </c>
      <c r="B85" s="1" t="s">
        <v>150</v>
      </c>
      <c r="C85" s="13">
        <v>8232.61</v>
      </c>
      <c r="D85" s="4" t="s">
        <v>151</v>
      </c>
      <c r="E85" s="16">
        <v>0.10580119791900745</v>
      </c>
      <c r="F85" s="18">
        <v>871.02</v>
      </c>
      <c r="G85" s="13">
        <v>5427.53</v>
      </c>
      <c r="H85" s="13">
        <v>1517.89</v>
      </c>
      <c r="I85" s="13">
        <v>416.17</v>
      </c>
      <c r="J85" s="13"/>
      <c r="K85" s="10"/>
      <c r="L85" s="10"/>
    </row>
    <row r="86" spans="1:12" ht="13.15" x14ac:dyDescent="0.4">
      <c r="A86" s="4" t="s">
        <v>154</v>
      </c>
      <c r="B86" s="1" t="s">
        <v>150</v>
      </c>
      <c r="C86" s="13">
        <v>4346.12</v>
      </c>
      <c r="D86" s="16" t="s">
        <v>155</v>
      </c>
      <c r="E86" s="16" t="s">
        <v>24</v>
      </c>
      <c r="F86" s="18">
        <v>404.29999999999995</v>
      </c>
      <c r="G86" s="13">
        <v>2880.65</v>
      </c>
      <c r="H86" s="13">
        <v>785.01</v>
      </c>
      <c r="I86" s="13">
        <v>276.15999999999997</v>
      </c>
      <c r="J86" s="13"/>
      <c r="K86" s="10"/>
      <c r="L86" s="10"/>
    </row>
    <row r="87" spans="1:12" ht="13.15" x14ac:dyDescent="0.4">
      <c r="A87" s="4" t="s">
        <v>154</v>
      </c>
      <c r="B87" s="1" t="s">
        <v>150</v>
      </c>
      <c r="C87" s="13">
        <v>1939.3500000000001</v>
      </c>
      <c r="D87" s="16" t="s">
        <v>155</v>
      </c>
      <c r="E87" s="4" t="s">
        <v>24</v>
      </c>
      <c r="F87" s="18">
        <v>1103.96</v>
      </c>
      <c r="G87" s="13">
        <v>642.66</v>
      </c>
      <c r="H87" s="13"/>
      <c r="I87" s="13">
        <v>192.73</v>
      </c>
      <c r="J87" s="13"/>
      <c r="K87" s="10"/>
      <c r="L87" s="10"/>
    </row>
    <row r="88" spans="1:12" ht="13.15" x14ac:dyDescent="0.4">
      <c r="A88" s="4" t="s">
        <v>156</v>
      </c>
      <c r="B88" s="1" t="s">
        <v>157</v>
      </c>
      <c r="C88" s="13">
        <v>907.5</v>
      </c>
      <c r="D88" s="4" t="s">
        <v>16</v>
      </c>
      <c r="E88" s="16">
        <v>0.10200550964187327</v>
      </c>
      <c r="F88" s="18">
        <v>92.57</v>
      </c>
      <c r="G88" s="13">
        <v>586.24</v>
      </c>
      <c r="H88" s="13">
        <v>163.35</v>
      </c>
      <c r="I88" s="13">
        <v>65.34</v>
      </c>
      <c r="J88" s="13"/>
      <c r="K88" s="10"/>
      <c r="L88" s="10"/>
    </row>
    <row r="89" spans="1:12" ht="13.15" x14ac:dyDescent="0.4">
      <c r="A89" s="4" t="s">
        <v>158</v>
      </c>
      <c r="B89" s="1" t="s">
        <v>159</v>
      </c>
      <c r="C89" s="13">
        <v>16.13</v>
      </c>
      <c r="D89" s="4" t="s">
        <v>16</v>
      </c>
      <c r="E89" s="16">
        <v>0.10229386236825791</v>
      </c>
      <c r="F89" s="18">
        <v>1.65</v>
      </c>
      <c r="G89" s="13">
        <v>10.42</v>
      </c>
      <c r="H89" s="13">
        <v>2.9</v>
      </c>
      <c r="I89" s="13">
        <v>1.1599999999999999</v>
      </c>
      <c r="J89" s="13"/>
      <c r="K89" s="10"/>
      <c r="L89" s="10"/>
    </row>
    <row r="90" spans="1:12" ht="13.15" x14ac:dyDescent="0.4">
      <c r="A90" s="4" t="s">
        <v>160</v>
      </c>
      <c r="B90" s="1" t="s">
        <v>161</v>
      </c>
      <c r="C90" s="13">
        <v>51.9</v>
      </c>
      <c r="D90" s="4" t="s">
        <v>16</v>
      </c>
      <c r="E90" s="16">
        <v>0.10192678227360309</v>
      </c>
      <c r="F90" s="18">
        <v>5.29</v>
      </c>
      <c r="G90" s="13">
        <v>33.53</v>
      </c>
      <c r="H90" s="13">
        <v>9.34</v>
      </c>
      <c r="I90" s="13">
        <v>3.74</v>
      </c>
      <c r="J90" s="13"/>
      <c r="K90" s="10"/>
      <c r="L90" s="10"/>
    </row>
    <row r="91" spans="1:12" ht="13.15" x14ac:dyDescent="0.4">
      <c r="A91" s="4" t="s">
        <v>162</v>
      </c>
      <c r="B91" s="1" t="s">
        <v>163</v>
      </c>
      <c r="C91" s="13">
        <v>490</v>
      </c>
      <c r="D91" s="4" t="s">
        <v>16</v>
      </c>
      <c r="E91" s="16">
        <v>0.10199999999999999</v>
      </c>
      <c r="F91" s="18">
        <v>49.98</v>
      </c>
      <c r="G91" s="13">
        <v>316.54000000000002</v>
      </c>
      <c r="H91" s="13">
        <v>88.2</v>
      </c>
      <c r="I91" s="13">
        <v>35.28</v>
      </c>
      <c r="J91" s="13"/>
      <c r="K91" s="10"/>
      <c r="L91" s="10"/>
    </row>
    <row r="92" spans="1:12" ht="13.15" x14ac:dyDescent="0.4">
      <c r="A92" s="4" t="s">
        <v>164</v>
      </c>
      <c r="B92" s="1" t="s">
        <v>165</v>
      </c>
      <c r="C92" s="13">
        <v>413.5</v>
      </c>
      <c r="D92" s="4" t="s">
        <v>50</v>
      </c>
      <c r="E92" s="16">
        <v>0.12399032648125756</v>
      </c>
      <c r="F92" s="18">
        <v>51.27</v>
      </c>
      <c r="G92" s="13">
        <v>325.83999999999997</v>
      </c>
      <c r="H92" s="13"/>
      <c r="I92" s="13">
        <v>36.39</v>
      </c>
      <c r="J92" s="13"/>
      <c r="K92" s="10"/>
      <c r="L92" s="10"/>
    </row>
    <row r="93" spans="1:12" ht="13.15" x14ac:dyDescent="0.4">
      <c r="A93" s="4" t="s">
        <v>166</v>
      </c>
      <c r="B93" s="1" t="s">
        <v>167</v>
      </c>
      <c r="C93" s="13">
        <v>500</v>
      </c>
      <c r="D93" s="4" t="s">
        <v>16</v>
      </c>
      <c r="E93" s="16">
        <v>0.10199999999999999</v>
      </c>
      <c r="F93" s="18">
        <v>51</v>
      </c>
      <c r="G93" s="13">
        <v>323</v>
      </c>
      <c r="H93" s="13">
        <v>90</v>
      </c>
      <c r="I93" s="13">
        <v>36</v>
      </c>
      <c r="J93" s="13"/>
      <c r="K93" s="10"/>
      <c r="L93" s="10"/>
    </row>
    <row r="94" spans="1:12" ht="13.15" x14ac:dyDescent="0.4">
      <c r="A94" s="4" t="s">
        <v>168</v>
      </c>
      <c r="B94" s="1" t="s">
        <v>180</v>
      </c>
      <c r="C94" s="13">
        <v>1045.4100000000001</v>
      </c>
      <c r="D94" s="4" t="s">
        <v>16</v>
      </c>
      <c r="E94" s="16">
        <v>0.10200782468122555</v>
      </c>
      <c r="F94" s="18">
        <v>106.64</v>
      </c>
      <c r="G94" s="13">
        <v>675.32999999999993</v>
      </c>
      <c r="H94" s="13">
        <v>188.17000000000002</v>
      </c>
      <c r="I94" s="13">
        <v>75.27000000000001</v>
      </c>
      <c r="J94" s="13"/>
      <c r="K94" s="10"/>
      <c r="L94" s="10"/>
    </row>
    <row r="95" spans="1:12" ht="13.15" x14ac:dyDescent="0.4">
      <c r="A95" s="4" t="s">
        <v>169</v>
      </c>
      <c r="B95" s="1" t="s">
        <v>180</v>
      </c>
      <c r="C95" s="13">
        <v>198.75</v>
      </c>
      <c r="D95" s="4" t="s">
        <v>50</v>
      </c>
      <c r="E95" s="16">
        <v>0.1239748427672956</v>
      </c>
      <c r="F95" s="18">
        <v>24.64</v>
      </c>
      <c r="G95" s="13">
        <v>156.62</v>
      </c>
      <c r="H95" s="13"/>
      <c r="I95" s="13">
        <v>17.490000000000002</v>
      </c>
      <c r="J95" s="13"/>
      <c r="K95" s="10"/>
      <c r="L95" s="10"/>
    </row>
    <row r="96" spans="1:12" ht="13.15" x14ac:dyDescent="0.4">
      <c r="A96" s="4" t="s">
        <v>169</v>
      </c>
      <c r="B96" s="1" t="s">
        <v>180</v>
      </c>
      <c r="C96" s="13">
        <v>136.77000000000001</v>
      </c>
      <c r="D96" s="4" t="s">
        <v>50</v>
      </c>
      <c r="E96" s="16">
        <v>0.12400380200336331</v>
      </c>
      <c r="F96" s="18">
        <v>16.96</v>
      </c>
      <c r="G96" s="13">
        <v>107.77</v>
      </c>
      <c r="H96" s="13"/>
      <c r="I96" s="13">
        <v>12.04</v>
      </c>
      <c r="J96" s="13"/>
      <c r="K96" s="10"/>
      <c r="L96" s="10"/>
    </row>
    <row r="97" spans="1:12" ht="13.15" x14ac:dyDescent="0.4">
      <c r="A97" s="4" t="s">
        <v>169</v>
      </c>
      <c r="B97" s="1" t="s">
        <v>180</v>
      </c>
      <c r="C97" s="13">
        <v>299</v>
      </c>
      <c r="D97" s="4" t="s">
        <v>16</v>
      </c>
      <c r="E97" s="16">
        <v>0.1020066889632107</v>
      </c>
      <c r="F97" s="18">
        <v>30.5</v>
      </c>
      <c r="G97" s="13">
        <v>193.15</v>
      </c>
      <c r="H97" s="13">
        <v>53.82</v>
      </c>
      <c r="I97" s="13">
        <v>21.53</v>
      </c>
      <c r="J97" s="13"/>
      <c r="K97" s="10"/>
      <c r="L97" s="10"/>
    </row>
    <row r="98" spans="1:12" ht="13.15" x14ac:dyDescent="0.4">
      <c r="A98" s="4" t="s">
        <v>169</v>
      </c>
      <c r="B98" s="1" t="s">
        <v>180</v>
      </c>
      <c r="C98" s="13">
        <v>65.260000000000005</v>
      </c>
      <c r="D98" s="4" t="s">
        <v>170</v>
      </c>
      <c r="E98" s="4" t="s">
        <v>24</v>
      </c>
      <c r="F98" s="18">
        <v>36.130000000000003</v>
      </c>
      <c r="G98" s="13">
        <v>29.13</v>
      </c>
      <c r="H98" s="13"/>
      <c r="I98" s="13"/>
      <c r="J98" s="13"/>
      <c r="K98" s="10"/>
      <c r="L98" s="10"/>
    </row>
    <row r="99" spans="1:12" ht="13.15" x14ac:dyDescent="0.4">
      <c r="A99" s="4" t="s">
        <v>171</v>
      </c>
      <c r="B99" s="1" t="s">
        <v>172</v>
      </c>
      <c r="C99" s="13">
        <v>900</v>
      </c>
      <c r="D99" s="4" t="s">
        <v>50</v>
      </c>
      <c r="E99" s="16">
        <v>0.124</v>
      </c>
      <c r="F99" s="18">
        <v>111.6</v>
      </c>
      <c r="G99" s="13">
        <v>709.2</v>
      </c>
      <c r="H99" s="13"/>
      <c r="I99" s="13">
        <v>79.2</v>
      </c>
      <c r="J99" s="13"/>
      <c r="K99" s="10"/>
      <c r="L99" s="10"/>
    </row>
    <row r="100" spans="1:12" ht="13.15" x14ac:dyDescent="0.4">
      <c r="A100" s="4" t="s">
        <v>173</v>
      </c>
      <c r="B100" s="1" t="s">
        <v>174</v>
      </c>
      <c r="C100" s="13">
        <f>4185+0.1</f>
        <v>4185.1000000000004</v>
      </c>
      <c r="D100" s="4" t="s">
        <v>16</v>
      </c>
      <c r="E100" s="16">
        <v>0.10400000000000001</v>
      </c>
      <c r="F100" s="18">
        <v>435.24</v>
      </c>
      <c r="G100" s="13">
        <v>2720.26</v>
      </c>
      <c r="H100" s="13">
        <v>719.88</v>
      </c>
      <c r="I100" s="13">
        <v>309.72000000000003</v>
      </c>
      <c r="J100" s="13"/>
      <c r="K100" s="10"/>
      <c r="L100" s="10"/>
    </row>
    <row r="101" spans="1:12" ht="13.15" x14ac:dyDescent="0.4">
      <c r="A101" s="4" t="s">
        <v>175</v>
      </c>
      <c r="B101" s="1" t="s">
        <v>176</v>
      </c>
      <c r="C101" s="3">
        <v>47.67</v>
      </c>
      <c r="D101" s="4" t="s">
        <v>16</v>
      </c>
      <c r="E101" s="9">
        <v>0.10237046360394378</v>
      </c>
      <c r="F101" s="21">
        <v>4.88</v>
      </c>
      <c r="G101" s="14">
        <v>30.79</v>
      </c>
      <c r="H101" s="14">
        <v>8.58</v>
      </c>
      <c r="I101" s="14">
        <v>3.42</v>
      </c>
      <c r="J101" s="14"/>
      <c r="K101" s="10"/>
      <c r="L101" s="10"/>
    </row>
    <row r="102" spans="1:12" ht="13.15" x14ac:dyDescent="0.4">
      <c r="F102" s="22"/>
    </row>
    <row r="103" spans="1:12" ht="13.5" thickBot="1" x14ac:dyDescent="0.45">
      <c r="A103" s="2" t="s">
        <v>177</v>
      </c>
      <c r="C103" s="15">
        <f>SUM(C6:C102)</f>
        <v>579719.30000000016</v>
      </c>
      <c r="F103" s="19">
        <f>SUM(F6:F102)</f>
        <v>74242.920000000027</v>
      </c>
      <c r="G103" s="15">
        <f>SUM(G6:G102)</f>
        <v>362536.49</v>
      </c>
      <c r="H103" s="15">
        <f>SUM(H6:H102)</f>
        <v>92443.42</v>
      </c>
      <c r="I103" s="15">
        <f>SUM(I6:I102)</f>
        <v>50339.359999999964</v>
      </c>
      <c r="J103" s="15">
        <f>SUM(J6:J102)</f>
        <v>157.11000000000001</v>
      </c>
      <c r="L103" s="10"/>
    </row>
    <row r="104" spans="1:12" ht="13.5" thickTop="1" x14ac:dyDescent="0.4">
      <c r="F104" s="19"/>
      <c r="K104" s="9"/>
    </row>
    <row r="105" spans="1:12" ht="13.15" x14ac:dyDescent="0.4">
      <c r="A105" s="2" t="s">
        <v>178</v>
      </c>
      <c r="F105" s="19">
        <v>125328.28000000003</v>
      </c>
      <c r="K105" s="9"/>
    </row>
    <row r="106" spans="1:12" ht="13.15" x14ac:dyDescent="0.4">
      <c r="F106" s="19"/>
      <c r="K106" s="9"/>
    </row>
    <row r="107" spans="1:12" ht="13.5" thickBot="1" x14ac:dyDescent="0.45">
      <c r="A107" s="2" t="s">
        <v>179</v>
      </c>
      <c r="F107" s="23">
        <f>+F103+F105</f>
        <v>199571.20000000007</v>
      </c>
      <c r="K107" s="9"/>
    </row>
    <row r="108" spans="1:12" ht="13.15" thickTop="1" x14ac:dyDescent="0.35"/>
    <row r="118" spans="2:2" x14ac:dyDescent="0.35">
      <c r="B118" s="3"/>
    </row>
  </sheetData>
  <sortState xmlns:xlrd2="http://schemas.microsoft.com/office/spreadsheetml/2017/richdata2" ref="A6:J101">
    <sortCondition ref="B6:B101"/>
  </sortState>
  <mergeCells count="1">
    <mergeCell ref="F4:J4"/>
  </mergeCells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D740C-132B-43BD-BE57-B669233434BA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39273D85-583D-4C4C-A96B-843473AE9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8C018-ED34-4E20-8222-A31BFD302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Peeples</dc:creator>
  <cp:keywords/>
  <dc:description/>
  <cp:lastModifiedBy>Robert Miller</cp:lastModifiedBy>
  <cp:revision/>
  <dcterms:created xsi:type="dcterms:W3CDTF">2024-04-28T20:49:42Z</dcterms:created>
  <dcterms:modified xsi:type="dcterms:W3CDTF">2024-05-03T19:01:03Z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