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4685 - Morgan Co Water District\Drafts\ARF Application\DR-2-due 5-24\Excel For Filing\"/>
    </mc:Choice>
  </mc:AlternateContent>
  <xr:revisionPtr revIDLastSave="0" documentId="8_{95973776-3A1B-4D4A-A4E3-90CA5B9AA784}" xr6:coauthVersionLast="47" xr6:coauthVersionMax="47" xr10:uidLastSave="{00000000-0000-0000-0000-000000000000}"/>
  <bookViews>
    <workbookView xWindow="-120" yWindow="-120" windowWidth="29040" windowHeight="15840" activeTab="1" xr2:uid="{920305D0-23DD-460F-BDD3-604FD1F8BB3A}"/>
  </bookViews>
  <sheets>
    <sheet name="Emp Sal &amp; Wages - 2022" sheetId="1" r:id="rId1"/>
    <sheet name="Emp Sal &amp; Wages - 2023" sheetId="3" r:id="rId2"/>
    <sheet name="Emp Benefits 2022" sheetId="2" r:id="rId3"/>
    <sheet name="Emp Benefits 202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4" l="1"/>
  <c r="O16" i="4"/>
  <c r="O15" i="4"/>
  <c r="O14" i="4"/>
  <c r="O13" i="4"/>
  <c r="O12" i="4"/>
  <c r="O11" i="4"/>
  <c r="O10" i="4"/>
  <c r="O9" i="4"/>
  <c r="O8" i="4"/>
  <c r="O7" i="4"/>
  <c r="O6" i="4"/>
  <c r="O5" i="4"/>
  <c r="O4" i="4"/>
  <c r="N20" i="1"/>
  <c r="L18" i="1"/>
  <c r="L17" i="1"/>
  <c r="L16" i="1"/>
  <c r="L15" i="1"/>
  <c r="L11" i="1"/>
  <c r="L10" i="1"/>
  <c r="L9" i="1"/>
  <c r="L8" i="1"/>
  <c r="L7" i="1"/>
  <c r="L6" i="1"/>
  <c r="L5" i="1"/>
  <c r="L4" i="1"/>
  <c r="L20" i="1" s="1"/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4" i="2"/>
</calcChain>
</file>

<file path=xl/sharedStrings.xml><?xml version="1.0" encoding="utf-8"?>
<sst xmlns="http://schemas.openxmlformats.org/spreadsheetml/2006/main" count="146" uniqueCount="55">
  <si>
    <t>Employee</t>
  </si>
  <si>
    <t>Overtime</t>
  </si>
  <si>
    <t>Test-Year Hours Worked</t>
  </si>
  <si>
    <t>Regular</t>
  </si>
  <si>
    <t>Type</t>
  </si>
  <si>
    <t>Current Wage Rates</t>
  </si>
  <si>
    <t>P. Forma</t>
  </si>
  <si>
    <t>Emp. Sal. &amp;</t>
  </si>
  <si>
    <t>Wages Exp.</t>
  </si>
  <si>
    <t>Total</t>
  </si>
  <si>
    <t>Employee 1</t>
  </si>
  <si>
    <t>Employee 2</t>
  </si>
  <si>
    <t>Employee 3</t>
  </si>
  <si>
    <t>Employee 4</t>
  </si>
  <si>
    <t>Life</t>
  </si>
  <si>
    <t>Wage Rates</t>
  </si>
  <si>
    <t>FICA</t>
  </si>
  <si>
    <t>(Social Security)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</si>
  <si>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</si>
  <si>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</si>
  <si>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</si>
  <si>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</si>
  <si>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</si>
  <si>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</si>
  <si>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</si>
  <si>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</si>
  <si>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</si>
  <si>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</si>
  <si>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</si>
  <si>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</si>
  <si>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Monthly</t>
  </si>
  <si>
    <t>Dental</t>
  </si>
  <si>
    <t>Vision</t>
  </si>
  <si>
    <t>Totals per</t>
  </si>
  <si>
    <t>CCKY_C9</t>
  </si>
  <si>
    <t>FS A.</t>
  </si>
  <si>
    <t>Health</t>
  </si>
  <si>
    <t>Coverage</t>
  </si>
  <si>
    <t>Single</t>
  </si>
  <si>
    <t>Salary- Employees</t>
  </si>
  <si>
    <t>Double-time</t>
  </si>
  <si>
    <t>2023 Hours Worked</t>
  </si>
  <si>
    <t>2023 Houtly</t>
  </si>
  <si>
    <t>Taxable</t>
  </si>
  <si>
    <t>Social</t>
  </si>
  <si>
    <t>Benefit</t>
  </si>
  <si>
    <t>Fed. Unemp.</t>
  </si>
  <si>
    <t>Medicare</t>
  </si>
  <si>
    <t>Security</t>
  </si>
  <si>
    <t>N/A - Salary</t>
  </si>
  <si>
    <t>Employee 17</t>
  </si>
  <si>
    <t>Health Insurance</t>
  </si>
  <si>
    <t>District</t>
  </si>
  <si>
    <t>Family</t>
  </si>
  <si>
    <t>The District provides single healh insurance coverage for each employee.  The only employee that recieves family coverage is responsible for the difference between family and single coverage.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</si>
</sst>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39" fontId="1" fillId="0" borderId="0" xfId="0" applyNumberFormat="1" applyFont="1"/>
    <xf numFmtId="39" fontId="2" fillId="0" borderId="0" xfId="0" applyNumberFormat="1" applyFont="1"/>
    <xf numFmtId="39" fontId="2" fillId="0" borderId="0" xfId="0" applyNumberFormat="1" applyFont="1" applyAlignment="1">
      <alignment vertical="center"/>
    </xf>
    <xf numFmtId="39" fontId="2" fillId="0" borderId="0" xfId="0" applyNumberFormat="1" applyFont="1" applyAlignment="1">
      <alignment horizontal="center"/>
    </xf>
    <xf numFmtId="39" fontId="1" fillId="0" borderId="1" xfId="0" applyNumberFormat="1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44" fontId="2" fillId="0" borderId="0" xfId="0" applyNumberFormat="1" applyFont="1"/>
    <xf numFmtId="39" fontId="2" fillId="0" borderId="2" xfId="0" applyNumberFormat="1" applyFont="1" applyBorder="1"/>
    <xf numFmtId="39" fontId="1" fillId="0" borderId="3" xfId="0" applyNumberFormat="1" applyFont="1" applyBorder="1" applyAlignment="1">
      <alignment horizontal="center"/>
    </xf>
    <xf numFmtId="39" fontId="0" fillId="0" borderId="0" xfId="0" applyNumberFormat="1"/>
    <xf numFmtId="39" fontId="3" fillId="0" borderId="0" xfId="0" applyNumberFormat="1" applyFont="1" applyAlignment="1">
      <alignment horizontal="center"/>
    </xf>
    <xf numFmtId="44" fontId="0" fillId="0" borderId="0" xfId="0" applyNumberFormat="1"/>
    <xf numFmtId="39" fontId="0" fillId="0" borderId="0" xfId="0" applyNumberFormat="1" applyAlignment="1">
      <alignment horizontal="center"/>
    </xf>
    <xf numFmtId="39" fontId="2" fillId="0" borderId="0" xfId="0" quotePrefix="1" applyNumberFormat="1" applyFont="1" applyAlignment="1">
      <alignment vertical="center"/>
    </xf>
    <xf numFmtId="0" fontId="5" fillId="0" borderId="0" xfId="0" applyFont="1"/>
    <xf numFmtId="4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164" fontId="6" fillId="0" borderId="0" xfId="0" applyNumberFormat="1" applyFont="1"/>
    <xf numFmtId="44" fontId="6" fillId="0" borderId="0" xfId="0" applyNumberFormat="1" applyFont="1"/>
    <xf numFmtId="164" fontId="6" fillId="0" borderId="0" xfId="0" applyNumberFormat="1" applyFont="1" applyAlignment="1">
      <alignment horizontal="center"/>
    </xf>
    <xf numFmtId="39" fontId="2" fillId="0" borderId="1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39" fontId="0" fillId="0" borderId="1" xfId="0" applyNumberFormat="1" applyBorder="1" applyAlignment="1">
      <alignment horizontal="center"/>
    </xf>
  </cellXfs>
  <cellStyles count="3">
    <cellStyle name="Comma 2" xfId="1" xr:uid="{3EC3815E-DDF2-4C10-8B6D-36652007038D}"/>
    <cellStyle name="Normal" xfId="0" builtinId="0"/>
    <cellStyle name="Percent 2" xfId="2" xr:uid="{430C6BDA-4CFB-4A1B-AE44-71BEF8B827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C6A4D-47BC-4940-8B43-C93B6B196FD7}">
  <dimension ref="A1:N33"/>
  <sheetViews>
    <sheetView showGridLines="0" topLeftCell="A3" zoomScale="136" zoomScaleNormal="136" workbookViewId="0">
      <selection activeCell="A4" sqref="A4:A19"/>
    </sheetView>
  </sheetViews>
  <sheetFormatPr defaultRowHeight="14.25" x14ac:dyDescent="0.2"/>
  <cols>
    <col min="1" max="1" width="21.5703125" style="2" customWidth="1"/>
    <col min="2" max="3" width="1.7109375" style="2" customWidth="1"/>
    <col min="4" max="4" width="14.7109375" style="2" customWidth="1"/>
    <col min="5" max="5" width="1.7109375" style="2" customWidth="1"/>
    <col min="6" max="6" width="14.7109375" style="2" customWidth="1"/>
    <col min="7" max="7" width="1.7109375" style="2" customWidth="1"/>
    <col min="8" max="8" width="14.7109375" style="7" customWidth="1"/>
    <col min="9" max="9" width="1.7109375" style="2" customWidth="1"/>
    <col min="10" max="10" width="14.7109375" style="7" customWidth="1"/>
    <col min="11" max="11" width="1.7109375" style="2" customWidth="1"/>
    <col min="12" max="12" width="14.7109375" style="2" customWidth="1"/>
    <col min="13" max="13" width="1.7109375" style="2" customWidth="1"/>
    <col min="14" max="14" width="17.7109375" style="2" customWidth="1"/>
    <col min="15" max="16384" width="9.140625" style="2"/>
  </cols>
  <sheetData>
    <row r="1" spans="1:14" x14ac:dyDescent="0.2">
      <c r="L1" s="4" t="s">
        <v>6</v>
      </c>
    </row>
    <row r="2" spans="1:14" x14ac:dyDescent="0.2">
      <c r="D2" s="25" t="s">
        <v>2</v>
      </c>
      <c r="E2" s="25"/>
      <c r="F2" s="25"/>
      <c r="H2" s="26" t="s">
        <v>5</v>
      </c>
      <c r="I2" s="26"/>
      <c r="J2" s="26"/>
      <c r="L2" s="4" t="s">
        <v>7</v>
      </c>
      <c r="N2" s="4" t="s">
        <v>16</v>
      </c>
    </row>
    <row r="3" spans="1:14" ht="15.75" thickBot="1" x14ac:dyDescent="0.25">
      <c r="A3" s="9" t="s">
        <v>0</v>
      </c>
      <c r="B3" s="1"/>
      <c r="C3" s="1"/>
      <c r="D3" s="5" t="s">
        <v>3</v>
      </c>
      <c r="E3" s="1"/>
      <c r="F3" s="5" t="s">
        <v>1</v>
      </c>
      <c r="G3" s="1"/>
      <c r="H3" s="5" t="s">
        <v>3</v>
      </c>
      <c r="I3" s="1"/>
      <c r="J3" s="5" t="s">
        <v>1</v>
      </c>
      <c r="L3" s="6" t="s">
        <v>8</v>
      </c>
      <c r="N3" s="6" t="s">
        <v>17</v>
      </c>
    </row>
    <row r="4" spans="1:14" ht="15" thickTop="1" x14ac:dyDescent="0.2">
      <c r="A4" s="3" t="s">
        <v>10</v>
      </c>
      <c r="B4" s="3"/>
      <c r="C4" s="3"/>
      <c r="D4" s="3">
        <v>2111.5</v>
      </c>
      <c r="E4" s="3"/>
      <c r="F4" s="3">
        <v>72.2</v>
      </c>
      <c r="G4" s="3"/>
      <c r="H4" s="7">
        <v>19</v>
      </c>
      <c r="J4" s="7">
        <v>72.2</v>
      </c>
      <c r="L4" s="2">
        <f t="shared" ref="L4:L9" si="0">ROUND(D4*H4,0)+ROUND(F4*J4,0)</f>
        <v>45332</v>
      </c>
    </row>
    <row r="5" spans="1:14" x14ac:dyDescent="0.2">
      <c r="A5" s="14" t="s">
        <v>11</v>
      </c>
      <c r="D5" s="2">
        <v>56.5</v>
      </c>
      <c r="H5" s="7">
        <v>13</v>
      </c>
      <c r="J5" s="7">
        <v>73.2</v>
      </c>
      <c r="L5" s="2">
        <f t="shared" si="0"/>
        <v>735</v>
      </c>
    </row>
    <row r="6" spans="1:14" x14ac:dyDescent="0.2">
      <c r="A6" s="3" t="s">
        <v>12</v>
      </c>
      <c r="B6" s="3"/>
      <c r="C6" s="3"/>
      <c r="D6" s="3">
        <v>2122.5</v>
      </c>
      <c r="E6" s="3"/>
      <c r="F6" s="3">
        <v>139</v>
      </c>
      <c r="G6" s="3"/>
      <c r="H6" s="7">
        <v>16.5</v>
      </c>
      <c r="J6" s="7">
        <v>139</v>
      </c>
      <c r="L6" s="2">
        <f t="shared" si="0"/>
        <v>54342</v>
      </c>
    </row>
    <row r="7" spans="1:14" x14ac:dyDescent="0.2">
      <c r="A7" s="14" t="s">
        <v>13</v>
      </c>
      <c r="B7" s="3"/>
      <c r="C7" s="3"/>
      <c r="D7" s="3">
        <v>2110.5</v>
      </c>
      <c r="E7" s="3"/>
      <c r="F7" s="3">
        <v>90</v>
      </c>
      <c r="G7" s="3"/>
      <c r="H7" s="7">
        <v>18</v>
      </c>
      <c r="J7" s="7">
        <v>90</v>
      </c>
      <c r="L7" s="2">
        <f t="shared" si="0"/>
        <v>46089</v>
      </c>
    </row>
    <row r="8" spans="1:14" x14ac:dyDescent="0.2">
      <c r="A8" s="3" t="s">
        <v>18</v>
      </c>
      <c r="B8" s="3"/>
      <c r="C8" s="3"/>
      <c r="D8" s="3">
        <v>2102</v>
      </c>
      <c r="E8" s="3"/>
      <c r="F8" s="3">
        <v>12.5</v>
      </c>
      <c r="G8" s="3"/>
      <c r="H8" s="7">
        <v>17</v>
      </c>
      <c r="J8" s="7">
        <v>12.5</v>
      </c>
      <c r="L8" s="2">
        <f t="shared" si="0"/>
        <v>35890</v>
      </c>
    </row>
    <row r="9" spans="1:14" x14ac:dyDescent="0.2">
      <c r="A9" s="14" t="s">
        <v>19</v>
      </c>
      <c r="B9" s="3"/>
      <c r="C9" s="3"/>
      <c r="D9" s="3">
        <v>2021</v>
      </c>
      <c r="E9" s="3"/>
      <c r="F9" s="3">
        <v>12</v>
      </c>
      <c r="G9" s="3"/>
      <c r="H9" s="7">
        <v>20</v>
      </c>
      <c r="J9" s="7">
        <v>12</v>
      </c>
      <c r="L9" s="2">
        <f t="shared" si="0"/>
        <v>40564</v>
      </c>
    </row>
    <row r="10" spans="1:14" x14ac:dyDescent="0.2">
      <c r="A10" s="3" t="s">
        <v>20</v>
      </c>
      <c r="B10" s="3"/>
      <c r="C10" s="3"/>
      <c r="D10" s="3">
        <v>2080</v>
      </c>
      <c r="E10" s="3"/>
      <c r="F10" s="3"/>
      <c r="G10" s="3"/>
      <c r="H10" s="7">
        <v>72800</v>
      </c>
      <c r="L10" s="2">
        <f>H10</f>
        <v>72800</v>
      </c>
    </row>
    <row r="11" spans="1:14" x14ac:dyDescent="0.2">
      <c r="A11" s="14" t="s">
        <v>21</v>
      </c>
      <c r="B11" s="3"/>
      <c r="C11" s="3"/>
      <c r="D11" s="3">
        <v>2161.5</v>
      </c>
      <c r="E11" s="3"/>
      <c r="F11" s="3">
        <v>180.5</v>
      </c>
      <c r="G11" s="3"/>
      <c r="H11" s="7">
        <v>19</v>
      </c>
      <c r="J11" s="7">
        <v>180.5</v>
      </c>
      <c r="L11" s="2">
        <f>ROUND(D11*H11,0)+ROUND(F11*J11,0)</f>
        <v>73649</v>
      </c>
    </row>
    <row r="12" spans="1:14" x14ac:dyDescent="0.2">
      <c r="A12" s="3" t="s">
        <v>22</v>
      </c>
      <c r="B12" s="3"/>
      <c r="C12" s="3"/>
      <c r="D12" s="3">
        <v>1871.27</v>
      </c>
      <c r="E12" s="3"/>
      <c r="F12" s="3">
        <v>88.5</v>
      </c>
      <c r="G12" s="3"/>
      <c r="J12" s="7">
        <v>88.5</v>
      </c>
    </row>
    <row r="13" spans="1:14" x14ac:dyDescent="0.2">
      <c r="A13" s="14" t="s">
        <v>23</v>
      </c>
      <c r="B13" s="3"/>
      <c r="C13" s="3"/>
      <c r="D13" s="3">
        <v>1730</v>
      </c>
      <c r="E13" s="3"/>
      <c r="F13" s="3"/>
      <c r="G13" s="3"/>
    </row>
    <row r="14" spans="1:14" x14ac:dyDescent="0.2">
      <c r="A14" s="3" t="s">
        <v>24</v>
      </c>
      <c r="D14" s="2">
        <v>10</v>
      </c>
    </row>
    <row r="15" spans="1:14" x14ac:dyDescent="0.2">
      <c r="A15" s="14" t="s">
        <v>25</v>
      </c>
      <c r="D15" s="2">
        <v>357.5</v>
      </c>
      <c r="F15" s="2">
        <v>10</v>
      </c>
      <c r="H15" s="7">
        <v>13</v>
      </c>
      <c r="L15" s="2">
        <f>ROUND(D15*H15,0)+ROUND(F15*J15,0)</f>
        <v>4648</v>
      </c>
    </row>
    <row r="16" spans="1:14" x14ac:dyDescent="0.2">
      <c r="A16" s="3" t="s">
        <v>26</v>
      </c>
      <c r="B16" s="3"/>
      <c r="C16" s="3"/>
      <c r="D16" s="3">
        <v>2078</v>
      </c>
      <c r="E16" s="3"/>
      <c r="F16" s="3">
        <v>10</v>
      </c>
      <c r="G16" s="3"/>
      <c r="H16" s="7">
        <v>21</v>
      </c>
      <c r="J16" s="7">
        <v>10</v>
      </c>
      <c r="L16" s="2">
        <f>ROUND(D16*H16,0)+ROUND(F16*J16,0)</f>
        <v>43738</v>
      </c>
    </row>
    <row r="17" spans="1:14" x14ac:dyDescent="0.2">
      <c r="A17" s="14" t="s">
        <v>27</v>
      </c>
      <c r="B17" s="3"/>
      <c r="C17" s="3"/>
      <c r="D17" s="3">
        <v>1696</v>
      </c>
      <c r="E17" s="3"/>
      <c r="F17" s="3">
        <v>3.5</v>
      </c>
      <c r="G17" s="3"/>
      <c r="H17" s="7">
        <v>15</v>
      </c>
      <c r="J17" s="7">
        <v>3.5</v>
      </c>
      <c r="L17" s="2">
        <f>ROUND(D17*H17,0)+ROUND(F17*J17,0)</f>
        <v>25452</v>
      </c>
    </row>
    <row r="18" spans="1:14" x14ac:dyDescent="0.2">
      <c r="A18" s="3" t="s">
        <v>28</v>
      </c>
      <c r="D18" s="2">
        <v>587.95000000000005</v>
      </c>
      <c r="F18" s="2">
        <v>4</v>
      </c>
      <c r="H18" s="7">
        <v>14</v>
      </c>
      <c r="J18" s="7">
        <v>4</v>
      </c>
      <c r="L18" s="2">
        <f>ROUND(D18*H18,0)+ROUND(F18*J18,0)</f>
        <v>8247</v>
      </c>
    </row>
    <row r="19" spans="1:14" x14ac:dyDescent="0.2">
      <c r="A19" s="14" t="s">
        <v>29</v>
      </c>
      <c r="B19" s="3"/>
      <c r="C19" s="3"/>
      <c r="D19" s="3">
        <v>1786.5</v>
      </c>
      <c r="E19" s="3"/>
      <c r="F19" s="3">
        <v>21</v>
      </c>
      <c r="G19" s="3"/>
      <c r="J19" s="7">
        <v>21</v>
      </c>
    </row>
    <row r="20" spans="1:14" ht="15" thickBot="1" x14ac:dyDescent="0.25">
      <c r="A20" s="2" t="s">
        <v>9</v>
      </c>
      <c r="L20" s="8">
        <f>SUM(L4:L19)</f>
        <v>451486</v>
      </c>
      <c r="N20" s="8">
        <f>SUM(N4:N19)</f>
        <v>0</v>
      </c>
    </row>
    <row r="21" spans="1:14" ht="15" thickTop="1" x14ac:dyDescent="0.2"/>
    <row r="25" spans="1:14" ht="15" x14ac:dyDescent="0.2">
      <c r="A25" s="1"/>
      <c r="B25" s="1"/>
      <c r="C25" s="1"/>
      <c r="D25" s="1"/>
      <c r="E25" s="1"/>
      <c r="F25" s="1"/>
      <c r="G25" s="1"/>
    </row>
    <row r="26" spans="1:14" ht="15" x14ac:dyDescent="0.2">
      <c r="A26" s="1"/>
      <c r="B26" s="1"/>
      <c r="C26" s="1"/>
      <c r="D26" s="1"/>
      <c r="E26" s="1"/>
      <c r="F26" s="1"/>
      <c r="G26" s="1"/>
    </row>
    <row r="27" spans="1:14" ht="15" x14ac:dyDescent="0.2">
      <c r="A27" s="1"/>
      <c r="B27" s="1"/>
      <c r="C27" s="1"/>
      <c r="D27" s="1"/>
      <c r="E27" s="1"/>
      <c r="F27" s="1"/>
      <c r="G27" s="1"/>
    </row>
    <row r="28" spans="1:14" ht="15" x14ac:dyDescent="0.2">
      <c r="A28" s="1"/>
      <c r="B28" s="1"/>
      <c r="C28" s="1"/>
      <c r="D28" s="1"/>
      <c r="E28" s="1"/>
      <c r="F28" s="1"/>
      <c r="G28" s="1"/>
    </row>
    <row r="29" spans="1:14" ht="15" x14ac:dyDescent="0.2">
      <c r="A29" s="1"/>
      <c r="B29" s="1"/>
      <c r="C29" s="1"/>
      <c r="D29" s="1"/>
      <c r="E29" s="1"/>
      <c r="F29" s="1"/>
      <c r="G29" s="1"/>
    </row>
    <row r="30" spans="1:14" ht="15" x14ac:dyDescent="0.2">
      <c r="A30" s="1"/>
      <c r="B30" s="1"/>
      <c r="C30" s="1"/>
      <c r="D30" s="1"/>
      <c r="E30" s="1"/>
      <c r="F30" s="1"/>
      <c r="G30" s="1"/>
    </row>
    <row r="31" spans="1:14" ht="15" x14ac:dyDescent="0.2">
      <c r="A31" s="1"/>
      <c r="B31" s="1"/>
      <c r="C31" s="1"/>
      <c r="D31" s="1"/>
      <c r="E31" s="1"/>
      <c r="F31" s="1"/>
      <c r="G31" s="1"/>
    </row>
    <row r="32" spans="1:14" ht="15" x14ac:dyDescent="0.2">
      <c r="A32" s="1"/>
      <c r="B32" s="1"/>
      <c r="C32" s="1"/>
      <c r="D32" s="1"/>
      <c r="E32" s="1"/>
      <c r="F32" s="1"/>
      <c r="G32" s="1"/>
    </row>
    <row r="33" spans="1:7" ht="15" x14ac:dyDescent="0.2">
      <c r="A33" s="1"/>
      <c r="B33" s="1"/>
      <c r="C33" s="1"/>
      <c r="D33" s="1"/>
      <c r="E33" s="1"/>
      <c r="F33" s="1"/>
      <c r="G33" s="1"/>
    </row>
  </sheetData>
  <sortState xmlns:xlrd2="http://schemas.microsoft.com/office/spreadsheetml/2017/richdata2" ref="C4:N19">
    <sortCondition ref="C4:C19"/>
  </sortState>
  <mergeCells count="2">
    <mergeCell ref="D2:F2"/>
    <mergeCell ref="H2:J2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E4C5D-9E06-4846-9ED2-A5AD92B5B627}">
  <dimension ref="A1:M18"/>
  <sheetViews>
    <sheetView showGridLines="0" tabSelected="1" workbookViewId="0">
      <selection activeCell="B1" sqref="B1:B1048576"/>
    </sheetView>
  </sheetViews>
  <sheetFormatPr defaultRowHeight="15.75" x14ac:dyDescent="0.25"/>
  <cols>
    <col min="1" max="1" width="14.7109375" style="15" customWidth="1"/>
    <col min="2" max="2" width="2.28515625" style="15" customWidth="1"/>
    <col min="3" max="3" width="15.5703125" style="15" bestFit="1" customWidth="1"/>
    <col min="4" max="4" width="14.85546875" style="15" bestFit="1" customWidth="1"/>
    <col min="5" max="5" width="14.85546875" style="15" customWidth="1"/>
    <col min="6" max="12" width="14.7109375" style="15" customWidth="1"/>
    <col min="13" max="13" width="2.28515625" style="15" customWidth="1"/>
    <col min="14" max="16384" width="9.140625" style="15"/>
  </cols>
  <sheetData>
    <row r="1" spans="1:13" x14ac:dyDescent="0.25">
      <c r="C1" s="27" t="s">
        <v>41</v>
      </c>
      <c r="D1" s="27"/>
      <c r="E1" s="16" t="s">
        <v>42</v>
      </c>
      <c r="I1" s="17" t="s">
        <v>43</v>
      </c>
      <c r="L1" s="17" t="s">
        <v>44</v>
      </c>
    </row>
    <row r="2" spans="1:13" s="17" customFormat="1" x14ac:dyDescent="0.25">
      <c r="B2" s="18"/>
      <c r="C2" s="19" t="s">
        <v>3</v>
      </c>
      <c r="D2" s="19" t="s">
        <v>1</v>
      </c>
      <c r="E2" s="20" t="s">
        <v>15</v>
      </c>
      <c r="F2" s="19" t="s">
        <v>39</v>
      </c>
      <c r="G2" s="19" t="s">
        <v>40</v>
      </c>
      <c r="H2" s="19" t="s">
        <v>1</v>
      </c>
      <c r="I2" s="19" t="s">
        <v>45</v>
      </c>
      <c r="J2" s="19" t="s">
        <v>46</v>
      </c>
      <c r="K2" s="19" t="s">
        <v>47</v>
      </c>
      <c r="L2" s="19" t="s">
        <v>48</v>
      </c>
      <c r="M2" s="18"/>
    </row>
    <row r="3" spans="1:13" x14ac:dyDescent="0.25">
      <c r="A3" s="3" t="s">
        <v>10</v>
      </c>
      <c r="B3" s="21"/>
      <c r="C3" s="22">
        <v>2066</v>
      </c>
      <c r="D3" s="22">
        <v>9.25</v>
      </c>
      <c r="E3" s="23">
        <v>14.571507760532151</v>
      </c>
      <c r="F3" s="22">
        <v>30053.5</v>
      </c>
      <c r="G3" s="22">
        <v>0</v>
      </c>
      <c r="H3" s="22">
        <v>189</v>
      </c>
      <c r="I3" s="22">
        <v>0</v>
      </c>
      <c r="J3" s="22">
        <v>42</v>
      </c>
      <c r="K3" s="22">
        <v>438.52</v>
      </c>
      <c r="L3" s="22">
        <v>1875.04</v>
      </c>
      <c r="M3" s="21"/>
    </row>
    <row r="4" spans="1:13" x14ac:dyDescent="0.25">
      <c r="A4" s="14" t="s">
        <v>11</v>
      </c>
      <c r="B4" s="21"/>
      <c r="C4" s="22">
        <v>340.8</v>
      </c>
      <c r="D4" s="22">
        <v>71.5</v>
      </c>
      <c r="E4" s="23">
        <v>13</v>
      </c>
      <c r="F4" s="22">
        <v>4430.3999999999996</v>
      </c>
      <c r="G4" s="22">
        <v>0</v>
      </c>
      <c r="H4" s="22">
        <v>0</v>
      </c>
      <c r="I4" s="22">
        <v>0</v>
      </c>
      <c r="J4" s="22">
        <v>26.58</v>
      </c>
      <c r="K4" s="22">
        <v>64.239999999999995</v>
      </c>
      <c r="L4" s="22">
        <v>274.68</v>
      </c>
      <c r="M4" s="21"/>
    </row>
    <row r="5" spans="1:13" x14ac:dyDescent="0.25">
      <c r="A5" s="3" t="s">
        <v>12</v>
      </c>
      <c r="B5" s="21"/>
      <c r="C5" s="22">
        <v>2079.5</v>
      </c>
      <c r="D5" s="22">
        <v>7.75</v>
      </c>
      <c r="E5" s="23">
        <v>14.846789749242216</v>
      </c>
      <c r="F5" s="22">
        <v>30872.5</v>
      </c>
      <c r="G5" s="22">
        <v>0</v>
      </c>
      <c r="H5" s="22">
        <v>90</v>
      </c>
      <c r="I5" s="22">
        <v>0</v>
      </c>
      <c r="J5" s="22">
        <v>42</v>
      </c>
      <c r="K5" s="22">
        <v>448.96</v>
      </c>
      <c r="L5" s="22">
        <v>1919.68</v>
      </c>
      <c r="M5" s="21"/>
    </row>
    <row r="6" spans="1:13" x14ac:dyDescent="0.25">
      <c r="A6" s="14" t="s">
        <v>13</v>
      </c>
      <c r="B6" s="21"/>
      <c r="C6" s="22">
        <v>2113</v>
      </c>
      <c r="D6" s="22"/>
      <c r="E6" s="23">
        <v>19.448520710059171</v>
      </c>
      <c r="F6" s="22">
        <v>41576</v>
      </c>
      <c r="G6" s="22">
        <v>114</v>
      </c>
      <c r="H6" s="22">
        <v>2084.25</v>
      </c>
      <c r="I6" s="22">
        <v>748.8</v>
      </c>
      <c r="J6" s="22">
        <v>42</v>
      </c>
      <c r="K6" s="22">
        <v>645.58000000000004</v>
      </c>
      <c r="L6" s="22">
        <v>2760.43</v>
      </c>
      <c r="M6" s="21"/>
    </row>
    <row r="7" spans="1:13" x14ac:dyDescent="0.25">
      <c r="A7" s="3" t="s">
        <v>18</v>
      </c>
      <c r="B7" s="21"/>
      <c r="C7" s="22">
        <v>2020.5</v>
      </c>
      <c r="D7" s="22"/>
      <c r="E7" s="23">
        <v>17</v>
      </c>
      <c r="F7" s="22">
        <v>34756.5</v>
      </c>
      <c r="G7" s="22">
        <v>0</v>
      </c>
      <c r="H7" s="22">
        <v>197.63</v>
      </c>
      <c r="I7" s="22">
        <v>0</v>
      </c>
      <c r="J7" s="22">
        <v>42</v>
      </c>
      <c r="K7" s="22">
        <v>506.83</v>
      </c>
      <c r="L7" s="22">
        <v>2167.16</v>
      </c>
      <c r="M7" s="21"/>
    </row>
    <row r="8" spans="1:13" x14ac:dyDescent="0.25">
      <c r="A8" s="14" t="s">
        <v>19</v>
      </c>
      <c r="B8" s="21"/>
      <c r="C8" s="22">
        <v>2080</v>
      </c>
      <c r="D8" s="22"/>
      <c r="E8" s="23">
        <v>21</v>
      </c>
      <c r="F8" s="22">
        <v>43680</v>
      </c>
      <c r="G8" s="22">
        <v>0</v>
      </c>
      <c r="H8" s="22">
        <v>55.13</v>
      </c>
      <c r="I8" s="22">
        <v>0</v>
      </c>
      <c r="J8" s="22">
        <v>42</v>
      </c>
      <c r="K8" s="22">
        <v>634.16</v>
      </c>
      <c r="L8" s="22">
        <v>2711.58</v>
      </c>
      <c r="M8" s="21"/>
    </row>
    <row r="9" spans="1:13" x14ac:dyDescent="0.25">
      <c r="A9" s="3" t="s">
        <v>20</v>
      </c>
      <c r="B9" s="21"/>
      <c r="C9" s="22">
        <v>2105</v>
      </c>
      <c r="D9" s="22"/>
      <c r="E9" s="23">
        <v>13.865866666666667</v>
      </c>
      <c r="F9" s="22">
        <v>29171.5</v>
      </c>
      <c r="G9" s="22">
        <v>274</v>
      </c>
      <c r="H9" s="22">
        <v>1365</v>
      </c>
      <c r="I9" s="22">
        <v>748.8</v>
      </c>
      <c r="J9" s="22">
        <v>42</v>
      </c>
      <c r="K9" s="22">
        <v>457.61</v>
      </c>
      <c r="L9" s="22">
        <v>1956.68</v>
      </c>
      <c r="M9" s="21"/>
    </row>
    <row r="10" spans="1:13" x14ac:dyDescent="0.25">
      <c r="A10" s="14" t="s">
        <v>21</v>
      </c>
      <c r="B10" s="21"/>
      <c r="C10" s="22">
        <v>2074</v>
      </c>
      <c r="D10" s="22"/>
      <c r="E10" s="23">
        <v>19.098126922001676</v>
      </c>
      <c r="F10" s="22">
        <v>39586</v>
      </c>
      <c r="G10" s="22">
        <v>378</v>
      </c>
      <c r="H10" s="22">
        <v>3874.5</v>
      </c>
      <c r="I10" s="22">
        <v>748.8</v>
      </c>
      <c r="J10" s="22">
        <v>42</v>
      </c>
      <c r="K10" s="22">
        <v>646.52</v>
      </c>
      <c r="L10" s="22">
        <v>2764.41</v>
      </c>
      <c r="M10" s="21"/>
    </row>
    <row r="11" spans="1:13" x14ac:dyDescent="0.25">
      <c r="A11" s="3" t="s">
        <v>22</v>
      </c>
      <c r="B11" s="21"/>
      <c r="C11" s="22">
        <v>2081</v>
      </c>
      <c r="D11" s="22"/>
      <c r="E11" s="23">
        <v>20</v>
      </c>
      <c r="F11" s="22">
        <v>41620</v>
      </c>
      <c r="G11" s="22">
        <v>0</v>
      </c>
      <c r="H11" s="22">
        <v>165</v>
      </c>
      <c r="I11" s="22">
        <v>0</v>
      </c>
      <c r="J11" s="22">
        <v>42</v>
      </c>
      <c r="K11" s="22">
        <v>605.88</v>
      </c>
      <c r="L11" s="22">
        <v>2590.67</v>
      </c>
      <c r="M11" s="21"/>
    </row>
    <row r="12" spans="1:13" x14ac:dyDescent="0.25">
      <c r="A12" s="14" t="s">
        <v>23</v>
      </c>
      <c r="B12" s="21"/>
      <c r="C12" s="22">
        <v>1200.6666600000001</v>
      </c>
      <c r="D12" s="22"/>
      <c r="E12" s="23">
        <v>16.43548387096774</v>
      </c>
      <c r="F12" s="22">
        <v>19727.990000000002</v>
      </c>
      <c r="G12" s="22">
        <v>576</v>
      </c>
      <c r="H12" s="22">
        <v>1158.3900000000001</v>
      </c>
      <c r="I12" s="22">
        <v>432</v>
      </c>
      <c r="J12" s="22">
        <v>42</v>
      </c>
      <c r="K12" s="22">
        <v>317.47000000000003</v>
      </c>
      <c r="L12" s="22">
        <v>1357.45</v>
      </c>
      <c r="M12" s="21"/>
    </row>
    <row r="13" spans="1:13" x14ac:dyDescent="0.25">
      <c r="A13" s="3" t="s">
        <v>24</v>
      </c>
      <c r="B13" s="21"/>
      <c r="C13" s="22">
        <v>629.11667</v>
      </c>
      <c r="D13" s="22"/>
      <c r="E13" s="23">
        <v>13</v>
      </c>
      <c r="F13" s="22">
        <v>8490.52</v>
      </c>
      <c r="G13" s="22">
        <v>0</v>
      </c>
      <c r="H13" s="22">
        <v>97.5</v>
      </c>
      <c r="I13" s="22">
        <v>115.2</v>
      </c>
      <c r="J13" s="22">
        <v>42</v>
      </c>
      <c r="K13" s="22">
        <v>126.2</v>
      </c>
      <c r="L13" s="22">
        <v>539.6</v>
      </c>
      <c r="M13" s="21"/>
    </row>
    <row r="14" spans="1:13" x14ac:dyDescent="0.25">
      <c r="A14" s="3" t="s">
        <v>26</v>
      </c>
      <c r="B14" s="21"/>
      <c r="C14" s="22">
        <v>2094</v>
      </c>
      <c r="D14" s="22"/>
      <c r="E14" s="23">
        <v>18.476164680390031</v>
      </c>
      <c r="F14" s="22">
        <v>38948</v>
      </c>
      <c r="G14" s="22">
        <v>0</v>
      </c>
      <c r="H14" s="22">
        <v>1796.25</v>
      </c>
      <c r="I14" s="22">
        <v>748.8</v>
      </c>
      <c r="J14" s="22">
        <v>42</v>
      </c>
      <c r="K14" s="22">
        <v>601.65</v>
      </c>
      <c r="L14" s="22">
        <v>2572.5700000000002</v>
      </c>
      <c r="M14" s="21"/>
    </row>
    <row r="15" spans="1:13" x14ac:dyDescent="0.25">
      <c r="A15" s="3" t="s">
        <v>28</v>
      </c>
      <c r="B15" s="21"/>
      <c r="C15" s="28" t="s">
        <v>49</v>
      </c>
      <c r="D15" s="28"/>
      <c r="E15" s="24"/>
      <c r="F15" s="22">
        <v>69920</v>
      </c>
      <c r="G15" s="22">
        <v>0</v>
      </c>
      <c r="H15" s="22">
        <v>0</v>
      </c>
      <c r="I15" s="22">
        <v>748.8</v>
      </c>
      <c r="J15" s="22">
        <v>42</v>
      </c>
      <c r="K15" s="22">
        <v>1024.7</v>
      </c>
      <c r="L15" s="22">
        <v>4381.47</v>
      </c>
      <c r="M15" s="21"/>
    </row>
    <row r="16" spans="1:13" x14ac:dyDescent="0.25">
      <c r="A16" s="3" t="s">
        <v>50</v>
      </c>
      <c r="B16" s="21"/>
      <c r="C16" s="22">
        <v>928</v>
      </c>
      <c r="D16" s="22"/>
      <c r="E16" s="23">
        <v>20</v>
      </c>
      <c r="F16" s="22">
        <v>18560</v>
      </c>
      <c r="G16" s="22">
        <v>0</v>
      </c>
      <c r="H16" s="22">
        <v>2370</v>
      </c>
      <c r="I16" s="22">
        <v>0</v>
      </c>
      <c r="J16" s="22">
        <v>42</v>
      </c>
      <c r="K16" s="22">
        <v>303.49</v>
      </c>
      <c r="L16" s="22">
        <v>1297.6600000000001</v>
      </c>
      <c r="M16" s="21"/>
    </row>
    <row r="17" spans="1:13" x14ac:dyDescent="0.25">
      <c r="A17" s="3"/>
      <c r="B17" s="21"/>
      <c r="C17" s="22">
        <v>361.76667000000003</v>
      </c>
      <c r="D17" s="22"/>
      <c r="E17" s="23">
        <v>14</v>
      </c>
      <c r="F17" s="22">
        <v>5064.7299999999996</v>
      </c>
      <c r="G17" s="22">
        <v>84</v>
      </c>
      <c r="H17" s="22">
        <v>21</v>
      </c>
      <c r="I17" s="22">
        <v>144</v>
      </c>
      <c r="J17" s="22">
        <v>31.88</v>
      </c>
      <c r="K17" s="22">
        <v>77.05</v>
      </c>
      <c r="L17" s="22">
        <v>329.45</v>
      </c>
      <c r="M17" s="21"/>
    </row>
    <row r="18" spans="1:13" x14ac:dyDescent="0.25">
      <c r="M18" s="21"/>
    </row>
  </sheetData>
  <mergeCells count="2">
    <mergeCell ref="C1:D1"/>
    <mergeCell ref="C15:D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7500-5F63-4DDB-9250-6EDB31A38375}">
  <dimension ref="A1:M28"/>
  <sheetViews>
    <sheetView showGridLines="0" workbookViewId="0">
      <selection activeCell="A18" sqref="A18:A20"/>
    </sheetView>
  </sheetViews>
  <sheetFormatPr defaultRowHeight="15" x14ac:dyDescent="0.25"/>
  <cols>
    <col min="1" max="1" width="21.5703125" style="2" customWidth="1"/>
    <col min="2" max="2" width="1.7109375" customWidth="1"/>
    <col min="3" max="3" width="14.7109375" style="2" customWidth="1"/>
    <col min="4" max="4" width="1.7109375" customWidth="1"/>
    <col min="5" max="5" width="14.7109375" style="2" customWidth="1"/>
    <col min="6" max="6" width="1.7109375" customWidth="1"/>
    <col min="7" max="7" width="14.7109375" style="2" customWidth="1"/>
    <col min="8" max="8" width="1.7109375" customWidth="1"/>
    <col min="9" max="9" width="14.7109375" style="2" customWidth="1"/>
    <col min="10" max="10" width="1.7109375" customWidth="1"/>
    <col min="11" max="11" width="14.7109375" style="2" customWidth="1"/>
    <col min="12" max="12" width="1.7109375" customWidth="1"/>
    <col min="13" max="13" width="14.7109375" style="2" customWidth="1"/>
  </cols>
  <sheetData>
    <row r="1" spans="1:13" ht="15.75" x14ac:dyDescent="0.25">
      <c r="C1" s="4"/>
      <c r="E1" s="4"/>
      <c r="G1" s="4"/>
      <c r="I1" s="4"/>
      <c r="K1" s="4"/>
      <c r="M1" s="11" t="s">
        <v>30</v>
      </c>
    </row>
    <row r="2" spans="1:13" ht="15.75" x14ac:dyDescent="0.25">
      <c r="C2" s="13" t="s">
        <v>37</v>
      </c>
      <c r="E2" s="10"/>
      <c r="F2" s="10"/>
      <c r="G2" s="11" t="s">
        <v>31</v>
      </c>
      <c r="H2" s="10"/>
      <c r="I2" s="11" t="s">
        <v>32</v>
      </c>
      <c r="J2" s="10"/>
      <c r="K2" s="10"/>
      <c r="M2" s="11" t="s">
        <v>33</v>
      </c>
    </row>
    <row r="3" spans="1:13" ht="16.5" thickBot="1" x14ac:dyDescent="0.3">
      <c r="A3" s="9" t="s">
        <v>0</v>
      </c>
      <c r="C3" s="6" t="s">
        <v>4</v>
      </c>
      <c r="E3" s="6" t="s">
        <v>14</v>
      </c>
      <c r="G3" s="6" t="s">
        <v>34</v>
      </c>
      <c r="I3" s="6" t="s">
        <v>35</v>
      </c>
      <c r="K3" s="6" t="s">
        <v>36</v>
      </c>
      <c r="M3" s="6" t="s">
        <v>0</v>
      </c>
    </row>
    <row r="4" spans="1:13" ht="15.75" thickTop="1" x14ac:dyDescent="0.25">
      <c r="A4" s="3" t="s">
        <v>10</v>
      </c>
      <c r="C4" s="12" t="s">
        <v>38</v>
      </c>
      <c r="E4" s="2">
        <v>2.75</v>
      </c>
      <c r="G4" s="2">
        <v>22.07</v>
      </c>
      <c r="I4" s="2">
        <v>8.16</v>
      </c>
      <c r="K4" s="2">
        <v>873.37</v>
      </c>
      <c r="M4" s="2">
        <f>SUM(E4,G4,I4,K4)</f>
        <v>906.35</v>
      </c>
    </row>
    <row r="5" spans="1:13" x14ac:dyDescent="0.25">
      <c r="A5" s="14" t="s">
        <v>11</v>
      </c>
      <c r="C5" s="12" t="s">
        <v>38</v>
      </c>
      <c r="E5" s="2">
        <v>18.25</v>
      </c>
      <c r="G5" s="2">
        <v>22.07</v>
      </c>
      <c r="I5" s="2">
        <v>8.16</v>
      </c>
      <c r="K5" s="2">
        <v>873.37</v>
      </c>
      <c r="M5" s="2">
        <f t="shared" ref="M5:M20" si="0">SUM(E5,G5,I5,K5)</f>
        <v>921.85</v>
      </c>
    </row>
    <row r="6" spans="1:13" x14ac:dyDescent="0.25">
      <c r="A6" s="3" t="s">
        <v>12</v>
      </c>
      <c r="C6" s="12" t="s">
        <v>38</v>
      </c>
      <c r="M6" s="2">
        <f t="shared" si="0"/>
        <v>0</v>
      </c>
    </row>
    <row r="7" spans="1:13" x14ac:dyDescent="0.25">
      <c r="A7" s="14" t="s">
        <v>13</v>
      </c>
      <c r="C7" s="12" t="s">
        <v>38</v>
      </c>
      <c r="E7" s="2">
        <v>12.75</v>
      </c>
      <c r="G7" s="2">
        <v>22.07</v>
      </c>
      <c r="I7" s="2">
        <v>8.16</v>
      </c>
      <c r="K7" s="2">
        <v>873.37</v>
      </c>
      <c r="M7" s="2">
        <f t="shared" si="0"/>
        <v>916.35</v>
      </c>
    </row>
    <row r="8" spans="1:13" x14ac:dyDescent="0.25">
      <c r="A8" s="3" t="s">
        <v>18</v>
      </c>
      <c r="C8" s="12" t="s">
        <v>38</v>
      </c>
      <c r="E8" s="2">
        <v>8.75</v>
      </c>
      <c r="G8" s="2">
        <v>22.07</v>
      </c>
      <c r="I8" s="2">
        <v>8.16</v>
      </c>
      <c r="K8" s="2">
        <v>873.37</v>
      </c>
      <c r="M8" s="2">
        <f t="shared" si="0"/>
        <v>912.35</v>
      </c>
    </row>
    <row r="9" spans="1:13" x14ac:dyDescent="0.25">
      <c r="A9" s="14" t="s">
        <v>19</v>
      </c>
      <c r="C9" s="12" t="s">
        <v>38</v>
      </c>
      <c r="E9" s="2">
        <v>18.25</v>
      </c>
      <c r="G9" s="2">
        <v>22.07</v>
      </c>
      <c r="I9" s="2">
        <v>8.16</v>
      </c>
      <c r="M9" s="2">
        <f t="shared" si="0"/>
        <v>48.480000000000004</v>
      </c>
    </row>
    <row r="10" spans="1:13" x14ac:dyDescent="0.25">
      <c r="A10" s="3" t="s">
        <v>20</v>
      </c>
      <c r="C10" s="12" t="s">
        <v>38</v>
      </c>
      <c r="E10" s="2">
        <v>2.75</v>
      </c>
      <c r="G10" s="2">
        <v>22.07</v>
      </c>
      <c r="I10" s="2">
        <v>8.16</v>
      </c>
      <c r="K10" s="2">
        <v>873.37</v>
      </c>
      <c r="M10" s="2">
        <f t="shared" si="0"/>
        <v>906.35</v>
      </c>
    </row>
    <row r="11" spans="1:13" x14ac:dyDescent="0.25">
      <c r="A11" s="14" t="s">
        <v>21</v>
      </c>
      <c r="C11" s="12" t="s">
        <v>38</v>
      </c>
      <c r="E11" s="2">
        <v>19.5</v>
      </c>
      <c r="M11" s="2">
        <f t="shared" si="0"/>
        <v>19.5</v>
      </c>
    </row>
    <row r="12" spans="1:13" x14ac:dyDescent="0.25">
      <c r="A12" s="3" t="s">
        <v>22</v>
      </c>
      <c r="C12" s="12" t="s">
        <v>38</v>
      </c>
      <c r="E12" s="2">
        <v>8.75</v>
      </c>
      <c r="G12" s="2">
        <v>22.07</v>
      </c>
      <c r="I12" s="2">
        <v>8.16</v>
      </c>
      <c r="K12" s="2">
        <v>873.37</v>
      </c>
      <c r="M12" s="2">
        <f t="shared" si="0"/>
        <v>912.35</v>
      </c>
    </row>
    <row r="13" spans="1:13" x14ac:dyDescent="0.25">
      <c r="A13" s="14" t="s">
        <v>23</v>
      </c>
      <c r="C13" s="12" t="s">
        <v>38</v>
      </c>
      <c r="E13" s="2">
        <v>19.5</v>
      </c>
      <c r="G13" s="2">
        <v>75.040000000000006</v>
      </c>
      <c r="I13" s="2">
        <v>23.64</v>
      </c>
      <c r="M13" s="2">
        <f t="shared" si="0"/>
        <v>118.18</v>
      </c>
    </row>
    <row r="14" spans="1:13" x14ac:dyDescent="0.25">
      <c r="A14" s="3" t="s">
        <v>24</v>
      </c>
      <c r="C14" s="12" t="s">
        <v>38</v>
      </c>
      <c r="M14" s="2">
        <f t="shared" si="0"/>
        <v>0</v>
      </c>
    </row>
    <row r="15" spans="1:13" x14ac:dyDescent="0.25">
      <c r="A15" s="14" t="s">
        <v>25</v>
      </c>
      <c r="C15" s="12" t="s">
        <v>38</v>
      </c>
      <c r="M15" s="2">
        <f t="shared" si="0"/>
        <v>0</v>
      </c>
    </row>
    <row r="16" spans="1:13" x14ac:dyDescent="0.25">
      <c r="A16" s="3" t="s">
        <v>26</v>
      </c>
      <c r="C16" s="12" t="s">
        <v>38</v>
      </c>
      <c r="E16" s="2">
        <v>5.5</v>
      </c>
      <c r="G16" s="2">
        <v>22.07</v>
      </c>
      <c r="I16" s="2">
        <v>8.16</v>
      </c>
      <c r="K16" s="2">
        <v>873.37</v>
      </c>
      <c r="M16" s="2">
        <f t="shared" si="0"/>
        <v>909.1</v>
      </c>
    </row>
    <row r="17" spans="1:13" x14ac:dyDescent="0.25">
      <c r="A17" s="14" t="s">
        <v>27</v>
      </c>
      <c r="C17" s="12" t="s">
        <v>38</v>
      </c>
      <c r="M17" s="2">
        <f t="shared" si="0"/>
        <v>0</v>
      </c>
    </row>
    <row r="18" spans="1:13" x14ac:dyDescent="0.25">
      <c r="A18" s="3" t="s">
        <v>28</v>
      </c>
      <c r="C18" s="12" t="s">
        <v>38</v>
      </c>
      <c r="E18" s="2">
        <v>4.75</v>
      </c>
      <c r="G18" s="2">
        <v>22.07</v>
      </c>
      <c r="I18" s="2">
        <v>8.16</v>
      </c>
      <c r="K18" s="2">
        <v>873.37</v>
      </c>
      <c r="M18" s="2">
        <f t="shared" si="0"/>
        <v>908.35</v>
      </c>
    </row>
    <row r="19" spans="1:13" x14ac:dyDescent="0.25">
      <c r="A19" s="14" t="s">
        <v>29</v>
      </c>
      <c r="C19" s="12" t="s">
        <v>38</v>
      </c>
      <c r="M19" s="2">
        <f t="shared" si="0"/>
        <v>0</v>
      </c>
    </row>
    <row r="20" spans="1:13" x14ac:dyDescent="0.25">
      <c r="A20" s="3" t="s">
        <v>50</v>
      </c>
      <c r="C20" s="12" t="s">
        <v>38</v>
      </c>
      <c r="E20" s="2">
        <v>2.75</v>
      </c>
      <c r="G20" s="2">
        <v>22.07</v>
      </c>
      <c r="I20" s="2">
        <v>8.16</v>
      </c>
      <c r="K20" s="2">
        <v>873.37</v>
      </c>
      <c r="M20" s="2">
        <f t="shared" si="0"/>
        <v>906.35</v>
      </c>
    </row>
    <row r="21" spans="1:13" ht="15.75" x14ac:dyDescent="0.25">
      <c r="A21" s="1"/>
    </row>
    <row r="22" spans="1:13" ht="15.75" x14ac:dyDescent="0.25">
      <c r="A22" s="1"/>
    </row>
    <row r="23" spans="1:13" ht="15.75" x14ac:dyDescent="0.25">
      <c r="A23" s="1"/>
    </row>
    <row r="24" spans="1:13" ht="15.75" x14ac:dyDescent="0.25">
      <c r="A24" s="1"/>
    </row>
    <row r="25" spans="1:13" ht="15.75" x14ac:dyDescent="0.25">
      <c r="A25" s="1"/>
    </row>
    <row r="26" spans="1:13" ht="15.75" x14ac:dyDescent="0.25">
      <c r="A26" s="1"/>
    </row>
    <row r="27" spans="1:13" ht="15.75" x14ac:dyDescent="0.25">
      <c r="A27" s="1"/>
    </row>
    <row r="28" spans="1:13" ht="15.75" x14ac:dyDescent="0.25">
      <c r="A28" s="1"/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3FCF2-E59C-408E-8B8D-9744793625FB}">
  <dimension ref="A1:O20"/>
  <sheetViews>
    <sheetView showGridLines="0" workbookViewId="0">
      <selection activeCell="C5" sqref="C5"/>
    </sheetView>
  </sheetViews>
  <sheetFormatPr defaultColWidth="16.42578125" defaultRowHeight="15" x14ac:dyDescent="0.25"/>
  <cols>
    <col min="1" max="1" width="23.85546875" style="10" customWidth="1"/>
    <col min="2" max="2" width="2.28515625" style="10" customWidth="1"/>
    <col min="3" max="3" width="16.42578125" style="10"/>
    <col min="4" max="4" width="2.28515625" style="10" customWidth="1"/>
    <col min="5" max="5" width="16.42578125" style="10"/>
    <col min="6" max="6" width="2.28515625" style="10" customWidth="1"/>
    <col min="7" max="7" width="16.42578125" style="10"/>
    <col min="8" max="8" width="2.28515625" style="10" customWidth="1"/>
    <col min="9" max="9" width="16.42578125" style="10"/>
    <col min="10" max="10" width="2.28515625" style="10" customWidth="1"/>
    <col min="11" max="11" width="16.42578125" style="10"/>
    <col min="12" max="12" width="2.28515625" style="10" customWidth="1"/>
    <col min="13" max="13" width="16.42578125" style="10"/>
    <col min="14" max="14" width="2.28515625" style="10" customWidth="1"/>
    <col min="15" max="15" width="16.42578125" style="10"/>
    <col min="16" max="16" width="2.28515625" style="10" customWidth="1"/>
    <col min="17" max="16384" width="16.42578125" style="10"/>
  </cols>
  <sheetData>
    <row r="1" spans="1:15" ht="15.75" x14ac:dyDescent="0.25">
      <c r="O1" s="11" t="s">
        <v>30</v>
      </c>
    </row>
    <row r="2" spans="1:15" ht="15.75" x14ac:dyDescent="0.25">
      <c r="C2" s="13" t="s">
        <v>37</v>
      </c>
      <c r="G2" s="11" t="s">
        <v>31</v>
      </c>
      <c r="I2" s="11" t="s">
        <v>32</v>
      </c>
      <c r="K2" s="29" t="s">
        <v>51</v>
      </c>
      <c r="L2" s="29"/>
      <c r="M2" s="29"/>
      <c r="O2" s="11" t="s">
        <v>33</v>
      </c>
    </row>
    <row r="3" spans="1:15" x14ac:dyDescent="0.25">
      <c r="C3" s="6" t="s">
        <v>4</v>
      </c>
      <c r="E3" s="6" t="s">
        <v>14</v>
      </c>
      <c r="F3"/>
      <c r="G3" s="6" t="s">
        <v>34</v>
      </c>
      <c r="H3"/>
      <c r="I3" s="6" t="s">
        <v>35</v>
      </c>
      <c r="J3"/>
      <c r="K3" s="6" t="s">
        <v>0</v>
      </c>
      <c r="L3"/>
      <c r="M3" s="6" t="s">
        <v>52</v>
      </c>
      <c r="N3"/>
      <c r="O3" s="6" t="s">
        <v>0</v>
      </c>
    </row>
    <row r="4" spans="1:15" x14ac:dyDescent="0.25">
      <c r="A4" s="3" t="s">
        <v>10</v>
      </c>
      <c r="C4" s="12" t="s">
        <v>38</v>
      </c>
      <c r="E4" s="12">
        <v>19.5</v>
      </c>
      <c r="F4" s="12"/>
      <c r="G4" s="12">
        <v>0</v>
      </c>
      <c r="H4" s="12"/>
      <c r="I4" s="12">
        <v>0</v>
      </c>
      <c r="J4" s="12"/>
      <c r="K4" s="12"/>
      <c r="L4" s="12"/>
      <c r="M4" s="12">
        <v>0</v>
      </c>
      <c r="N4" s="12"/>
      <c r="O4" s="12">
        <f>SUM(E4,G4,I4,M4)</f>
        <v>19.5</v>
      </c>
    </row>
    <row r="5" spans="1:15" x14ac:dyDescent="0.25">
      <c r="A5" s="14" t="s">
        <v>11</v>
      </c>
      <c r="C5" s="12" t="s">
        <v>38</v>
      </c>
      <c r="E5" s="10">
        <v>18.25</v>
      </c>
      <c r="G5" s="10">
        <v>22.07</v>
      </c>
      <c r="I5" s="10">
        <v>8.16</v>
      </c>
      <c r="M5" s="10">
        <v>0</v>
      </c>
      <c r="O5" s="10">
        <f t="shared" ref="O5:O17" si="0">SUM(E5,G5,I5,M5)</f>
        <v>48.480000000000004</v>
      </c>
    </row>
    <row r="6" spans="1:15" x14ac:dyDescent="0.25">
      <c r="A6" s="3" t="s">
        <v>12</v>
      </c>
      <c r="C6" s="12" t="s">
        <v>38</v>
      </c>
      <c r="E6" s="10">
        <v>18.25</v>
      </c>
      <c r="G6" s="10">
        <v>22.07</v>
      </c>
      <c r="I6" s="10">
        <v>8.16</v>
      </c>
      <c r="M6" s="10">
        <v>873.37</v>
      </c>
      <c r="O6" s="10">
        <f t="shared" si="0"/>
        <v>921.85</v>
      </c>
    </row>
    <row r="7" spans="1:15" x14ac:dyDescent="0.25">
      <c r="A7" s="14" t="s">
        <v>13</v>
      </c>
      <c r="C7" s="12" t="s">
        <v>38</v>
      </c>
      <c r="E7" s="10">
        <v>8.75</v>
      </c>
      <c r="G7" s="10">
        <v>22.07</v>
      </c>
      <c r="I7" s="10">
        <v>8.16</v>
      </c>
      <c r="M7" s="10">
        <v>873.37</v>
      </c>
      <c r="O7" s="10">
        <f t="shared" si="0"/>
        <v>912.35</v>
      </c>
    </row>
    <row r="8" spans="1:15" x14ac:dyDescent="0.25">
      <c r="A8" s="3" t="s">
        <v>18</v>
      </c>
      <c r="C8" s="12" t="s">
        <v>38</v>
      </c>
      <c r="E8" s="10">
        <v>8.7530000000000001</v>
      </c>
      <c r="G8" s="10">
        <v>22.07</v>
      </c>
      <c r="I8" s="10">
        <v>8.16</v>
      </c>
      <c r="M8" s="10">
        <v>873.37</v>
      </c>
      <c r="O8" s="10">
        <f t="shared" si="0"/>
        <v>912.35300000000007</v>
      </c>
    </row>
    <row r="9" spans="1:15" x14ac:dyDescent="0.25">
      <c r="A9" s="14" t="s">
        <v>19</v>
      </c>
      <c r="C9" s="12" t="s">
        <v>38</v>
      </c>
      <c r="E9" s="10">
        <v>19.5</v>
      </c>
      <c r="G9" s="10">
        <v>22.07</v>
      </c>
      <c r="I9" s="10">
        <v>8.16</v>
      </c>
      <c r="M9" s="10">
        <v>873.37</v>
      </c>
      <c r="O9" s="10">
        <f t="shared" si="0"/>
        <v>923.1</v>
      </c>
    </row>
    <row r="10" spans="1:15" x14ac:dyDescent="0.25">
      <c r="A10" s="3" t="s">
        <v>20</v>
      </c>
      <c r="C10" s="12" t="s">
        <v>38</v>
      </c>
      <c r="E10" s="10">
        <v>12.75</v>
      </c>
      <c r="G10" s="10">
        <v>22.07</v>
      </c>
      <c r="I10" s="10">
        <v>8.16</v>
      </c>
      <c r="M10" s="10">
        <v>873.37</v>
      </c>
      <c r="O10" s="10">
        <f t="shared" si="0"/>
        <v>916.35</v>
      </c>
    </row>
    <row r="11" spans="1:15" x14ac:dyDescent="0.25">
      <c r="A11" s="14" t="s">
        <v>21</v>
      </c>
      <c r="C11" s="12" t="s">
        <v>38</v>
      </c>
      <c r="E11" s="10">
        <v>2.75</v>
      </c>
      <c r="G11" s="10">
        <v>22.07</v>
      </c>
      <c r="I11" s="10">
        <v>8.16</v>
      </c>
      <c r="M11" s="10">
        <v>873.37</v>
      </c>
      <c r="O11" s="10">
        <f t="shared" si="0"/>
        <v>906.35</v>
      </c>
    </row>
    <row r="12" spans="1:15" x14ac:dyDescent="0.25">
      <c r="A12" s="3" t="s">
        <v>22</v>
      </c>
      <c r="C12" s="12" t="s">
        <v>38</v>
      </c>
      <c r="E12" s="10">
        <v>2.75</v>
      </c>
      <c r="G12" s="10">
        <v>22.07</v>
      </c>
      <c r="I12" s="10">
        <v>8.16</v>
      </c>
      <c r="M12" s="10">
        <v>873.37</v>
      </c>
      <c r="O12" s="10">
        <f>SUM(E12,G12,I12,M12)</f>
        <v>906.35</v>
      </c>
    </row>
    <row r="13" spans="1:15" x14ac:dyDescent="0.25">
      <c r="A13" s="14" t="s">
        <v>23</v>
      </c>
      <c r="C13" s="12" t="s">
        <v>38</v>
      </c>
      <c r="E13" s="10">
        <v>4.75</v>
      </c>
      <c r="G13" s="10">
        <v>22.07</v>
      </c>
      <c r="I13" s="10">
        <v>8.16</v>
      </c>
      <c r="M13" s="10">
        <v>873.37</v>
      </c>
      <c r="O13" s="10">
        <f t="shared" si="0"/>
        <v>908.35</v>
      </c>
    </row>
    <row r="14" spans="1:15" x14ac:dyDescent="0.25">
      <c r="A14" s="3" t="s">
        <v>24</v>
      </c>
      <c r="C14" s="12" t="s">
        <v>38</v>
      </c>
      <c r="E14" s="10">
        <v>5.5</v>
      </c>
      <c r="G14" s="10">
        <v>22.07</v>
      </c>
      <c r="I14" s="10">
        <v>8.16</v>
      </c>
      <c r="M14" s="10">
        <v>873.37</v>
      </c>
      <c r="O14" s="10">
        <f t="shared" si="0"/>
        <v>909.1</v>
      </c>
    </row>
    <row r="15" spans="1:15" x14ac:dyDescent="0.25">
      <c r="A15" s="3" t="s">
        <v>26</v>
      </c>
      <c r="C15" s="12" t="s">
        <v>38</v>
      </c>
      <c r="E15" s="10">
        <v>2.75</v>
      </c>
      <c r="G15" s="10">
        <v>22.07</v>
      </c>
      <c r="I15" s="10">
        <v>8.16</v>
      </c>
      <c r="K15" s="10">
        <v>2310</v>
      </c>
      <c r="M15" s="10">
        <v>873.37</v>
      </c>
      <c r="O15" s="10">
        <f t="shared" si="0"/>
        <v>906.35</v>
      </c>
    </row>
    <row r="16" spans="1:15" x14ac:dyDescent="0.25">
      <c r="A16" s="3" t="s">
        <v>28</v>
      </c>
      <c r="C16" s="12" t="s">
        <v>38</v>
      </c>
      <c r="E16" s="10">
        <v>2.75</v>
      </c>
      <c r="G16" s="10">
        <v>22.07</v>
      </c>
      <c r="I16" s="10">
        <v>8.16</v>
      </c>
      <c r="M16" s="10">
        <v>873.37</v>
      </c>
      <c r="O16" s="10">
        <f t="shared" si="0"/>
        <v>906.35</v>
      </c>
    </row>
    <row r="17" spans="1:15" x14ac:dyDescent="0.25">
      <c r="A17" s="3" t="s">
        <v>50</v>
      </c>
      <c r="C17" s="12" t="s">
        <v>53</v>
      </c>
      <c r="E17" s="10">
        <v>2.75</v>
      </c>
      <c r="G17" s="10">
        <v>22.07</v>
      </c>
      <c r="I17" s="10">
        <v>8.16</v>
      </c>
      <c r="M17" s="10">
        <v>873.37</v>
      </c>
      <c r="O17" s="10">
        <f t="shared" si="0"/>
        <v>906.35</v>
      </c>
    </row>
    <row r="20" spans="1:15" x14ac:dyDescent="0.25">
      <c r="A20" s="10" t="s">
        <v>54</v>
      </c>
    </row>
  </sheetData>
  <mergeCells count="1"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Emp Sal &amp; Wages - 2022</vt:lpstr>
      <vt:lpstr>Emp Sal &amp; Wages - 2023</vt:lpstr>
      <vt:lpstr>Emp Benefits 2022</vt:lpstr>
      <vt:lpstr>Emp Benefits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Frost</dc:creator>
  <cp:lastModifiedBy>Brittany  Koenig</cp:lastModifiedBy>
  <dcterms:created xsi:type="dcterms:W3CDTF">2023-09-06T16:38:20Z</dcterms:created>
  <dcterms:modified xsi:type="dcterms:W3CDTF">2024-05-24T19:56:30Z</dcterms:modified>
</cp:coreProperties>
</file>