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PROJECTS\2020\2020132\2023 ARF\second PSC data request\"/>
    </mc:Choice>
  </mc:AlternateContent>
  <xr:revisionPtr revIDLastSave="0" documentId="13_ncr:1_{2876BB93-EA65-417A-9FBE-9C69A3FB95C6}" xr6:coauthVersionLast="47" xr6:coauthVersionMax="47" xr10:uidLastSave="{00000000-0000-0000-0000-000000000000}"/>
  <bookViews>
    <workbookView xWindow="-108" yWindow="-108" windowWidth="23256" windowHeight="12576" xr2:uid="{BB0FAB28-875F-48C7-AD49-B6E2662D48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H8" i="1"/>
  <c r="Y26" i="1" l="1"/>
  <c r="U26" i="1"/>
  <c r="K26" i="1"/>
  <c r="J26" i="1"/>
  <c r="H26" i="1"/>
  <c r="G26" i="1"/>
  <c r="D26" i="1"/>
  <c r="P26" i="1"/>
  <c r="S26" i="1"/>
  <c r="X12" i="1"/>
  <c r="X11" i="1"/>
  <c r="X10" i="1"/>
  <c r="X9" i="1"/>
  <c r="W17" i="1"/>
  <c r="W16" i="1"/>
  <c r="W15" i="1"/>
  <c r="W14" i="1"/>
  <c r="W13" i="1"/>
  <c r="W12" i="1"/>
  <c r="W11" i="1"/>
  <c r="W10" i="1"/>
  <c r="W9" i="1"/>
  <c r="W8" i="1"/>
  <c r="H17" i="1"/>
  <c r="X17" i="1" s="1"/>
  <c r="E17" i="1"/>
  <c r="T17" i="1"/>
  <c r="Q17" i="1"/>
  <c r="Q16" i="1"/>
  <c r="Q15" i="1"/>
  <c r="Q14" i="1"/>
  <c r="Q13" i="1"/>
  <c r="Q12" i="1"/>
  <c r="Q11" i="1"/>
  <c r="Q10" i="1"/>
  <c r="Q8" i="1"/>
  <c r="Q26" i="1" s="1"/>
  <c r="N17" i="1"/>
  <c r="K17" i="1"/>
  <c r="T16" i="1"/>
  <c r="T15" i="1"/>
  <c r="T14" i="1"/>
  <c r="T13" i="1"/>
  <c r="T12" i="1"/>
  <c r="T11" i="1"/>
  <c r="T10" i="1"/>
  <c r="T8" i="1"/>
  <c r="T26" i="1" s="1"/>
  <c r="V26" i="1"/>
  <c r="M26" i="1"/>
  <c r="N16" i="1"/>
  <c r="N15" i="1"/>
  <c r="N14" i="1"/>
  <c r="N13" i="1"/>
  <c r="N12" i="1"/>
  <c r="N11" i="1"/>
  <c r="N10" i="1"/>
  <c r="K15" i="1"/>
  <c r="K12" i="1"/>
  <c r="H16" i="1"/>
  <c r="H15" i="1"/>
  <c r="X15" i="1" s="1"/>
  <c r="H14" i="1"/>
  <c r="H13" i="1"/>
  <c r="X13" i="1" s="1"/>
  <c r="H12" i="1"/>
  <c r="H11" i="1"/>
  <c r="H10" i="1"/>
  <c r="E16" i="1"/>
  <c r="X16" i="1" s="1"/>
  <c r="E15" i="1"/>
  <c r="E14" i="1"/>
  <c r="X14" i="1" s="1"/>
  <c r="E13" i="1"/>
  <c r="E12" i="1"/>
  <c r="E11" i="1"/>
  <c r="E10" i="1"/>
  <c r="E26" i="1" s="1"/>
  <c r="N8" i="1"/>
  <c r="N26" i="1" s="1"/>
  <c r="X8" i="1"/>
  <c r="W23" i="1"/>
  <c r="W22" i="1"/>
  <c r="W21" i="1"/>
  <c r="W20" i="1"/>
  <c r="W19" i="1"/>
  <c r="W18" i="1"/>
  <c r="X26" i="1" l="1"/>
  <c r="W26" i="1"/>
</calcChain>
</file>

<file path=xl/sharedStrings.xml><?xml version="1.0" encoding="utf-8"?>
<sst xmlns="http://schemas.openxmlformats.org/spreadsheetml/2006/main" count="60" uniqueCount="29">
  <si>
    <t>Employee #</t>
  </si>
  <si>
    <t>Job Title</t>
  </si>
  <si>
    <t>Office Manager</t>
  </si>
  <si>
    <t>Superintendent</t>
  </si>
  <si>
    <t>Backhoe Operator</t>
  </si>
  <si>
    <t>Distribution Laborer</t>
  </si>
  <si>
    <t>Plant Operator</t>
  </si>
  <si>
    <t>Office Clerk</t>
  </si>
  <si>
    <t>Regular Hours</t>
  </si>
  <si>
    <t>Overtime Hours</t>
  </si>
  <si>
    <t>Total Hours</t>
  </si>
  <si>
    <t>Regular Pay</t>
  </si>
  <si>
    <t>Overtime Pay</t>
  </si>
  <si>
    <t>Total Pay</t>
  </si>
  <si>
    <t>Totals</t>
  </si>
  <si>
    <t>Commissioner</t>
  </si>
  <si>
    <t>200/month</t>
  </si>
  <si>
    <t>Total FICA</t>
  </si>
  <si>
    <t>Hire Date</t>
  </si>
  <si>
    <t>Termination Date</t>
  </si>
  <si>
    <t>Pay Rate</t>
  </si>
  <si>
    <t>Bonus Pay</t>
  </si>
  <si>
    <t>Overtime</t>
  </si>
  <si>
    <t>On Call Pay</t>
  </si>
  <si>
    <t>KNOX COUNTY UTILITY COMMISSION</t>
  </si>
  <si>
    <t>RESPONSE TO COMMISSION STAFF'S SECOND REQUEST FOR INFORMATION</t>
  </si>
  <si>
    <t>CASE NO. 2023-00430</t>
  </si>
  <si>
    <t>EXHIBIT 8</t>
  </si>
  <si>
    <t>2023 EMPLOYEE PAYROLL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</si>
</sst>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&quot;$&quot;#,##0"/>
    <numFmt numFmtId="166" formatCode="#,##0.0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56C3-3D71-45FD-9CCB-72EF48FDE88E}">
  <dimension ref="A1:AQ29"/>
  <sheetViews>
    <sheetView tabSelected="1" zoomScaleNormal="100" workbookViewId="0">
      <selection activeCell="D8" sqref="D8"/>
    </sheetView>
  </sheetViews>
  <sheetFormatPr defaultRowHeight="14.4" x14ac:dyDescent="0.3"/>
  <cols>
    <col min="1" max="1" width="11" customWidth="1"/>
    <col min="2" max="2" width="18.21875" customWidth="1"/>
    <col min="3" max="3" width="13.77734375" customWidth="1"/>
    <col min="4" max="5" width="12.77734375" customWidth="1"/>
    <col min="6" max="7" width="14.21875" customWidth="1"/>
    <col min="8" max="11" width="13.21875" customWidth="1"/>
    <col min="12" max="13" width="14.21875" customWidth="1"/>
    <col min="14" max="21" width="13.21875" customWidth="1"/>
    <col min="22" max="22" width="11.77734375" customWidth="1"/>
    <col min="23" max="23" width="10.77734375" customWidth="1"/>
    <col min="24" max="26" width="11.77734375" customWidth="1"/>
    <col min="27" max="27" width="15.5546875" customWidth="1"/>
  </cols>
  <sheetData>
    <row r="1" spans="1:43" x14ac:dyDescent="0.3">
      <c r="A1" s="11" t="s">
        <v>27</v>
      </c>
      <c r="B1" s="11"/>
      <c r="C1" s="11"/>
      <c r="D1" s="11"/>
      <c r="E1" s="11"/>
      <c r="F1" s="11"/>
      <c r="G1" s="11"/>
      <c r="H1" s="11"/>
    </row>
    <row r="2" spans="1:43" x14ac:dyDescent="0.3">
      <c r="A2" s="11" t="s">
        <v>28</v>
      </c>
      <c r="B2" s="11"/>
      <c r="C2" s="11"/>
      <c r="D2" s="11"/>
      <c r="E2" s="11"/>
      <c r="F2" s="11"/>
      <c r="G2" s="11"/>
      <c r="H2" s="11"/>
    </row>
    <row r="3" spans="1:43" x14ac:dyDescent="0.3">
      <c r="A3" s="11" t="s">
        <v>24</v>
      </c>
      <c r="B3" s="11"/>
      <c r="C3" s="11"/>
      <c r="D3" s="11"/>
      <c r="E3" s="11"/>
      <c r="F3" s="11"/>
      <c r="G3" s="11"/>
      <c r="H3" s="11"/>
    </row>
    <row r="4" spans="1:43" x14ac:dyDescent="0.3">
      <c r="A4" s="11" t="s">
        <v>25</v>
      </c>
      <c r="B4" s="11"/>
      <c r="C4" s="11"/>
      <c r="D4" s="11"/>
      <c r="E4" s="11"/>
      <c r="F4" s="11"/>
      <c r="G4" s="11"/>
      <c r="H4" s="11"/>
    </row>
    <row r="5" spans="1:43" x14ac:dyDescent="0.3">
      <c r="A5" s="11" t="s">
        <v>26</v>
      </c>
      <c r="B5" s="11"/>
      <c r="C5" s="11"/>
      <c r="D5" s="11"/>
      <c r="E5" s="11"/>
      <c r="F5" s="11"/>
      <c r="G5" s="11"/>
      <c r="H5" s="11"/>
    </row>
    <row r="6" spans="1:43" s="4" customFormat="1" x14ac:dyDescent="0.3">
      <c r="A6" s="3" t="s">
        <v>0</v>
      </c>
      <c r="B6" s="3" t="s">
        <v>1</v>
      </c>
      <c r="C6" s="3" t="s">
        <v>20</v>
      </c>
      <c r="D6" s="3" t="s">
        <v>8</v>
      </c>
      <c r="E6" s="3" t="s">
        <v>11</v>
      </c>
      <c r="F6" s="3" t="s">
        <v>22</v>
      </c>
      <c r="G6" s="3" t="s">
        <v>9</v>
      </c>
      <c r="H6" s="3" t="s">
        <v>12</v>
      </c>
      <c r="I6" s="3" t="s">
        <v>20</v>
      </c>
      <c r="J6" s="3" t="s">
        <v>8</v>
      </c>
      <c r="K6" s="3" t="s">
        <v>11</v>
      </c>
      <c r="L6" s="3" t="s">
        <v>22</v>
      </c>
      <c r="M6" s="3" t="s">
        <v>9</v>
      </c>
      <c r="N6" s="3" t="s">
        <v>12</v>
      </c>
      <c r="O6" s="3" t="s">
        <v>20</v>
      </c>
      <c r="P6" s="3" t="s">
        <v>8</v>
      </c>
      <c r="Q6" s="3" t="s">
        <v>11</v>
      </c>
      <c r="R6" s="3" t="s">
        <v>22</v>
      </c>
      <c r="S6" s="3" t="s">
        <v>9</v>
      </c>
      <c r="T6" s="3" t="s">
        <v>12</v>
      </c>
      <c r="U6" s="3" t="s">
        <v>21</v>
      </c>
      <c r="V6" s="3" t="s">
        <v>23</v>
      </c>
      <c r="W6" s="3" t="s">
        <v>10</v>
      </c>
      <c r="X6" s="3" t="s">
        <v>13</v>
      </c>
      <c r="Y6" s="3" t="s">
        <v>17</v>
      </c>
      <c r="Z6" s="3" t="s">
        <v>18</v>
      </c>
      <c r="AA6" s="3" t="s">
        <v>19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3">
      <c r="C7" s="3"/>
      <c r="F7" s="3" t="s">
        <v>20</v>
      </c>
      <c r="I7" s="3"/>
      <c r="L7" s="3" t="s">
        <v>20</v>
      </c>
      <c r="O7" s="3"/>
      <c r="R7" s="3" t="s">
        <v>20</v>
      </c>
    </row>
    <row r="8" spans="1:43" x14ac:dyDescent="0.3">
      <c r="A8">
        <v>2</v>
      </c>
      <c r="B8" t="s">
        <v>2</v>
      </c>
      <c r="C8" s="5">
        <v>23.46</v>
      </c>
      <c r="D8">
        <v>1960</v>
      </c>
      <c r="E8" s="1">
        <f>SUM(C8*D8)</f>
        <v>45981.599999999999</v>
      </c>
      <c r="F8" s="10">
        <v>35.19</v>
      </c>
      <c r="G8">
        <v>65</v>
      </c>
      <c r="H8" s="1">
        <f>SUM(F8*G8)</f>
        <v>2287.35</v>
      </c>
      <c r="I8" s="7"/>
      <c r="J8" s="2"/>
      <c r="K8" s="1"/>
      <c r="L8" s="10"/>
      <c r="N8" s="1">
        <f>SUM(L8*M8)</f>
        <v>0</v>
      </c>
      <c r="O8" s="7">
        <v>25.46</v>
      </c>
      <c r="P8" s="2">
        <v>120</v>
      </c>
      <c r="Q8" s="1">
        <f>SUM(O8*P8)</f>
        <v>3055.2000000000003</v>
      </c>
      <c r="R8" s="10">
        <v>38.19</v>
      </c>
      <c r="S8">
        <v>2.5</v>
      </c>
      <c r="T8" s="1">
        <f>SUM(R8*S8)</f>
        <v>95.474999999999994</v>
      </c>
      <c r="U8" s="1">
        <v>742</v>
      </c>
      <c r="V8" s="1"/>
      <c r="W8" s="2">
        <f>SUM(D8+G8+J8+M8+P8+S8)</f>
        <v>2147.5</v>
      </c>
      <c r="X8" s="1">
        <f>SUM(E8+H8+K8+N8+Q8+T8+U8+V8)</f>
        <v>52161.624999999993</v>
      </c>
      <c r="Y8" s="1">
        <v>3990.42</v>
      </c>
      <c r="Z8" s="6">
        <v>35569</v>
      </c>
      <c r="AA8" s="6"/>
    </row>
    <row r="9" spans="1:43" x14ac:dyDescent="0.3">
      <c r="A9">
        <v>4</v>
      </c>
      <c r="B9" t="s">
        <v>3</v>
      </c>
      <c r="C9" s="5">
        <v>31.55</v>
      </c>
      <c r="D9">
        <v>3080.5</v>
      </c>
      <c r="E9" s="1">
        <v>65624</v>
      </c>
      <c r="F9" s="10">
        <v>0</v>
      </c>
      <c r="G9">
        <v>0</v>
      </c>
      <c r="H9" s="1">
        <v>0</v>
      </c>
      <c r="I9" s="7"/>
      <c r="J9" s="2"/>
      <c r="K9" s="1"/>
      <c r="L9" s="10"/>
      <c r="N9" s="1">
        <v>0</v>
      </c>
      <c r="O9" s="7">
        <v>33.549999999999997</v>
      </c>
      <c r="P9" s="2">
        <v>184.5</v>
      </c>
      <c r="Q9" s="1">
        <v>4026</v>
      </c>
      <c r="R9" s="10">
        <v>0</v>
      </c>
      <c r="S9">
        <v>0</v>
      </c>
      <c r="T9" s="1">
        <v>0</v>
      </c>
      <c r="U9" s="1">
        <v>1009</v>
      </c>
      <c r="V9" s="1"/>
      <c r="W9" s="2">
        <f t="shared" ref="W9:W17" si="0">SUM(D9+G9+J9+M9+P9+S9)</f>
        <v>3265</v>
      </c>
      <c r="X9" s="1">
        <f t="shared" ref="X9:X17" si="1">SUM(E9+H9+K9+N9+Q9+T9+U9+V9)</f>
        <v>70659</v>
      </c>
      <c r="Y9" s="1">
        <v>5405.25</v>
      </c>
      <c r="Z9" s="6">
        <v>30164</v>
      </c>
      <c r="AA9" s="6"/>
    </row>
    <row r="10" spans="1:43" x14ac:dyDescent="0.3">
      <c r="A10">
        <v>6</v>
      </c>
      <c r="B10" t="s">
        <v>4</v>
      </c>
      <c r="C10" s="5">
        <v>22.05</v>
      </c>
      <c r="D10">
        <v>1961.5</v>
      </c>
      <c r="E10" s="1">
        <f t="shared" ref="E10:E17" si="2">SUM(C10*D10)</f>
        <v>43251.075000000004</v>
      </c>
      <c r="F10" s="10">
        <v>33.075000000000003</v>
      </c>
      <c r="G10">
        <v>176</v>
      </c>
      <c r="H10" s="1">
        <f t="shared" ref="H10:H17" si="3">SUM(F10*G10)</f>
        <v>5821.2000000000007</v>
      </c>
      <c r="I10" s="7"/>
      <c r="J10" s="2"/>
      <c r="K10" s="1"/>
      <c r="L10" s="10"/>
      <c r="N10" s="1">
        <f t="shared" ref="N10:N16" si="4">SUM(L10*M10)</f>
        <v>0</v>
      </c>
      <c r="O10" s="7">
        <v>23.55</v>
      </c>
      <c r="P10" s="2">
        <v>120</v>
      </c>
      <c r="Q10" s="1">
        <f t="shared" ref="Q10:Q17" si="5">SUM(O10*P10)</f>
        <v>2826</v>
      </c>
      <c r="R10" s="10">
        <v>35.325000000000003</v>
      </c>
      <c r="S10">
        <v>5</v>
      </c>
      <c r="T10" s="1">
        <f t="shared" ref="T10:T17" si="6">SUM(R10*S10)</f>
        <v>176.625</v>
      </c>
      <c r="U10" s="1">
        <v>611</v>
      </c>
      <c r="V10" s="1">
        <v>50</v>
      </c>
      <c r="W10" s="2">
        <f t="shared" si="0"/>
        <v>2262.5</v>
      </c>
      <c r="X10" s="1">
        <f t="shared" si="1"/>
        <v>52735.900000000009</v>
      </c>
      <c r="Y10" s="1">
        <v>4034.23</v>
      </c>
      <c r="Z10" s="6">
        <v>35186</v>
      </c>
      <c r="AA10" s="6"/>
    </row>
    <row r="11" spans="1:43" x14ac:dyDescent="0.3">
      <c r="A11">
        <v>9</v>
      </c>
      <c r="B11" t="s">
        <v>5</v>
      </c>
      <c r="C11" s="5">
        <v>20.55</v>
      </c>
      <c r="D11">
        <v>1960</v>
      </c>
      <c r="E11" s="1">
        <f t="shared" si="2"/>
        <v>40278</v>
      </c>
      <c r="F11" s="10">
        <v>30.824999999999999</v>
      </c>
      <c r="G11">
        <v>19.5</v>
      </c>
      <c r="H11" s="1">
        <f t="shared" si="3"/>
        <v>601.08749999999998</v>
      </c>
      <c r="I11" s="7"/>
      <c r="J11" s="2"/>
      <c r="K11" s="1"/>
      <c r="L11" s="10"/>
      <c r="M11" s="1"/>
      <c r="N11" s="1">
        <f t="shared" si="4"/>
        <v>0</v>
      </c>
      <c r="O11" s="7">
        <v>22.05</v>
      </c>
      <c r="P11" s="2">
        <v>80</v>
      </c>
      <c r="Q11" s="1">
        <f t="shared" si="5"/>
        <v>1764</v>
      </c>
      <c r="R11" s="10">
        <v>33.075000000000003</v>
      </c>
      <c r="S11" s="1">
        <v>0</v>
      </c>
      <c r="T11" s="1">
        <f t="shared" si="6"/>
        <v>0</v>
      </c>
      <c r="U11" s="1">
        <v>611</v>
      </c>
      <c r="V11" s="1"/>
      <c r="W11" s="2">
        <f t="shared" si="0"/>
        <v>2059.5</v>
      </c>
      <c r="X11" s="1">
        <f t="shared" si="1"/>
        <v>43254.087500000001</v>
      </c>
      <c r="Y11" s="1">
        <v>3308.84</v>
      </c>
      <c r="Z11" s="6">
        <v>35765</v>
      </c>
      <c r="AA11" s="6"/>
    </row>
    <row r="12" spans="1:43" x14ac:dyDescent="0.3">
      <c r="A12">
        <v>26</v>
      </c>
      <c r="B12" t="s">
        <v>6</v>
      </c>
      <c r="C12" s="5">
        <v>18.55</v>
      </c>
      <c r="D12">
        <v>1040</v>
      </c>
      <c r="E12" s="1">
        <f t="shared" si="2"/>
        <v>19292</v>
      </c>
      <c r="F12" s="10">
        <v>27.824999999999999</v>
      </c>
      <c r="G12">
        <v>95</v>
      </c>
      <c r="H12" s="1">
        <f t="shared" si="3"/>
        <v>2643.375</v>
      </c>
      <c r="I12" s="7">
        <v>19.55</v>
      </c>
      <c r="J12" s="2">
        <v>920</v>
      </c>
      <c r="K12" s="1">
        <f t="shared" ref="K12:K15" si="7">SUM(I12*J12)</f>
        <v>17986</v>
      </c>
      <c r="L12" s="10">
        <v>29.324999999999999</v>
      </c>
      <c r="M12" s="1">
        <v>149.5</v>
      </c>
      <c r="N12" s="1">
        <f t="shared" si="4"/>
        <v>4384.0874999999996</v>
      </c>
      <c r="O12" s="7">
        <v>21.05</v>
      </c>
      <c r="P12" s="2">
        <v>161.5</v>
      </c>
      <c r="Q12" s="1">
        <f t="shared" si="5"/>
        <v>3399.5750000000003</v>
      </c>
      <c r="R12" s="10">
        <v>31.574999999999999</v>
      </c>
      <c r="S12" s="1">
        <v>8</v>
      </c>
      <c r="T12" s="1">
        <f t="shared" si="6"/>
        <v>252.6</v>
      </c>
      <c r="U12" s="1">
        <v>644</v>
      </c>
      <c r="V12" s="1"/>
      <c r="W12" s="2">
        <f t="shared" si="0"/>
        <v>2374</v>
      </c>
      <c r="X12" s="1">
        <f t="shared" si="1"/>
        <v>48601.637499999997</v>
      </c>
      <c r="Y12" s="1">
        <v>3717.99</v>
      </c>
      <c r="Z12" s="6">
        <v>38959</v>
      </c>
      <c r="AA12" s="6"/>
    </row>
    <row r="13" spans="1:43" x14ac:dyDescent="0.3">
      <c r="A13">
        <v>30</v>
      </c>
      <c r="B13" t="s">
        <v>5</v>
      </c>
      <c r="C13" s="5">
        <v>16.55</v>
      </c>
      <c r="D13">
        <v>2031</v>
      </c>
      <c r="E13" s="1">
        <f t="shared" si="2"/>
        <v>33613.050000000003</v>
      </c>
      <c r="F13" s="10">
        <v>24.824999999999999</v>
      </c>
      <c r="G13">
        <v>217.5</v>
      </c>
      <c r="H13" s="1">
        <f t="shared" si="3"/>
        <v>5399.4375</v>
      </c>
      <c r="I13" s="7"/>
      <c r="J13" s="2"/>
      <c r="K13" s="1"/>
      <c r="L13" s="10"/>
      <c r="M13" s="1"/>
      <c r="N13" s="1">
        <f t="shared" si="4"/>
        <v>0</v>
      </c>
      <c r="O13" s="7">
        <v>18.05</v>
      </c>
      <c r="P13" s="2">
        <v>120</v>
      </c>
      <c r="Q13" s="1">
        <f t="shared" si="5"/>
        <v>2166</v>
      </c>
      <c r="R13" s="10">
        <v>27.074999999999999</v>
      </c>
      <c r="S13" s="1">
        <v>12.5</v>
      </c>
      <c r="T13" s="1">
        <f t="shared" si="6"/>
        <v>338.4375</v>
      </c>
      <c r="U13" s="1">
        <v>611</v>
      </c>
      <c r="V13" s="1">
        <v>2550</v>
      </c>
      <c r="W13" s="2">
        <f t="shared" si="0"/>
        <v>2381</v>
      </c>
      <c r="X13" s="1">
        <f t="shared" si="1"/>
        <v>44677.925000000003</v>
      </c>
      <c r="Y13" s="1">
        <v>3417.56</v>
      </c>
      <c r="Z13" s="6">
        <v>40631</v>
      </c>
      <c r="AA13" s="6"/>
    </row>
    <row r="14" spans="1:43" x14ac:dyDescent="0.3">
      <c r="A14">
        <v>31</v>
      </c>
      <c r="B14" t="s">
        <v>7</v>
      </c>
      <c r="C14" s="5">
        <v>14.25</v>
      </c>
      <c r="D14">
        <v>820.75</v>
      </c>
      <c r="E14" s="1">
        <f t="shared" si="2"/>
        <v>11695.6875</v>
      </c>
      <c r="F14" s="10">
        <v>21.375</v>
      </c>
      <c r="G14">
        <v>0.5</v>
      </c>
      <c r="H14" s="1">
        <f t="shared" si="3"/>
        <v>10.6875</v>
      </c>
      <c r="I14" s="7"/>
      <c r="J14" s="2"/>
      <c r="K14" s="1"/>
      <c r="L14" s="10"/>
      <c r="M14" s="1"/>
      <c r="N14" s="1">
        <f t="shared" si="4"/>
        <v>0</v>
      </c>
      <c r="O14" s="7">
        <v>14.25</v>
      </c>
      <c r="P14" s="2">
        <v>0</v>
      </c>
      <c r="Q14" s="1">
        <f t="shared" si="5"/>
        <v>0</v>
      </c>
      <c r="R14" s="10">
        <v>21.375</v>
      </c>
      <c r="S14" s="1">
        <v>0</v>
      </c>
      <c r="T14" s="1">
        <f t="shared" si="6"/>
        <v>0</v>
      </c>
      <c r="U14" s="1">
        <v>0</v>
      </c>
      <c r="V14" s="1"/>
      <c r="W14" s="2">
        <f t="shared" si="0"/>
        <v>821.25</v>
      </c>
      <c r="X14" s="1">
        <f t="shared" si="1"/>
        <v>11706.375</v>
      </c>
      <c r="Y14" s="1">
        <v>895.62</v>
      </c>
      <c r="Z14" s="6">
        <v>42110</v>
      </c>
      <c r="AA14" s="6">
        <v>45098</v>
      </c>
    </row>
    <row r="15" spans="1:43" x14ac:dyDescent="0.3">
      <c r="A15">
        <v>39</v>
      </c>
      <c r="B15" t="s">
        <v>6</v>
      </c>
      <c r="C15" s="5">
        <v>12</v>
      </c>
      <c r="D15">
        <v>600</v>
      </c>
      <c r="E15" s="1">
        <f t="shared" si="2"/>
        <v>7200</v>
      </c>
      <c r="F15" s="10">
        <v>18</v>
      </c>
      <c r="G15">
        <v>43.5</v>
      </c>
      <c r="H15" s="1">
        <f t="shared" si="3"/>
        <v>783</v>
      </c>
      <c r="I15" s="7">
        <v>14</v>
      </c>
      <c r="J15" s="2">
        <v>1360</v>
      </c>
      <c r="K15" s="1">
        <f t="shared" si="7"/>
        <v>19040</v>
      </c>
      <c r="L15" s="10">
        <v>21</v>
      </c>
      <c r="M15" s="1">
        <v>94</v>
      </c>
      <c r="N15" s="1">
        <f t="shared" si="4"/>
        <v>1974</v>
      </c>
      <c r="O15" s="7">
        <v>15.5</v>
      </c>
      <c r="P15" s="2">
        <v>120</v>
      </c>
      <c r="Q15" s="1">
        <f t="shared" si="5"/>
        <v>1860</v>
      </c>
      <c r="R15" s="10">
        <v>23.25</v>
      </c>
      <c r="S15" s="1">
        <v>3</v>
      </c>
      <c r="T15" s="1">
        <f t="shared" si="6"/>
        <v>69.75</v>
      </c>
      <c r="U15" s="1">
        <v>579</v>
      </c>
      <c r="V15" s="1"/>
      <c r="W15" s="2">
        <f t="shared" si="0"/>
        <v>2220.5</v>
      </c>
      <c r="X15" s="1">
        <f t="shared" si="1"/>
        <v>31505.75</v>
      </c>
      <c r="Y15" s="1">
        <v>2401.21</v>
      </c>
      <c r="Z15" s="6">
        <v>44726</v>
      </c>
      <c r="AA15" s="6"/>
    </row>
    <row r="16" spans="1:43" x14ac:dyDescent="0.3">
      <c r="A16">
        <v>41</v>
      </c>
      <c r="B16" t="s">
        <v>6</v>
      </c>
      <c r="C16" s="5">
        <v>12</v>
      </c>
      <c r="D16">
        <v>2021</v>
      </c>
      <c r="E16" s="1">
        <f t="shared" si="2"/>
        <v>24252</v>
      </c>
      <c r="F16" s="10">
        <v>18</v>
      </c>
      <c r="G16">
        <v>313.5</v>
      </c>
      <c r="H16" s="1">
        <f t="shared" si="3"/>
        <v>5643</v>
      </c>
      <c r="I16" s="7"/>
      <c r="J16" s="2"/>
      <c r="K16" s="1"/>
      <c r="L16" s="10"/>
      <c r="M16" s="1"/>
      <c r="N16" s="1">
        <f t="shared" si="4"/>
        <v>0</v>
      </c>
      <c r="O16" s="7">
        <v>13.5</v>
      </c>
      <c r="P16" s="2">
        <v>120</v>
      </c>
      <c r="Q16" s="1">
        <f t="shared" si="5"/>
        <v>1620</v>
      </c>
      <c r="R16" s="10">
        <v>20.25</v>
      </c>
      <c r="S16" s="1">
        <v>0</v>
      </c>
      <c r="T16" s="1">
        <f t="shared" si="6"/>
        <v>0</v>
      </c>
      <c r="U16" s="1">
        <v>579</v>
      </c>
      <c r="V16" s="1"/>
      <c r="W16" s="2">
        <f t="shared" si="0"/>
        <v>2454.5</v>
      </c>
      <c r="X16" s="1">
        <f t="shared" si="1"/>
        <v>32094</v>
      </c>
      <c r="Y16" s="1">
        <v>2455.21</v>
      </c>
      <c r="Z16" s="6">
        <v>44361</v>
      </c>
      <c r="AA16" s="6"/>
    </row>
    <row r="17" spans="1:27" x14ac:dyDescent="0.3">
      <c r="A17">
        <v>43</v>
      </c>
      <c r="B17" t="s">
        <v>7</v>
      </c>
      <c r="C17" s="5">
        <v>10</v>
      </c>
      <c r="D17">
        <v>448</v>
      </c>
      <c r="E17" s="1">
        <f t="shared" si="2"/>
        <v>4480</v>
      </c>
      <c r="F17" s="10">
        <v>15</v>
      </c>
      <c r="G17">
        <v>0.5</v>
      </c>
      <c r="H17" s="1">
        <f t="shared" si="3"/>
        <v>7.5</v>
      </c>
      <c r="I17" s="7">
        <v>10.5</v>
      </c>
      <c r="J17" s="2">
        <v>789.95</v>
      </c>
      <c r="K17" s="1">
        <f>SUM(I17*J17)</f>
        <v>8294.4750000000004</v>
      </c>
      <c r="L17" s="10">
        <v>15.75</v>
      </c>
      <c r="M17" s="1">
        <v>2.15</v>
      </c>
      <c r="N17" s="1">
        <f>SUM(L17*M17)</f>
        <v>33.862499999999997</v>
      </c>
      <c r="O17" s="7">
        <v>12.5</v>
      </c>
      <c r="P17" s="2">
        <v>120</v>
      </c>
      <c r="Q17" s="1">
        <f t="shared" si="5"/>
        <v>1500</v>
      </c>
      <c r="R17" s="10">
        <v>18.75</v>
      </c>
      <c r="S17" s="1">
        <v>0.5</v>
      </c>
      <c r="T17" s="1">
        <f t="shared" si="6"/>
        <v>9.375</v>
      </c>
      <c r="U17" s="1">
        <v>228</v>
      </c>
      <c r="V17" s="1"/>
      <c r="W17" s="2">
        <f t="shared" si="0"/>
        <v>1361.1000000000001</v>
      </c>
      <c r="X17" s="1">
        <f t="shared" si="1"/>
        <v>14553.2125</v>
      </c>
      <c r="Y17" s="1">
        <v>1113.3399999999999</v>
      </c>
      <c r="Z17" s="6">
        <v>44721</v>
      </c>
      <c r="AA17" s="6">
        <v>45027</v>
      </c>
    </row>
    <row r="18" spans="1:27" x14ac:dyDescent="0.3">
      <c r="A18">
        <v>7</v>
      </c>
      <c r="B18" t="s">
        <v>15</v>
      </c>
      <c r="C18" s="5" t="s">
        <v>16</v>
      </c>
      <c r="D18">
        <v>0</v>
      </c>
      <c r="E18" s="1">
        <v>2400</v>
      </c>
      <c r="F18" s="1"/>
      <c r="G18">
        <v>0</v>
      </c>
      <c r="H18" s="1">
        <v>0</v>
      </c>
      <c r="I18" s="7"/>
      <c r="J18" s="8"/>
      <c r="K18" s="1"/>
      <c r="L18" s="1"/>
      <c r="N18" s="1"/>
      <c r="O18" s="1"/>
      <c r="P18" s="1"/>
      <c r="Q18" s="1"/>
      <c r="R18" s="1"/>
      <c r="S18" s="1"/>
      <c r="T18" s="1"/>
      <c r="U18" s="1"/>
      <c r="V18" s="1"/>
      <c r="W18">
        <f t="shared" ref="W18:W23" si="8">SUM(D18+G18+J18+M18)</f>
        <v>0</v>
      </c>
      <c r="X18" s="1">
        <v>800</v>
      </c>
      <c r="Y18" s="1">
        <v>61.2</v>
      </c>
      <c r="Z18" s="6">
        <v>42242</v>
      </c>
      <c r="AA18" s="6">
        <v>45017</v>
      </c>
    </row>
    <row r="19" spans="1:27" x14ac:dyDescent="0.3">
      <c r="A19">
        <v>67</v>
      </c>
      <c r="B19" t="s">
        <v>15</v>
      </c>
      <c r="C19" s="5" t="s">
        <v>16</v>
      </c>
      <c r="D19">
        <v>0</v>
      </c>
      <c r="E19" s="1">
        <v>2400</v>
      </c>
      <c r="F19" s="1"/>
      <c r="G19">
        <v>0</v>
      </c>
      <c r="H19" s="1">
        <v>0</v>
      </c>
      <c r="I19" s="7"/>
      <c r="J19" s="8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  <c r="W19">
        <f t="shared" si="8"/>
        <v>0</v>
      </c>
      <c r="X19" s="1">
        <v>2400</v>
      </c>
      <c r="Y19" s="1">
        <v>183.6</v>
      </c>
      <c r="Z19" s="6">
        <v>42816</v>
      </c>
      <c r="AA19" s="6"/>
    </row>
    <row r="20" spans="1:27" x14ac:dyDescent="0.3">
      <c r="A20">
        <v>69</v>
      </c>
      <c r="B20" t="s">
        <v>15</v>
      </c>
      <c r="C20" s="5" t="s">
        <v>16</v>
      </c>
      <c r="D20">
        <v>0</v>
      </c>
      <c r="E20" s="1">
        <v>2400</v>
      </c>
      <c r="F20" s="1"/>
      <c r="G20">
        <v>0</v>
      </c>
      <c r="H20" s="1">
        <v>0</v>
      </c>
      <c r="I20" s="7"/>
      <c r="J20" s="8"/>
      <c r="K20" s="1"/>
      <c r="L20" s="1"/>
      <c r="N20" s="1"/>
      <c r="O20" s="1"/>
      <c r="P20" s="1"/>
      <c r="Q20" s="1"/>
      <c r="R20" s="1"/>
      <c r="S20" s="1"/>
      <c r="T20" s="1"/>
      <c r="U20" s="1"/>
      <c r="V20" s="1"/>
      <c r="W20">
        <f t="shared" si="8"/>
        <v>0</v>
      </c>
      <c r="X20" s="1">
        <v>2400</v>
      </c>
      <c r="Y20" s="1">
        <v>183.6</v>
      </c>
      <c r="Z20" s="6">
        <v>42181</v>
      </c>
      <c r="AA20" s="6"/>
    </row>
    <row r="21" spans="1:27" x14ac:dyDescent="0.3">
      <c r="A21">
        <v>70</v>
      </c>
      <c r="B21" t="s">
        <v>15</v>
      </c>
      <c r="C21" s="5" t="s">
        <v>16</v>
      </c>
      <c r="D21">
        <v>0</v>
      </c>
      <c r="E21" s="1">
        <v>2400</v>
      </c>
      <c r="F21" s="1"/>
      <c r="G21">
        <v>0</v>
      </c>
      <c r="H21" s="1">
        <v>0</v>
      </c>
      <c r="I21" s="7"/>
      <c r="J21" s="8"/>
      <c r="K21" s="1"/>
      <c r="L21" s="1"/>
      <c r="N21" s="1"/>
      <c r="O21" s="1"/>
      <c r="P21" s="1"/>
      <c r="Q21" s="1"/>
      <c r="R21" s="1"/>
      <c r="S21" s="1"/>
      <c r="T21" s="1"/>
      <c r="U21" s="1"/>
      <c r="V21" s="1"/>
      <c r="W21">
        <f t="shared" si="8"/>
        <v>0</v>
      </c>
      <c r="X21" s="1">
        <v>2400</v>
      </c>
      <c r="Y21" s="1">
        <v>183.6</v>
      </c>
      <c r="Z21" s="6">
        <v>42787</v>
      </c>
      <c r="AA21" s="6"/>
    </row>
    <row r="22" spans="1:27" x14ac:dyDescent="0.3">
      <c r="A22">
        <v>71</v>
      </c>
      <c r="B22" t="s">
        <v>15</v>
      </c>
      <c r="C22" s="5" t="s">
        <v>16</v>
      </c>
      <c r="D22">
        <v>0</v>
      </c>
      <c r="E22" s="1">
        <v>2400</v>
      </c>
      <c r="F22" s="1"/>
      <c r="G22">
        <v>0</v>
      </c>
      <c r="H22" s="1">
        <v>0</v>
      </c>
      <c r="I22" s="7"/>
      <c r="J22" s="8"/>
      <c r="K22" s="1"/>
      <c r="L22" s="1"/>
      <c r="N22" s="1"/>
      <c r="O22" s="1"/>
      <c r="P22" s="1"/>
      <c r="Q22" s="1"/>
      <c r="R22" s="1"/>
      <c r="S22" s="1"/>
      <c r="T22" s="1"/>
      <c r="U22" s="1"/>
      <c r="V22" s="1"/>
      <c r="W22">
        <f t="shared" si="8"/>
        <v>0</v>
      </c>
      <c r="X22" s="1">
        <v>2400</v>
      </c>
      <c r="Y22" s="1">
        <v>183.6</v>
      </c>
      <c r="Z22" s="6">
        <v>42787</v>
      </c>
      <c r="AA22" s="6"/>
    </row>
    <row r="23" spans="1:27" x14ac:dyDescent="0.3">
      <c r="A23">
        <v>72</v>
      </c>
      <c r="B23" t="s">
        <v>15</v>
      </c>
      <c r="C23" s="5" t="s">
        <v>16</v>
      </c>
      <c r="D23">
        <v>0</v>
      </c>
      <c r="E23" s="1">
        <v>2400</v>
      </c>
      <c r="F23" s="1"/>
      <c r="G23">
        <v>0</v>
      </c>
      <c r="H23" s="1">
        <v>0</v>
      </c>
      <c r="I23" s="7"/>
      <c r="J23" s="8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>
        <f t="shared" si="8"/>
        <v>0</v>
      </c>
      <c r="X23" s="1">
        <v>2400</v>
      </c>
      <c r="Y23" s="1">
        <v>183.6</v>
      </c>
      <c r="Z23" s="6">
        <v>43556</v>
      </c>
      <c r="AA23" s="6"/>
    </row>
    <row r="24" spans="1:27" x14ac:dyDescent="0.3">
      <c r="A24">
        <v>73</v>
      </c>
      <c r="B24" t="s">
        <v>15</v>
      </c>
      <c r="C24" s="5" t="s">
        <v>16</v>
      </c>
      <c r="D24">
        <v>0</v>
      </c>
      <c r="E24" s="1">
        <v>1800</v>
      </c>
      <c r="F24" s="1"/>
      <c r="G24">
        <v>0</v>
      </c>
      <c r="H24" s="1">
        <v>0</v>
      </c>
      <c r="I24" s="7"/>
      <c r="J24" s="8"/>
      <c r="K24" s="1"/>
      <c r="L24" s="1"/>
      <c r="N24" s="1"/>
      <c r="O24" s="1"/>
      <c r="P24" s="1"/>
      <c r="Q24" s="1"/>
      <c r="R24" s="1"/>
      <c r="S24" s="1"/>
      <c r="T24" s="1"/>
      <c r="U24" s="1"/>
      <c r="V24" s="1"/>
      <c r="W24">
        <v>0</v>
      </c>
      <c r="X24" s="1">
        <v>1800</v>
      </c>
      <c r="Y24" s="1">
        <v>137.69999999999999</v>
      </c>
      <c r="Z24" s="6">
        <v>45017</v>
      </c>
      <c r="AA24" s="6"/>
    </row>
    <row r="25" spans="1:27" x14ac:dyDescent="0.3">
      <c r="C25" s="2"/>
      <c r="E25" s="1"/>
      <c r="F25" s="1"/>
      <c r="H25" s="1"/>
      <c r="I25" s="7"/>
      <c r="J25" s="8"/>
      <c r="K25" s="1"/>
      <c r="L25" s="9"/>
      <c r="M25" s="8"/>
      <c r="N25" s="1"/>
      <c r="O25" s="1"/>
      <c r="P25" s="1"/>
      <c r="Q25" s="1"/>
      <c r="R25" s="1"/>
      <c r="S25" s="1"/>
      <c r="T25" s="1"/>
      <c r="U25" s="1"/>
      <c r="V25" s="1"/>
      <c r="X25" s="1"/>
      <c r="Y25" s="1"/>
    </row>
    <row r="26" spans="1:27" x14ac:dyDescent="0.3">
      <c r="A26" t="s">
        <v>14</v>
      </c>
      <c r="C26" s="2"/>
      <c r="D26" s="2">
        <f>SUM(D8:D25)</f>
        <v>15922.75</v>
      </c>
      <c r="E26" s="1">
        <f>SUM(E8:E24)</f>
        <v>311867.41250000003</v>
      </c>
      <c r="G26">
        <f>SUM(G8:G25)</f>
        <v>931</v>
      </c>
      <c r="H26" s="1">
        <f>SUM(H8:H24)</f>
        <v>23196.637500000001</v>
      </c>
      <c r="I26" s="7"/>
      <c r="J26" s="2">
        <f>SUM(J8:J24)</f>
        <v>3069.95</v>
      </c>
      <c r="K26" s="1">
        <f>SUM(K8:K24)</f>
        <v>45320.474999999999</v>
      </c>
      <c r="L26" s="9"/>
      <c r="M26" s="2">
        <f>SUM(M8:M25)</f>
        <v>245.65</v>
      </c>
      <c r="N26" s="1">
        <f>SUM(N8:N25)</f>
        <v>6391.95</v>
      </c>
      <c r="O26" s="1"/>
      <c r="P26" s="1">
        <f>SUM(P8:P25)</f>
        <v>1146</v>
      </c>
      <c r="Q26" s="1">
        <f>SUM(Q8:Q25)</f>
        <v>22216.775000000001</v>
      </c>
      <c r="R26" s="1"/>
      <c r="S26" s="1">
        <f>SUM(S8:S25)</f>
        <v>31.5</v>
      </c>
      <c r="T26" s="1">
        <f>SUM(T8:T25)</f>
        <v>942.26250000000005</v>
      </c>
      <c r="U26" s="1">
        <f>SUM(U8:U25)</f>
        <v>5614</v>
      </c>
      <c r="V26" s="1">
        <f>SUM(V8:V23)</f>
        <v>2600</v>
      </c>
      <c r="W26" s="2">
        <f>SUM(W8:W23)</f>
        <v>21346.85</v>
      </c>
      <c r="X26" s="1">
        <f>SUM(X8:X24)</f>
        <v>416549.51250000001</v>
      </c>
      <c r="Y26" s="1">
        <f>SUM(Y8:Y24)</f>
        <v>31856.569999999989</v>
      </c>
    </row>
    <row r="27" spans="1:27" x14ac:dyDescent="0.3">
      <c r="E27" s="1"/>
      <c r="H27" s="1"/>
      <c r="I27" s="1"/>
      <c r="J27" s="8"/>
      <c r="K27" s="1"/>
      <c r="L27" s="9"/>
      <c r="M27" s="8"/>
      <c r="N27" s="1"/>
      <c r="O27" s="1"/>
      <c r="P27" s="1"/>
      <c r="Q27" s="1"/>
      <c r="R27" s="1"/>
      <c r="S27" s="1"/>
      <c r="T27" s="1"/>
      <c r="U27" s="1"/>
      <c r="V27" s="1"/>
      <c r="Y27" s="1"/>
    </row>
    <row r="28" spans="1:27" x14ac:dyDescent="0.3">
      <c r="J28" s="8"/>
      <c r="L28" s="9"/>
      <c r="M28" s="8"/>
    </row>
    <row r="29" spans="1:27" x14ac:dyDescent="0.3">
      <c r="J29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Stewart</dc:creator>
  <cp:lastModifiedBy>KENNETH D. TAYLOR</cp:lastModifiedBy>
  <cp:lastPrinted>2024-05-30T13:59:14Z</cp:lastPrinted>
  <dcterms:created xsi:type="dcterms:W3CDTF">2024-04-05T13:03:37Z</dcterms:created>
  <dcterms:modified xsi:type="dcterms:W3CDTF">2024-06-05T22:26:21Z</dcterms:modified>
</cp:coreProperties>
</file>