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PROJECTS\2020\2020132\2023 ARF\second PSC data request\"/>
    </mc:Choice>
  </mc:AlternateContent>
  <xr:revisionPtr revIDLastSave="0" documentId="13_ncr:1_{73F9BD57-A297-41BE-BDA2-0322601236D8}" xr6:coauthVersionLast="47" xr6:coauthVersionMax="47" xr10:uidLastSave="{00000000-0000-0000-0000-000000000000}"/>
  <bookViews>
    <workbookView xWindow="-108" yWindow="-108" windowWidth="23256" windowHeight="12576" xr2:uid="{BB0FAB28-875F-48C7-AD49-B6E2662D48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O27" i="1"/>
  <c r="M27" i="1"/>
  <c r="J27" i="1"/>
  <c r="G27" i="1"/>
  <c r="D27" i="1"/>
  <c r="R13" i="1"/>
  <c r="R10" i="1"/>
  <c r="N19" i="1"/>
  <c r="N18" i="1"/>
  <c r="N17" i="1"/>
  <c r="N16" i="1"/>
  <c r="N15" i="1"/>
  <c r="N14" i="1"/>
  <c r="N13" i="1"/>
  <c r="N12" i="1"/>
  <c r="N11" i="1"/>
  <c r="K19" i="1"/>
  <c r="K18" i="1"/>
  <c r="K17" i="1"/>
  <c r="K16" i="1"/>
  <c r="K15" i="1"/>
  <c r="K14" i="1"/>
  <c r="K13" i="1"/>
  <c r="K12" i="1"/>
  <c r="K11" i="1"/>
  <c r="R11" i="1" s="1"/>
  <c r="H19" i="1"/>
  <c r="R19" i="1" s="1"/>
  <c r="H18" i="1"/>
  <c r="H17" i="1"/>
  <c r="H16" i="1"/>
  <c r="H15" i="1"/>
  <c r="H14" i="1"/>
  <c r="H13" i="1"/>
  <c r="H12" i="1"/>
  <c r="H11" i="1"/>
  <c r="E19" i="1"/>
  <c r="E18" i="1"/>
  <c r="R18" i="1" s="1"/>
  <c r="E17" i="1"/>
  <c r="E16" i="1"/>
  <c r="E15" i="1"/>
  <c r="E14" i="1"/>
  <c r="E13" i="1"/>
  <c r="E12" i="1"/>
  <c r="E11" i="1"/>
  <c r="Q9" i="1"/>
  <c r="N9" i="1"/>
  <c r="K9" i="1"/>
  <c r="H9" i="1"/>
  <c r="E9" i="1"/>
  <c r="R9" i="1" s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S27" i="1"/>
  <c r="K27" i="1" l="1"/>
  <c r="R15" i="1"/>
  <c r="R16" i="1"/>
  <c r="R14" i="1"/>
  <c r="R17" i="1"/>
  <c r="R12" i="1"/>
  <c r="R27" i="1" s="1"/>
  <c r="Q27" i="1"/>
  <c r="N27" i="1"/>
  <c r="E27" i="1"/>
  <c r="H27" i="1"/>
</calcChain>
</file>

<file path=xl/sharedStrings.xml><?xml version="1.0" encoding="utf-8"?>
<sst xmlns="http://schemas.openxmlformats.org/spreadsheetml/2006/main" count="54" uniqueCount="31">
  <si>
    <t>Employee #</t>
  </si>
  <si>
    <t>Job Title</t>
  </si>
  <si>
    <t>Office Manager</t>
  </si>
  <si>
    <t>Superintendent</t>
  </si>
  <si>
    <t>Backhoe Operator</t>
  </si>
  <si>
    <t>Distribution Laborer</t>
  </si>
  <si>
    <t>Plant Operator</t>
  </si>
  <si>
    <t>Office Clerk</t>
  </si>
  <si>
    <t>Regular Hours</t>
  </si>
  <si>
    <t>Overtime Hours</t>
  </si>
  <si>
    <t>Total Hours</t>
  </si>
  <si>
    <t>Regular Pay</t>
  </si>
  <si>
    <t>Overtime Pay</t>
  </si>
  <si>
    <t>Total Pay</t>
  </si>
  <si>
    <t>Totals</t>
  </si>
  <si>
    <t>Commissioner</t>
  </si>
  <si>
    <t>200/month</t>
  </si>
  <si>
    <t>Total FICA</t>
  </si>
  <si>
    <t>Hire Date</t>
  </si>
  <si>
    <t>Termination Date</t>
  </si>
  <si>
    <t>Pay Rate</t>
  </si>
  <si>
    <t>Jan 1 - Dec 8</t>
  </si>
  <si>
    <t xml:space="preserve">Dec 9-31 </t>
  </si>
  <si>
    <t>Bonus Pay</t>
  </si>
  <si>
    <t>Overtime</t>
  </si>
  <si>
    <t>On Call Pay</t>
  </si>
  <si>
    <t>EXHIBIT 2</t>
  </si>
  <si>
    <t>2022 EMPLOYEE PAYROLL INFORMATION</t>
  </si>
  <si>
    <t>KNOX COUNTY UTILITY COMMISSION</t>
  </si>
  <si>
    <t>RESPONSE TO COMMISSION STAFF'S SECOND REQUEST FOR INFORMATION</t>
  </si>
  <si>
    <t>CASE NO. 2023-00430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</si>
</sst>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56C3-3D71-45FD-9CCB-72EF48FDE88E}">
  <dimension ref="A1:AK30"/>
  <sheetViews>
    <sheetView tabSelected="1" zoomScaleNormal="100" workbookViewId="0">
      <selection activeCell="J4" sqref="J4"/>
    </sheetView>
  </sheetViews>
  <sheetFormatPr defaultRowHeight="14.4" x14ac:dyDescent="0.3"/>
  <cols>
    <col min="1" max="1" width="11" customWidth="1"/>
    <col min="2" max="2" width="18.21875" customWidth="1"/>
    <col min="3" max="3" width="13.77734375" customWidth="1"/>
    <col min="4" max="5" width="12.77734375" customWidth="1"/>
    <col min="6" max="7" width="14.21875" customWidth="1"/>
    <col min="8" max="11" width="13.21875" customWidth="1"/>
    <col min="12" max="13" width="14.21875" customWidth="1"/>
    <col min="14" max="15" width="13.21875" customWidth="1"/>
    <col min="16" max="16" width="11.77734375" customWidth="1"/>
    <col min="17" max="17" width="10.77734375" customWidth="1"/>
    <col min="18" max="20" width="11.77734375" customWidth="1"/>
    <col min="21" max="21" width="15.5546875" customWidth="1"/>
  </cols>
  <sheetData>
    <row r="1" spans="1:37" x14ac:dyDescent="0.3">
      <c r="A1" s="10" t="s">
        <v>26</v>
      </c>
      <c r="B1" s="10"/>
      <c r="C1" s="10"/>
      <c r="D1" s="10"/>
      <c r="E1" s="10"/>
      <c r="F1" s="10"/>
      <c r="G1" s="10"/>
      <c r="H1" s="10"/>
    </row>
    <row r="2" spans="1:37" x14ac:dyDescent="0.3">
      <c r="A2" s="10" t="s">
        <v>27</v>
      </c>
      <c r="B2" s="10"/>
      <c r="C2" s="10"/>
      <c r="D2" s="10"/>
      <c r="E2" s="10"/>
      <c r="F2" s="10"/>
      <c r="G2" s="10"/>
      <c r="H2" s="10"/>
    </row>
    <row r="3" spans="1:37" x14ac:dyDescent="0.3">
      <c r="A3" s="10" t="s">
        <v>28</v>
      </c>
      <c r="B3" s="10"/>
      <c r="C3" s="10"/>
      <c r="D3" s="10"/>
      <c r="E3" s="10"/>
      <c r="F3" s="10"/>
      <c r="G3" s="10"/>
      <c r="H3" s="10"/>
    </row>
    <row r="4" spans="1:37" x14ac:dyDescent="0.3">
      <c r="A4" s="10" t="s">
        <v>29</v>
      </c>
      <c r="B4" s="10"/>
      <c r="C4" s="10"/>
      <c r="D4" s="10"/>
      <c r="E4" s="10"/>
      <c r="F4" s="10"/>
      <c r="G4" s="10"/>
      <c r="H4" s="10"/>
    </row>
    <row r="5" spans="1:37" x14ac:dyDescent="0.3">
      <c r="A5" s="10" t="s">
        <v>30</v>
      </c>
      <c r="B5" s="10"/>
      <c r="C5" s="10"/>
      <c r="D5" s="10"/>
      <c r="E5" s="10"/>
      <c r="F5" s="10"/>
      <c r="G5" s="10"/>
      <c r="H5" s="10"/>
    </row>
    <row r="7" spans="1:37" s="4" customFormat="1" x14ac:dyDescent="0.3">
      <c r="A7" s="3" t="s">
        <v>0</v>
      </c>
      <c r="B7" s="3" t="s">
        <v>1</v>
      </c>
      <c r="C7" s="3" t="s">
        <v>20</v>
      </c>
      <c r="D7" s="3" t="s">
        <v>8</v>
      </c>
      <c r="E7" s="3" t="s">
        <v>11</v>
      </c>
      <c r="F7" s="3" t="s">
        <v>24</v>
      </c>
      <c r="G7" s="3" t="s">
        <v>9</v>
      </c>
      <c r="H7" s="3" t="s">
        <v>12</v>
      </c>
      <c r="I7" s="3" t="s">
        <v>20</v>
      </c>
      <c r="J7" s="3" t="s">
        <v>8</v>
      </c>
      <c r="K7" s="3" t="s">
        <v>11</v>
      </c>
      <c r="L7" s="3" t="s">
        <v>24</v>
      </c>
      <c r="M7" s="3" t="s">
        <v>9</v>
      </c>
      <c r="N7" s="3" t="s">
        <v>12</v>
      </c>
      <c r="O7" s="3" t="s">
        <v>23</v>
      </c>
      <c r="P7" s="3" t="s">
        <v>25</v>
      </c>
      <c r="Q7" s="3" t="s">
        <v>10</v>
      </c>
      <c r="R7" s="3" t="s">
        <v>13</v>
      </c>
      <c r="S7" s="3" t="s">
        <v>17</v>
      </c>
      <c r="T7" s="3" t="s">
        <v>18</v>
      </c>
      <c r="U7" s="3" t="s">
        <v>19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C8" s="3" t="s">
        <v>21</v>
      </c>
      <c r="F8" s="3" t="s">
        <v>20</v>
      </c>
      <c r="I8" s="3" t="s">
        <v>22</v>
      </c>
      <c r="L8" s="3" t="s">
        <v>20</v>
      </c>
    </row>
    <row r="9" spans="1:37" x14ac:dyDescent="0.3">
      <c r="A9">
        <v>2</v>
      </c>
      <c r="B9" t="s">
        <v>2</v>
      </c>
      <c r="C9" s="5">
        <v>22.46</v>
      </c>
      <c r="D9">
        <v>1960</v>
      </c>
      <c r="E9" s="1">
        <f>SUM(C9*D9)</f>
        <v>44021.599999999999</v>
      </c>
      <c r="F9" s="1">
        <v>33.69</v>
      </c>
      <c r="G9">
        <v>92</v>
      </c>
      <c r="H9" s="1">
        <f>SUM(F9*G9)</f>
        <v>3099.4799999999996</v>
      </c>
      <c r="I9" s="7">
        <v>23.46</v>
      </c>
      <c r="J9" s="8">
        <v>120</v>
      </c>
      <c r="K9" s="1">
        <f>SUM(I9*J9)</f>
        <v>2815.2000000000003</v>
      </c>
      <c r="L9" s="1">
        <v>35.19</v>
      </c>
      <c r="M9">
        <v>5</v>
      </c>
      <c r="N9" s="1">
        <f>SUM(L9*M9)</f>
        <v>175.95</v>
      </c>
      <c r="O9" s="1">
        <v>755</v>
      </c>
      <c r="P9" s="1"/>
      <c r="Q9" s="8">
        <f t="shared" ref="Q9:Q25" si="0">SUM(D9+G9+J9+M9)</f>
        <v>2177</v>
      </c>
      <c r="R9" s="1">
        <f>SUM(E9+H9+K9+N9+O9+P9)</f>
        <v>50867.229999999996</v>
      </c>
      <c r="S9" s="1">
        <v>3891.42</v>
      </c>
      <c r="T9" s="6">
        <v>35569</v>
      </c>
      <c r="U9" s="6"/>
    </row>
    <row r="10" spans="1:37" x14ac:dyDescent="0.3">
      <c r="A10">
        <v>4</v>
      </c>
      <c r="B10" t="s">
        <v>3</v>
      </c>
      <c r="C10" s="5">
        <v>30.55</v>
      </c>
      <c r="D10">
        <v>3244.5</v>
      </c>
      <c r="E10" s="1">
        <v>63544</v>
      </c>
      <c r="F10" s="1">
        <v>0</v>
      </c>
      <c r="G10">
        <v>0</v>
      </c>
      <c r="H10" s="1">
        <v>0</v>
      </c>
      <c r="I10" s="7">
        <v>31.55</v>
      </c>
      <c r="J10" s="8">
        <v>185</v>
      </c>
      <c r="K10" s="1">
        <v>3786</v>
      </c>
      <c r="L10" s="1">
        <v>0</v>
      </c>
      <c r="M10">
        <v>0</v>
      </c>
      <c r="N10" s="1">
        <v>0</v>
      </c>
      <c r="O10" s="1">
        <v>8111.5</v>
      </c>
      <c r="P10" s="1"/>
      <c r="Q10">
        <f t="shared" si="0"/>
        <v>3429.5</v>
      </c>
      <c r="R10" s="1">
        <f t="shared" ref="R10:R19" si="1">SUM(E10+H10+K10+N10+O10+P10)</f>
        <v>75441.5</v>
      </c>
      <c r="S10" s="1">
        <v>5771.11</v>
      </c>
      <c r="T10" s="6">
        <v>30164</v>
      </c>
      <c r="U10" s="6"/>
    </row>
    <row r="11" spans="1:37" x14ac:dyDescent="0.3">
      <c r="A11">
        <v>6</v>
      </c>
      <c r="B11" t="s">
        <v>4</v>
      </c>
      <c r="C11" s="5">
        <v>21.05</v>
      </c>
      <c r="D11">
        <v>1960</v>
      </c>
      <c r="E11" s="1">
        <f t="shared" ref="E11:E19" si="2">SUM(C11*D11)</f>
        <v>41258</v>
      </c>
      <c r="F11" s="1">
        <v>31.58</v>
      </c>
      <c r="G11">
        <v>119</v>
      </c>
      <c r="H11" s="1">
        <f t="shared" ref="H11:H19" si="3">SUM(F11*G11)</f>
        <v>3758.02</v>
      </c>
      <c r="I11" s="7">
        <v>22.05</v>
      </c>
      <c r="J11" s="8">
        <v>120</v>
      </c>
      <c r="K11" s="1">
        <f t="shared" ref="K11:K19" si="4">SUM(I11*J11)</f>
        <v>2646</v>
      </c>
      <c r="L11" s="1">
        <v>33.08</v>
      </c>
      <c r="M11">
        <v>9.5</v>
      </c>
      <c r="N11" s="1">
        <f t="shared" ref="N11:N19" si="5">SUM(L11*M11)</f>
        <v>314.26</v>
      </c>
      <c r="O11" s="1">
        <v>490</v>
      </c>
      <c r="P11" s="1">
        <v>200</v>
      </c>
      <c r="Q11">
        <f t="shared" si="0"/>
        <v>2208.5</v>
      </c>
      <c r="R11" s="1">
        <f t="shared" si="1"/>
        <v>48666.28</v>
      </c>
      <c r="S11" s="1">
        <v>3722.83</v>
      </c>
      <c r="T11" s="6">
        <v>35186</v>
      </c>
      <c r="U11" s="6"/>
    </row>
    <row r="12" spans="1:37" x14ac:dyDescent="0.3">
      <c r="A12">
        <v>9</v>
      </c>
      <c r="B12" t="s">
        <v>5</v>
      </c>
      <c r="C12" s="5">
        <v>19.55</v>
      </c>
      <c r="D12">
        <v>1944</v>
      </c>
      <c r="E12" s="1">
        <f t="shared" si="2"/>
        <v>38005.200000000004</v>
      </c>
      <c r="F12" s="1">
        <v>29.33</v>
      </c>
      <c r="G12">
        <v>44.5</v>
      </c>
      <c r="H12" s="1">
        <f t="shared" si="3"/>
        <v>1305.1849999999999</v>
      </c>
      <c r="I12" s="7">
        <v>20.55</v>
      </c>
      <c r="J12" s="8">
        <v>120</v>
      </c>
      <c r="K12" s="1">
        <f t="shared" si="4"/>
        <v>2466</v>
      </c>
      <c r="L12" s="1">
        <v>30.83</v>
      </c>
      <c r="M12" s="1">
        <v>0</v>
      </c>
      <c r="N12" s="1">
        <f t="shared" si="5"/>
        <v>0</v>
      </c>
      <c r="O12" s="1">
        <v>490</v>
      </c>
      <c r="P12" s="1">
        <v>200</v>
      </c>
      <c r="Q12">
        <f t="shared" si="0"/>
        <v>2108.5</v>
      </c>
      <c r="R12" s="1">
        <f t="shared" si="1"/>
        <v>42466.385000000002</v>
      </c>
      <c r="S12" s="1">
        <v>3248.53</v>
      </c>
      <c r="T12" s="6">
        <v>35765</v>
      </c>
      <c r="U12" s="6"/>
    </row>
    <row r="13" spans="1:37" x14ac:dyDescent="0.3">
      <c r="A13">
        <v>26</v>
      </c>
      <c r="B13" t="s">
        <v>6</v>
      </c>
      <c r="C13" s="5">
        <v>17.55</v>
      </c>
      <c r="D13">
        <v>1960</v>
      </c>
      <c r="E13" s="1">
        <f t="shared" si="2"/>
        <v>34398</v>
      </c>
      <c r="F13" s="1">
        <v>26.33</v>
      </c>
      <c r="G13">
        <v>240.5</v>
      </c>
      <c r="H13" s="1">
        <f t="shared" si="3"/>
        <v>6332.3649999999998</v>
      </c>
      <c r="I13" s="7">
        <v>18.55</v>
      </c>
      <c r="J13" s="8">
        <v>156</v>
      </c>
      <c r="K13" s="1">
        <f t="shared" si="4"/>
        <v>2893.8</v>
      </c>
      <c r="L13" s="1">
        <v>27.83</v>
      </c>
      <c r="M13" s="1">
        <v>18</v>
      </c>
      <c r="N13" s="1">
        <f t="shared" si="5"/>
        <v>500.93999999999994</v>
      </c>
      <c r="O13" s="1">
        <v>518</v>
      </c>
      <c r="P13" s="1"/>
      <c r="Q13">
        <f t="shared" si="0"/>
        <v>2374.5</v>
      </c>
      <c r="R13" s="1">
        <f t="shared" si="1"/>
        <v>44643.105000000003</v>
      </c>
      <c r="S13" s="1">
        <v>3415.04</v>
      </c>
      <c r="T13" s="6">
        <v>38959</v>
      </c>
      <c r="U13" s="6"/>
    </row>
    <row r="14" spans="1:37" x14ac:dyDescent="0.3">
      <c r="A14">
        <v>30</v>
      </c>
      <c r="B14" t="s">
        <v>5</v>
      </c>
      <c r="C14" s="5">
        <v>15.55</v>
      </c>
      <c r="D14">
        <v>1956.5</v>
      </c>
      <c r="E14" s="1">
        <f t="shared" si="2"/>
        <v>30423.575000000001</v>
      </c>
      <c r="F14" s="1">
        <v>23.33</v>
      </c>
      <c r="G14">
        <v>203.5</v>
      </c>
      <c r="H14" s="1">
        <f t="shared" si="3"/>
        <v>4747.6549999999997</v>
      </c>
      <c r="I14" s="7">
        <v>16.55</v>
      </c>
      <c r="J14" s="8">
        <v>120</v>
      </c>
      <c r="K14" s="1">
        <f t="shared" si="4"/>
        <v>1986</v>
      </c>
      <c r="L14" s="1">
        <v>24.83</v>
      </c>
      <c r="M14" s="1">
        <v>26.5</v>
      </c>
      <c r="N14" s="1">
        <f t="shared" si="5"/>
        <v>657.995</v>
      </c>
      <c r="O14" s="1">
        <v>490</v>
      </c>
      <c r="P14" s="1">
        <v>2150</v>
      </c>
      <c r="Q14">
        <f t="shared" si="0"/>
        <v>2306.5</v>
      </c>
      <c r="R14" s="1">
        <f t="shared" si="1"/>
        <v>40455.225000000006</v>
      </c>
      <c r="S14" s="1">
        <v>3094.56</v>
      </c>
      <c r="T14" s="6">
        <v>40631</v>
      </c>
      <c r="U14" s="6"/>
    </row>
    <row r="15" spans="1:37" x14ac:dyDescent="0.3">
      <c r="A15">
        <v>31</v>
      </c>
      <c r="B15" t="s">
        <v>7</v>
      </c>
      <c r="C15" s="5">
        <v>13.25</v>
      </c>
      <c r="D15">
        <v>1742.5</v>
      </c>
      <c r="E15" s="1">
        <f t="shared" si="2"/>
        <v>23088.125</v>
      </c>
      <c r="F15" s="1">
        <v>19.88</v>
      </c>
      <c r="G15">
        <v>0</v>
      </c>
      <c r="H15" s="1">
        <f t="shared" si="3"/>
        <v>0</v>
      </c>
      <c r="I15" s="7">
        <v>14.25</v>
      </c>
      <c r="J15" s="8">
        <v>84</v>
      </c>
      <c r="K15" s="1">
        <f t="shared" si="4"/>
        <v>1197</v>
      </c>
      <c r="L15" s="1">
        <v>21.38</v>
      </c>
      <c r="M15" s="1">
        <v>0</v>
      </c>
      <c r="N15" s="1">
        <f t="shared" si="5"/>
        <v>0</v>
      </c>
      <c r="O15" s="1">
        <v>490</v>
      </c>
      <c r="P15" s="1"/>
      <c r="Q15">
        <f t="shared" si="0"/>
        <v>1826.5</v>
      </c>
      <c r="R15" s="1">
        <f t="shared" si="1"/>
        <v>24775.125</v>
      </c>
      <c r="S15" s="1">
        <v>1895.48</v>
      </c>
      <c r="T15" s="6">
        <v>42110</v>
      </c>
      <c r="U15" s="6">
        <v>45098</v>
      </c>
    </row>
    <row r="16" spans="1:37" x14ac:dyDescent="0.3">
      <c r="A16">
        <v>38</v>
      </c>
      <c r="B16" t="s">
        <v>5</v>
      </c>
      <c r="C16" s="5">
        <v>10.5</v>
      </c>
      <c r="D16">
        <v>1046.5</v>
      </c>
      <c r="E16" s="1">
        <f t="shared" si="2"/>
        <v>10988.25</v>
      </c>
      <c r="F16" s="1">
        <v>15.75</v>
      </c>
      <c r="G16">
        <v>31</v>
      </c>
      <c r="H16" s="1">
        <f t="shared" si="3"/>
        <v>488.25</v>
      </c>
      <c r="I16" s="7"/>
      <c r="J16" s="8">
        <v>0</v>
      </c>
      <c r="K16" s="1">
        <f t="shared" si="4"/>
        <v>0</v>
      </c>
      <c r="L16" s="1"/>
      <c r="M16" s="1">
        <v>0</v>
      </c>
      <c r="N16" s="1">
        <f t="shared" si="5"/>
        <v>0</v>
      </c>
      <c r="O16" s="1">
        <v>0</v>
      </c>
      <c r="P16" s="1"/>
      <c r="Q16">
        <f t="shared" si="0"/>
        <v>1077.5</v>
      </c>
      <c r="R16" s="1">
        <f t="shared" si="1"/>
        <v>11476.5</v>
      </c>
      <c r="S16" s="1">
        <v>877.95</v>
      </c>
      <c r="T16" s="6">
        <v>44039</v>
      </c>
      <c r="U16" s="6">
        <v>44719</v>
      </c>
    </row>
    <row r="17" spans="1:21" x14ac:dyDescent="0.3">
      <c r="A17">
        <v>39</v>
      </c>
      <c r="B17" t="s">
        <v>6</v>
      </c>
      <c r="C17" s="5">
        <v>10</v>
      </c>
      <c r="D17">
        <v>983.5</v>
      </c>
      <c r="E17" s="1">
        <f t="shared" si="2"/>
        <v>9835</v>
      </c>
      <c r="F17" s="1">
        <v>15</v>
      </c>
      <c r="G17">
        <v>105</v>
      </c>
      <c r="H17" s="1">
        <f t="shared" si="3"/>
        <v>1575</v>
      </c>
      <c r="I17" s="7">
        <v>12</v>
      </c>
      <c r="J17" s="8">
        <v>120</v>
      </c>
      <c r="K17" s="1">
        <f t="shared" si="4"/>
        <v>1440</v>
      </c>
      <c r="L17" s="1">
        <v>18</v>
      </c>
      <c r="M17" s="1">
        <v>1</v>
      </c>
      <c r="N17" s="1">
        <f t="shared" si="5"/>
        <v>18</v>
      </c>
      <c r="O17" s="1">
        <v>230</v>
      </c>
      <c r="P17" s="1"/>
      <c r="Q17">
        <f t="shared" si="0"/>
        <v>1209.5</v>
      </c>
      <c r="R17" s="1">
        <f t="shared" si="1"/>
        <v>13098</v>
      </c>
      <c r="S17" s="1">
        <v>1002.05</v>
      </c>
      <c r="T17" s="6">
        <v>44726</v>
      </c>
      <c r="U17" s="6"/>
    </row>
    <row r="18" spans="1:21" x14ac:dyDescent="0.3">
      <c r="A18">
        <v>41</v>
      </c>
      <c r="B18" t="s">
        <v>6</v>
      </c>
      <c r="C18" s="5">
        <v>10</v>
      </c>
      <c r="D18">
        <v>1973</v>
      </c>
      <c r="E18" s="1">
        <f t="shared" si="2"/>
        <v>19730</v>
      </c>
      <c r="F18" s="1">
        <v>15</v>
      </c>
      <c r="G18">
        <v>370.5</v>
      </c>
      <c r="H18" s="1">
        <f t="shared" si="3"/>
        <v>5557.5</v>
      </c>
      <c r="I18" s="7">
        <v>12</v>
      </c>
      <c r="J18" s="8">
        <v>120</v>
      </c>
      <c r="K18" s="1">
        <f t="shared" si="4"/>
        <v>1440</v>
      </c>
      <c r="L18" s="1">
        <v>18</v>
      </c>
      <c r="M18" s="1">
        <v>0</v>
      </c>
      <c r="N18" s="1">
        <f t="shared" si="5"/>
        <v>0</v>
      </c>
      <c r="O18" s="1">
        <v>462</v>
      </c>
      <c r="P18" s="1"/>
      <c r="Q18">
        <f t="shared" si="0"/>
        <v>2463.5</v>
      </c>
      <c r="R18" s="1">
        <f>SUM(E18+H18+K18+N18+O18+P18)</f>
        <v>27189.5</v>
      </c>
      <c r="S18" s="1">
        <v>2080.14</v>
      </c>
      <c r="T18" s="6">
        <v>44361</v>
      </c>
      <c r="U18" s="6"/>
    </row>
    <row r="19" spans="1:21" x14ac:dyDescent="0.3">
      <c r="A19">
        <v>42</v>
      </c>
      <c r="B19" t="s">
        <v>7</v>
      </c>
      <c r="C19" s="5">
        <v>10</v>
      </c>
      <c r="D19">
        <v>285.5</v>
      </c>
      <c r="E19" s="1">
        <f t="shared" si="2"/>
        <v>2855</v>
      </c>
      <c r="F19" s="1">
        <v>15</v>
      </c>
      <c r="G19">
        <v>0</v>
      </c>
      <c r="H19" s="1">
        <f t="shared" si="3"/>
        <v>0</v>
      </c>
      <c r="I19" s="7">
        <v>10</v>
      </c>
      <c r="J19" s="8">
        <v>0</v>
      </c>
      <c r="K19" s="1">
        <f t="shared" si="4"/>
        <v>0</v>
      </c>
      <c r="L19" s="1">
        <v>15</v>
      </c>
      <c r="M19" s="1">
        <v>0</v>
      </c>
      <c r="N19" s="1">
        <f t="shared" si="5"/>
        <v>0</v>
      </c>
      <c r="O19" s="1">
        <v>115</v>
      </c>
      <c r="P19" s="1"/>
      <c r="Q19">
        <f t="shared" si="0"/>
        <v>285.5</v>
      </c>
      <c r="R19" s="1">
        <f t="shared" si="1"/>
        <v>2970</v>
      </c>
      <c r="S19" s="1">
        <v>227.21</v>
      </c>
      <c r="T19" s="6">
        <v>44721</v>
      </c>
      <c r="U19" s="6">
        <v>44907</v>
      </c>
    </row>
    <row r="20" spans="1:21" x14ac:dyDescent="0.3">
      <c r="A20">
        <v>7</v>
      </c>
      <c r="B20" t="s">
        <v>15</v>
      </c>
      <c r="C20" s="5" t="s">
        <v>16</v>
      </c>
      <c r="D20">
        <v>0</v>
      </c>
      <c r="E20" s="1">
        <v>2400</v>
      </c>
      <c r="F20" s="1"/>
      <c r="G20">
        <v>0</v>
      </c>
      <c r="H20" s="1">
        <v>0</v>
      </c>
      <c r="I20" s="7"/>
      <c r="J20" s="8"/>
      <c r="K20" s="1"/>
      <c r="L20" s="1"/>
      <c r="N20" s="1"/>
      <c r="O20" s="1"/>
      <c r="P20" s="1"/>
      <c r="Q20">
        <f t="shared" si="0"/>
        <v>0</v>
      </c>
      <c r="R20" s="1">
        <v>2400</v>
      </c>
      <c r="S20" s="1">
        <v>183.6</v>
      </c>
      <c r="T20" s="6">
        <v>42242</v>
      </c>
      <c r="U20" s="6">
        <v>45017</v>
      </c>
    </row>
    <row r="21" spans="1:21" x14ac:dyDescent="0.3">
      <c r="A21">
        <v>67</v>
      </c>
      <c r="B21" t="s">
        <v>15</v>
      </c>
      <c r="C21" s="5" t="s">
        <v>16</v>
      </c>
      <c r="D21">
        <v>0</v>
      </c>
      <c r="E21" s="1">
        <v>2400</v>
      </c>
      <c r="F21" s="1"/>
      <c r="G21">
        <v>0</v>
      </c>
      <c r="H21" s="1">
        <v>0</v>
      </c>
      <c r="I21" s="7"/>
      <c r="J21" s="8"/>
      <c r="K21" s="1"/>
      <c r="L21" s="1"/>
      <c r="N21" s="1"/>
      <c r="O21" s="1"/>
      <c r="P21" s="1"/>
      <c r="Q21">
        <f t="shared" si="0"/>
        <v>0</v>
      </c>
      <c r="R21" s="1">
        <v>2400</v>
      </c>
      <c r="S21" s="1">
        <v>183.6</v>
      </c>
      <c r="T21" s="6">
        <v>42816</v>
      </c>
      <c r="U21" s="6"/>
    </row>
    <row r="22" spans="1:21" x14ac:dyDescent="0.3">
      <c r="A22">
        <v>69</v>
      </c>
      <c r="B22" t="s">
        <v>15</v>
      </c>
      <c r="C22" s="5" t="s">
        <v>16</v>
      </c>
      <c r="D22">
        <v>0</v>
      </c>
      <c r="E22" s="1">
        <v>2400</v>
      </c>
      <c r="F22" s="1"/>
      <c r="G22">
        <v>0</v>
      </c>
      <c r="H22" s="1">
        <v>0</v>
      </c>
      <c r="I22" s="7"/>
      <c r="J22" s="8"/>
      <c r="K22" s="1"/>
      <c r="L22" s="1"/>
      <c r="N22" s="1"/>
      <c r="O22" s="1"/>
      <c r="P22" s="1"/>
      <c r="Q22">
        <f t="shared" si="0"/>
        <v>0</v>
      </c>
      <c r="R22" s="1">
        <v>2400</v>
      </c>
      <c r="S22" s="1">
        <v>183.6</v>
      </c>
      <c r="T22" s="6">
        <v>42181</v>
      </c>
      <c r="U22" s="6"/>
    </row>
    <row r="23" spans="1:21" x14ac:dyDescent="0.3">
      <c r="A23">
        <v>70</v>
      </c>
      <c r="B23" t="s">
        <v>15</v>
      </c>
      <c r="C23" s="5" t="s">
        <v>16</v>
      </c>
      <c r="D23">
        <v>0</v>
      </c>
      <c r="E23" s="1">
        <v>2400</v>
      </c>
      <c r="F23" s="1"/>
      <c r="G23">
        <v>0</v>
      </c>
      <c r="H23" s="1">
        <v>0</v>
      </c>
      <c r="I23" s="7"/>
      <c r="J23" s="8"/>
      <c r="K23" s="1"/>
      <c r="L23" s="1"/>
      <c r="N23" s="1"/>
      <c r="O23" s="1"/>
      <c r="P23" s="1"/>
      <c r="Q23">
        <f t="shared" si="0"/>
        <v>0</v>
      </c>
      <c r="R23" s="1">
        <v>2400</v>
      </c>
      <c r="S23" s="1">
        <v>183.6</v>
      </c>
      <c r="T23" s="6">
        <v>42787</v>
      </c>
      <c r="U23" s="6"/>
    </row>
    <row r="24" spans="1:21" x14ac:dyDescent="0.3">
      <c r="A24">
        <v>71</v>
      </c>
      <c r="B24" t="s">
        <v>15</v>
      </c>
      <c r="C24" s="5" t="s">
        <v>16</v>
      </c>
      <c r="D24">
        <v>0</v>
      </c>
      <c r="E24" s="1">
        <v>2400</v>
      </c>
      <c r="F24" s="1"/>
      <c r="G24">
        <v>0</v>
      </c>
      <c r="H24" s="1">
        <v>0</v>
      </c>
      <c r="I24" s="7"/>
      <c r="J24" s="8"/>
      <c r="K24" s="1"/>
      <c r="L24" s="1"/>
      <c r="N24" s="1"/>
      <c r="O24" s="1"/>
      <c r="P24" s="1"/>
      <c r="Q24">
        <f t="shared" si="0"/>
        <v>0</v>
      </c>
      <c r="R24" s="1">
        <v>2400</v>
      </c>
      <c r="S24" s="1">
        <v>183.6</v>
      </c>
      <c r="T24" s="6">
        <v>42787</v>
      </c>
      <c r="U24" s="6"/>
    </row>
    <row r="25" spans="1:21" x14ac:dyDescent="0.3">
      <c r="A25">
        <v>72</v>
      </c>
      <c r="B25" t="s">
        <v>15</v>
      </c>
      <c r="C25" s="5" t="s">
        <v>16</v>
      </c>
      <c r="D25">
        <v>0</v>
      </c>
      <c r="E25" s="1">
        <v>2400</v>
      </c>
      <c r="F25" s="1"/>
      <c r="G25">
        <v>0</v>
      </c>
      <c r="H25" s="1">
        <v>0</v>
      </c>
      <c r="I25" s="7"/>
      <c r="J25" s="8"/>
      <c r="K25" s="1"/>
      <c r="L25" s="1"/>
      <c r="N25" s="1"/>
      <c r="O25" s="1"/>
      <c r="P25" s="1"/>
      <c r="Q25">
        <f t="shared" si="0"/>
        <v>0</v>
      </c>
      <c r="R25" s="1">
        <v>2400</v>
      </c>
      <c r="S25" s="1">
        <v>183.6</v>
      </c>
      <c r="T25" s="6">
        <v>43556</v>
      </c>
      <c r="U25" s="6"/>
    </row>
    <row r="26" spans="1:21" x14ac:dyDescent="0.3">
      <c r="C26" s="2"/>
      <c r="E26" s="1"/>
      <c r="F26" s="1"/>
      <c r="H26" s="1"/>
      <c r="I26" s="7"/>
      <c r="J26" s="8"/>
      <c r="K26" s="1"/>
      <c r="L26" s="9"/>
      <c r="M26" s="8"/>
      <c r="N26" s="1"/>
      <c r="O26" s="1"/>
      <c r="P26" s="1"/>
      <c r="R26" s="1"/>
      <c r="S26" s="1"/>
    </row>
    <row r="27" spans="1:21" x14ac:dyDescent="0.3">
      <c r="A27" t="s">
        <v>14</v>
      </c>
      <c r="C27" s="2"/>
      <c r="D27" s="2">
        <f>SUM(D9:D26)</f>
        <v>19056</v>
      </c>
      <c r="E27" s="1">
        <f>SUM(E9:E25)</f>
        <v>332546.75</v>
      </c>
      <c r="G27">
        <f>SUM(G9:G26)</f>
        <v>1206</v>
      </c>
      <c r="H27" s="1">
        <f>SUM(H9:H25)</f>
        <v>26863.454999999998</v>
      </c>
      <c r="I27" s="7"/>
      <c r="J27" s="2">
        <f>SUM(J9:J26)</f>
        <v>1145</v>
      </c>
      <c r="K27" s="1">
        <f>SUM(K9:K26)</f>
        <v>20670</v>
      </c>
      <c r="L27" s="9"/>
      <c r="M27" s="2">
        <f>SUM(M9:M26)</f>
        <v>60</v>
      </c>
      <c r="N27" s="1">
        <f>SUM(N9:N26)</f>
        <v>1667.145</v>
      </c>
      <c r="O27" s="1">
        <f>SUM(O9:O26)</f>
        <v>12151.5</v>
      </c>
      <c r="P27" s="1">
        <f>SUM(P9:P25)</f>
        <v>2550</v>
      </c>
      <c r="Q27" s="2">
        <f>SUM(Q9:Q25)</f>
        <v>21467</v>
      </c>
      <c r="R27" s="1">
        <f>SUM(R9:R25)</f>
        <v>396448.85000000003</v>
      </c>
      <c r="S27" s="1">
        <f>SUM(S9:S25)</f>
        <v>30327.919999999991</v>
      </c>
    </row>
    <row r="28" spans="1:21" x14ac:dyDescent="0.3">
      <c r="E28" s="1"/>
      <c r="H28" s="1"/>
      <c r="I28" s="1"/>
      <c r="J28" s="8"/>
      <c r="K28" s="1"/>
      <c r="L28" s="9"/>
      <c r="M28" s="8"/>
      <c r="N28" s="1"/>
      <c r="O28" s="1"/>
      <c r="P28" s="1"/>
      <c r="S28" s="1"/>
    </row>
    <row r="29" spans="1:21" x14ac:dyDescent="0.3">
      <c r="J29" s="8"/>
      <c r="L29" s="9"/>
      <c r="M29" s="8"/>
    </row>
    <row r="30" spans="1:21" x14ac:dyDescent="0.3">
      <c r="J30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Stewart</dc:creator>
  <cp:lastModifiedBy>KENNETH D. TAYLOR</cp:lastModifiedBy>
  <cp:lastPrinted>2024-05-30T13:59:14Z</cp:lastPrinted>
  <dcterms:created xsi:type="dcterms:W3CDTF">2024-04-05T13:03:37Z</dcterms:created>
  <dcterms:modified xsi:type="dcterms:W3CDTF">2024-06-05T18:19:14Z</dcterms:modified>
</cp:coreProperties>
</file>