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geku-my.sharepoint.com/personal/chuck_schram_lge-ku_com/Documents/Documents/"/>
    </mc:Choice>
  </mc:AlternateContent>
  <xr:revisionPtr revIDLastSave="66" documentId="8_{E25B5569-778E-4121-ABF2-7A216B8D19F1}" xr6:coauthVersionLast="47" xr6:coauthVersionMax="47" xr10:uidLastSave="{6A50FA80-7CBD-410B-AC68-A5801E32CC36}"/>
  <bookViews>
    <workbookView xWindow="7930" yWindow="2010" windowWidth="28800" windowHeight="17100" xr2:uid="{7C3A83D2-AA14-4650-9C3A-8763FB2BC1CF}"/>
  </bookViews>
  <sheets>
    <sheet name="KU-LGE Rating" sheetId="1" r:id="rId1"/>
    <sheet name="NITS" sheetId="2" state="hidden" r:id="rId2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'KU-LGE Rating'!$A$1:$C$72</definedName>
    <definedName name="Print_gross">'KU-LGE Rating'!#REF!</definedName>
    <definedName name="Print_net">'KU-LGE Rating'!$A$1:$C$68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B58" i="1"/>
  <c r="C52" i="1"/>
  <c r="B52" i="1"/>
  <c r="C16" i="1" l="1"/>
  <c r="B60" i="1" l="1"/>
  <c r="C59" i="1"/>
  <c r="C49" i="1"/>
  <c r="B49" i="1"/>
  <c r="C40" i="1"/>
  <c r="B40" i="1"/>
  <c r="C35" i="1"/>
  <c r="B35" i="1"/>
  <c r="C32" i="1"/>
  <c r="B32" i="1"/>
  <c r="C18" i="1" l="1"/>
  <c r="B18" i="1"/>
  <c r="B59" i="1" l="1"/>
  <c r="C60" i="1" l="1"/>
  <c r="B61" i="1" l="1"/>
  <c r="B63" i="1" l="1"/>
  <c r="C23" i="1"/>
  <c r="C8" i="1"/>
  <c r="C27" i="1"/>
  <c r="B8" i="1"/>
  <c r="B23" i="1"/>
  <c r="B27" i="1"/>
  <c r="B16" i="1"/>
  <c r="C68" i="1"/>
  <c r="B68" i="1" l="1"/>
  <c r="C61" i="1" l="1"/>
</calcChain>
</file>

<file path=xl/sharedStrings.xml><?xml version="1.0" encoding="utf-8"?>
<sst xmlns="http://schemas.openxmlformats.org/spreadsheetml/2006/main" count="148" uniqueCount="129">
  <si>
    <t>Ghent 1</t>
  </si>
  <si>
    <t>Ghent 2</t>
  </si>
  <si>
    <t>Ghent 3</t>
  </si>
  <si>
    <t>Ghent 4</t>
  </si>
  <si>
    <t>Total Ghent</t>
  </si>
  <si>
    <t>Brown 3</t>
  </si>
  <si>
    <t>Total Brown CT</t>
  </si>
  <si>
    <t>Dix Dam 1</t>
  </si>
  <si>
    <t>Dix Dam 2</t>
  </si>
  <si>
    <t>Dix Dam 3</t>
  </si>
  <si>
    <t>Total Dix Dam</t>
  </si>
  <si>
    <t>Haefling 1</t>
  </si>
  <si>
    <t>Haefling 2</t>
  </si>
  <si>
    <t>Total Haefling</t>
  </si>
  <si>
    <t>Total Cane Run</t>
  </si>
  <si>
    <t>Mill Creek 1</t>
  </si>
  <si>
    <t>Mill Creek 2</t>
  </si>
  <si>
    <t>Mill Creek 3</t>
  </si>
  <si>
    <t>Total Mill Creek</t>
  </si>
  <si>
    <t>Brown 7</t>
  </si>
  <si>
    <t>Total Ohio Falls Hydro</t>
  </si>
  <si>
    <t>Mill Creek 4</t>
  </si>
  <si>
    <t>Paddy's Run 11</t>
  </si>
  <si>
    <t>Zorn 1</t>
  </si>
  <si>
    <t>Total Paddys Run CT</t>
  </si>
  <si>
    <t>Net</t>
  </si>
  <si>
    <t>Total Trimble CT</t>
  </si>
  <si>
    <t>Generator</t>
  </si>
  <si>
    <t>Nameplate</t>
  </si>
  <si>
    <t>Ratings</t>
  </si>
  <si>
    <t>Kentucky Utilities Company / Louisville Gas and Electric Company</t>
  </si>
  <si>
    <t>Paddy's Run 12</t>
  </si>
  <si>
    <t>Total OVEC</t>
  </si>
  <si>
    <t>OVEC</t>
  </si>
  <si>
    <t>Cane Run 7-1</t>
  </si>
  <si>
    <t>Cane Run 7-2</t>
  </si>
  <si>
    <t>Cane Run 7-Steam</t>
  </si>
  <si>
    <t>Brown 6</t>
  </si>
  <si>
    <t>Total Brown Solar</t>
  </si>
  <si>
    <t>Paddy's Run 13</t>
  </si>
  <si>
    <t>Gen Name</t>
  </si>
  <si>
    <t>Capacity Designated</t>
  </si>
  <si>
    <t>BROWN 3</t>
  </si>
  <si>
    <t>BROWN CT 10</t>
  </si>
  <si>
    <t>BROWN CT 11</t>
  </si>
  <si>
    <t>BROWN CT 5</t>
  </si>
  <si>
    <t>BROWN CT 6</t>
  </si>
  <si>
    <t>BROWN CT 7</t>
  </si>
  <si>
    <t>BROWN CT 8</t>
  </si>
  <si>
    <t>BROWN CT 9</t>
  </si>
  <si>
    <t>BROWN SOLAR</t>
  </si>
  <si>
    <t>CANE RUN 7</t>
  </si>
  <si>
    <t>DIX DAM 1-3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</si>
  <si>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</si>
  <si>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</si>
  <si>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</si>
  <si>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</si>
  <si>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</si>
  <si>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</si>
  <si>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</si>
  <si>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</si>
  <si>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</si>
  <si>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</si>
  <si>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>OHIO FALLS 1-8</t>
  </si>
  <si>
    <t>PADDYS RUN 11</t>
  </si>
  <si>
    <t>PADDYS RUN 12</t>
  </si>
  <si>
    <t>PADDYS RUN 13</t>
  </si>
  <si>
    <t>TRIMBLE COUNTY 1</t>
  </si>
  <si>
    <t>TRIMBLE COUNTY 2</t>
  </si>
  <si>
    <t>TRIMBLE COUNTY CT 10</t>
  </si>
  <si>
    <t>TRIMBLE COUNTY CT 5</t>
  </si>
  <si>
    <t>TRIMBLE COUNTY CT 6</t>
  </si>
  <si>
    <t>TRIMBLE COUNTY CT 7</t>
  </si>
  <si>
    <t>TRIMBLE COUNTY CT 8</t>
  </si>
  <si>
    <t>TRIMBLE COUNTY CT 9</t>
  </si>
  <si>
    <t>ZORN</t>
  </si>
  <si>
    <t>NITS information provided by Compliance.</t>
  </si>
  <si>
    <t>Ratings Sheet Name</t>
  </si>
  <si>
    <t>Generator Ratings (MW)</t>
  </si>
  <si>
    <r>
      <t xml:space="preserve">Trimble County 1 </t>
    </r>
    <r>
      <rPr>
        <vertAlign val="superscript"/>
        <sz val="12"/>
        <rFont val="Arial"/>
        <family val="2"/>
      </rPr>
      <t>1</t>
    </r>
  </si>
  <si>
    <r>
      <t>Trimble County 2</t>
    </r>
    <r>
      <rPr>
        <vertAlign val="superscript"/>
        <sz val="12"/>
        <rFont val="Arial"/>
        <family val="2"/>
      </rPr>
      <t xml:space="preserve"> 1</t>
    </r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</si>
  <si>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</si>
  <si>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</si>
  <si>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</si>
  <si>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</si>
  <si>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</si>
  <si>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</si>
  <si>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</si>
  <si>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</si>
  <si>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r>
      <t xml:space="preserve">Winter </t>
    </r>
    <r>
      <rPr>
        <b/>
        <vertAlign val="superscript"/>
        <sz val="12"/>
        <rFont val="Arial"/>
        <family val="2"/>
      </rPr>
      <t>2</t>
    </r>
  </si>
  <si>
    <r>
      <t xml:space="preserve">Brown 5 </t>
    </r>
    <r>
      <rPr>
        <vertAlign val="superscript"/>
        <sz val="12"/>
        <rFont val="Arial"/>
        <family val="2"/>
      </rPr>
      <t>6</t>
    </r>
  </si>
  <si>
    <r>
      <t xml:space="preserve">Brown 8 </t>
    </r>
    <r>
      <rPr>
        <vertAlign val="superscript"/>
        <sz val="12"/>
        <rFont val="Arial"/>
        <family val="2"/>
      </rPr>
      <t>6</t>
    </r>
  </si>
  <si>
    <r>
      <t xml:space="preserve">Brown 9 </t>
    </r>
    <r>
      <rPr>
        <vertAlign val="superscript"/>
        <sz val="12"/>
        <rFont val="Arial"/>
        <family val="2"/>
      </rPr>
      <t>6</t>
    </r>
  </si>
  <si>
    <r>
      <t xml:space="preserve">Brown 10 </t>
    </r>
    <r>
      <rPr>
        <vertAlign val="superscript"/>
        <sz val="12"/>
        <rFont val="Arial"/>
        <family val="2"/>
      </rPr>
      <t>6</t>
    </r>
  </si>
  <si>
    <r>
      <t xml:space="preserve">Brown 11 </t>
    </r>
    <r>
      <rPr>
        <vertAlign val="superscript"/>
        <sz val="12"/>
        <rFont val="Arial"/>
        <family val="2"/>
      </rPr>
      <t>6</t>
    </r>
  </si>
  <si>
    <r>
      <t xml:space="preserve">Trimble County 5 </t>
    </r>
    <r>
      <rPr>
        <vertAlign val="superscript"/>
        <sz val="12"/>
        <rFont val="Arial"/>
        <family val="2"/>
      </rPr>
      <t>7</t>
    </r>
  </si>
  <si>
    <r>
      <t>Trimble County 6</t>
    </r>
    <r>
      <rPr>
        <vertAlign val="superscript"/>
        <sz val="12"/>
        <rFont val="Arial"/>
        <family val="2"/>
      </rPr>
      <t xml:space="preserve"> 7</t>
    </r>
  </si>
  <si>
    <r>
      <t>Trimble County 7</t>
    </r>
    <r>
      <rPr>
        <vertAlign val="superscript"/>
        <sz val="12"/>
        <rFont val="Arial"/>
        <family val="2"/>
      </rPr>
      <t xml:space="preserve"> 7</t>
    </r>
  </si>
  <si>
    <r>
      <t>Trimble County 8</t>
    </r>
    <r>
      <rPr>
        <vertAlign val="superscript"/>
        <sz val="12"/>
        <rFont val="Arial"/>
        <family val="2"/>
      </rPr>
      <t xml:space="preserve"> 7</t>
    </r>
  </si>
  <si>
    <r>
      <t>Trimble County 9</t>
    </r>
    <r>
      <rPr>
        <vertAlign val="superscript"/>
        <sz val="12"/>
        <rFont val="Arial"/>
        <family val="2"/>
      </rPr>
      <t xml:space="preserve"> 7</t>
    </r>
  </si>
  <si>
    <r>
      <t>Trimble County 10</t>
    </r>
    <r>
      <rPr>
        <vertAlign val="superscript"/>
        <sz val="12"/>
        <rFont val="Arial"/>
        <family val="2"/>
      </rPr>
      <t xml:space="preserve"> 7</t>
    </r>
  </si>
  <si>
    <r>
      <t xml:space="preserve">Cane Run 7 </t>
    </r>
    <r>
      <rPr>
        <vertAlign val="superscript"/>
        <sz val="12"/>
        <rFont val="Arial"/>
        <family val="2"/>
      </rPr>
      <t>8</t>
    </r>
  </si>
  <si>
    <r>
      <t>Brown Solar</t>
    </r>
    <r>
      <rPr>
        <vertAlign val="superscript"/>
        <sz val="12"/>
        <rFont val="Arial"/>
        <family val="2"/>
      </rPr>
      <t>11</t>
    </r>
  </si>
  <si>
    <t xml:space="preserve">  </t>
  </si>
  <si>
    <t>Total Simpsonville Solar</t>
  </si>
  <si>
    <r>
      <t>1</t>
    </r>
    <r>
      <rPr>
        <sz val="14"/>
        <rFont val="Arial"/>
        <family val="2"/>
      </rPr>
      <t xml:space="preserve"> Ratings represent LG&amp;E/KU's ownership (75%) of Trimble County Units 1 &amp; 2</t>
    </r>
  </si>
  <si>
    <r>
      <t>2</t>
    </r>
    <r>
      <rPr>
        <sz val="14"/>
        <rFont val="Arial"/>
        <family val="2"/>
      </rPr>
      <t xml:space="preserve"> Winter Rating Period: Dec-Feb </t>
    </r>
  </si>
  <si>
    <t>Plant Name</t>
  </si>
  <si>
    <t>Brown 5</t>
  </si>
  <si>
    <t>Brown 8</t>
  </si>
  <si>
    <t>Brown 9</t>
  </si>
  <si>
    <t>Brown 10</t>
  </si>
  <si>
    <t>Brown 11</t>
  </si>
  <si>
    <t>Cane Run 7</t>
  </si>
  <si>
    <t>Simpsonville Solar 1</t>
  </si>
  <si>
    <t>Simpsonville Solar 2</t>
  </si>
  <si>
    <t>Simpsonville Solar 3</t>
  </si>
  <si>
    <t>Simpsonville Solar 4</t>
  </si>
  <si>
    <t>Simpsonville Solar 5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</si>
  <si>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</si>
  <si>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</si>
  <si>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</si>
  <si>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</si>
  <si>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</si>
  <si>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</si>
  <si>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r>
      <t>Brown Solar</t>
    </r>
    <r>
      <rPr>
        <vertAlign val="superscript"/>
        <sz val="12"/>
        <rFont val="Arial"/>
        <family val="2"/>
      </rPr>
      <t>3</t>
    </r>
  </si>
  <si>
    <r>
      <t xml:space="preserve">3 </t>
    </r>
    <r>
      <rPr>
        <sz val="14"/>
        <rFont val="Arial"/>
        <family val="2"/>
      </rPr>
      <t>Solar output is very sensitive to time of day.  Ratings reflect the expected output during peak demand in each season.</t>
    </r>
  </si>
  <si>
    <t>Total Trimble County 1-2</t>
  </si>
  <si>
    <t>Total Brown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</si>
</sst>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"/>
  </numFmts>
  <fonts count="18">
    <font>
      <sz val="12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CG Times (W1)"/>
    </font>
    <font>
      <sz val="18"/>
      <name val="CG Times (W1)"/>
    </font>
    <font>
      <b/>
      <sz val="24"/>
      <name val="CG Times (W1)"/>
    </font>
    <font>
      <sz val="24"/>
      <name val="CG Times (W1)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7F3F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4" fontId="15" fillId="0" borderId="0" applyFill="0" applyBorder="0" applyAlignment="0" applyProtection="0"/>
    <xf numFmtId="0" fontId="15" fillId="0" borderId="0" applyFill="0" applyBorder="0" applyAlignment="0" applyProtection="0"/>
    <xf numFmtId="2" fontId="15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7" xfId="0" applyFont="1" applyBorder="1" applyAlignment="1">
      <alignment horizontal="right"/>
    </xf>
    <xf numFmtId="3" fontId="9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/>
    <xf numFmtId="0" fontId="3" fillId="0" borderId="6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0" fillId="0" borderId="0" xfId="0" applyNumberFormat="1"/>
    <xf numFmtId="0" fontId="13" fillId="0" borderId="0" xfId="0" quotePrefix="1" applyFont="1" applyAlignment="1">
      <alignment horizontal="left"/>
    </xf>
    <xf numFmtId="0" fontId="3" fillId="0" borderId="6" xfId="0" quotePrefix="1" applyFont="1" applyBorder="1" applyAlignment="1">
      <alignment horizontal="left"/>
    </xf>
    <xf numFmtId="0" fontId="0" fillId="2" borderId="0" xfId="0" applyFill="1"/>
    <xf numFmtId="0" fontId="0" fillId="0" borderId="5" xfId="0" applyFill="1" applyBorder="1"/>
    <xf numFmtId="0" fontId="0" fillId="0" borderId="3" xfId="0" applyFill="1" applyBorder="1"/>
    <xf numFmtId="0" fontId="8" fillId="0" borderId="5" xfId="0" applyFont="1" applyFill="1" applyBorder="1"/>
    <xf numFmtId="0" fontId="8" fillId="0" borderId="0" xfId="0" applyFont="1" applyFill="1"/>
    <xf numFmtId="0" fontId="0" fillId="0" borderId="0" xfId="0" applyFill="1"/>
    <xf numFmtId="0" fontId="0" fillId="0" borderId="12" xfId="0" applyFill="1" applyBorder="1"/>
    <xf numFmtId="0" fontId="3" fillId="0" borderId="7" xfId="0" applyFont="1" applyFill="1" applyBorder="1" applyAlignment="1">
      <alignment horizontal="right"/>
    </xf>
    <xf numFmtId="0" fontId="8" fillId="0" borderId="5" xfId="0" quotePrefix="1" applyFont="1" applyFill="1" applyBorder="1" applyAlignment="1">
      <alignment horizontal="left"/>
    </xf>
    <xf numFmtId="0" fontId="0" fillId="0" borderId="5" xfId="0" quotePrefix="1" applyFill="1" applyBorder="1" applyAlignment="1">
      <alignment horizontal="left"/>
    </xf>
    <xf numFmtId="0" fontId="3" fillId="0" borderId="0" xfId="0" applyFont="1"/>
    <xf numFmtId="0" fontId="0" fillId="0" borderId="5" xfId="0" applyBorder="1" applyAlignment="1">
      <alignment horizontal="left" indent="2"/>
    </xf>
    <xf numFmtId="0" fontId="0" fillId="0" borderId="5" xfId="0" applyFill="1" applyBorder="1" applyAlignment="1">
      <alignment horizontal="left" indent="2"/>
    </xf>
    <xf numFmtId="0" fontId="0" fillId="0" borderId="12" xfId="0" applyFill="1" applyBorder="1" applyAlignment="1">
      <alignment horizontal="left" indent="2"/>
    </xf>
    <xf numFmtId="0" fontId="8" fillId="0" borderId="4" xfId="0" applyFont="1" applyBorder="1"/>
    <xf numFmtId="0" fontId="16" fillId="3" borderId="13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3" borderId="16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165" fontId="8" fillId="0" borderId="5" xfId="1" applyNumberFormat="1" applyFont="1" applyFill="1" applyBorder="1"/>
    <xf numFmtId="165" fontId="3" fillId="0" borderId="7" xfId="1" applyNumberFormat="1" applyFont="1" applyFill="1" applyBorder="1"/>
    <xf numFmtId="165" fontId="8" fillId="0" borderId="3" xfId="1" applyNumberFormat="1" applyFont="1" applyFill="1" applyBorder="1"/>
    <xf numFmtId="165" fontId="3" fillId="0" borderId="9" xfId="1" applyNumberFormat="1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165" fontId="8" fillId="0" borderId="12" xfId="1" applyNumberFormat="1" applyFont="1" applyFill="1" applyBorder="1"/>
    <xf numFmtId="165" fontId="8" fillId="0" borderId="4" xfId="1" applyNumberFormat="1" applyFont="1" applyFill="1" applyBorder="1"/>
    <xf numFmtId="165" fontId="8" fillId="0" borderId="0" xfId="1" applyNumberFormat="1" applyFont="1" applyFill="1" applyBorder="1"/>
    <xf numFmtId="165" fontId="3" fillId="0" borderId="8" xfId="1" applyNumberFormat="1" applyFont="1" applyFill="1" applyBorder="1"/>
    <xf numFmtId="165" fontId="9" fillId="0" borderId="0" xfId="0" applyNumberFormat="1" applyFont="1" applyBorder="1"/>
    <xf numFmtId="165" fontId="8" fillId="0" borderId="6" xfId="1" applyNumberFormat="1" applyFont="1" applyFill="1" applyBorder="1"/>
    <xf numFmtId="4" fontId="8" fillId="0" borderId="3" xfId="1" applyNumberFormat="1" applyFont="1" applyFill="1" applyBorder="1"/>
    <xf numFmtId="4" fontId="8" fillId="0" borderId="10" xfId="1" applyNumberFormat="1" applyFont="1" applyFill="1" applyBorder="1"/>
    <xf numFmtId="165" fontId="8" fillId="0" borderId="2" xfId="1" applyNumberFormat="1" applyFont="1" applyFill="1" applyBorder="1"/>
    <xf numFmtId="0" fontId="6" fillId="0" borderId="0" xfId="0" quotePrefix="1" applyFont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13" fillId="0" borderId="0" xfId="0" quotePrefix="1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3" fillId="0" borderId="9" xfId="0" applyFont="1" applyBorder="1" applyAlignment="1">
      <alignment horizontal="center" wrapText="1"/>
    </xf>
  </cellXfs>
  <cellStyles count="8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 2" xfId="7" xr:uid="{00000000-0005-0000-0000-000006000000}"/>
    <cellStyle name="Total" xfId="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I73"/>
  <sheetViews>
    <sheetView tabSelected="1" zoomScale="74" zoomScaleNormal="74" workbookViewId="0">
      <pane xSplit="1" ySplit="6" topLeftCell="B17" activePane="bottomRight" state="frozen"/>
      <selection pane="topRight" activeCell="B1" sqref="B1"/>
      <selection pane="bottomLeft" activeCell="A7" sqref="A7"/>
      <selection pane="bottomRight" activeCell="A8" sqref="A8"/>
    </sheetView>
  </sheetViews>
  <sheetFormatPr defaultColWidth="10.53515625" defaultRowHeight="15.5"/>
  <cols>
    <col min="1" max="1" width="75.921875" customWidth="1"/>
    <col min="2" max="2" width="21" customWidth="1"/>
    <col min="3" max="3" width="11.4609375" customWidth="1"/>
  </cols>
  <sheetData>
    <row r="1" spans="1:191" ht="30.5">
      <c r="A1" s="55" t="s">
        <v>30</v>
      </c>
      <c r="B1" s="55"/>
      <c r="C1" s="55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21"/>
    </row>
    <row r="2" spans="1:191" ht="23">
      <c r="A2" s="58" t="s">
        <v>78</v>
      </c>
      <c r="B2" s="58"/>
      <c r="C2" s="58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21"/>
    </row>
    <row r="3" spans="1:191" ht="19.5" customHeight="1">
      <c r="A3" s="59">
        <v>44761</v>
      </c>
      <c r="B3" s="59"/>
      <c r="C3" s="59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</row>
    <row r="4" spans="1:191">
      <c r="A4" s="1"/>
      <c r="B4" s="11" t="s">
        <v>27</v>
      </c>
      <c r="C4" s="62" t="s">
        <v>25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</row>
    <row r="5" spans="1:191" ht="18.75" customHeight="1">
      <c r="A5" s="2"/>
      <c r="B5" s="12" t="s">
        <v>28</v>
      </c>
      <c r="C5" s="56" t="s">
        <v>89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</row>
    <row r="6" spans="1:191">
      <c r="A6" s="15" t="s">
        <v>107</v>
      </c>
      <c r="B6" s="9" t="s">
        <v>29</v>
      </c>
      <c r="C6" s="57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</row>
    <row r="7" spans="1:191" s="16" customFormat="1" ht="18.75" customHeight="1">
      <c r="A7" s="22" t="s">
        <v>5</v>
      </c>
      <c r="B7" s="46">
        <v>464</v>
      </c>
      <c r="C7" s="41">
        <v>416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</row>
    <row r="8" spans="1:191" s="26" customFormat="1" ht="18.75" customHeight="1">
      <c r="A8" s="23" t="s">
        <v>128</v>
      </c>
      <c r="B8" s="40">
        <f>SUM(B7:B7)</f>
        <v>464</v>
      </c>
      <c r="C8" s="42">
        <f>SUM(C7:C7)</f>
        <v>416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</row>
    <row r="9" spans="1:191" s="16" customFormat="1" ht="18.75" customHeight="1">
      <c r="A9" s="24" t="s">
        <v>108</v>
      </c>
      <c r="B9" s="39">
        <v>123.3</v>
      </c>
      <c r="C9" s="41">
        <v>130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</row>
    <row r="10" spans="1:191" s="20" customFormat="1" ht="18.75" customHeight="1">
      <c r="A10" s="24" t="s">
        <v>37</v>
      </c>
      <c r="B10" s="39">
        <v>177</v>
      </c>
      <c r="C10" s="41">
        <v>171</v>
      </c>
    </row>
    <row r="11" spans="1:191" s="20" customFormat="1" ht="18.75" customHeight="1">
      <c r="A11" s="19" t="s">
        <v>19</v>
      </c>
      <c r="B11" s="39">
        <v>177</v>
      </c>
      <c r="C11" s="41">
        <v>171</v>
      </c>
    </row>
    <row r="12" spans="1:191" s="16" customFormat="1" ht="18.75" customHeight="1">
      <c r="A12" s="24" t="s">
        <v>109</v>
      </c>
      <c r="B12" s="39">
        <v>126</v>
      </c>
      <c r="C12" s="41">
        <v>128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</row>
    <row r="13" spans="1:191" s="16" customFormat="1" ht="18.75" customHeight="1">
      <c r="A13" s="24" t="s">
        <v>110</v>
      </c>
      <c r="B13" s="39">
        <v>126</v>
      </c>
      <c r="C13" s="41">
        <v>138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</row>
    <row r="14" spans="1:191" s="16" customFormat="1" ht="18.75" customHeight="1">
      <c r="A14" s="24" t="s">
        <v>111</v>
      </c>
      <c r="B14" s="39">
        <v>126</v>
      </c>
      <c r="C14" s="41">
        <v>138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</row>
    <row r="15" spans="1:191" s="16" customFormat="1" ht="18.75" customHeight="1">
      <c r="A15" s="24" t="s">
        <v>112</v>
      </c>
      <c r="B15" s="39">
        <v>126</v>
      </c>
      <c r="C15" s="41">
        <v>128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</row>
    <row r="16" spans="1:191" s="26" customFormat="1" ht="18.75" customHeight="1">
      <c r="A16" s="23" t="s">
        <v>6</v>
      </c>
      <c r="B16" s="40">
        <f>SUM(B9:B15)</f>
        <v>981.3</v>
      </c>
      <c r="C16" s="42">
        <f>SUM(C9:C15)</f>
        <v>1004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</row>
    <row r="17" spans="1:191" s="26" customFormat="1" ht="18.75" customHeight="1">
      <c r="A17" s="19" t="s">
        <v>125</v>
      </c>
      <c r="B17" s="39">
        <v>10</v>
      </c>
      <c r="C17" s="41">
        <v>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</row>
    <row r="18" spans="1:191" s="26" customFormat="1" ht="18.75" customHeight="1">
      <c r="A18" s="23" t="s">
        <v>38</v>
      </c>
      <c r="B18" s="40">
        <f>SUM(B17:B17)</f>
        <v>10</v>
      </c>
      <c r="C18" s="42">
        <f>SUM(C17:C17)</f>
        <v>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</row>
    <row r="19" spans="1:191" s="16" customFormat="1" ht="18.75" customHeight="1">
      <c r="A19" s="30" t="s">
        <v>113</v>
      </c>
      <c r="B19" s="47">
        <v>808</v>
      </c>
      <c r="C19" s="41">
        <v>683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</row>
    <row r="20" spans="1:191" s="16" customFormat="1" ht="18.75" customHeight="1">
      <c r="A20" s="27" t="s">
        <v>34</v>
      </c>
      <c r="B20" s="39"/>
      <c r="C20" s="41">
        <v>226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</row>
    <row r="21" spans="1:191" s="16" customFormat="1" ht="18.75" customHeight="1">
      <c r="A21" s="28" t="s">
        <v>35</v>
      </c>
      <c r="B21" s="39"/>
      <c r="C21" s="41">
        <v>226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</row>
    <row r="22" spans="1:191" s="16" customFormat="1" ht="18.75" customHeight="1">
      <c r="A22" s="29" t="s">
        <v>36</v>
      </c>
      <c r="B22" s="46"/>
      <c r="C22" s="41">
        <v>231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</row>
    <row r="23" spans="1:191" s="16" customFormat="1" ht="18.75" customHeight="1">
      <c r="A23" s="23" t="s">
        <v>14</v>
      </c>
      <c r="B23" s="40">
        <f>SUM(B19:B19)</f>
        <v>808</v>
      </c>
      <c r="C23" s="42">
        <f>SUM(C19:C19)</f>
        <v>683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</row>
    <row r="24" spans="1:191" s="26" customFormat="1" ht="18.75" customHeight="1">
      <c r="A24" s="17" t="s">
        <v>7</v>
      </c>
      <c r="B24" s="39">
        <v>11.2</v>
      </c>
      <c r="C24" s="41">
        <v>10.5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</row>
    <row r="25" spans="1:191" s="16" customFormat="1" ht="18.75" customHeight="1">
      <c r="A25" s="17" t="s">
        <v>8</v>
      </c>
      <c r="B25" s="39">
        <v>11.2</v>
      </c>
      <c r="C25" s="41">
        <v>10.5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</row>
    <row r="26" spans="1:191" s="16" customFormat="1" ht="18.75" customHeight="1">
      <c r="A26" s="17" t="s">
        <v>9</v>
      </c>
      <c r="B26" s="39">
        <v>11.2</v>
      </c>
      <c r="C26" s="41">
        <v>10.5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</row>
    <row r="27" spans="1:191" s="16" customFormat="1" ht="18.75" customHeight="1">
      <c r="A27" s="5" t="s">
        <v>10</v>
      </c>
      <c r="B27" s="40">
        <f>SUM(B24:B26)</f>
        <v>33.599999999999994</v>
      </c>
      <c r="C27" s="42">
        <f>SUM(C24:C26)</f>
        <v>31.5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</row>
    <row r="28" spans="1:191" s="26" customFormat="1" ht="18.75" customHeight="1">
      <c r="A28" s="3" t="s">
        <v>0</v>
      </c>
      <c r="B28" s="47">
        <v>556.91999999999996</v>
      </c>
      <c r="C28" s="41">
        <v>479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</row>
    <row r="29" spans="1:191" ht="18.75" customHeight="1">
      <c r="A29" s="4" t="s">
        <v>1</v>
      </c>
      <c r="B29" s="39">
        <v>556.38</v>
      </c>
      <c r="C29" s="41">
        <v>486</v>
      </c>
      <c r="D29" s="21" t="s">
        <v>103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</row>
    <row r="30" spans="1:191" ht="18.75" customHeight="1">
      <c r="A30" s="17" t="s">
        <v>2</v>
      </c>
      <c r="B30" s="39">
        <v>556.55999999999995</v>
      </c>
      <c r="C30" s="41">
        <v>476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</row>
    <row r="31" spans="1:191" s="21" customFormat="1" ht="18.75" customHeight="1">
      <c r="A31" s="22" t="s">
        <v>3</v>
      </c>
      <c r="B31" s="46">
        <v>556.20000000000005</v>
      </c>
      <c r="C31" s="41">
        <v>478</v>
      </c>
    </row>
    <row r="32" spans="1:191" s="21" customFormat="1" ht="18.75" customHeight="1">
      <c r="A32" s="5" t="s">
        <v>4</v>
      </c>
      <c r="B32" s="40">
        <f>SUM(B28:B31)</f>
        <v>2226.06</v>
      </c>
      <c r="C32" s="42">
        <f>SUM(C28:C31)</f>
        <v>1919</v>
      </c>
    </row>
    <row r="33" spans="1:191" s="26" customFormat="1" ht="18.75" customHeight="1">
      <c r="A33" s="17" t="s">
        <v>11</v>
      </c>
      <c r="B33" s="39">
        <v>20.7</v>
      </c>
      <c r="C33" s="41">
        <v>13.6666666666666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</row>
    <row r="34" spans="1:191" s="16" customFormat="1" ht="18.75" customHeight="1">
      <c r="A34" s="17" t="s">
        <v>12</v>
      </c>
      <c r="B34" s="39">
        <v>20.7</v>
      </c>
      <c r="C34" s="41">
        <v>13.6666666666666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</row>
    <row r="35" spans="1:191" s="16" customFormat="1" ht="18.75" customHeight="1">
      <c r="A35" s="5" t="s">
        <v>13</v>
      </c>
      <c r="B35" s="40">
        <f>SUM(B33:B34)</f>
        <v>41.4</v>
      </c>
      <c r="C35" s="42">
        <f>SUM(C33:C34)</f>
        <v>27.333333333333201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</row>
    <row r="36" spans="1:191" s="26" customFormat="1" ht="18.75" customHeight="1">
      <c r="A36" s="1" t="s">
        <v>15</v>
      </c>
      <c r="B36" s="47">
        <v>355.5</v>
      </c>
      <c r="C36" s="41">
        <v>300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</row>
    <row r="37" spans="1:191" ht="18.75" customHeight="1">
      <c r="A37" s="2" t="s">
        <v>16</v>
      </c>
      <c r="B37" s="39">
        <v>355.5</v>
      </c>
      <c r="C37" s="41">
        <v>297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</row>
    <row r="38" spans="1:191" ht="18.75" customHeight="1">
      <c r="A38" s="18" t="s">
        <v>17</v>
      </c>
      <c r="B38" s="39">
        <v>462.6</v>
      </c>
      <c r="C38" s="41">
        <v>394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</row>
    <row r="39" spans="1:191" s="16" customFormat="1" ht="18.75" customHeight="1">
      <c r="A39" s="25" t="s">
        <v>21</v>
      </c>
      <c r="B39" s="46">
        <v>543.6</v>
      </c>
      <c r="C39" s="41">
        <v>486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</row>
    <row r="40" spans="1:191" s="16" customFormat="1" ht="18.75" customHeight="1">
      <c r="A40" s="23" t="s">
        <v>18</v>
      </c>
      <c r="B40" s="40">
        <f>SUM(B36:B39)</f>
        <v>1717.1999999999998</v>
      </c>
      <c r="C40" s="42">
        <f>SUM(C36:C39)</f>
        <v>1477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</row>
    <row r="41" spans="1:191" s="26" customFormat="1" ht="18.75" customHeight="1">
      <c r="A41" s="19" t="s">
        <v>81</v>
      </c>
      <c r="B41" s="39">
        <v>12.58</v>
      </c>
      <c r="C41" s="41">
        <v>5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</row>
    <row r="42" spans="1:191" s="16" customFormat="1" ht="18.75" customHeight="1">
      <c r="A42" s="19" t="s">
        <v>82</v>
      </c>
      <c r="B42" s="39">
        <v>12.58</v>
      </c>
      <c r="C42" s="41">
        <v>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</row>
    <row r="43" spans="1:191" s="16" customFormat="1" ht="18.75" customHeight="1">
      <c r="A43" s="19" t="s">
        <v>83</v>
      </c>
      <c r="B43" s="39">
        <v>12.58</v>
      </c>
      <c r="C43" s="41">
        <v>5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</row>
    <row r="44" spans="1:191" s="16" customFormat="1" ht="18.75" customHeight="1">
      <c r="A44" s="19" t="s">
        <v>84</v>
      </c>
      <c r="B44" s="39">
        <v>12.58</v>
      </c>
      <c r="C44" s="41">
        <v>5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</row>
    <row r="45" spans="1:191" s="16" customFormat="1" ht="18.75" customHeight="1">
      <c r="A45" s="19" t="s">
        <v>85</v>
      </c>
      <c r="B45" s="39">
        <v>12.58</v>
      </c>
      <c r="C45" s="41">
        <v>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</row>
    <row r="46" spans="1:191" s="16" customFormat="1" ht="18.75" customHeight="1">
      <c r="A46" s="19" t="s">
        <v>86</v>
      </c>
      <c r="B46" s="39">
        <v>12.58</v>
      </c>
      <c r="C46" s="41">
        <v>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</row>
    <row r="47" spans="1:191" s="16" customFormat="1" ht="18.75" customHeight="1">
      <c r="A47" s="19" t="s">
        <v>87</v>
      </c>
      <c r="B47" s="39">
        <v>12.58</v>
      </c>
      <c r="C47" s="41">
        <v>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</row>
    <row r="48" spans="1:191" s="16" customFormat="1" ht="18.75" customHeight="1">
      <c r="A48" s="19" t="s">
        <v>88</v>
      </c>
      <c r="B48" s="39">
        <v>12.58</v>
      </c>
      <c r="C48" s="41">
        <v>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</row>
    <row r="49" spans="1:191" s="16" customFormat="1" ht="18.75" customHeight="1">
      <c r="A49" s="23" t="s">
        <v>20</v>
      </c>
      <c r="B49" s="40">
        <f>SUM(B41:B48)</f>
        <v>100.64</v>
      </c>
      <c r="C49" s="42">
        <f>SUM(C41:C48)</f>
        <v>40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</row>
    <row r="50" spans="1:191" s="16" customFormat="1" ht="18.75" customHeight="1">
      <c r="A50" s="25" t="s">
        <v>31</v>
      </c>
      <c r="B50" s="39">
        <v>32.64</v>
      </c>
      <c r="C50" s="41">
        <v>28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</row>
    <row r="51" spans="1:191" s="26" customFormat="1" ht="18.75" customHeight="1">
      <c r="A51" s="19" t="s">
        <v>39</v>
      </c>
      <c r="B51" s="39">
        <v>178.2</v>
      </c>
      <c r="C51" s="41">
        <v>175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</row>
    <row r="52" spans="1:191" s="16" customFormat="1" ht="18.75" customHeight="1">
      <c r="A52" s="23" t="s">
        <v>24</v>
      </c>
      <c r="B52" s="40">
        <f>SUM(B50:B51)</f>
        <v>210.83999999999997</v>
      </c>
      <c r="C52" s="42">
        <f>SUM(C50:C51)</f>
        <v>203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</row>
    <row r="53" spans="1:191" s="26" customFormat="1" ht="18.75" customHeight="1">
      <c r="A53" s="19" t="s">
        <v>114</v>
      </c>
      <c r="B53" s="54">
        <v>0.42</v>
      </c>
      <c r="C53" s="52">
        <v>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</row>
    <row r="54" spans="1:191" s="26" customFormat="1" ht="18.75" customHeight="1">
      <c r="A54" s="19" t="s">
        <v>115</v>
      </c>
      <c r="B54" s="41">
        <v>0.42</v>
      </c>
      <c r="C54" s="52">
        <v>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</row>
    <row r="55" spans="1:191" s="26" customFormat="1" ht="18.75" customHeight="1">
      <c r="A55" s="19" t="s">
        <v>116</v>
      </c>
      <c r="B55" s="41">
        <v>0.42</v>
      </c>
      <c r="C55" s="52">
        <v>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</row>
    <row r="56" spans="1:191" s="26" customFormat="1" ht="18.75" customHeight="1">
      <c r="A56" s="19" t="s">
        <v>117</v>
      </c>
      <c r="B56" s="41">
        <v>0.42</v>
      </c>
      <c r="C56" s="53">
        <v>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</row>
    <row r="57" spans="1:191" s="26" customFormat="1" ht="18.75" customHeight="1">
      <c r="A57" s="19" t="s">
        <v>118</v>
      </c>
      <c r="B57" s="51">
        <v>0.42</v>
      </c>
      <c r="C57" s="52"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</row>
    <row r="58" spans="1:191" s="26" customFormat="1" ht="18.75" customHeight="1">
      <c r="A58" s="23" t="s">
        <v>104</v>
      </c>
      <c r="B58" s="40">
        <f>SUM(B53:B57)</f>
        <v>2.1</v>
      </c>
      <c r="C58" s="42">
        <f>SUM(C53:C57)</f>
        <v>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</row>
    <row r="59" spans="1:191" s="26" customFormat="1" ht="18.75" customHeight="1">
      <c r="A59" s="19" t="s">
        <v>79</v>
      </c>
      <c r="B59" s="39">
        <f>566.1*0.75</f>
        <v>424.57500000000005</v>
      </c>
      <c r="C59" s="41">
        <f>493*0.75</f>
        <v>369.75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</row>
    <row r="60" spans="1:191" s="16" customFormat="1" ht="18.75" customHeight="1">
      <c r="A60" s="24" t="s">
        <v>80</v>
      </c>
      <c r="B60" s="39">
        <f>838*0.75</f>
        <v>628.5</v>
      </c>
      <c r="C60" s="41">
        <f>760*0.75</f>
        <v>570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</row>
    <row r="61" spans="1:191" s="16" customFormat="1" ht="18.75" customHeight="1">
      <c r="A61" s="5" t="s">
        <v>127</v>
      </c>
      <c r="B61" s="40">
        <f>SUM(B59:B60)</f>
        <v>1053.075</v>
      </c>
      <c r="C61" s="42">
        <f>SUM(C59:C60)</f>
        <v>939.75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</row>
    <row r="62" spans="1:191" s="26" customFormat="1" ht="18.75" customHeight="1">
      <c r="A62" s="24" t="s">
        <v>119</v>
      </c>
      <c r="B62" s="39">
        <v>198.9</v>
      </c>
      <c r="C62" s="41">
        <v>179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</row>
    <row r="63" spans="1:191" s="16" customFormat="1" ht="18.75" customHeight="1">
      <c r="A63" s="24" t="s">
        <v>120</v>
      </c>
      <c r="B63" s="39">
        <f>B62</f>
        <v>198.9</v>
      </c>
      <c r="C63" s="41">
        <v>179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</row>
    <row r="64" spans="1:191" s="16" customFormat="1" ht="18.75" customHeight="1">
      <c r="A64" s="24" t="s">
        <v>121</v>
      </c>
      <c r="B64" s="48">
        <v>198.9</v>
      </c>
      <c r="C64" s="41">
        <v>179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</row>
    <row r="65" spans="1:191" s="16" customFormat="1" ht="18.75" customHeight="1">
      <c r="A65" s="24" t="s">
        <v>122</v>
      </c>
      <c r="B65" s="48">
        <v>198.9</v>
      </c>
      <c r="C65" s="41">
        <v>179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</row>
    <row r="66" spans="1:191" s="16" customFormat="1" ht="18.75" customHeight="1">
      <c r="A66" s="24" t="s">
        <v>123</v>
      </c>
      <c r="B66" s="48">
        <v>198.9</v>
      </c>
      <c r="C66" s="41">
        <v>179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</row>
    <row r="67" spans="1:191" s="16" customFormat="1" ht="18.75" customHeight="1">
      <c r="A67" s="24" t="s">
        <v>124</v>
      </c>
      <c r="B67" s="48">
        <v>198.9</v>
      </c>
      <c r="C67" s="41">
        <v>179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</row>
    <row r="68" spans="1:191" s="16" customFormat="1" ht="18.75" customHeight="1">
      <c r="A68" s="5" t="s">
        <v>26</v>
      </c>
      <c r="B68" s="49">
        <f>SUM(B62:B67)</f>
        <v>1193.4000000000001</v>
      </c>
      <c r="C68" s="42">
        <f>SUM(C62:C67)</f>
        <v>1074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</row>
    <row r="69" spans="1:191" s="26" customFormat="1" ht="18.75" customHeight="1">
      <c r="A69" s="7"/>
      <c r="B69" s="6"/>
      <c r="C69" s="50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</row>
    <row r="70" spans="1:191" ht="21" customHeight="1">
      <c r="A70" s="10"/>
      <c r="B70" s="6"/>
      <c r="C70" s="6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</row>
    <row r="71" spans="1:191" ht="21" customHeight="1">
      <c r="A71" s="14" t="s">
        <v>105</v>
      </c>
      <c r="C71" s="13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</row>
    <row r="72" spans="1:191" ht="21" customHeight="1">
      <c r="A72" s="14" t="s">
        <v>106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</row>
    <row r="73" spans="1:191" ht="40.5" customHeight="1">
      <c r="A73" s="60" t="s">
        <v>126</v>
      </c>
      <c r="B73" s="61"/>
      <c r="C73" s="6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</row>
  </sheetData>
  <mergeCells count="5">
    <mergeCell ref="A1:C1"/>
    <mergeCell ref="C5:C6"/>
    <mergeCell ref="A2:C2"/>
    <mergeCell ref="A3:C3"/>
    <mergeCell ref="A73:C73"/>
  </mergeCells>
  <phoneticPr fontId="0" type="noConversion"/>
  <printOptions horizontalCentered="1"/>
  <pageMargins left="0.25" right="0.25" top="0.75" bottom="0.75" header="0.3" footer="0.3"/>
  <pageSetup paperSize="3" scale="46" orientation="portrait" r:id="rId1"/>
  <headerFooter alignWithMargins="0">
    <oddFooter>&amp;L&amp;6&amp;F  &amp;D &amp;T&amp;C&amp;6&amp;A&amp;R&amp;6 Generation Planning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/>
  </sheetViews>
  <sheetFormatPr defaultRowHeight="15.5"/>
  <cols>
    <col min="1" max="2" width="23.07421875" customWidth="1"/>
    <col min="3" max="3" width="15.921875" customWidth="1"/>
  </cols>
  <sheetData>
    <row r="1" spans="1:5" ht="16" thickBot="1">
      <c r="A1" s="31" t="s">
        <v>40</v>
      </c>
      <c r="B1" s="32" t="s">
        <v>77</v>
      </c>
      <c r="C1" s="32" t="s">
        <v>41</v>
      </c>
      <c r="E1" s="8" t="s">
        <v>76</v>
      </c>
    </row>
    <row r="2" spans="1:5" ht="16" thickBot="1">
      <c r="A2" s="33" t="s">
        <v>42</v>
      </c>
      <c r="B2" s="37" t="s">
        <v>5</v>
      </c>
      <c r="C2" s="34">
        <v>416</v>
      </c>
    </row>
    <row r="3" spans="1:5" ht="19" thickBot="1">
      <c r="A3" s="35" t="s">
        <v>43</v>
      </c>
      <c r="B3" s="35" t="s">
        <v>93</v>
      </c>
      <c r="C3" s="36">
        <v>138</v>
      </c>
    </row>
    <row r="4" spans="1:5" ht="19" thickBot="1">
      <c r="A4" s="33" t="s">
        <v>44</v>
      </c>
      <c r="B4" s="33" t="s">
        <v>94</v>
      </c>
      <c r="C4" s="34">
        <v>128</v>
      </c>
    </row>
    <row r="5" spans="1:5" ht="19" thickBot="1">
      <c r="A5" s="35" t="s">
        <v>45</v>
      </c>
      <c r="B5" s="35" t="s">
        <v>90</v>
      </c>
      <c r="C5" s="36">
        <v>130</v>
      </c>
    </row>
    <row r="6" spans="1:5" ht="16" thickBot="1">
      <c r="A6" s="33" t="s">
        <v>46</v>
      </c>
      <c r="B6" s="33" t="s">
        <v>37</v>
      </c>
      <c r="C6" s="34">
        <v>171</v>
      </c>
    </row>
    <row r="7" spans="1:5" ht="16" thickBot="1">
      <c r="A7" s="35" t="s">
        <v>47</v>
      </c>
      <c r="B7" s="35" t="s">
        <v>19</v>
      </c>
      <c r="C7" s="36">
        <v>171</v>
      </c>
    </row>
    <row r="8" spans="1:5" ht="19" thickBot="1">
      <c r="A8" s="33" t="s">
        <v>48</v>
      </c>
      <c r="B8" s="33" t="s">
        <v>91</v>
      </c>
      <c r="C8" s="34">
        <v>128</v>
      </c>
    </row>
    <row r="9" spans="1:5" ht="19" thickBot="1">
      <c r="A9" s="35" t="s">
        <v>49</v>
      </c>
      <c r="B9" s="35" t="s">
        <v>92</v>
      </c>
      <c r="C9" s="36">
        <v>138</v>
      </c>
    </row>
    <row r="10" spans="1:5" ht="19" thickBot="1">
      <c r="A10" s="33" t="s">
        <v>50</v>
      </c>
      <c r="B10" s="33" t="s">
        <v>102</v>
      </c>
      <c r="C10" s="34">
        <v>10</v>
      </c>
    </row>
    <row r="11" spans="1:5" ht="19" thickBot="1">
      <c r="A11" s="33" t="s">
        <v>51</v>
      </c>
      <c r="B11" s="33" t="s">
        <v>101</v>
      </c>
      <c r="C11" s="34">
        <v>691</v>
      </c>
    </row>
    <row r="12" spans="1:5" ht="16" thickBot="1">
      <c r="A12" s="35" t="s">
        <v>52</v>
      </c>
      <c r="B12" s="35" t="s">
        <v>10</v>
      </c>
      <c r="C12" s="36">
        <v>34</v>
      </c>
    </row>
    <row r="13" spans="1:5" ht="16" thickBot="1">
      <c r="A13" s="33" t="s">
        <v>53</v>
      </c>
      <c r="B13" s="33" t="s">
        <v>0</v>
      </c>
      <c r="C13" s="34">
        <v>481</v>
      </c>
    </row>
    <row r="14" spans="1:5" ht="16" thickBot="1">
      <c r="A14" s="35" t="s">
        <v>54</v>
      </c>
      <c r="B14" s="35" t="s">
        <v>1</v>
      </c>
      <c r="C14" s="36">
        <v>495</v>
      </c>
    </row>
    <row r="15" spans="1:5" ht="16" thickBot="1">
      <c r="A15" s="33" t="s">
        <v>55</v>
      </c>
      <c r="B15" s="33" t="s">
        <v>2</v>
      </c>
      <c r="C15" s="34">
        <v>489</v>
      </c>
    </row>
    <row r="16" spans="1:5" ht="16" thickBot="1">
      <c r="A16" s="35" t="s">
        <v>56</v>
      </c>
      <c r="B16" s="35" t="s">
        <v>3</v>
      </c>
      <c r="C16" s="36">
        <v>491</v>
      </c>
    </row>
    <row r="17" spans="1:3" ht="16" thickBot="1">
      <c r="A17" s="33" t="s">
        <v>57</v>
      </c>
      <c r="B17" s="33" t="s">
        <v>11</v>
      </c>
      <c r="C17" s="34">
        <v>14</v>
      </c>
    </row>
    <row r="18" spans="1:3" ht="16" thickBot="1">
      <c r="A18" s="35" t="s">
        <v>58</v>
      </c>
      <c r="B18" s="35" t="s">
        <v>12</v>
      </c>
      <c r="C18" s="36">
        <v>14</v>
      </c>
    </row>
    <row r="19" spans="1:3" ht="16" thickBot="1">
      <c r="A19" s="33" t="s">
        <v>59</v>
      </c>
      <c r="B19" s="33" t="s">
        <v>15</v>
      </c>
      <c r="C19" s="34">
        <v>303</v>
      </c>
    </row>
    <row r="20" spans="1:3" ht="16" thickBot="1">
      <c r="A20" s="35" t="s">
        <v>60</v>
      </c>
      <c r="B20" s="35" t="s">
        <v>16</v>
      </c>
      <c r="C20" s="36">
        <v>301</v>
      </c>
    </row>
    <row r="21" spans="1:3" ht="16" thickBot="1">
      <c r="A21" s="33" t="s">
        <v>61</v>
      </c>
      <c r="B21" s="33" t="s">
        <v>17</v>
      </c>
      <c r="C21" s="34">
        <v>394</v>
      </c>
    </row>
    <row r="22" spans="1:3" ht="16" thickBot="1">
      <c r="A22" s="35" t="s">
        <v>62</v>
      </c>
      <c r="B22" s="35" t="s">
        <v>21</v>
      </c>
      <c r="C22" s="36">
        <v>486</v>
      </c>
    </row>
    <row r="23" spans="1:3" ht="16" thickBot="1">
      <c r="A23" s="33" t="s">
        <v>63</v>
      </c>
      <c r="B23" s="33" t="s">
        <v>20</v>
      </c>
      <c r="C23" s="34">
        <v>101</v>
      </c>
    </row>
    <row r="24" spans="1:3" ht="16" thickBot="1">
      <c r="A24" s="35" t="s">
        <v>64</v>
      </c>
      <c r="B24" s="35" t="s">
        <v>22</v>
      </c>
      <c r="C24" s="36">
        <v>13</v>
      </c>
    </row>
    <row r="25" spans="1:3" ht="16" thickBot="1">
      <c r="A25" s="33" t="s">
        <v>65</v>
      </c>
      <c r="B25" s="33" t="s">
        <v>31</v>
      </c>
      <c r="C25" s="34">
        <v>28</v>
      </c>
    </row>
    <row r="26" spans="1:3" ht="16" thickBot="1">
      <c r="A26" s="35" t="s">
        <v>66</v>
      </c>
      <c r="B26" s="35" t="s">
        <v>39</v>
      </c>
      <c r="C26" s="36">
        <v>175</v>
      </c>
    </row>
    <row r="27" spans="1:3" ht="19" thickBot="1">
      <c r="A27" s="33" t="s">
        <v>67</v>
      </c>
      <c r="B27" s="33" t="s">
        <v>79</v>
      </c>
      <c r="C27" s="34">
        <v>386</v>
      </c>
    </row>
    <row r="28" spans="1:3" ht="19" thickBot="1">
      <c r="A28" s="35" t="s">
        <v>68</v>
      </c>
      <c r="B28" s="35" t="s">
        <v>80</v>
      </c>
      <c r="C28" s="36">
        <v>575</v>
      </c>
    </row>
    <row r="29" spans="1:3" ht="19" thickBot="1">
      <c r="A29" s="33" t="s">
        <v>69</v>
      </c>
      <c r="B29" s="33" t="s">
        <v>100</v>
      </c>
      <c r="C29" s="34">
        <v>180</v>
      </c>
    </row>
    <row r="30" spans="1:3" ht="19" thickBot="1">
      <c r="A30" s="35" t="s">
        <v>70</v>
      </c>
      <c r="B30" s="35" t="s">
        <v>95</v>
      </c>
      <c r="C30" s="36">
        <v>180</v>
      </c>
    </row>
    <row r="31" spans="1:3" ht="19" thickBot="1">
      <c r="A31" s="33" t="s">
        <v>71</v>
      </c>
      <c r="B31" s="33" t="s">
        <v>96</v>
      </c>
      <c r="C31" s="34">
        <v>180</v>
      </c>
    </row>
    <row r="32" spans="1:3" ht="19" thickBot="1">
      <c r="A32" s="35" t="s">
        <v>72</v>
      </c>
      <c r="B32" s="35" t="s">
        <v>97</v>
      </c>
      <c r="C32" s="36">
        <v>180</v>
      </c>
    </row>
    <row r="33" spans="1:3" ht="19" thickBot="1">
      <c r="A33" s="33" t="s">
        <v>73</v>
      </c>
      <c r="B33" s="33" t="s">
        <v>98</v>
      </c>
      <c r="C33" s="34">
        <v>180</v>
      </c>
    </row>
    <row r="34" spans="1:3" ht="19" thickBot="1">
      <c r="A34" s="35" t="s">
        <v>74</v>
      </c>
      <c r="B34" s="35" t="s">
        <v>99</v>
      </c>
      <c r="C34" s="36">
        <v>180</v>
      </c>
    </row>
    <row r="35" spans="1:3" ht="16" thickBot="1">
      <c r="A35" s="33" t="s">
        <v>75</v>
      </c>
      <c r="B35" s="33" t="s">
        <v>23</v>
      </c>
      <c r="C35" s="34">
        <v>16</v>
      </c>
    </row>
    <row r="36" spans="1:3" ht="16" thickBot="1">
      <c r="A36" s="35" t="s">
        <v>33</v>
      </c>
      <c r="B36" s="38" t="s">
        <v>32</v>
      </c>
      <c r="C36" s="36">
        <v>179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5bfb563-8fe2-4d34-a09f-38a217d8feea">2023</Year>
    <Witness_x0020_Testimony xmlns="65bfb563-8fe2-4d34-a09f-38a217d8feea" xsi:nil="true"/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Ky. Coal Association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1C8ED-C06C-45F1-A765-E89DB77559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0DE21-AE11-4033-9DEF-A6049F0E8D9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sharepoint/v3"/>
    <ds:schemaRef ds:uri="830b1728-2ca5-4110-8fea-1199e9fe23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4F3158-1EE4-4710-A8D3-F5A11D116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KU-LGE Rating</vt:lpstr>
      <vt:lpstr>NITS</vt:lpstr>
      <vt:lpstr>'KU-LGE Rating'!Print_Area</vt:lpstr>
      <vt:lpstr>Print_net</vt:lpstr>
    </vt:vector>
  </TitlesOfParts>
  <Company>LG&amp;E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KCA DR1 LGE KU Attach to Q6 - 2022 Unit Ratings</dc:title>
  <dc:creator>Generation Planning</dc:creator>
  <cp:lastModifiedBy>Schram, Chuck</cp:lastModifiedBy>
  <cp:lastPrinted>2020-02-06T19:45:04Z</cp:lastPrinted>
  <dcterms:created xsi:type="dcterms:W3CDTF">1999-01-12T20:26:34Z</dcterms:created>
  <dcterms:modified xsi:type="dcterms:W3CDTF">2024-02-05T15:22:51Z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0x0101006320DC7FFF72084A8B58F11D5C338774</vt:lpwstr>
  </property>
  <property fmtid="{D5CDD505-2E9C-101B-9397-08002B2CF9AE}" pid="3" name="{A44787D4-0540-4523-9961-78E4036D8C6D}">
    <vt:lpwstr>{964D1F2E-103C-4FF4-95EC-7A24D9C166FE}</vt:lpwstr>
  </property>
  <property fmtid="{D5CDD505-2E9C-101B-9397-08002B2CF9AE}" pid="4" name="MSIP_Label_0adee1c6-0c13-46fe-9f7d-d5b32ad2c571_Enabled">
    <vt:lpwstr>true</vt:lpwstr>
  </property>
  <property fmtid="{D5CDD505-2E9C-101B-9397-08002B2CF9AE}" pid="5" name="MSIP_Label_0adee1c6-0c13-46fe-9f7d-d5b32ad2c571_SetDate">
    <vt:lpwstr>2021-03-11T20:19:52Z</vt:lpwstr>
  </property>
  <property fmtid="{D5CDD505-2E9C-101B-9397-08002B2CF9AE}" pid="6" name="MSIP_Label_0adee1c6-0c13-46fe-9f7d-d5b32ad2c571_Method">
    <vt:lpwstr>Privileged</vt:lpwstr>
  </property>
  <property fmtid="{D5CDD505-2E9C-101B-9397-08002B2CF9AE}" pid="7" name="MSIP_Label_0adee1c6-0c13-46fe-9f7d-d5b32ad2c571_Name">
    <vt:lpwstr>0adee1c6-0c13-46fe-9f7d-d5b32ad2c571</vt:lpwstr>
  </property>
  <property fmtid="{D5CDD505-2E9C-101B-9397-08002B2CF9AE}" pid="8" name="MSIP_Label_0adee1c6-0c13-46fe-9f7d-d5b32ad2c571_SiteId">
    <vt:lpwstr>5ee3b0ba-a559-45ee-a69e-6d3e963a3e72</vt:lpwstr>
  </property>
  <property fmtid="{D5CDD505-2E9C-101B-9397-08002B2CF9AE}" pid="9" name="MSIP_Label_0adee1c6-0c13-46fe-9f7d-d5b32ad2c571_ActionId">
    <vt:lpwstr>daccdebe-d5ac-43ab-a41b-9153e280d68e</vt:lpwstr>
  </property>
  <property fmtid="{D5CDD505-2E9C-101B-9397-08002B2CF9AE}" pid="10" name="MSIP_Label_0adee1c6-0c13-46fe-9f7d-d5b32ad2c571_ContentBits">
    <vt:lpwstr>0</vt:lpwstr>
  </property>
</Properties>
</file>