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N2023\CN-00404 - SQF-LQF-NMS2 Tariff Review\Data Requests - Supplemental\2-JI\1 - E-File\"/>
    </mc:Choice>
  </mc:AlternateContent>
  <xr:revisionPtr revIDLastSave="0" documentId="13_ncr:1_{D420AD98-F182-4F7E-B683-D567366B31ED}" xr6:coauthVersionLast="47" xr6:coauthVersionMax="47" xr10:uidLastSave="{00000000-0000-0000-0000-000000000000}"/>
  <bookViews>
    <workbookView xWindow="-120" yWindow="-120" windowWidth="29040" windowHeight="15840" activeTab="1" xr2:uid="{6C2F2055-F8A8-4134-87F8-BB4B75F75330}"/>
  </bookViews>
  <sheets>
    <sheet name="1.1(h)" sheetId="1" r:id="rId1"/>
    <sheet name="1.5(a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2" i="3"/>
  <c r="G4" i="1"/>
  <c r="C4" i="1"/>
  <c r="G19" i="1"/>
  <c r="G18" i="1"/>
  <c r="G17" i="1"/>
  <c r="G16" i="1"/>
  <c r="G15" i="1"/>
  <c r="G14" i="1"/>
  <c r="C19" i="1" l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G22" i="3"/>
  <c r="I22" i="3" s="1"/>
  <c r="G18" i="3"/>
  <c r="I18" i="3" s="1"/>
  <c r="F22" i="3"/>
  <c r="H22" i="3" s="1"/>
  <c r="F18" i="3"/>
  <c r="G21" i="3"/>
  <c r="I21" i="3" s="1"/>
  <c r="F21" i="3"/>
  <c r="H21" i="3" s="1"/>
  <c r="G20" i="3"/>
  <c r="I20" i="3" s="1"/>
  <c r="F20" i="3"/>
  <c r="H20" i="3" s="1"/>
  <c r="G19" i="3"/>
  <c r="I19" i="3" s="1"/>
  <c r="F19" i="3"/>
  <c r="H19" i="3" s="1"/>
  <c r="H18" i="3"/>
  <c r="G14" i="3"/>
  <c r="I14" i="3" s="1"/>
  <c r="F10" i="3"/>
  <c r="F14" i="3"/>
  <c r="H14" i="3" s="1"/>
  <c r="G13" i="3"/>
  <c r="I13" i="3" s="1"/>
  <c r="F13" i="3"/>
  <c r="H13" i="3" s="1"/>
  <c r="G12" i="3"/>
  <c r="I12" i="3" s="1"/>
  <c r="F12" i="3"/>
  <c r="H12" i="3" s="1"/>
  <c r="H11" i="3"/>
  <c r="G11" i="3"/>
  <c r="I11" i="3" s="1"/>
  <c r="F11" i="3"/>
  <c r="H10" i="3"/>
  <c r="G10" i="3"/>
  <c r="I10" i="3" s="1"/>
  <c r="I3" i="3"/>
  <c r="I4" i="3"/>
  <c r="I5" i="3"/>
  <c r="I6" i="3"/>
  <c r="H3" i="3"/>
  <c r="H4" i="3"/>
  <c r="H5" i="3"/>
  <c r="I2" i="3"/>
  <c r="G3" i="3" l="1"/>
  <c r="G4" i="3"/>
  <c r="G5" i="3"/>
  <c r="G6" i="3"/>
  <c r="G2" i="3"/>
  <c r="F3" i="3"/>
  <c r="F4" i="3"/>
  <c r="F5" i="3"/>
  <c r="F6" i="3"/>
  <c r="F2" i="3"/>
  <c r="E7" i="1" l="1"/>
  <c r="G8" i="1" s="1"/>
  <c r="C3" i="1"/>
  <c r="E3" i="1" s="1"/>
  <c r="E4" i="1"/>
  <c r="G5" i="1" s="1"/>
  <c r="C7" i="1"/>
  <c r="C6" i="1"/>
  <c r="E6" i="1" s="1"/>
  <c r="G7" i="1" s="1"/>
  <c r="C5" i="1"/>
  <c r="E5" i="1" s="1"/>
  <c r="G6" i="1" s="1"/>
  <c r="C8" i="1"/>
  <c r="E8" i="1" s="1"/>
  <c r="G9" i="1" s="1"/>
  <c r="C9" i="1"/>
  <c r="E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tc={42235CE9-CEA1-4C2E-9ED4-E877C2321015}</author>
    <author>tc={B5182329-62FA-4ED4-B030-C4B459C4967A}</author>
  </authors>
  <commentList>
    <comment ref="F2" authorId="0" shapeId="0" xr:uid="{42235CE9-CEA1-4C2E-9ED4-E877C2321015}">
      <text>
        <t>[Threaded comment]
Your version of Excel allows you to read this threaded comment; however, any edits to it will get removed if the file is opened in a newer version of Excel. Learn more: https://go.microsoft.com/fwlink/?linkid=870924
Comment:
    LG&amp;E and KU only; no ODP</t>
      </text>
    </comment>
    <comment ref="F12" authorId="1" shapeId="0" xr:uid="{B5182329-62FA-4ED4-B030-C4B459C4967A}">
      <text>
        <t>[Threaded comment]
Your version of Excel allows you to read this threaded comment; however, any edits to it will get removed if the file is opened in a newer version of Excel. Learn more: https://go.microsoft.com/fwlink/?linkid=870924
Comment:
    LG&amp;E and KU only; no ODP</t>
      </text>
    </comment>
  </commentList>
</comments>
</file>

<file path=xl/sharedStrings.xml><?xml version="1.0" encoding="utf-8"?>
<sst xmlns="http://schemas.openxmlformats.org/spreadsheetml/2006/main" count="58" uniqueCount="30">
  <si>
    <t>Year</t>
  </si>
  <si>
    <t>Peak</t>
  </si>
  <si>
    <t>Percentage of Prior Year Peak</t>
  </si>
  <si>
    <t>2023 Actual</t>
  </si>
  <si>
    <t>2024 Forecasted Peak</t>
  </si>
  <si>
    <t>2025 Forecasted Peak</t>
  </si>
  <si>
    <t>2026 Forecasted Peak</t>
  </si>
  <si>
    <t>2027 Forecasted Peak</t>
  </si>
  <si>
    <t>KU</t>
  </si>
  <si>
    <t>End of Year Cumulative Solar Capacity (MW)</t>
  </si>
  <si>
    <t>Peaks Removing ODP</t>
  </si>
  <si>
    <t>Rounded ODP Peak Coincident to KU Peak</t>
  </si>
  <si>
    <t>LG&amp;E</t>
  </si>
  <si>
    <t>NM KU</t>
  </si>
  <si>
    <t>NM LGE</t>
  </si>
  <si>
    <t>Cumulative Capacity (end of Year) - KU</t>
  </si>
  <si>
    <t>Cumulative Capacity (end of Year) - LGE</t>
  </si>
  <si>
    <t>% of Peak - KU</t>
  </si>
  <si>
    <t>% of Peak - LGE</t>
  </si>
  <si>
    <t>Peak - KU</t>
  </si>
  <si>
    <t>Peak - LGE</t>
  </si>
  <si>
    <t>Year end</t>
  </si>
  <si>
    <t>Year beginning</t>
  </si>
  <si>
    <t>Year avg</t>
  </si>
  <si>
    <t>Cumulative Capacity (begin. of Year) - KU</t>
  </si>
  <si>
    <t>Cumulative Capacity (begin. of Year) - LGE</t>
  </si>
  <si>
    <t>Cumulative Capacity (avg of Year) - KU</t>
  </si>
  <si>
    <t>Cumulative Capacity (avg of Year) - LGE</t>
  </si>
  <si>
    <t>Rounded ODP Peak Coincident to KU Peak (NA for LG&amp;E)</t>
  </si>
  <si>
    <t>Rounded NC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</si>
</sst>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0" fontId="0" fillId="2" borderId="0" xfId="0" applyFill="1"/>
    <xf numFmtId="43" fontId="0" fillId="0" borderId="3" xfId="0" applyNumberFormat="1" applyBorder="1" applyAlignment="1">
      <alignment horizontal="center"/>
    </xf>
    <xf numFmtId="0" fontId="0" fillId="0" borderId="0" xfId="0" applyFill="1"/>
    <xf numFmtId="165" fontId="0" fillId="0" borderId="0" xfId="2" applyNumberFormat="1" applyFont="1" applyFill="1"/>
    <xf numFmtId="0" fontId="0" fillId="3" borderId="3" xfId="0" applyFill="1" applyBorder="1"/>
    <xf numFmtId="0" fontId="0" fillId="3" borderId="0" xfId="0" applyFill="1"/>
    <xf numFmtId="0" fontId="0" fillId="4" borderId="0" xfId="0" applyFill="1"/>
    <xf numFmtId="0" fontId="0" fillId="4" borderId="3" xfId="0" applyFill="1" applyBorder="1"/>
    <xf numFmtId="0" fontId="0" fillId="2" borderId="3" xfId="0" applyFill="1" applyBorder="1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0" fontId="0" fillId="0" borderId="0" xfId="1" applyNumberFormat="1" applyFont="1"/>
    <xf numFmtId="0" fontId="0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es, Tim" id="{FF8B96FD-A075-48A4-9FDF-1190B14C6E1C}" userId="S::tim.jones@lge-ku.com::e36b721d-45d9-415f-9076-44f35c2d57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" dT="2024-01-17T19:28:50.05" personId="{FF8B96FD-A075-48A4-9FDF-1190B14C6E1C}" id="{42235CE9-CEA1-4C2E-9ED4-E877C2321015}">
    <text>LG&amp;E and KU only; no ODP</text>
  </threadedComment>
  <threadedComment ref="F12" dT="2024-01-17T19:28:50.05" personId="{FF8B96FD-A075-48A4-9FDF-1190B14C6E1C}" id="{B5182329-62FA-4ED4-B030-C4B459C4967A}">
    <text>LG&amp;E and KU only; no ODP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34A7-34F6-44E3-AF80-A0318E245E52}">
  <dimension ref="A1:G19"/>
  <sheetViews>
    <sheetView zoomScale="90" zoomScaleNormal="90" workbookViewId="0">
      <selection activeCell="E3" sqref="E3"/>
    </sheetView>
  </sheetViews>
  <sheetFormatPr defaultRowHeight="15" x14ac:dyDescent="0.25"/>
  <cols>
    <col min="1" max="1" width="5.85546875" bestFit="1" customWidth="1"/>
    <col min="2" max="2" width="6" bestFit="1" customWidth="1"/>
    <col min="3" max="3" width="16.85546875" bestFit="1" customWidth="1"/>
    <col min="4" max="4" width="51.85546875" bestFit="1" customWidth="1"/>
    <col min="5" max="5" width="20" bestFit="1" customWidth="1"/>
    <col min="6" max="6" width="40.5703125" bestFit="1" customWidth="1"/>
    <col min="7" max="7" width="27.5703125" bestFit="1" customWidth="1"/>
  </cols>
  <sheetData>
    <row r="1" spans="1:7" x14ac:dyDescent="0.25">
      <c r="A1" s="13" t="s">
        <v>8</v>
      </c>
    </row>
    <row r="2" spans="1:7" x14ac:dyDescent="0.25">
      <c r="A2" t="s">
        <v>0</v>
      </c>
      <c r="B2" t="s">
        <v>1</v>
      </c>
      <c r="C2" t="s">
        <v>29</v>
      </c>
      <c r="D2" t="s">
        <v>11</v>
      </c>
      <c r="E2" t="s">
        <v>10</v>
      </c>
      <c r="F2" t="s">
        <v>9</v>
      </c>
      <c r="G2" t="s">
        <v>2</v>
      </c>
    </row>
    <row r="3" spans="1:7" ht="15.75" thickBot="1" x14ac:dyDescent="0.3">
      <c r="A3">
        <v>2017</v>
      </c>
      <c r="B3" s="1">
        <v>4004</v>
      </c>
      <c r="C3" s="1">
        <f t="shared" ref="C3:C9" si="0">ROUND(B3,0)</f>
        <v>4004</v>
      </c>
      <c r="D3" s="1">
        <v>206</v>
      </c>
      <c r="E3" s="1">
        <f>C3-D3</f>
        <v>3798</v>
      </c>
    </row>
    <row r="4" spans="1:7" ht="16.5" thickBot="1" x14ac:dyDescent="0.3">
      <c r="A4">
        <v>2018</v>
      </c>
      <c r="B4" s="1">
        <v>4790</v>
      </c>
      <c r="C4" s="1">
        <f>ROUND(B4,0)</f>
        <v>4790</v>
      </c>
      <c r="D4" s="1">
        <v>260</v>
      </c>
      <c r="E4" s="1">
        <f t="shared" ref="E4:E9" si="1">C4-D4</f>
        <v>4530</v>
      </c>
      <c r="F4" s="14">
        <v>2.2647879999999994</v>
      </c>
      <c r="G4" s="16">
        <f>F4/E3</f>
        <v>5.9631068983675604E-4</v>
      </c>
    </row>
    <row r="5" spans="1:7" ht="16.5" thickBot="1" x14ac:dyDescent="0.3">
      <c r="A5">
        <v>2019</v>
      </c>
      <c r="B5" s="1">
        <v>4352</v>
      </c>
      <c r="C5" s="1">
        <f t="shared" si="0"/>
        <v>4352</v>
      </c>
      <c r="D5" s="1">
        <v>205</v>
      </c>
      <c r="E5" s="1">
        <f t="shared" si="1"/>
        <v>4147</v>
      </c>
      <c r="F5" s="15">
        <v>3.4018709999999976</v>
      </c>
      <c r="G5" s="16">
        <f>F5/E4</f>
        <v>7.5096490066225118E-4</v>
      </c>
    </row>
    <row r="6" spans="1:7" ht="16.5" thickBot="1" x14ac:dyDescent="0.3">
      <c r="A6">
        <v>2020</v>
      </c>
      <c r="B6" s="1">
        <v>3642</v>
      </c>
      <c r="C6" s="1">
        <f t="shared" si="0"/>
        <v>3642</v>
      </c>
      <c r="D6" s="1">
        <v>214</v>
      </c>
      <c r="E6" s="1">
        <f t="shared" si="1"/>
        <v>3428</v>
      </c>
      <c r="F6" s="15">
        <v>5.5561179999999988</v>
      </c>
      <c r="G6" s="16">
        <f>F6/E5</f>
        <v>1.3397921388955869E-3</v>
      </c>
    </row>
    <row r="7" spans="1:7" ht="16.5" thickBot="1" x14ac:dyDescent="0.3">
      <c r="A7">
        <v>2021</v>
      </c>
      <c r="B7" s="1">
        <v>3828</v>
      </c>
      <c r="C7" s="1">
        <f t="shared" si="0"/>
        <v>3828</v>
      </c>
      <c r="D7" s="1">
        <v>187</v>
      </c>
      <c r="E7" s="1">
        <f t="shared" si="1"/>
        <v>3641</v>
      </c>
      <c r="F7" s="15">
        <v>10.934508000000001</v>
      </c>
      <c r="G7" s="16">
        <f>F7/E6</f>
        <v>3.1897631271878648E-3</v>
      </c>
    </row>
    <row r="8" spans="1:7" ht="16.5" thickBot="1" x14ac:dyDescent="0.3">
      <c r="A8">
        <v>2022</v>
      </c>
      <c r="B8" s="1">
        <v>4433</v>
      </c>
      <c r="C8" s="1">
        <f t="shared" si="0"/>
        <v>4433</v>
      </c>
      <c r="D8" s="1">
        <v>216</v>
      </c>
      <c r="E8" s="1">
        <f t="shared" si="1"/>
        <v>4217</v>
      </c>
      <c r="F8" s="15">
        <v>16.450361000000008</v>
      </c>
      <c r="G8" s="16">
        <f>F8/E7</f>
        <v>4.5180887118923393E-3</v>
      </c>
    </row>
    <row r="9" spans="1:7" ht="16.5" thickBot="1" x14ac:dyDescent="0.3">
      <c r="A9">
        <v>2023</v>
      </c>
      <c r="B9" s="1">
        <v>3565</v>
      </c>
      <c r="C9" s="1">
        <f t="shared" si="0"/>
        <v>3565</v>
      </c>
      <c r="D9" s="1"/>
      <c r="E9" s="1">
        <f t="shared" si="1"/>
        <v>3565</v>
      </c>
      <c r="F9" s="15">
        <v>21.294982000000005</v>
      </c>
      <c r="G9" s="16">
        <f t="shared" ref="G9" si="2">F9/E8</f>
        <v>5.0497941664690545E-3</v>
      </c>
    </row>
    <row r="11" spans="1:7" x14ac:dyDescent="0.25">
      <c r="A11" s="13" t="s">
        <v>12</v>
      </c>
    </row>
    <row r="12" spans="1:7" x14ac:dyDescent="0.25">
      <c r="A12" t="s">
        <v>0</v>
      </c>
      <c r="B12" t="s">
        <v>1</v>
      </c>
      <c r="C12" t="s">
        <v>29</v>
      </c>
      <c r="D12" s="17" t="s">
        <v>28</v>
      </c>
      <c r="E12" t="s">
        <v>10</v>
      </c>
      <c r="F12" t="s">
        <v>9</v>
      </c>
      <c r="G12" t="s">
        <v>2</v>
      </c>
    </row>
    <row r="13" spans="1:7" ht="15.75" thickBot="1" x14ac:dyDescent="0.3">
      <c r="A13">
        <v>2017</v>
      </c>
      <c r="B13" s="1">
        <v>2608</v>
      </c>
      <c r="C13" s="1">
        <f t="shared" ref="C13:C19" si="3">ROUND(B13,0)</f>
        <v>2608</v>
      </c>
      <c r="D13" s="1">
        <v>0</v>
      </c>
      <c r="E13" s="1">
        <f>C13-D13</f>
        <v>2608</v>
      </c>
    </row>
    <row r="14" spans="1:7" ht="16.5" thickBot="1" x14ac:dyDescent="0.3">
      <c r="A14">
        <v>2018</v>
      </c>
      <c r="B14" s="1">
        <v>2618</v>
      </c>
      <c r="C14" s="1">
        <f t="shared" si="3"/>
        <v>2618</v>
      </c>
      <c r="D14" s="1">
        <v>0</v>
      </c>
      <c r="E14" s="1">
        <f t="shared" ref="E14:E19" si="4">C14-D14</f>
        <v>2618</v>
      </c>
      <c r="F14" s="14">
        <v>2.6099679999999998</v>
      </c>
      <c r="G14" s="16">
        <f t="shared" ref="G14:G19" si="5">F14/E13</f>
        <v>1.0007546012269937E-3</v>
      </c>
    </row>
    <row r="15" spans="1:7" ht="16.5" thickBot="1" x14ac:dyDescent="0.3">
      <c r="A15">
        <v>2019</v>
      </c>
      <c r="B15" s="1">
        <v>2609</v>
      </c>
      <c r="C15" s="1">
        <f t="shared" si="3"/>
        <v>2609</v>
      </c>
      <c r="D15" s="1">
        <v>0</v>
      </c>
      <c r="E15" s="1">
        <f t="shared" si="4"/>
        <v>2609</v>
      </c>
      <c r="F15" s="15">
        <v>3.5530630000000016</v>
      </c>
      <c r="G15" s="16">
        <f t="shared" si="5"/>
        <v>1.3571669213139808E-3</v>
      </c>
    </row>
    <row r="16" spans="1:7" ht="16.5" thickBot="1" x14ac:dyDescent="0.3">
      <c r="A16">
        <v>2020</v>
      </c>
      <c r="B16" s="1">
        <v>2505</v>
      </c>
      <c r="C16" s="1">
        <f t="shared" si="3"/>
        <v>2505</v>
      </c>
      <c r="D16" s="1">
        <v>0</v>
      </c>
      <c r="E16" s="1">
        <f t="shared" si="4"/>
        <v>2505</v>
      </c>
      <c r="F16" s="15">
        <v>5.1203330000000058</v>
      </c>
      <c r="G16" s="16">
        <f t="shared" si="5"/>
        <v>1.9625653507090862E-3</v>
      </c>
    </row>
    <row r="17" spans="1:7" ht="16.5" thickBot="1" x14ac:dyDescent="0.3">
      <c r="A17">
        <v>2021</v>
      </c>
      <c r="B17" s="1">
        <v>2540</v>
      </c>
      <c r="C17" s="1">
        <f t="shared" si="3"/>
        <v>2540</v>
      </c>
      <c r="D17" s="1">
        <v>0</v>
      </c>
      <c r="E17" s="1">
        <f t="shared" si="4"/>
        <v>2540</v>
      </c>
      <c r="F17" s="15">
        <v>7.6754630000000077</v>
      </c>
      <c r="G17" s="16">
        <f t="shared" si="5"/>
        <v>3.0640570858283464E-3</v>
      </c>
    </row>
    <row r="18" spans="1:7" ht="16.5" thickBot="1" x14ac:dyDescent="0.3">
      <c r="A18">
        <v>2022</v>
      </c>
      <c r="B18" s="1">
        <v>2572</v>
      </c>
      <c r="C18" s="1">
        <f t="shared" si="3"/>
        <v>2572</v>
      </c>
      <c r="D18" s="1">
        <v>0</v>
      </c>
      <c r="E18" s="1">
        <f t="shared" si="4"/>
        <v>2572</v>
      </c>
      <c r="F18" s="15">
        <v>13.872609999999982</v>
      </c>
      <c r="G18" s="16">
        <f t="shared" si="5"/>
        <v>5.4616574803149536E-3</v>
      </c>
    </row>
    <row r="19" spans="1:7" ht="16.5" thickBot="1" x14ac:dyDescent="0.3">
      <c r="A19">
        <v>2023</v>
      </c>
      <c r="B19" s="1">
        <v>2639</v>
      </c>
      <c r="C19" s="1">
        <f t="shared" si="3"/>
        <v>2639</v>
      </c>
      <c r="D19" s="1"/>
      <c r="E19" s="1">
        <f t="shared" si="4"/>
        <v>2639</v>
      </c>
      <c r="F19" s="15">
        <v>19.871857999999943</v>
      </c>
      <c r="G19" s="16">
        <f t="shared" si="5"/>
        <v>7.7262278382581422E-3</v>
      </c>
    </row>
  </sheetData>
  <pageMargins left="1" right="1" top="1" bottom="1.75" header="0.5" footer="0.5"/>
  <pageSetup orientation="landscape" r:id="rId1"/>
  <headerFooter scaleWithDoc="0">
    <oddFooter xml:space="preserve">&amp;R&amp;"Times New Roman,Bold"&amp;12 Case No. 2023-00404
Attachment to Response to JI-2 Question No. 14
Page &amp;P of &amp;N
Wilson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48F2-2B18-4757-AD24-2A3AE7713C22}">
  <dimension ref="A1:M27"/>
  <sheetViews>
    <sheetView tabSelected="1" zoomScale="80" zoomScaleNormal="80" workbookViewId="0"/>
  </sheetViews>
  <sheetFormatPr defaultRowHeight="15" x14ac:dyDescent="0.25"/>
  <cols>
    <col min="1" max="1" width="16" bestFit="1" customWidth="1"/>
    <col min="2" max="2" width="8.85546875" style="3" bestFit="1" customWidth="1"/>
    <col min="3" max="3" width="9.85546875" style="3" bestFit="1" customWidth="1"/>
    <col min="5" max="5" width="5.5703125" bestFit="1" customWidth="1"/>
    <col min="6" max="6" width="41.5703125" bestFit="1" customWidth="1"/>
    <col min="7" max="7" width="42.42578125" bestFit="1" customWidth="1"/>
    <col min="8" max="8" width="15" bestFit="1" customWidth="1"/>
    <col min="9" max="9" width="15.85546875" bestFit="1" customWidth="1"/>
    <col min="10" max="10" width="22.28515625" bestFit="1" customWidth="1"/>
    <col min="11" max="11" width="10.85546875" customWidth="1"/>
    <col min="12" max="12" width="10.140625" bestFit="1" customWidth="1"/>
    <col min="13" max="13" width="11" bestFit="1" customWidth="1"/>
  </cols>
  <sheetData>
    <row r="1" spans="1:13" x14ac:dyDescent="0.25">
      <c r="A1" s="9" t="s">
        <v>21</v>
      </c>
      <c r="B1" s="3" t="s">
        <v>13</v>
      </c>
      <c r="C1" s="3" t="s">
        <v>14</v>
      </c>
      <c r="F1" s="8" t="s">
        <v>15</v>
      </c>
      <c r="G1" s="8" t="s">
        <v>16</v>
      </c>
      <c r="H1" t="s">
        <v>17</v>
      </c>
      <c r="I1" t="s">
        <v>18</v>
      </c>
      <c r="L1" t="s">
        <v>19</v>
      </c>
      <c r="M1" t="s">
        <v>20</v>
      </c>
    </row>
    <row r="2" spans="1:13" x14ac:dyDescent="0.25">
      <c r="A2" s="6">
        <v>2024</v>
      </c>
      <c r="B2" s="7">
        <v>28142.393724608784</v>
      </c>
      <c r="C2" s="7">
        <v>25493.653995919594</v>
      </c>
      <c r="E2">
        <v>2024</v>
      </c>
      <c r="F2" s="5">
        <f>B2/1000</f>
        <v>28.142393724608784</v>
      </c>
      <c r="G2" s="5">
        <f>C2/1000</f>
        <v>25.493653995919594</v>
      </c>
      <c r="H2" s="16">
        <f>F2/L2</f>
        <v>8.1195596435686048E-3</v>
      </c>
      <c r="I2" s="16">
        <f>G2/M2</f>
        <v>9.6603463417656663E-3</v>
      </c>
      <c r="J2" t="s">
        <v>3</v>
      </c>
      <c r="L2" s="3">
        <v>3466</v>
      </c>
      <c r="M2" s="3">
        <v>2639</v>
      </c>
    </row>
    <row r="3" spans="1:13" x14ac:dyDescent="0.25">
      <c r="A3" s="6">
        <v>2025</v>
      </c>
      <c r="B3" s="7">
        <v>35046.129601190674</v>
      </c>
      <c r="C3" s="7">
        <v>31747.615739155855</v>
      </c>
      <c r="E3">
        <v>2025</v>
      </c>
      <c r="F3" s="5">
        <f t="shared" ref="F3:F6" si="0">B3/1000</f>
        <v>35.046129601190671</v>
      </c>
      <c r="G3" s="5">
        <f t="shared" ref="G3:G6" si="1">C3/1000</f>
        <v>31.747615739155854</v>
      </c>
      <c r="H3" s="16">
        <f t="shared" ref="H3:H5" si="2">F3/L3</f>
        <v>9.0092878152161111E-3</v>
      </c>
      <c r="I3" s="16">
        <f t="shared" ref="I3:I6" si="3">G3/M3</f>
        <v>1.2441864406663462E-2</v>
      </c>
      <c r="J3" t="s">
        <v>4</v>
      </c>
      <c r="L3" s="3">
        <v>3890</v>
      </c>
      <c r="M3" s="3">
        <v>2551.67671833434</v>
      </c>
    </row>
    <row r="4" spans="1:13" x14ac:dyDescent="0.25">
      <c r="A4" s="6">
        <v>2026</v>
      </c>
      <c r="B4" s="7">
        <v>38842.501107284537</v>
      </c>
      <c r="C4" s="7">
        <v>35186.675776600146</v>
      </c>
      <c r="E4">
        <v>2026</v>
      </c>
      <c r="F4" s="5">
        <f t="shared" si="0"/>
        <v>38.842501107284541</v>
      </c>
      <c r="G4" s="5">
        <f t="shared" si="1"/>
        <v>35.186675776600147</v>
      </c>
      <c r="H4" s="16">
        <f t="shared" si="2"/>
        <v>9.6335568222431899E-3</v>
      </c>
      <c r="I4" s="16">
        <f t="shared" si="3"/>
        <v>1.386751629683447E-2</v>
      </c>
      <c r="J4" t="s">
        <v>5</v>
      </c>
      <c r="L4" s="3">
        <v>4032</v>
      </c>
      <c r="M4" s="3">
        <v>2537.3451902582001</v>
      </c>
    </row>
    <row r="5" spans="1:13" x14ac:dyDescent="0.25">
      <c r="A5" s="6">
        <v>2027</v>
      </c>
      <c r="B5" s="7">
        <v>42066.540570861383</v>
      </c>
      <c r="C5" s="7">
        <v>38107.271208457314</v>
      </c>
      <c r="E5">
        <v>2027</v>
      </c>
      <c r="F5" s="5">
        <f t="shared" si="0"/>
        <v>42.066540570861385</v>
      </c>
      <c r="G5" s="5">
        <f t="shared" si="1"/>
        <v>38.107271208457313</v>
      </c>
      <c r="H5" s="16">
        <f t="shared" si="2"/>
        <v>1.0532433793405455E-2</v>
      </c>
      <c r="I5" s="16">
        <f t="shared" si="3"/>
        <v>1.505317182474074E-2</v>
      </c>
      <c r="J5" t="s">
        <v>6</v>
      </c>
      <c r="L5" s="3">
        <v>3994</v>
      </c>
      <c r="M5" s="3">
        <v>2531.5110763451098</v>
      </c>
    </row>
    <row r="6" spans="1:13" x14ac:dyDescent="0.25">
      <c r="A6" s="6">
        <v>2028</v>
      </c>
      <c r="B6" s="7">
        <v>45290.580034438222</v>
      </c>
      <c r="C6" s="7">
        <v>41027.866640314482</v>
      </c>
      <c r="E6">
        <v>2028</v>
      </c>
      <c r="F6" s="5">
        <f t="shared" si="0"/>
        <v>45.290580034438221</v>
      </c>
      <c r="G6" s="5">
        <f t="shared" si="1"/>
        <v>41.027866640314478</v>
      </c>
      <c r="H6" s="16">
        <f>F6/L6</f>
        <v>1.1049177856657287E-2</v>
      </c>
      <c r="I6" s="16">
        <f t="shared" si="3"/>
        <v>1.61581979044229E-2</v>
      </c>
      <c r="J6" t="s">
        <v>7</v>
      </c>
      <c r="L6" s="3">
        <v>4099</v>
      </c>
      <c r="M6" s="3">
        <v>2539.1362875363802</v>
      </c>
    </row>
    <row r="7" spans="1:13" x14ac:dyDescent="0.25">
      <c r="L7" s="1"/>
    </row>
    <row r="8" spans="1:13" hidden="1" x14ac:dyDescent="0.25"/>
    <row r="9" spans="1:13" hidden="1" x14ac:dyDescent="0.25">
      <c r="A9" s="4" t="s">
        <v>22</v>
      </c>
      <c r="B9" s="3" t="s">
        <v>13</v>
      </c>
      <c r="C9" s="3" t="s">
        <v>14</v>
      </c>
      <c r="F9" s="12" t="s">
        <v>24</v>
      </c>
      <c r="G9" s="12" t="s">
        <v>25</v>
      </c>
      <c r="H9" t="s">
        <v>17</v>
      </c>
      <c r="I9" t="s">
        <v>18</v>
      </c>
      <c r="L9" t="s">
        <v>19</v>
      </c>
      <c r="M9" t="s">
        <v>20</v>
      </c>
    </row>
    <row r="10" spans="1:13" hidden="1" x14ac:dyDescent="0.25">
      <c r="A10">
        <v>2024</v>
      </c>
      <c r="B10" s="3">
        <v>22531.192945092971</v>
      </c>
      <c r="C10" s="3">
        <v>20410.574973770814</v>
      </c>
      <c r="E10">
        <v>2024</v>
      </c>
      <c r="F10" s="5">
        <f>B10/1000</f>
        <v>22.531192945092972</v>
      </c>
      <c r="G10" s="5">
        <f>C10/1000</f>
        <v>20.410574973770814</v>
      </c>
      <c r="H10" s="2">
        <f>F10/L10</f>
        <v>6.5006327019887398E-3</v>
      </c>
      <c r="I10" s="2">
        <f>G10/M10</f>
        <v>7.7342080234069016E-3</v>
      </c>
      <c r="J10" t="s">
        <v>3</v>
      </c>
      <c r="L10" s="3">
        <v>3466</v>
      </c>
      <c r="M10" s="3">
        <v>2639</v>
      </c>
    </row>
    <row r="11" spans="1:13" hidden="1" x14ac:dyDescent="0.25">
      <c r="A11">
        <v>2025</v>
      </c>
      <c r="B11" s="3">
        <v>28637.689284042935</v>
      </c>
      <c r="C11" s="3">
        <v>25942.332730980012</v>
      </c>
      <c r="E11">
        <v>2025</v>
      </c>
      <c r="F11" s="5">
        <f t="shared" ref="F11:F14" si="4">B11/1000</f>
        <v>28.637689284042935</v>
      </c>
      <c r="G11" s="5">
        <f t="shared" ref="G11:G13" si="5">C11/1000</f>
        <v>25.942332730980013</v>
      </c>
      <c r="H11" s="2">
        <f t="shared" ref="H11:H14" si="6">F11/L11</f>
        <v>7.3615728525538411E-3</v>
      </c>
      <c r="I11" s="2">
        <f t="shared" ref="I11:I13" si="7">G11/M11</f>
        <v>1.0166778786896803E-2</v>
      </c>
      <c r="J11" t="s">
        <v>4</v>
      </c>
      <c r="L11" s="3">
        <v>3890.1590540000002</v>
      </c>
      <c r="M11" s="3">
        <v>2551.67671833434</v>
      </c>
    </row>
    <row r="12" spans="1:13" hidden="1" x14ac:dyDescent="0.25">
      <c r="A12">
        <v>2026</v>
      </c>
      <c r="B12" s="3">
        <v>35759.254593347338</v>
      </c>
      <c r="C12" s="3">
        <v>32393.62197387026</v>
      </c>
      <c r="E12">
        <v>2026</v>
      </c>
      <c r="F12" s="5">
        <f t="shared" si="4"/>
        <v>35.759254593347336</v>
      </c>
      <c r="G12" s="5">
        <f t="shared" si="5"/>
        <v>32.39362197387026</v>
      </c>
      <c r="H12" s="2">
        <f t="shared" si="6"/>
        <v>8.8686175594442865E-3</v>
      </c>
      <c r="I12" s="2">
        <f t="shared" si="7"/>
        <v>1.2766738281508275E-2</v>
      </c>
      <c r="J12" t="s">
        <v>5</v>
      </c>
      <c r="L12" s="3">
        <v>4032.1114710000002</v>
      </c>
      <c r="M12" s="3">
        <v>2537.3451902582001</v>
      </c>
    </row>
    <row r="13" spans="1:13" hidden="1" x14ac:dyDescent="0.25">
      <c r="A13">
        <v>2027</v>
      </c>
      <c r="B13" s="3">
        <v>39111.171062582616</v>
      </c>
      <c r="C13" s="3">
        <v>35430.05872925491</v>
      </c>
      <c r="E13">
        <v>2027</v>
      </c>
      <c r="F13" s="5">
        <f t="shared" si="4"/>
        <v>39.111171062582613</v>
      </c>
      <c r="G13" s="5">
        <f t="shared" si="5"/>
        <v>35.43005872925491</v>
      </c>
      <c r="H13" s="2">
        <f t="shared" si="6"/>
        <v>9.7920104907018597E-3</v>
      </c>
      <c r="I13" s="2">
        <f t="shared" si="7"/>
        <v>1.3995616713005796E-2</v>
      </c>
      <c r="J13" t="s">
        <v>6</v>
      </c>
      <c r="L13" s="3">
        <v>3994.1921119999997</v>
      </c>
      <c r="M13" s="3">
        <v>2531.5110763451098</v>
      </c>
    </row>
    <row r="14" spans="1:13" hidden="1" x14ac:dyDescent="0.25">
      <c r="A14">
        <v>2028</v>
      </c>
      <c r="B14" s="3">
        <v>42335.210526159455</v>
      </c>
      <c r="C14" s="3">
        <v>38350.654161112077</v>
      </c>
      <c r="E14">
        <v>2028</v>
      </c>
      <c r="F14" s="5">
        <f t="shared" si="4"/>
        <v>42.335210526159457</v>
      </c>
      <c r="G14" s="5">
        <f>C14/1000</f>
        <v>38.350654161112075</v>
      </c>
      <c r="H14" s="2">
        <f t="shared" si="6"/>
        <v>1.0585043121852182E-2</v>
      </c>
      <c r="I14" s="2">
        <f>G14/M14</f>
        <v>1.5103818707707944E-2</v>
      </c>
      <c r="J14" t="s">
        <v>7</v>
      </c>
      <c r="L14" s="3">
        <v>3999.5312290000002</v>
      </c>
      <c r="M14" s="3">
        <v>2539.1362875363802</v>
      </c>
    </row>
    <row r="15" spans="1:13" hidden="1" x14ac:dyDescent="0.25"/>
    <row r="16" spans="1:13" hidden="1" x14ac:dyDescent="0.25"/>
    <row r="17" spans="1:13" hidden="1" x14ac:dyDescent="0.25">
      <c r="A17" s="10" t="s">
        <v>23</v>
      </c>
      <c r="B17" s="3" t="s">
        <v>13</v>
      </c>
      <c r="C17" s="3" t="s">
        <v>14</v>
      </c>
      <c r="F17" s="11" t="s">
        <v>26</v>
      </c>
      <c r="G17" s="11" t="s">
        <v>27</v>
      </c>
      <c r="H17" t="s">
        <v>17</v>
      </c>
      <c r="I17" t="s">
        <v>18</v>
      </c>
      <c r="L17" t="s">
        <v>19</v>
      </c>
      <c r="M17" t="s">
        <v>20</v>
      </c>
    </row>
    <row r="18" spans="1:13" hidden="1" x14ac:dyDescent="0.25">
      <c r="A18">
        <v>2024</v>
      </c>
      <c r="B18" s="3">
        <v>25255.202640115731</v>
      </c>
      <c r="C18" s="3">
        <v>22878.203041447065</v>
      </c>
      <c r="E18">
        <v>2024</v>
      </c>
      <c r="F18" s="5">
        <f>B18/1000</f>
        <v>25.25520264011573</v>
      </c>
      <c r="G18" s="5">
        <f>C18/1000</f>
        <v>22.878203041447065</v>
      </c>
      <c r="H18" s="2">
        <f>F18/L18</f>
        <v>7.2865558684696279E-3</v>
      </c>
      <c r="I18" s="2">
        <f>G18/M18</f>
        <v>8.6692698148719462E-3</v>
      </c>
      <c r="J18" t="s">
        <v>3</v>
      </c>
      <c r="L18" s="3">
        <v>3466</v>
      </c>
      <c r="M18" s="3">
        <v>2639</v>
      </c>
    </row>
    <row r="19" spans="1:13" hidden="1" x14ac:dyDescent="0.25">
      <c r="A19">
        <v>2025</v>
      </c>
      <c r="B19" s="3">
        <v>31679.8284232445</v>
      </c>
      <c r="C19" s="3">
        <v>28698.148152410635</v>
      </c>
      <c r="E19">
        <v>2025</v>
      </c>
      <c r="F19" s="5">
        <f t="shared" ref="F19:F21" si="8">B19/1000</f>
        <v>31.679828423244501</v>
      </c>
      <c r="G19" s="5">
        <f t="shared" ref="G19:G21" si="9">C19/1000</f>
        <v>28.698148152410635</v>
      </c>
      <c r="H19" s="2">
        <f t="shared" ref="H19:H22" si="10">F19/L19</f>
        <v>8.143581787657287E-3</v>
      </c>
      <c r="I19" s="2">
        <f t="shared" ref="I19:I21" si="11">G19/M19</f>
        <v>1.1246780576163249E-2</v>
      </c>
      <c r="J19" t="s">
        <v>4</v>
      </c>
      <c r="L19" s="3">
        <v>3890.1590540000002</v>
      </c>
      <c r="M19" s="3">
        <v>2551.67671833434</v>
      </c>
    </row>
    <row r="20" spans="1:13" hidden="1" x14ac:dyDescent="0.25">
      <c r="A20">
        <v>2026</v>
      </c>
      <c r="B20" s="3">
        <v>37347.816467065801</v>
      </c>
      <c r="C20" s="3">
        <v>33832.669666685208</v>
      </c>
      <c r="E20">
        <v>2026</v>
      </c>
      <c r="F20" s="5">
        <f t="shared" si="8"/>
        <v>37.347816467065797</v>
      </c>
      <c r="G20" s="5">
        <f t="shared" si="9"/>
        <v>33.832669666685206</v>
      </c>
      <c r="H20" s="2">
        <f t="shared" si="10"/>
        <v>9.262595227260223E-3</v>
      </c>
      <c r="I20" s="2">
        <f t="shared" si="11"/>
        <v>1.33338852737031E-2</v>
      </c>
      <c r="J20" t="s">
        <v>5</v>
      </c>
      <c r="L20" s="3">
        <v>4032.1114710000002</v>
      </c>
      <c r="M20" s="3">
        <v>2537.3451902582001</v>
      </c>
    </row>
    <row r="21" spans="1:13" hidden="1" x14ac:dyDescent="0.25">
      <c r="A21">
        <v>2027</v>
      </c>
      <c r="B21" s="3">
        <v>40588.855816721996</v>
      </c>
      <c r="C21" s="3">
        <v>36768.664968856116</v>
      </c>
      <c r="E21">
        <v>2027</v>
      </c>
      <c r="F21" s="5">
        <f t="shared" si="8"/>
        <v>40.588855816721995</v>
      </c>
      <c r="G21" s="5">
        <f t="shared" si="9"/>
        <v>36.768664968856115</v>
      </c>
      <c r="H21" s="2">
        <f t="shared" si="10"/>
        <v>1.0161968848413267E-2</v>
      </c>
      <c r="I21" s="2">
        <f t="shared" si="11"/>
        <v>1.4524394268873269E-2</v>
      </c>
      <c r="J21" t="s">
        <v>6</v>
      </c>
      <c r="L21" s="3">
        <v>3994.1921119999997</v>
      </c>
      <c r="M21" s="3">
        <v>2531.5110763451098</v>
      </c>
    </row>
    <row r="22" spans="1:13" hidden="1" x14ac:dyDescent="0.25">
      <c r="A22">
        <v>2028</v>
      </c>
      <c r="B22" s="3">
        <v>43812.895280298835</v>
      </c>
      <c r="C22" s="3">
        <v>39689.260400713276</v>
      </c>
      <c r="E22">
        <v>2028</v>
      </c>
      <c r="F22" s="5">
        <f>B22/1000</f>
        <v>43.812895280298832</v>
      </c>
      <c r="G22" s="5">
        <f>C22/1000</f>
        <v>39.689260400713273</v>
      </c>
      <c r="H22" s="2">
        <f t="shared" si="10"/>
        <v>1.0954507608946297E-2</v>
      </c>
      <c r="I22" s="2">
        <f>G22/M22</f>
        <v>1.5631008306065421E-2</v>
      </c>
      <c r="J22" t="s">
        <v>7</v>
      </c>
      <c r="L22" s="3">
        <v>3999.5312290000002</v>
      </c>
      <c r="M22" s="3">
        <v>2539.1362875363802</v>
      </c>
    </row>
    <row r="23" spans="1:13" hidden="1" x14ac:dyDescent="0.25"/>
    <row r="27" spans="1:13" x14ac:dyDescent="0.25">
      <c r="G27" s="17"/>
    </row>
  </sheetData>
  <pageMargins left="1" right="1" top="1" bottom="1.75" header="0.5" footer="0.5"/>
  <pageSetup orientation="landscape" r:id="rId1"/>
  <headerFooter scaleWithDoc="0">
    <oddFooter xml:space="preserve">&amp;R&amp;"Times New Roman,Bold"&amp;12 Case No. 2023-00404
Attachment to Response to JI-2 Question No. 14
Page &amp;P of &amp;N
Wilson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2023</Year>
    <Review_x0020_Case_x0020_Doc_x0020_Types xmlns="65bfb563-8fe2-4d34-a09f-38a217d8feea">Second Round Data Requests</Review_x0020_Case_x0020_Doc_x0020_Types>
    <Case_x0020__x0023_ xmlns="f789fa03-9022-4931-acb2-79f11ac92edf">2023-00404</Case_x0020__x0023_>
    <Data_x0020_Request_x0020_Party xmlns="f789fa03-9022-4931-acb2-79f11ac92edf">Joint Intervenors (JI)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305BB2C1AAF478FAEE47B0488278E" ma:contentTypeVersion="22" ma:contentTypeDescription="Create a new document." ma:contentTypeScope="" ma:versionID="4c52194f1f6ef8350cedad1d6c7518e5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5acb75340cce3cca56dabe0540e0b53e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Application"/>
          <xsd:enumeration value="First Round Data Requests"/>
          <xsd:enumeration value="Second Round Data Requests"/>
          <xsd:enumeration value="Notices, Motions, and Orders"/>
          <xsd:enumeration value="Intervenor Testimony and Data Requests"/>
          <xsd:enumeration value="Rebuttal Testimony"/>
          <xsd:enumeration value="Confidential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  <xsd:enumeration value="Jones, Tim"/>
          <xsd:enumeration value="Saunders, Eileen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entucky Public Service Commission (KPSC)"/>
          <xsd:enumeration value="Attorney General (AG)"/>
          <xsd:enumeration value="Joint Intervenors (JI)"/>
          <xsd:enumeration value="Kentucky Solar Industries Association, Inc. (KYSEIA)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B5C4C-3508-4908-9E8B-F2EEBD78E07E}">
  <ds:schemaRefs>
    <ds:schemaRef ds:uri="http://schemas.microsoft.com/office/2006/metadata/properties"/>
    <ds:schemaRef ds:uri="http://schemas.microsoft.com/office/infopath/2007/PartnerControls"/>
    <ds:schemaRef ds:uri="65bfb563-8fe2-4d34-a09f-38a217d8feea"/>
    <ds:schemaRef ds:uri="f789fa03-9022-4931-acb2-79f11ac92edf"/>
    <ds:schemaRef ds:uri="2ad705b9-adad-42ba-803b-2580de5ca47a"/>
  </ds:schemaRefs>
</ds:datastoreItem>
</file>

<file path=customXml/itemProps2.xml><?xml version="1.0" encoding="utf-8"?>
<ds:datastoreItem xmlns:ds="http://schemas.openxmlformats.org/officeDocument/2006/customXml" ds:itemID="{CAF60757-2F14-4467-9752-D2E360D5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CD949B-F8E2-4281-9832-0C1A1BA27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1.1(h)</vt:lpstr>
      <vt:lpstr>1.5(a)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Jones</dc:creator>
  <cp:lastModifiedBy>Hornung, Michael</cp:lastModifiedBy>
  <dcterms:created xsi:type="dcterms:W3CDTF">2024-01-15T21:06:09Z</dcterms:created>
  <dcterms:modified xsi:type="dcterms:W3CDTF">2024-02-22T17:14:48Z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2024-01-15T21:14:08Z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dbcb0e7b-982d-40dd-83a6-f3dd1b48e3db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0x010100748305BB2C1AAF478FAEE47B0488278E</vt:lpwstr>
  </property>
</Properties>
</file>