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Muhlenberg County WD ^N3/"/>
    </mc:Choice>
  </mc:AlternateContent>
  <xr:revisionPtr revIDLastSave="10" documentId="8_{C5013C64-8D7A-4605-A7A1-9C6651EE76C2}" xr6:coauthVersionLast="47" xr6:coauthVersionMax="47" xr10:uidLastSave="{1EDDE61F-4164-48AB-8B48-2FB790D515AE}"/>
  <bookViews>
    <workbookView xWindow="-98" yWindow="-98" windowWidth="20715" windowHeight="13155" xr2:uid="{F765FA49-964A-4F34-AB33-4C5CF4FBE6A8}"/>
  </bookViews>
  <sheets>
    <sheet name="GL to ATB" sheetId="32" r:id="rId1"/>
  </sheets>
  <definedNames>
    <definedName name="_xlnm.Print_Are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5" i="32" l="1"/>
  <c r="J90" i="32"/>
  <c r="J85" i="32"/>
  <c r="J78" i="32"/>
  <c r="J73" i="32"/>
  <c r="J52" i="32"/>
  <c r="J59" i="32"/>
  <c r="J45" i="32"/>
  <c r="J40" i="32"/>
  <c r="J34" i="32"/>
  <c r="J23" i="32"/>
  <c r="K13" i="32"/>
  <c r="J11" i="32"/>
  <c r="J4" i="32"/>
  <c r="D61" i="32"/>
  <c r="D47" i="32"/>
  <c r="D14" i="32"/>
  <c r="D86" i="32" l="1"/>
  <c r="D90" i="32" s="1"/>
  <c r="D91" i="32" s="1"/>
</calcChain>
</file>

<file path=xl/sharedStrings.xml><?xml version="1.0" encoding="utf-8"?>
<sst xmlns="http://schemas.openxmlformats.org/spreadsheetml/2006/main" count="106" uniqueCount="105">
  <si>
    <t>Operating Revenues</t>
  </si>
  <si>
    <t>Metered Sales to Retail Customers</t>
  </si>
  <si>
    <t>Bulk Sales</t>
  </si>
  <si>
    <t>Sales for Resale</t>
  </si>
  <si>
    <t>Other Water Revenues:</t>
  </si>
  <si>
    <t>Forfeited Discounts</t>
  </si>
  <si>
    <t>Misc. Service Revenue</t>
  </si>
  <si>
    <t>Other Water Revenue</t>
  </si>
  <si>
    <t>Total Operating Revenues</t>
  </si>
  <si>
    <t>Operating Expenses</t>
  </si>
  <si>
    <t>Operation and Maintenance</t>
  </si>
  <si>
    <t>Salaries and Wages - Employees</t>
  </si>
  <si>
    <t>Salaries and Wages - Officers</t>
  </si>
  <si>
    <t>Employee Pensions and Benefits</t>
  </si>
  <si>
    <t>Purchased Water</t>
  </si>
  <si>
    <t>Purchased Power</t>
  </si>
  <si>
    <t>Chemicals</t>
  </si>
  <si>
    <t>Materials and Supplies</t>
  </si>
  <si>
    <t>Contractual Services</t>
  </si>
  <si>
    <t>Rental of Building/Real Property</t>
  </si>
  <si>
    <t>Transportation Expenses</t>
  </si>
  <si>
    <t>Insurance - General Liability &amp; Other</t>
  </si>
  <si>
    <t>Insurance - Workers Comp</t>
  </si>
  <si>
    <t>Advertising Expenses</t>
  </si>
  <si>
    <t>Bad Debt</t>
  </si>
  <si>
    <t>Miscellaneous Expenses</t>
  </si>
  <si>
    <t>Total Operation and Mnt. Expenses</t>
  </si>
  <si>
    <t>Depreciation Expense</t>
  </si>
  <si>
    <t>Taxes Other Than Income</t>
  </si>
  <si>
    <t>Total Operating Expenses</t>
  </si>
  <si>
    <t>Net Utility Operating Income</t>
  </si>
  <si>
    <t>00461-0001  MTR  Sales Residential</t>
  </si>
  <si>
    <t>00461-0002  MTR Sales Commercial</t>
  </si>
  <si>
    <t>00466-0000  Sales For Resale</t>
  </si>
  <si>
    <t>00470-0000  Forfeited Discounts</t>
  </si>
  <si>
    <t>00471-0000  Misc. Service Revenues</t>
  </si>
  <si>
    <t>00471-0001  Credit Card Fees</t>
  </si>
  <si>
    <t>00474-0000  Other Water Revenues</t>
  </si>
  <si>
    <t>00426-0000  Misc. Non-Utility Expense</t>
  </si>
  <si>
    <t>00601-0001  Sal &amp; Wages Employees/Oper</t>
  </si>
  <si>
    <t>00601-0002  Sal &amp; Wages Employees/Maint</t>
  </si>
  <si>
    <t>00601-0005  Sal &amp; Wages Employees/Oper</t>
  </si>
  <si>
    <t>00601-0006  Sal &amp; Wages Employees/Maint</t>
  </si>
  <si>
    <t>00601-0007  Sal &amp; Wages Employees/Cust</t>
  </si>
  <si>
    <t>00601-0008  Sal &amp; Wages Employees/AD&amp;G</t>
  </si>
  <si>
    <t>00603-0008  Salary and Wages OfficersAD&amp;G</t>
  </si>
  <si>
    <t>00604-0001  Employee Pen &amp; Benfts/Oper</t>
  </si>
  <si>
    <t>00604-0002  Employee Pen &amp; Benfts/Maint</t>
  </si>
  <si>
    <t>00604-0003  Employee Pen &amp; Benfts/Oper</t>
  </si>
  <si>
    <t>00604-0004  Employee Pen &amp; Benfts/Maint</t>
  </si>
  <si>
    <t>00604-0005  Employee Pen &amp; Benfts/Oper</t>
  </si>
  <si>
    <t>00604-0006  Employee Pen &amp; Benfts/Maint</t>
  </si>
  <si>
    <t>00604-0007  Employee Pen &amp; Benfts/Cust</t>
  </si>
  <si>
    <t>00604-0008  Employee Pen &amp; Benfts/AD&amp;G</t>
  </si>
  <si>
    <t>00610-0001  Purchased Water/Operat</t>
  </si>
  <si>
    <t>00615-0001  Purchased Power/IOperat</t>
  </si>
  <si>
    <t>00615-0005  Purchased Power/Operat</t>
  </si>
  <si>
    <t>00615-0008  Purchased Power/AD&amp;G</t>
  </si>
  <si>
    <t>00620-0002  Material &amp; Supplies/Maint</t>
  </si>
  <si>
    <t>00620-0006  Material &amp; Supplies/Maint</t>
  </si>
  <si>
    <t>00620-0007  Material &amp; Supplies/Cust</t>
  </si>
  <si>
    <t>00620-0008  Material &amp; Supplies/AD&amp;G</t>
  </si>
  <si>
    <t>00632-0008  Contract Services Accounting/AD&amp;G</t>
  </si>
  <si>
    <t>00633-0008  Contract Services Legal/AD&amp;G</t>
  </si>
  <si>
    <t>00635-0005  Contract Services Other/Operations</t>
  </si>
  <si>
    <t>00635-0006  Contract Services Other/Maint</t>
  </si>
  <si>
    <t>00635-0007  Contract Services Other/Cust</t>
  </si>
  <si>
    <t>00635-0008  Contract Services Other/AD&amp;G</t>
  </si>
  <si>
    <t>00650-0001  Transportation Expense/Operat</t>
  </si>
  <si>
    <t>00650-0002  Transportation Expense/Maint</t>
  </si>
  <si>
    <t>00650-0005  Transportation Expense/Operation</t>
  </si>
  <si>
    <t>00650-0006  Transportation Expense/Maint</t>
  </si>
  <si>
    <t>00650-0007  Transportation Expense/Customer</t>
  </si>
  <si>
    <t>00650-0008  Transportation Expense/AD&amp;G</t>
  </si>
  <si>
    <t>00656-0001  Insurance Vehicle/Operation</t>
  </si>
  <si>
    <t>00656-0002  Insurance Vehicle/Maint</t>
  </si>
  <si>
    <t>00656-0005  Insurance Vehicle/Operation</t>
  </si>
  <si>
    <t>00656-0006  Insurance Vehicle/Maint</t>
  </si>
  <si>
    <t>00656-0007  Insurance Vehicle/Cust</t>
  </si>
  <si>
    <t>00656-0008  Insurance Vehicle/AD&amp;G</t>
  </si>
  <si>
    <t>00657-0001  Insurance General/Operation</t>
  </si>
  <si>
    <t>00657-0002  Insurance Genera/Maintl</t>
  </si>
  <si>
    <t>00657-0005  Insurance General/Operat</t>
  </si>
  <si>
    <t>00657-0006  Insurance General/Maint</t>
  </si>
  <si>
    <t>00657-0007  Insurance General/Cust</t>
  </si>
  <si>
    <t>00657-0008  Insurance Genera/AD&amp;G</t>
  </si>
  <si>
    <t>00658-0001  Insurance Workmen's Comp/Operat</t>
  </si>
  <si>
    <t>00658-0002  Insurance Workmen's Comp/Maint</t>
  </si>
  <si>
    <t>00658-0005  Insurance Workmen's Comp/Operat</t>
  </si>
  <si>
    <t>00658-0006  Insurance Workmen's Comp/Maint</t>
  </si>
  <si>
    <t>00659-0008  Insurance Other/AD&amp;G</t>
  </si>
  <si>
    <t>00660-0008  Advertising Expense/AD&amp;G</t>
  </si>
  <si>
    <t>00670-0007  Bad Debt Expense/Cust</t>
  </si>
  <si>
    <t>00675-0007  Miscellaneous Expense/Cust</t>
  </si>
  <si>
    <t>00675-0008  Miscellaneous Expense/AD&amp;G</t>
  </si>
  <si>
    <t>00403-0000  Depreciation Expenses</t>
  </si>
  <si>
    <t>00408-0010  Util Reg Assessment Fees</t>
  </si>
  <si>
    <t>00408-0012  Payroll Taxes</t>
  </si>
  <si>
    <t>00419-0000  Interest &amp; Dividend Income</t>
  </si>
  <si>
    <t>Interest and Dividend Income</t>
  </si>
  <si>
    <t>Extraordinary Income</t>
  </si>
  <si>
    <t>Ties to Other Water Income Above</t>
  </si>
  <si>
    <t>Ties to Extraordinary Income Below</t>
  </si>
  <si>
    <t>Annual Report</t>
  </si>
  <si>
    <t>General Ledger by Account Number and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</si>
</sst>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9" formatCode="&quot;$&quot;0.00"/>
    <numFmt numFmtId="170" formatCode="\(&quot;$&quot;???,??0.00\);\(&quot;$&quot;???,??0.00\)"/>
    <numFmt numFmtId="171" formatCode="\(&quot;$&quot;?,??0.00\);\(&quot;$&quot;?,??0.00\)"/>
    <numFmt numFmtId="172" formatCode="\(&quot;$&quot;??,??0.00\);\(&quot;$&quot;??,??0.00\)"/>
    <numFmt numFmtId="173" formatCode="&quot;$&quot;?,??0.00"/>
    <numFmt numFmtId="174" formatCode="&quot;$&quot;??,??0.00"/>
    <numFmt numFmtId="175" formatCode="&quot;$&quot;???,??0.00"/>
    <numFmt numFmtId="176" formatCode="&quot;$&quot;??0.00"/>
  </numFmts>
  <fonts count="14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/>
      <sz val="11"/>
      <name val="Calibri"/>
      <family val="2"/>
      <scheme val="minor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3" fontId="4" fillId="0" borderId="0" xfId="0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65" fontId="6" fillId="0" borderId="0" xfId="1" applyNumberFormat="1" applyFont="1" applyAlignment="1">
      <alignment vertical="center"/>
    </xf>
    <xf numFmtId="165" fontId="5" fillId="0" borderId="0" xfId="1" applyNumberFormat="1" applyFont="1" applyAlignment="1">
      <alignment horizontal="center" vertical="center"/>
    </xf>
    <xf numFmtId="0" fontId="1" fillId="0" borderId="0" xfId="0" applyFont="1"/>
    <xf numFmtId="165" fontId="4" fillId="0" borderId="1" xfId="1" applyNumberFormat="1" applyFont="1" applyBorder="1" applyAlignment="1">
      <alignment vertical="center"/>
    </xf>
    <xf numFmtId="43" fontId="8" fillId="0" borderId="0" xfId="1" applyFont="1" applyAlignment="1">
      <alignment horizontal="left" vertical="top"/>
    </xf>
    <xf numFmtId="43" fontId="9" fillId="0" borderId="0" xfId="1" applyFont="1" applyAlignment="1">
      <alignment horizontal="left" vertical="top"/>
    </xf>
    <xf numFmtId="43" fontId="10" fillId="0" borderId="0" xfId="1" applyFont="1" applyAlignment="1">
      <alignment horizontal="left" vertical="center"/>
    </xf>
    <xf numFmtId="169" fontId="8" fillId="0" borderId="0" xfId="1" applyNumberFormat="1" applyFont="1" applyAlignment="1">
      <alignment horizontal="right" vertical="top"/>
    </xf>
    <xf numFmtId="170" fontId="8" fillId="0" borderId="0" xfId="1" applyNumberFormat="1" applyFont="1" applyAlignment="1">
      <alignment horizontal="right" vertical="top"/>
    </xf>
    <xf numFmtId="171" fontId="8" fillId="0" borderId="0" xfId="1" applyNumberFormat="1" applyFont="1" applyAlignment="1">
      <alignment horizontal="right" vertical="top"/>
    </xf>
    <xf numFmtId="172" fontId="8" fillId="0" borderId="0" xfId="1" applyNumberFormat="1" applyFont="1" applyAlignment="1">
      <alignment horizontal="right" vertical="top"/>
    </xf>
    <xf numFmtId="173" fontId="8" fillId="0" borderId="0" xfId="1" applyNumberFormat="1" applyFont="1" applyAlignment="1">
      <alignment horizontal="right" vertical="top"/>
    </xf>
    <xf numFmtId="174" fontId="8" fillId="0" borderId="0" xfId="1" applyNumberFormat="1" applyFont="1" applyAlignment="1">
      <alignment horizontal="right" vertical="top"/>
    </xf>
    <xf numFmtId="175" fontId="8" fillId="0" borderId="0" xfId="1" applyNumberFormat="1" applyFont="1" applyAlignment="1">
      <alignment horizontal="right" vertical="top"/>
    </xf>
    <xf numFmtId="43" fontId="9" fillId="0" borderId="0" xfId="1" applyFont="1" applyAlignment="1">
      <alignment horizontal="right" vertical="top"/>
    </xf>
    <xf numFmtId="43" fontId="10" fillId="0" borderId="0" xfId="1" applyFont="1" applyAlignment="1">
      <alignment horizontal="center" vertical="center"/>
    </xf>
    <xf numFmtId="176" fontId="8" fillId="0" borderId="0" xfId="1" applyNumberFormat="1" applyFont="1" applyAlignment="1">
      <alignment horizontal="right" vertical="top"/>
    </xf>
    <xf numFmtId="43" fontId="11" fillId="0" borderId="0" xfId="1" applyFont="1" applyAlignment="1">
      <alignment horizontal="left" vertical="top"/>
    </xf>
    <xf numFmtId="44" fontId="8" fillId="0" borderId="0" xfId="2" applyFont="1" applyAlignment="1">
      <alignment horizontal="left" vertical="top"/>
    </xf>
    <xf numFmtId="7" fontId="12" fillId="0" borderId="0" xfId="0" applyNumberFormat="1" applyFont="1"/>
    <xf numFmtId="0" fontId="12" fillId="0" borderId="0" xfId="0" applyFont="1"/>
    <xf numFmtId="173" fontId="12" fillId="0" borderId="0" xfId="0" applyNumberFormat="1" applyFont="1"/>
    <xf numFmtId="174" fontId="12" fillId="0" borderId="0" xfId="0" applyNumberFormat="1" applyFont="1"/>
    <xf numFmtId="44" fontId="12" fillId="0" borderId="0" xfId="2" applyFont="1"/>
    <xf numFmtId="175" fontId="11" fillId="0" borderId="0" xfId="1" applyNumberFormat="1" applyFont="1" applyAlignment="1">
      <alignment horizontal="right" vertical="top"/>
    </xf>
    <xf numFmtId="173" fontId="11" fillId="0" borderId="0" xfId="1" applyNumberFormat="1" applyFont="1" applyAlignment="1">
      <alignment horizontal="right" vertical="top"/>
    </xf>
    <xf numFmtId="174" fontId="11" fillId="0" borderId="0" xfId="1" applyNumberFormat="1" applyFont="1" applyAlignment="1">
      <alignment horizontal="right" vertical="top"/>
    </xf>
    <xf numFmtId="171" fontId="11" fillId="0" borderId="0" xfId="1" applyNumberFormat="1" applyFont="1" applyAlignment="1">
      <alignment horizontal="right" vertical="top"/>
    </xf>
    <xf numFmtId="0" fontId="13" fillId="0" borderId="0" xfId="0" applyFont="1"/>
  </cellXfs>
  <cellStyles count="7">
    <cellStyle name="Comma" xfId="1" builtinId="3"/>
    <cellStyle name="Comma 2" xfId="4" xr:uid="{00000000-0005-0000-0000-000001000000}"/>
    <cellStyle name="Currency" xfId="2" builtinId="4"/>
    <cellStyle name="Currency 2" xfId="3" xr:uid="{00000000-0005-0000-0000-000003000000}"/>
    <cellStyle name="Normal" xfId="0" builtinId="0"/>
    <cellStyle name="Normal 2" xfId="6" xr:uid="{00000000-0005-0000-0000-000005000000}"/>
    <cellStyle name="Percent 2" xfId="5" xr:uid="{00000000-0005-0000-0000-000007000000}"/>
  </cellStyles>
  <dxfs count="0"/>
  <tableStyles count="0" defaultTableStyle="TableStyleMedium9" defaultPivotStyle="PivotStyleLight16"/>
  <colors>
    <mruColors>
      <color rgb="FFFFFFCC"/>
      <color rgb="FF59B589"/>
      <color rgb="FFFFFF99"/>
      <color rgb="FFCC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0BC1E-EC87-4269-A3C7-B1E13E818E44}">
  <dimension ref="A1:M284"/>
  <sheetViews>
    <sheetView tabSelected="1" workbookViewId="0">
      <selection activeCell="B3" sqref="B3"/>
    </sheetView>
  </sheetViews>
  <sheetFormatPr defaultRowHeight="15" x14ac:dyDescent="0.4"/>
  <cols>
    <col min="1" max="1" width="3.109375" customWidth="1"/>
    <col min="2" max="2" width="4.44140625" customWidth="1"/>
    <col min="3" max="3" width="26.109375" bestFit="1" customWidth="1"/>
    <col min="4" max="4" width="11" bestFit="1" customWidth="1"/>
    <col min="5" max="5" width="1.77734375" customWidth="1"/>
    <col min="7" max="7" width="27.21875" customWidth="1"/>
    <col min="8" max="8" width="1.77734375" customWidth="1"/>
    <col min="9" max="9" width="11.33203125" bestFit="1" customWidth="1"/>
    <col min="10" max="10" width="13.5546875" bestFit="1" customWidth="1"/>
    <col min="11" max="11" width="11" bestFit="1" customWidth="1"/>
  </cols>
  <sheetData>
    <row r="1" spans="1:12" x14ac:dyDescent="0.4">
      <c r="A1" s="1"/>
      <c r="B1" s="1"/>
      <c r="C1" s="1"/>
      <c r="D1" s="6" t="s">
        <v>103</v>
      </c>
      <c r="F1" s="33" t="s">
        <v>104</v>
      </c>
    </row>
    <row r="2" spans="1:12" x14ac:dyDescent="0.4">
      <c r="A2" s="3" t="s">
        <v>0</v>
      </c>
      <c r="B2" s="1"/>
      <c r="C2" s="1"/>
      <c r="D2" s="2"/>
    </row>
    <row r="3" spans="1:12" x14ac:dyDescent="0.4">
      <c r="A3" s="1"/>
      <c r="B3" s="1" t="s">
        <v>1</v>
      </c>
      <c r="C3" s="1"/>
      <c r="D3" s="2">
        <v>1272349</v>
      </c>
      <c r="F3" s="9" t="s">
        <v>31</v>
      </c>
      <c r="I3" s="13">
        <v>-944344.63</v>
      </c>
    </row>
    <row r="4" spans="1:12" x14ac:dyDescent="0.4">
      <c r="A4" s="1"/>
      <c r="B4" s="1" t="s">
        <v>2</v>
      </c>
      <c r="C4" s="1"/>
      <c r="D4" s="2"/>
      <c r="F4" s="9" t="s">
        <v>32</v>
      </c>
      <c r="I4" s="13">
        <v>-328003.56</v>
      </c>
      <c r="J4" s="28">
        <f>SUM(I3:I4)</f>
        <v>-1272348.19</v>
      </c>
      <c r="K4" s="28"/>
    </row>
    <row r="5" spans="1:12" x14ac:dyDescent="0.4">
      <c r="A5" s="1"/>
      <c r="B5" s="1"/>
      <c r="C5" s="1"/>
      <c r="D5" s="2"/>
      <c r="F5" s="9"/>
      <c r="I5" s="13"/>
      <c r="J5" s="28"/>
      <c r="K5" s="28"/>
    </row>
    <row r="6" spans="1:12" x14ac:dyDescent="0.4">
      <c r="A6" s="1"/>
      <c r="B6" s="1" t="s">
        <v>3</v>
      </c>
      <c r="C6" s="1"/>
      <c r="D6" s="2">
        <v>9670</v>
      </c>
      <c r="F6" s="9" t="s">
        <v>33</v>
      </c>
      <c r="I6" s="14">
        <v>-9671.18</v>
      </c>
      <c r="J6" s="28"/>
      <c r="K6" s="28"/>
    </row>
    <row r="7" spans="1:12" x14ac:dyDescent="0.4">
      <c r="A7" s="1"/>
      <c r="B7" s="1" t="s">
        <v>4</v>
      </c>
      <c r="C7" s="1"/>
      <c r="D7" s="2"/>
      <c r="J7" s="28"/>
      <c r="K7" s="28"/>
    </row>
    <row r="8" spans="1:12" x14ac:dyDescent="0.4">
      <c r="A8" s="1"/>
      <c r="B8" s="1"/>
      <c r="C8" s="1" t="s">
        <v>5</v>
      </c>
      <c r="D8" s="2">
        <v>18739</v>
      </c>
      <c r="F8" s="22" t="s">
        <v>34</v>
      </c>
      <c r="I8" s="15">
        <v>-18739.16</v>
      </c>
      <c r="J8" s="28"/>
      <c r="K8" s="28"/>
    </row>
    <row r="9" spans="1:12" x14ac:dyDescent="0.4">
      <c r="A9" s="1"/>
      <c r="B9" s="1"/>
      <c r="C9" s="1"/>
      <c r="D9" s="2"/>
      <c r="F9" s="22"/>
      <c r="I9" s="15"/>
      <c r="J9" s="28"/>
      <c r="K9" s="28"/>
    </row>
    <row r="10" spans="1:12" x14ac:dyDescent="0.4">
      <c r="A10" s="1"/>
      <c r="B10" s="1"/>
      <c r="C10" s="1" t="s">
        <v>6</v>
      </c>
      <c r="D10" s="2">
        <v>25733</v>
      </c>
      <c r="F10" s="9" t="s">
        <v>35</v>
      </c>
      <c r="I10" s="15">
        <v>-14409.73</v>
      </c>
      <c r="J10" s="28"/>
      <c r="K10" s="28"/>
    </row>
    <row r="11" spans="1:12" x14ac:dyDescent="0.4">
      <c r="A11" s="1"/>
      <c r="B11" s="1"/>
      <c r="C11" s="1"/>
      <c r="D11" s="2"/>
      <c r="F11" s="9" t="s">
        <v>36</v>
      </c>
      <c r="I11" s="15">
        <v>-11323.550000000001</v>
      </c>
      <c r="J11" s="28">
        <f>SUM(I10:I11)</f>
        <v>-25733.279999999999</v>
      </c>
      <c r="K11" s="28"/>
    </row>
    <row r="12" spans="1:12" x14ac:dyDescent="0.4">
      <c r="A12" s="1"/>
      <c r="B12" s="1"/>
      <c r="C12" s="1"/>
      <c r="D12" s="2"/>
      <c r="F12" s="9"/>
      <c r="I12" s="15"/>
      <c r="J12" s="28"/>
      <c r="K12" s="28"/>
    </row>
    <row r="13" spans="1:12" ht="16.5" x14ac:dyDescent="0.4">
      <c r="A13" s="1"/>
      <c r="B13" s="1"/>
      <c r="C13" s="1" t="s">
        <v>7</v>
      </c>
      <c r="D13" s="5">
        <v>11481</v>
      </c>
      <c r="F13" s="9" t="s">
        <v>37</v>
      </c>
      <c r="I13" s="15">
        <v>-29889.41</v>
      </c>
      <c r="J13" s="28"/>
      <c r="K13" s="28">
        <f>I13+D13</f>
        <v>-18408.41</v>
      </c>
      <c r="L13" s="7" t="s">
        <v>102</v>
      </c>
    </row>
    <row r="14" spans="1:12" x14ac:dyDescent="0.4">
      <c r="A14" s="4" t="s">
        <v>8</v>
      </c>
      <c r="B14" s="1"/>
      <c r="C14" s="1"/>
      <c r="D14" s="2">
        <f>SUM(D3:D13)</f>
        <v>1337972</v>
      </c>
      <c r="J14" s="28"/>
      <c r="K14" s="28"/>
    </row>
    <row r="15" spans="1:12" x14ac:dyDescent="0.4">
      <c r="A15" s="1"/>
      <c r="B15" s="1"/>
      <c r="C15" s="1"/>
      <c r="D15" s="2"/>
      <c r="J15" s="28"/>
      <c r="K15" s="28"/>
    </row>
    <row r="16" spans="1:12" x14ac:dyDescent="0.4">
      <c r="A16" s="3" t="s">
        <v>9</v>
      </c>
      <c r="B16" s="1"/>
      <c r="C16" s="1"/>
      <c r="D16" s="2"/>
      <c r="J16" s="28"/>
      <c r="K16" s="28"/>
    </row>
    <row r="17" spans="1:11" x14ac:dyDescent="0.4">
      <c r="A17" s="1"/>
      <c r="B17" s="1" t="s">
        <v>10</v>
      </c>
      <c r="C17" s="1"/>
      <c r="D17" s="2"/>
      <c r="J17" s="28"/>
      <c r="K17" s="28"/>
    </row>
    <row r="18" spans="1:11" x14ac:dyDescent="0.4">
      <c r="A18" s="1"/>
      <c r="B18" s="1"/>
      <c r="C18" s="1" t="s">
        <v>11</v>
      </c>
      <c r="D18" s="2">
        <v>300235</v>
      </c>
      <c r="F18" s="9" t="s">
        <v>39</v>
      </c>
      <c r="I18" s="16">
        <v>9007.0500000000011</v>
      </c>
      <c r="J18" s="28"/>
      <c r="K18" s="28"/>
    </row>
    <row r="19" spans="1:11" x14ac:dyDescent="0.4">
      <c r="A19" s="1"/>
      <c r="B19" s="1"/>
      <c r="C19" s="1"/>
      <c r="D19" s="2"/>
      <c r="F19" s="9" t="s">
        <v>40</v>
      </c>
      <c r="I19" s="16">
        <v>3002.38</v>
      </c>
      <c r="J19" s="28"/>
      <c r="K19" s="28"/>
    </row>
    <row r="20" spans="1:11" x14ac:dyDescent="0.4">
      <c r="A20" s="1"/>
      <c r="B20" s="1"/>
      <c r="C20" s="1"/>
      <c r="D20" s="2"/>
      <c r="F20" s="9" t="s">
        <v>41</v>
      </c>
      <c r="I20" s="17">
        <v>48037.599999999999</v>
      </c>
      <c r="J20" s="28"/>
      <c r="K20" s="28"/>
    </row>
    <row r="21" spans="1:11" x14ac:dyDescent="0.4">
      <c r="A21" s="1"/>
      <c r="B21" s="1"/>
      <c r="C21" s="1"/>
      <c r="D21" s="2"/>
      <c r="F21" s="9" t="s">
        <v>42</v>
      </c>
      <c r="I21" s="17">
        <v>75058.69</v>
      </c>
      <c r="J21" s="28"/>
      <c r="K21" s="28"/>
    </row>
    <row r="22" spans="1:11" x14ac:dyDescent="0.4">
      <c r="A22" s="1"/>
      <c r="B22" s="1"/>
      <c r="C22" s="1"/>
      <c r="D22" s="2"/>
      <c r="F22" s="9" t="s">
        <v>43</v>
      </c>
      <c r="I22" s="18">
        <v>120093.99</v>
      </c>
      <c r="J22" s="28"/>
      <c r="K22" s="28"/>
    </row>
    <row r="23" spans="1:11" x14ac:dyDescent="0.4">
      <c r="A23" s="1"/>
      <c r="B23" s="1"/>
      <c r="C23" s="1"/>
      <c r="D23" s="2"/>
      <c r="F23" s="9" t="s">
        <v>44</v>
      </c>
      <c r="I23" s="17">
        <v>45035.21</v>
      </c>
      <c r="J23" s="28">
        <f>SUM(I18:I23)</f>
        <v>300234.92000000004</v>
      </c>
      <c r="K23" s="28"/>
    </row>
    <row r="24" spans="1:11" x14ac:dyDescent="0.4">
      <c r="A24" s="1"/>
      <c r="B24" s="1"/>
      <c r="C24" s="1"/>
      <c r="D24" s="2"/>
      <c r="F24" s="9"/>
      <c r="I24" s="17"/>
      <c r="J24" s="28"/>
      <c r="K24" s="28"/>
    </row>
    <row r="25" spans="1:11" x14ac:dyDescent="0.4">
      <c r="A25" s="1"/>
      <c r="B25" s="1"/>
      <c r="C25" s="1" t="s">
        <v>12</v>
      </c>
      <c r="D25" s="2">
        <v>18000</v>
      </c>
      <c r="F25" s="9" t="s">
        <v>45</v>
      </c>
      <c r="I25" s="17">
        <v>18000</v>
      </c>
      <c r="J25" s="28"/>
      <c r="K25" s="28"/>
    </row>
    <row r="26" spans="1:11" x14ac:dyDescent="0.4">
      <c r="A26" s="1"/>
      <c r="B26" s="1"/>
      <c r="C26" s="1"/>
      <c r="D26" s="2"/>
      <c r="F26" s="9"/>
      <c r="I26" s="17"/>
      <c r="J26" s="28"/>
      <c r="K26" s="28"/>
    </row>
    <row r="27" spans="1:11" x14ac:dyDescent="0.4">
      <c r="A27" s="1"/>
      <c r="B27" s="1"/>
      <c r="C27" s="1" t="s">
        <v>13</v>
      </c>
      <c r="D27" s="2">
        <v>144671</v>
      </c>
      <c r="F27" s="9" t="s">
        <v>46</v>
      </c>
      <c r="I27" s="16">
        <v>4340.1499999999996</v>
      </c>
      <c r="J27" s="28"/>
      <c r="K27" s="28"/>
    </row>
    <row r="28" spans="1:11" x14ac:dyDescent="0.4">
      <c r="A28" s="1"/>
      <c r="B28" s="1"/>
      <c r="C28" s="1"/>
      <c r="D28" s="2"/>
      <c r="F28" s="9" t="s">
        <v>47</v>
      </c>
      <c r="I28" s="16">
        <v>1446.72</v>
      </c>
      <c r="J28" s="28"/>
      <c r="K28" s="28"/>
    </row>
    <row r="29" spans="1:11" x14ac:dyDescent="0.4">
      <c r="A29" s="1"/>
      <c r="B29" s="1"/>
      <c r="C29" s="1"/>
      <c r="D29" s="2"/>
      <c r="F29" s="9" t="s">
        <v>48</v>
      </c>
      <c r="I29" s="12">
        <v>0</v>
      </c>
      <c r="J29" s="28"/>
      <c r="K29" s="28"/>
    </row>
    <row r="30" spans="1:11" x14ac:dyDescent="0.4">
      <c r="A30" s="1"/>
      <c r="B30" s="1"/>
      <c r="C30" s="1"/>
      <c r="D30" s="2"/>
      <c r="F30" s="9" t="s">
        <v>49</v>
      </c>
      <c r="I30" s="12">
        <v>0</v>
      </c>
      <c r="J30" s="28"/>
      <c r="K30" s="28"/>
    </row>
    <row r="31" spans="1:11" x14ac:dyDescent="0.4">
      <c r="A31" s="1"/>
      <c r="B31" s="1"/>
      <c r="C31" s="1"/>
      <c r="D31" s="2"/>
      <c r="F31" s="9" t="s">
        <v>50</v>
      </c>
      <c r="I31" s="17">
        <v>23147.33</v>
      </c>
      <c r="J31" s="28"/>
      <c r="K31" s="28"/>
    </row>
    <row r="32" spans="1:11" x14ac:dyDescent="0.4">
      <c r="A32" s="1"/>
      <c r="B32" s="1"/>
      <c r="C32" s="1"/>
      <c r="D32" s="2"/>
      <c r="F32" s="9" t="s">
        <v>51</v>
      </c>
      <c r="I32" s="17">
        <v>36167.629999999997</v>
      </c>
      <c r="J32" s="28"/>
      <c r="K32" s="28"/>
    </row>
    <row r="33" spans="1:13" x14ac:dyDescent="0.4">
      <c r="A33" s="1"/>
      <c r="B33" s="1"/>
      <c r="C33" s="1"/>
      <c r="D33" s="2"/>
      <c r="F33" s="9" t="s">
        <v>52</v>
      </c>
      <c r="I33" s="17">
        <v>57868.25</v>
      </c>
      <c r="J33" s="28"/>
      <c r="K33" s="28"/>
    </row>
    <row r="34" spans="1:13" x14ac:dyDescent="0.4">
      <c r="A34" s="1"/>
      <c r="B34" s="1"/>
      <c r="C34" s="1"/>
      <c r="D34" s="2"/>
      <c r="F34" s="9" t="s">
        <v>53</v>
      </c>
      <c r="I34" s="17">
        <v>21700.57</v>
      </c>
      <c r="J34" s="28">
        <f>+SUM(I27:I34)</f>
        <v>144670.65</v>
      </c>
      <c r="K34" s="28"/>
    </row>
    <row r="35" spans="1:13" x14ac:dyDescent="0.4">
      <c r="A35" s="1"/>
      <c r="B35" s="1"/>
      <c r="C35" s="1"/>
      <c r="D35" s="2"/>
      <c r="F35" s="9"/>
      <c r="I35" s="17"/>
      <c r="J35" s="26"/>
      <c r="K35" s="25"/>
    </row>
    <row r="36" spans="1:13" x14ac:dyDescent="0.4">
      <c r="A36" s="1"/>
      <c r="B36" s="1"/>
      <c r="C36" s="1" t="s">
        <v>14</v>
      </c>
      <c r="D36" s="2">
        <v>635079</v>
      </c>
      <c r="F36" s="9" t="s">
        <v>54</v>
      </c>
      <c r="I36" s="18">
        <v>635079.09</v>
      </c>
      <c r="J36" s="25"/>
      <c r="K36" s="25"/>
    </row>
    <row r="37" spans="1:13" x14ac:dyDescent="0.4">
      <c r="A37" s="1"/>
      <c r="B37" s="1"/>
      <c r="C37" s="1"/>
      <c r="D37" s="2"/>
      <c r="F37" s="9"/>
      <c r="I37" s="18"/>
      <c r="J37" s="25"/>
      <c r="K37" s="25"/>
    </row>
    <row r="38" spans="1:13" x14ac:dyDescent="0.4">
      <c r="A38" s="1"/>
      <c r="B38" s="1"/>
      <c r="C38" s="1" t="s">
        <v>15</v>
      </c>
      <c r="D38" s="2">
        <v>22815</v>
      </c>
      <c r="F38" s="9" t="s">
        <v>55</v>
      </c>
      <c r="I38" s="17">
        <v>10442.540000000001</v>
      </c>
      <c r="J38" s="25"/>
      <c r="K38" s="25"/>
    </row>
    <row r="39" spans="1:13" x14ac:dyDescent="0.4">
      <c r="A39" s="1"/>
      <c r="B39" s="1"/>
      <c r="C39" s="1"/>
      <c r="D39" s="2"/>
      <c r="F39" s="9" t="s">
        <v>56</v>
      </c>
      <c r="I39" s="16">
        <v>3149.9</v>
      </c>
      <c r="J39" s="25"/>
      <c r="K39" s="25"/>
    </row>
    <row r="40" spans="1:13" x14ac:dyDescent="0.4">
      <c r="A40" s="1"/>
      <c r="B40" s="1"/>
      <c r="C40" s="1"/>
      <c r="D40" s="2"/>
      <c r="F40" s="9" t="s">
        <v>57</v>
      </c>
      <c r="I40" s="16">
        <v>9222.08</v>
      </c>
      <c r="J40" s="27">
        <f>SUM(I38:I40)</f>
        <v>22814.52</v>
      </c>
      <c r="K40" s="25"/>
    </row>
    <row r="41" spans="1:13" x14ac:dyDescent="0.4">
      <c r="A41" s="1"/>
      <c r="B41" s="1"/>
      <c r="C41" s="1" t="s">
        <v>16</v>
      </c>
      <c r="D41" s="2"/>
    </row>
    <row r="42" spans="1:13" x14ac:dyDescent="0.4">
      <c r="A42" s="1"/>
      <c r="B42" s="1"/>
      <c r="C42" s="1" t="s">
        <v>17</v>
      </c>
      <c r="D42" s="2">
        <v>53011</v>
      </c>
      <c r="F42" s="9" t="s">
        <v>58</v>
      </c>
      <c r="I42" s="16">
        <v>1154.8700000000001</v>
      </c>
    </row>
    <row r="43" spans="1:13" x14ac:dyDescent="0.4">
      <c r="A43" s="1"/>
      <c r="B43" s="1"/>
      <c r="C43" s="1"/>
      <c r="D43" s="2"/>
      <c r="F43" s="9" t="s">
        <v>59</v>
      </c>
      <c r="I43" s="17">
        <v>38169.480000000003</v>
      </c>
    </row>
    <row r="44" spans="1:13" x14ac:dyDescent="0.4">
      <c r="A44" s="1"/>
      <c r="B44" s="1"/>
      <c r="C44" s="1"/>
      <c r="D44" s="2"/>
      <c r="F44" s="9" t="s">
        <v>60</v>
      </c>
      <c r="I44" s="16">
        <v>4730.12</v>
      </c>
    </row>
    <row r="45" spans="1:13" x14ac:dyDescent="0.4">
      <c r="A45" s="1"/>
      <c r="B45" s="1"/>
      <c r="C45" s="1"/>
      <c r="D45" s="2"/>
      <c r="F45" s="9" t="s">
        <v>61</v>
      </c>
      <c r="I45" s="16">
        <v>8956.6200000000008</v>
      </c>
      <c r="J45" s="23">
        <f>SUM(I42:I45)</f>
        <v>53011.090000000011</v>
      </c>
      <c r="M45" s="17"/>
    </row>
    <row r="46" spans="1:13" x14ac:dyDescent="0.4">
      <c r="A46" s="1"/>
      <c r="B46" s="1"/>
      <c r="C46" s="1"/>
      <c r="D46" s="2"/>
      <c r="F46" s="9"/>
      <c r="I46" s="16"/>
      <c r="J46" s="23"/>
      <c r="M46" s="17"/>
    </row>
    <row r="47" spans="1:13" x14ac:dyDescent="0.4">
      <c r="A47" s="1"/>
      <c r="B47" s="1"/>
      <c r="C47" s="1" t="s">
        <v>18</v>
      </c>
      <c r="D47" s="2">
        <f>7200+4418+32053</f>
        <v>43671</v>
      </c>
      <c r="F47" s="9" t="s">
        <v>62</v>
      </c>
      <c r="I47" s="16">
        <v>7200</v>
      </c>
      <c r="J47" s="9"/>
      <c r="M47" s="16"/>
    </row>
    <row r="48" spans="1:13" x14ac:dyDescent="0.4">
      <c r="A48" s="1"/>
      <c r="B48" s="1"/>
      <c r="C48" s="1"/>
      <c r="D48" s="2"/>
      <c r="F48" s="9" t="s">
        <v>63</v>
      </c>
      <c r="I48" s="16">
        <v>4417.6500000000005</v>
      </c>
      <c r="J48" s="9"/>
      <c r="M48" s="16"/>
    </row>
    <row r="49" spans="1:13" x14ac:dyDescent="0.4">
      <c r="A49" s="1"/>
      <c r="B49" s="1"/>
      <c r="C49" s="1"/>
      <c r="D49" s="2"/>
      <c r="F49" s="9" t="s">
        <v>64</v>
      </c>
      <c r="I49" s="17">
        <v>13002.880000000001</v>
      </c>
      <c r="J49" s="9"/>
      <c r="M49" s="16"/>
    </row>
    <row r="50" spans="1:13" x14ac:dyDescent="0.4">
      <c r="A50" s="1"/>
      <c r="B50" s="1"/>
      <c r="C50" s="1"/>
      <c r="D50" s="2"/>
      <c r="F50" s="9" t="s">
        <v>65</v>
      </c>
      <c r="I50" s="21">
        <v>901.01</v>
      </c>
      <c r="J50" s="9"/>
      <c r="M50" s="16"/>
    </row>
    <row r="51" spans="1:13" x14ac:dyDescent="0.4">
      <c r="A51" s="1"/>
      <c r="B51" s="1"/>
      <c r="C51" s="1"/>
      <c r="D51" s="2"/>
      <c r="F51" s="9" t="s">
        <v>66</v>
      </c>
      <c r="I51" s="12">
        <v>0</v>
      </c>
      <c r="J51" s="9"/>
      <c r="M51" s="16"/>
    </row>
    <row r="52" spans="1:13" x14ac:dyDescent="0.4">
      <c r="A52" s="1"/>
      <c r="B52" s="1"/>
      <c r="C52" s="1" t="s">
        <v>19</v>
      </c>
      <c r="D52" s="2"/>
      <c r="F52" s="9" t="s">
        <v>67</v>
      </c>
      <c r="I52" s="17">
        <v>18149.22</v>
      </c>
      <c r="J52" s="23">
        <f>SUM(I47:I52)</f>
        <v>43670.76</v>
      </c>
      <c r="M52" s="16"/>
    </row>
    <row r="53" spans="1:13" x14ac:dyDescent="0.4">
      <c r="A53" s="1"/>
      <c r="B53" s="1"/>
      <c r="C53" s="1"/>
      <c r="D53" s="2"/>
      <c r="F53" s="9"/>
      <c r="I53" s="17"/>
      <c r="J53" s="9"/>
      <c r="M53" s="16"/>
    </row>
    <row r="54" spans="1:13" x14ac:dyDescent="0.4">
      <c r="A54" s="1"/>
      <c r="B54" s="1"/>
      <c r="C54" s="1" t="s">
        <v>20</v>
      </c>
      <c r="D54" s="2">
        <v>20414</v>
      </c>
      <c r="F54" s="9" t="s">
        <v>68</v>
      </c>
      <c r="I54" s="16">
        <v>1251.06</v>
      </c>
    </row>
    <row r="55" spans="1:13" x14ac:dyDescent="0.4">
      <c r="A55" s="1"/>
      <c r="B55" s="1"/>
      <c r="C55" s="1"/>
      <c r="D55" s="2"/>
      <c r="F55" s="9" t="s">
        <v>69</v>
      </c>
      <c r="I55" s="16">
        <v>1251.06</v>
      </c>
    </row>
    <row r="56" spans="1:13" x14ac:dyDescent="0.4">
      <c r="A56" s="1"/>
      <c r="B56" s="1"/>
      <c r="C56" s="1"/>
      <c r="D56" s="2"/>
      <c r="F56" s="9" t="s">
        <v>70</v>
      </c>
      <c r="I56" s="16">
        <v>2502.2400000000002</v>
      </c>
    </row>
    <row r="57" spans="1:13" x14ac:dyDescent="0.4">
      <c r="A57" s="1"/>
      <c r="B57" s="1"/>
      <c r="C57" s="1"/>
      <c r="D57" s="2"/>
      <c r="F57" s="9" t="s">
        <v>71</v>
      </c>
      <c r="I57" s="16">
        <v>4762.25</v>
      </c>
    </row>
    <row r="58" spans="1:13" x14ac:dyDescent="0.4">
      <c r="A58" s="1"/>
      <c r="B58" s="1"/>
      <c r="C58" s="1"/>
      <c r="D58" s="2"/>
      <c r="F58" s="9" t="s">
        <v>72</v>
      </c>
      <c r="I58" s="16">
        <v>7462.13</v>
      </c>
    </row>
    <row r="59" spans="1:13" x14ac:dyDescent="0.4">
      <c r="A59" s="1"/>
      <c r="B59" s="1"/>
      <c r="C59" s="1"/>
      <c r="D59" s="2"/>
      <c r="F59" s="9" t="s">
        <v>73</v>
      </c>
      <c r="I59" s="16">
        <v>3185.73</v>
      </c>
      <c r="J59" s="28">
        <f>SUM(I54:I59)</f>
        <v>20414.47</v>
      </c>
    </row>
    <row r="60" spans="1:13" x14ac:dyDescent="0.4">
      <c r="A60" s="1"/>
      <c r="B60" s="1"/>
      <c r="C60" s="1"/>
      <c r="D60" s="2"/>
      <c r="F60" s="9"/>
      <c r="I60" s="16"/>
      <c r="J60" s="26"/>
    </row>
    <row r="61" spans="1:13" x14ac:dyDescent="0.4">
      <c r="A61" s="1"/>
      <c r="B61" s="1"/>
      <c r="C61" s="1" t="s">
        <v>21</v>
      </c>
      <c r="D61" s="2">
        <f>9317+9763+103</f>
        <v>19183</v>
      </c>
      <c r="F61" s="9" t="s">
        <v>74</v>
      </c>
      <c r="I61" s="21">
        <v>450.24</v>
      </c>
    </row>
    <row r="62" spans="1:13" x14ac:dyDescent="0.4">
      <c r="A62" s="1"/>
      <c r="B62" s="1"/>
      <c r="C62" s="1"/>
      <c r="D62" s="2"/>
      <c r="F62" s="9" t="s">
        <v>75</v>
      </c>
      <c r="I62" s="21">
        <v>450.24</v>
      </c>
    </row>
    <row r="63" spans="1:13" x14ac:dyDescent="0.4">
      <c r="A63" s="1"/>
      <c r="B63" s="1"/>
      <c r="C63" s="1"/>
      <c r="D63" s="2"/>
      <c r="F63" s="9" t="s">
        <v>76</v>
      </c>
      <c r="I63" s="21">
        <v>900.49</v>
      </c>
    </row>
    <row r="64" spans="1:13" x14ac:dyDescent="0.4">
      <c r="A64" s="1"/>
      <c r="B64" s="1"/>
      <c r="C64" s="1"/>
      <c r="D64" s="2"/>
      <c r="F64" s="9" t="s">
        <v>77</v>
      </c>
      <c r="I64" s="16">
        <v>1093.44</v>
      </c>
    </row>
    <row r="65" spans="1:10" x14ac:dyDescent="0.4">
      <c r="A65" s="1"/>
      <c r="B65" s="1"/>
      <c r="C65" s="1"/>
      <c r="D65" s="2"/>
      <c r="F65" s="9" t="s">
        <v>78</v>
      </c>
      <c r="I65" s="16">
        <v>4463.74</v>
      </c>
    </row>
    <row r="66" spans="1:10" x14ac:dyDescent="0.4">
      <c r="A66" s="1"/>
      <c r="B66" s="1"/>
      <c r="C66" s="1"/>
      <c r="D66" s="2"/>
      <c r="F66" s="9" t="s">
        <v>79</v>
      </c>
      <c r="I66" s="16">
        <v>1959.71</v>
      </c>
    </row>
    <row r="67" spans="1:10" x14ac:dyDescent="0.4">
      <c r="A67" s="1"/>
      <c r="B67" s="1"/>
      <c r="C67" s="1"/>
      <c r="D67" s="2"/>
      <c r="F67" s="9" t="s">
        <v>80</v>
      </c>
      <c r="I67" s="21">
        <v>683.43000000000006</v>
      </c>
    </row>
    <row r="68" spans="1:10" x14ac:dyDescent="0.4">
      <c r="A68" s="1"/>
      <c r="B68" s="1"/>
      <c r="C68" s="1"/>
      <c r="D68" s="2"/>
      <c r="F68" s="9" t="s">
        <v>81</v>
      </c>
      <c r="I68" s="21">
        <v>683.43000000000006</v>
      </c>
    </row>
    <row r="69" spans="1:10" x14ac:dyDescent="0.4">
      <c r="A69" s="1"/>
      <c r="B69" s="1"/>
      <c r="C69" s="1"/>
      <c r="D69" s="2"/>
      <c r="F69" s="9" t="s">
        <v>82</v>
      </c>
      <c r="I69" s="16">
        <v>1366.8700000000001</v>
      </c>
    </row>
    <row r="70" spans="1:10" x14ac:dyDescent="0.4">
      <c r="A70" s="1"/>
      <c r="B70" s="1"/>
      <c r="C70" s="1"/>
      <c r="D70" s="2"/>
      <c r="F70" s="9" t="s">
        <v>83</v>
      </c>
      <c r="I70" s="16">
        <v>1659.78</v>
      </c>
    </row>
    <row r="71" spans="1:10" x14ac:dyDescent="0.4">
      <c r="A71" s="1"/>
      <c r="B71" s="1"/>
      <c r="C71" s="1"/>
      <c r="D71" s="2"/>
      <c r="F71" s="9" t="s">
        <v>84</v>
      </c>
      <c r="I71" s="16">
        <v>3710.09</v>
      </c>
    </row>
    <row r="72" spans="1:10" x14ac:dyDescent="0.4">
      <c r="A72" s="1"/>
      <c r="B72" s="1"/>
      <c r="C72" s="1"/>
      <c r="D72" s="2"/>
      <c r="F72" s="9" t="s">
        <v>85</v>
      </c>
      <c r="I72" s="16">
        <v>1659.78</v>
      </c>
    </row>
    <row r="73" spans="1:10" x14ac:dyDescent="0.4">
      <c r="A73" s="1"/>
      <c r="B73" s="1"/>
      <c r="C73" s="1"/>
      <c r="D73" s="2"/>
      <c r="F73" s="9" t="s">
        <v>90</v>
      </c>
      <c r="I73" s="21">
        <v>101.8</v>
      </c>
      <c r="J73" s="28">
        <f>SUM(I61:I73)</f>
        <v>19183.04</v>
      </c>
    </row>
    <row r="74" spans="1:10" x14ac:dyDescent="0.4">
      <c r="A74" s="1"/>
      <c r="B74" s="1"/>
      <c r="C74" s="1"/>
      <c r="D74" s="2"/>
      <c r="F74" s="9"/>
      <c r="I74" s="21"/>
    </row>
    <row r="75" spans="1:10" x14ac:dyDescent="0.4">
      <c r="A75" s="1"/>
      <c r="B75" s="1"/>
      <c r="C75" s="1" t="s">
        <v>22</v>
      </c>
      <c r="D75" s="2">
        <v>2293</v>
      </c>
      <c r="F75" s="9" t="s">
        <v>86</v>
      </c>
      <c r="I75" s="21">
        <v>356.71</v>
      </c>
    </row>
    <row r="76" spans="1:10" x14ac:dyDescent="0.4">
      <c r="A76" s="1"/>
      <c r="B76" s="1"/>
      <c r="C76" s="1"/>
      <c r="D76" s="2"/>
      <c r="F76" s="9" t="s">
        <v>87</v>
      </c>
      <c r="I76" s="21">
        <v>356.71</v>
      </c>
    </row>
    <row r="77" spans="1:10" x14ac:dyDescent="0.4">
      <c r="A77" s="1"/>
      <c r="B77" s="1"/>
      <c r="C77" s="1"/>
      <c r="D77" s="2"/>
      <c r="F77" s="9" t="s">
        <v>88</v>
      </c>
      <c r="I77" s="21">
        <v>713.41</v>
      </c>
    </row>
    <row r="78" spans="1:10" x14ac:dyDescent="0.4">
      <c r="A78" s="1"/>
      <c r="B78" s="1"/>
      <c r="C78" s="1"/>
      <c r="D78" s="2"/>
      <c r="F78" s="9" t="s">
        <v>89</v>
      </c>
      <c r="I78" s="21">
        <v>866.27</v>
      </c>
      <c r="J78" s="28">
        <f>SUM(I75:I78)</f>
        <v>2293.1</v>
      </c>
    </row>
    <row r="79" spans="1:10" x14ac:dyDescent="0.4">
      <c r="A79" s="1"/>
      <c r="B79" s="1"/>
      <c r="C79" s="1"/>
      <c r="D79" s="2"/>
      <c r="F79" s="9"/>
      <c r="I79" s="21"/>
    </row>
    <row r="80" spans="1:10" x14ac:dyDescent="0.4">
      <c r="A80" s="1"/>
      <c r="B80" s="1"/>
      <c r="C80" s="1" t="s">
        <v>23</v>
      </c>
      <c r="D80" s="2">
        <v>217</v>
      </c>
      <c r="F80" s="9" t="s">
        <v>91</v>
      </c>
      <c r="I80" s="21">
        <v>216.75</v>
      </c>
    </row>
    <row r="81" spans="1:11" x14ac:dyDescent="0.4">
      <c r="A81" s="1"/>
      <c r="B81" s="1"/>
      <c r="C81" s="1"/>
      <c r="D81" s="2"/>
    </row>
    <row r="82" spans="1:11" x14ac:dyDescent="0.4">
      <c r="A82" s="1"/>
      <c r="B82" s="1"/>
      <c r="C82" s="1" t="s">
        <v>24</v>
      </c>
      <c r="D82" s="2">
        <v>4508</v>
      </c>
      <c r="F82" s="9" t="s">
        <v>92</v>
      </c>
      <c r="I82" s="16">
        <v>4507.62</v>
      </c>
    </row>
    <row r="83" spans="1:11" x14ac:dyDescent="0.4">
      <c r="A83" s="1"/>
      <c r="B83" s="1"/>
      <c r="C83" s="1"/>
      <c r="D83" s="2"/>
    </row>
    <row r="84" spans="1:11" x14ac:dyDescent="0.4">
      <c r="A84" s="1"/>
      <c r="B84" s="1"/>
      <c r="C84" s="1" t="s">
        <v>25</v>
      </c>
      <c r="D84" s="8">
        <v>41501</v>
      </c>
      <c r="F84" s="9" t="s">
        <v>93</v>
      </c>
      <c r="I84" s="21">
        <v>960.31000000000006</v>
      </c>
    </row>
    <row r="85" spans="1:11" x14ac:dyDescent="0.4">
      <c r="A85" s="1"/>
      <c r="B85" s="1"/>
      <c r="C85" s="1"/>
      <c r="D85" s="2"/>
      <c r="F85" s="9" t="s">
        <v>94</v>
      </c>
      <c r="I85" s="17">
        <v>40540.47</v>
      </c>
      <c r="J85" s="28">
        <f>SUM(I84:I85)</f>
        <v>41500.78</v>
      </c>
    </row>
    <row r="86" spans="1:11" x14ac:dyDescent="0.4">
      <c r="A86" s="1"/>
      <c r="B86" s="4" t="s">
        <v>26</v>
      </c>
      <c r="C86" s="1"/>
      <c r="D86" s="2">
        <f>SUM(D18:D84)</f>
        <v>1305598</v>
      </c>
      <c r="J86" s="28"/>
    </row>
    <row r="87" spans="1:11" x14ac:dyDescent="0.4">
      <c r="A87" s="1"/>
      <c r="B87" s="1" t="s">
        <v>27</v>
      </c>
      <c r="C87" s="1"/>
      <c r="D87" s="2">
        <v>113158</v>
      </c>
      <c r="F87" s="22" t="s">
        <v>95</v>
      </c>
      <c r="I87" s="29">
        <v>113157.93000000001</v>
      </c>
      <c r="J87" s="28"/>
    </row>
    <row r="88" spans="1:11" x14ac:dyDescent="0.4">
      <c r="A88" s="1"/>
      <c r="B88" s="1"/>
      <c r="C88" s="1"/>
      <c r="D88" s="2"/>
      <c r="F88" s="22"/>
      <c r="I88" s="29"/>
      <c r="J88" s="28"/>
    </row>
    <row r="89" spans="1:11" ht="16.5" x14ac:dyDescent="0.4">
      <c r="A89" s="1"/>
      <c r="B89" s="1" t="s">
        <v>28</v>
      </c>
      <c r="C89" s="1"/>
      <c r="D89" s="5">
        <v>26474</v>
      </c>
      <c r="F89" s="22" t="s">
        <v>96</v>
      </c>
      <c r="I89" s="30">
        <v>1982.8500000000001</v>
      </c>
      <c r="J89" s="28"/>
    </row>
    <row r="90" spans="1:11" ht="16.5" x14ac:dyDescent="0.4">
      <c r="A90" s="4" t="s">
        <v>29</v>
      </c>
      <c r="B90" s="1"/>
      <c r="C90" s="1"/>
      <c r="D90" s="5">
        <f>SUM(D86:D89)</f>
        <v>1445230</v>
      </c>
      <c r="F90" s="22" t="s">
        <v>97</v>
      </c>
      <c r="I90" s="31">
        <v>24491.05</v>
      </c>
      <c r="J90" s="28">
        <f>+SUM(I89:I90)</f>
        <v>26473.899999999998</v>
      </c>
    </row>
    <row r="91" spans="1:11" x14ac:dyDescent="0.4">
      <c r="A91" s="4" t="s">
        <v>30</v>
      </c>
      <c r="B91" s="1"/>
      <c r="C91" s="1"/>
      <c r="D91" s="2">
        <f>D14-D90</f>
        <v>-107258</v>
      </c>
    </row>
    <row r="93" spans="1:11" x14ac:dyDescent="0.4">
      <c r="B93" s="25" t="s">
        <v>99</v>
      </c>
      <c r="D93" s="28">
        <v>3282</v>
      </c>
      <c r="F93" s="22" t="s">
        <v>98</v>
      </c>
      <c r="I93" s="32">
        <v>-3281.59</v>
      </c>
    </row>
    <row r="94" spans="1:11" x14ac:dyDescent="0.4">
      <c r="D94" s="28"/>
      <c r="F94" s="9"/>
      <c r="I94" s="12"/>
    </row>
    <row r="95" spans="1:11" x14ac:dyDescent="0.4">
      <c r="B95" s="25" t="s">
        <v>100</v>
      </c>
      <c r="D95" s="28">
        <v>18403</v>
      </c>
      <c r="F95" s="22" t="s">
        <v>37</v>
      </c>
      <c r="I95" s="32">
        <v>29889.41</v>
      </c>
      <c r="J95" s="24">
        <f>I95-D95</f>
        <v>11486.41</v>
      </c>
      <c r="K95" s="7" t="s">
        <v>101</v>
      </c>
    </row>
    <row r="96" spans="1:11" x14ac:dyDescent="0.4">
      <c r="F96" s="9"/>
      <c r="I96" s="13"/>
    </row>
    <row r="97" spans="6:9" x14ac:dyDescent="0.4">
      <c r="F97" s="9"/>
      <c r="I97" s="14"/>
    </row>
    <row r="98" spans="6:9" x14ac:dyDescent="0.4">
      <c r="F98" s="22"/>
      <c r="I98" s="15"/>
    </row>
    <row r="99" spans="6:9" x14ac:dyDescent="0.4">
      <c r="F99" s="9"/>
      <c r="I99" s="15"/>
    </row>
    <row r="100" spans="6:9" x14ac:dyDescent="0.4">
      <c r="F100" s="9"/>
      <c r="I100" s="15"/>
    </row>
    <row r="101" spans="6:9" x14ac:dyDescent="0.4">
      <c r="F101" s="9"/>
      <c r="I101" s="15"/>
    </row>
    <row r="102" spans="6:9" x14ac:dyDescent="0.4">
      <c r="F102" s="9"/>
      <c r="I102" s="12"/>
    </row>
    <row r="103" spans="6:9" x14ac:dyDescent="0.4">
      <c r="F103" s="9"/>
      <c r="I103" s="12"/>
    </row>
    <row r="104" spans="6:9" x14ac:dyDescent="0.4">
      <c r="F104" s="9"/>
      <c r="I104" s="12"/>
    </row>
    <row r="105" spans="6:9" x14ac:dyDescent="0.4">
      <c r="F105" s="9"/>
      <c r="I105" s="12"/>
    </row>
    <row r="106" spans="6:9" x14ac:dyDescent="0.4">
      <c r="F106" s="9"/>
      <c r="I106" s="12"/>
    </row>
    <row r="107" spans="6:9" x14ac:dyDescent="0.4">
      <c r="F107" s="9"/>
      <c r="I107" s="12"/>
    </row>
    <row r="108" spans="6:9" x14ac:dyDescent="0.4">
      <c r="F108" s="9"/>
      <c r="I108" s="12"/>
    </row>
    <row r="109" spans="6:9" x14ac:dyDescent="0.4">
      <c r="F109" s="9"/>
      <c r="I109" s="12"/>
    </row>
    <row r="110" spans="6:9" x14ac:dyDescent="0.4">
      <c r="F110" s="9"/>
      <c r="I110" s="12"/>
    </row>
    <row r="111" spans="6:9" x14ac:dyDescent="0.4">
      <c r="F111" s="9"/>
      <c r="I111" s="12"/>
    </row>
    <row r="113" spans="6:9" x14ac:dyDescent="0.4">
      <c r="F113" s="9"/>
      <c r="I113" s="12"/>
    </row>
    <row r="114" spans="6:9" x14ac:dyDescent="0.4">
      <c r="F114" s="9"/>
      <c r="I114" s="12"/>
    </row>
    <row r="115" spans="6:9" x14ac:dyDescent="0.4">
      <c r="F115" s="9"/>
      <c r="I115" s="12"/>
    </row>
    <row r="116" spans="6:9" x14ac:dyDescent="0.4">
      <c r="F116" s="9"/>
      <c r="I116" s="12"/>
    </row>
    <row r="117" spans="6:9" x14ac:dyDescent="0.4">
      <c r="F117" s="9"/>
      <c r="I117" s="12"/>
    </row>
    <row r="118" spans="6:9" x14ac:dyDescent="0.4">
      <c r="F118" s="9"/>
      <c r="I118" s="16"/>
    </row>
    <row r="119" spans="6:9" x14ac:dyDescent="0.4">
      <c r="F119" s="9"/>
      <c r="I119" s="16"/>
    </row>
    <row r="120" spans="6:9" x14ac:dyDescent="0.4">
      <c r="F120" s="9"/>
      <c r="I120" s="12"/>
    </row>
    <row r="121" spans="6:9" x14ac:dyDescent="0.4">
      <c r="F121" s="9"/>
      <c r="I121" s="12"/>
    </row>
    <row r="122" spans="6:9" x14ac:dyDescent="0.4">
      <c r="F122" s="9"/>
      <c r="I122" s="17"/>
    </row>
    <row r="123" spans="6:9" x14ac:dyDescent="0.4">
      <c r="F123" s="9"/>
      <c r="I123" s="17"/>
    </row>
    <row r="124" spans="6:9" x14ac:dyDescent="0.4">
      <c r="F124" s="9"/>
      <c r="I124" s="18"/>
    </row>
    <row r="125" spans="6:9" x14ac:dyDescent="0.4">
      <c r="F125" s="9"/>
      <c r="I125" s="17"/>
    </row>
    <row r="126" spans="6:9" x14ac:dyDescent="0.4">
      <c r="F126" s="9"/>
      <c r="I126" s="12"/>
    </row>
    <row r="127" spans="6:9" x14ac:dyDescent="0.4">
      <c r="F127" s="9"/>
      <c r="I127" s="12"/>
    </row>
    <row r="128" spans="6:9" x14ac:dyDescent="0.4">
      <c r="F128" s="9"/>
      <c r="I128" s="12"/>
    </row>
    <row r="129" spans="6:9" x14ac:dyDescent="0.4">
      <c r="F129" s="9"/>
      <c r="I129" s="12"/>
    </row>
    <row r="130" spans="6:9" x14ac:dyDescent="0.4">
      <c r="F130" s="9"/>
      <c r="I130" s="12"/>
    </row>
    <row r="131" spans="6:9" x14ac:dyDescent="0.4">
      <c r="F131" s="9"/>
      <c r="I131" s="12"/>
    </row>
    <row r="132" spans="6:9" x14ac:dyDescent="0.4">
      <c r="F132" s="9"/>
      <c r="I132" s="12"/>
    </row>
    <row r="133" spans="6:9" x14ac:dyDescent="0.4">
      <c r="F133" s="9"/>
      <c r="I133" s="17"/>
    </row>
    <row r="134" spans="6:9" x14ac:dyDescent="0.4">
      <c r="F134" s="9"/>
      <c r="I134" s="16"/>
    </row>
    <row r="135" spans="6:9" x14ac:dyDescent="0.4">
      <c r="F135" s="9"/>
      <c r="I135" s="16"/>
    </row>
    <row r="136" spans="6:9" x14ac:dyDescent="0.4">
      <c r="F136" s="9"/>
      <c r="I136" s="12"/>
    </row>
    <row r="137" spans="6:9" x14ac:dyDescent="0.4">
      <c r="F137" s="9"/>
      <c r="I137" s="12"/>
    </row>
    <row r="138" spans="6:9" x14ac:dyDescent="0.4">
      <c r="F138" s="9"/>
      <c r="I138" s="17"/>
    </row>
    <row r="139" spans="6:9" x14ac:dyDescent="0.4">
      <c r="F139" s="9"/>
      <c r="I139" s="17"/>
    </row>
    <row r="140" spans="6:9" x14ac:dyDescent="0.4">
      <c r="F140" s="9"/>
      <c r="I140" s="17"/>
    </row>
    <row r="141" spans="6:9" x14ac:dyDescent="0.4">
      <c r="F141" s="9"/>
      <c r="I141" s="17"/>
    </row>
    <row r="142" spans="6:9" x14ac:dyDescent="0.4">
      <c r="F142" s="9"/>
      <c r="I142" s="18"/>
    </row>
    <row r="143" spans="6:9" x14ac:dyDescent="0.4">
      <c r="F143" s="9"/>
      <c r="I143" s="17"/>
    </row>
    <row r="144" spans="6:9" x14ac:dyDescent="0.4">
      <c r="F144" s="9"/>
      <c r="I144" s="12"/>
    </row>
    <row r="145" spans="6:9" x14ac:dyDescent="0.4">
      <c r="F145" s="9"/>
      <c r="I145" s="16"/>
    </row>
    <row r="147" spans="6:9" x14ac:dyDescent="0.4">
      <c r="F147" s="9"/>
      <c r="I147" s="16"/>
    </row>
    <row r="148" spans="6:9" x14ac:dyDescent="0.4">
      <c r="F148" s="9"/>
      <c r="I148" s="12"/>
    </row>
    <row r="149" spans="6:9" x14ac:dyDescent="0.4">
      <c r="F149" s="9"/>
      <c r="I149" s="12"/>
    </row>
    <row r="150" spans="6:9" x14ac:dyDescent="0.4">
      <c r="F150" s="9"/>
      <c r="I150" s="12"/>
    </row>
    <row r="151" spans="6:9" x14ac:dyDescent="0.4">
      <c r="F151" s="10"/>
      <c r="I151" s="19"/>
    </row>
    <row r="152" spans="6:9" x14ac:dyDescent="0.4">
      <c r="F152" s="11"/>
      <c r="I152" s="20"/>
    </row>
    <row r="153" spans="6:9" x14ac:dyDescent="0.4">
      <c r="F153" s="9"/>
      <c r="I153" s="12"/>
    </row>
    <row r="154" spans="6:9" x14ac:dyDescent="0.4">
      <c r="F154" s="9"/>
      <c r="I154" s="12"/>
    </row>
    <row r="155" spans="6:9" x14ac:dyDescent="0.4">
      <c r="F155" s="9"/>
      <c r="I155" s="12"/>
    </row>
    <row r="156" spans="6:9" x14ac:dyDescent="0.4">
      <c r="F156" s="9"/>
      <c r="I156" s="12"/>
    </row>
    <row r="157" spans="6:9" x14ac:dyDescent="0.4">
      <c r="F157" s="9"/>
      <c r="I157" s="12"/>
    </row>
    <row r="158" spans="6:9" x14ac:dyDescent="0.4">
      <c r="F158" s="9"/>
      <c r="I158" s="12"/>
    </row>
    <row r="159" spans="6:9" x14ac:dyDescent="0.4">
      <c r="F159" s="9"/>
      <c r="I159" s="12"/>
    </row>
    <row r="160" spans="6:9" x14ac:dyDescent="0.4">
      <c r="F160" s="9"/>
      <c r="I160" s="12"/>
    </row>
    <row r="161" spans="6:9" x14ac:dyDescent="0.4">
      <c r="F161" s="9"/>
      <c r="I161" s="12"/>
    </row>
    <row r="162" spans="6:9" x14ac:dyDescent="0.4">
      <c r="F162" s="9"/>
      <c r="I162" s="16"/>
    </row>
    <row r="163" spans="6:9" x14ac:dyDescent="0.4">
      <c r="F163" s="9"/>
      <c r="I163" s="12"/>
    </row>
    <row r="164" spans="6:9" x14ac:dyDescent="0.4">
      <c r="F164" s="9"/>
      <c r="I164" s="12"/>
    </row>
    <row r="165" spans="6:9" x14ac:dyDescent="0.4">
      <c r="F165" s="9"/>
      <c r="I165" s="12"/>
    </row>
    <row r="166" spans="6:9" x14ac:dyDescent="0.4">
      <c r="F166" s="9"/>
      <c r="I166" s="17"/>
    </row>
    <row r="167" spans="6:9" x14ac:dyDescent="0.4">
      <c r="F167" s="9"/>
      <c r="I167" s="16"/>
    </row>
    <row r="168" spans="6:9" x14ac:dyDescent="0.4">
      <c r="F168" s="9"/>
      <c r="I168" s="16"/>
    </row>
    <row r="169" spans="6:9" x14ac:dyDescent="0.4">
      <c r="F169" s="9"/>
      <c r="I169" s="12"/>
    </row>
    <row r="170" spans="6:9" x14ac:dyDescent="0.4">
      <c r="F170" s="9"/>
      <c r="I170" s="12"/>
    </row>
    <row r="171" spans="6:9" x14ac:dyDescent="0.4">
      <c r="F171" s="9"/>
      <c r="I171" s="12"/>
    </row>
    <row r="172" spans="6:9" x14ac:dyDescent="0.4">
      <c r="F172" s="9"/>
      <c r="I172" s="12"/>
    </row>
    <row r="173" spans="6:9" x14ac:dyDescent="0.4">
      <c r="F173" s="9"/>
      <c r="I173" s="12"/>
    </row>
    <row r="174" spans="6:9" x14ac:dyDescent="0.4">
      <c r="F174" s="9"/>
      <c r="I174" s="12"/>
    </row>
    <row r="176" spans="6:9" x14ac:dyDescent="0.4">
      <c r="F176" s="9"/>
      <c r="I176" s="12"/>
    </row>
    <row r="177" spans="6:9" x14ac:dyDescent="0.4">
      <c r="F177" s="9"/>
      <c r="I177" s="12"/>
    </row>
    <row r="178" spans="6:9" x14ac:dyDescent="0.4">
      <c r="F178" s="9"/>
      <c r="I178" s="12"/>
    </row>
    <row r="179" spans="6:9" x14ac:dyDescent="0.4">
      <c r="F179" s="9"/>
      <c r="I179" s="12"/>
    </row>
    <row r="180" spans="6:9" x14ac:dyDescent="0.4">
      <c r="F180" s="9"/>
      <c r="I180" s="12"/>
    </row>
    <row r="181" spans="6:9" x14ac:dyDescent="0.4">
      <c r="F181" s="9"/>
      <c r="I181" s="12"/>
    </row>
    <row r="182" spans="6:9" x14ac:dyDescent="0.4">
      <c r="F182" s="9"/>
      <c r="I182" s="12"/>
    </row>
    <row r="183" spans="6:9" x14ac:dyDescent="0.4">
      <c r="F183" s="9"/>
      <c r="I183" s="12"/>
    </row>
    <row r="185" spans="6:9" x14ac:dyDescent="0.4">
      <c r="F185" s="9"/>
      <c r="I185" s="12"/>
    </row>
    <row r="186" spans="6:9" x14ac:dyDescent="0.4">
      <c r="F186" s="9"/>
      <c r="I186" s="12"/>
    </row>
    <row r="187" spans="6:9" x14ac:dyDescent="0.4">
      <c r="F187" s="9"/>
      <c r="I187" s="12"/>
    </row>
    <row r="188" spans="6:9" x14ac:dyDescent="0.4">
      <c r="F188" s="9"/>
      <c r="I188" s="12"/>
    </row>
    <row r="189" spans="6:9" x14ac:dyDescent="0.4">
      <c r="F189" s="9"/>
      <c r="I189" s="12"/>
    </row>
    <row r="190" spans="6:9" x14ac:dyDescent="0.4">
      <c r="F190" s="9"/>
      <c r="I190" s="12"/>
    </row>
    <row r="193" spans="6:9" x14ac:dyDescent="0.4">
      <c r="F193" s="9"/>
      <c r="I193" s="12"/>
    </row>
    <row r="194" spans="6:9" x14ac:dyDescent="0.4">
      <c r="F194" s="9"/>
      <c r="I194" s="12"/>
    </row>
    <row r="195" spans="6:9" x14ac:dyDescent="0.4">
      <c r="F195" s="9"/>
      <c r="I195" s="12"/>
    </row>
    <row r="196" spans="6:9" x14ac:dyDescent="0.4">
      <c r="F196" s="9"/>
      <c r="I196" s="12"/>
    </row>
    <row r="197" spans="6:9" x14ac:dyDescent="0.4">
      <c r="F197" s="9"/>
      <c r="I197" s="12"/>
    </row>
    <row r="198" spans="6:9" x14ac:dyDescent="0.4">
      <c r="F198" s="9"/>
      <c r="I198" s="12"/>
    </row>
    <row r="201" spans="6:9" x14ac:dyDescent="0.4">
      <c r="F201" s="9"/>
      <c r="I201" s="12"/>
    </row>
    <row r="202" spans="6:9" x14ac:dyDescent="0.4">
      <c r="F202" s="9"/>
      <c r="I202" s="12"/>
    </row>
    <row r="209" spans="6:9" x14ac:dyDescent="0.4">
      <c r="F209" s="9"/>
      <c r="I209" s="12"/>
    </row>
    <row r="210" spans="6:9" x14ac:dyDescent="0.4">
      <c r="F210" s="10"/>
      <c r="I210" s="19"/>
    </row>
    <row r="211" spans="6:9" x14ac:dyDescent="0.4">
      <c r="F211" s="11"/>
      <c r="I211" s="20"/>
    </row>
    <row r="212" spans="6:9" x14ac:dyDescent="0.4">
      <c r="F212" s="9"/>
      <c r="I212" s="12"/>
    </row>
    <row r="213" spans="6:9" x14ac:dyDescent="0.4">
      <c r="F213" s="9"/>
      <c r="I213" s="12"/>
    </row>
    <row r="214" spans="6:9" x14ac:dyDescent="0.4">
      <c r="F214" s="9"/>
      <c r="I214" s="12"/>
    </row>
    <row r="215" spans="6:9" x14ac:dyDescent="0.4">
      <c r="F215" s="9"/>
      <c r="I215" s="12"/>
    </row>
    <row r="216" spans="6:9" x14ac:dyDescent="0.4">
      <c r="F216" s="9"/>
      <c r="I216" s="12"/>
    </row>
    <row r="217" spans="6:9" x14ac:dyDescent="0.4">
      <c r="F217" s="9"/>
      <c r="I217" s="12"/>
    </row>
    <row r="218" spans="6:9" x14ac:dyDescent="0.4">
      <c r="F218" s="9"/>
      <c r="I218" s="12"/>
    </row>
    <row r="219" spans="6:9" x14ac:dyDescent="0.4">
      <c r="F219" s="9"/>
      <c r="I219" s="12"/>
    </row>
    <row r="220" spans="6:9" x14ac:dyDescent="0.4">
      <c r="F220" s="9"/>
      <c r="I220" s="12"/>
    </row>
    <row r="221" spans="6:9" x14ac:dyDescent="0.4">
      <c r="F221" s="9"/>
      <c r="I221" s="12"/>
    </row>
    <row r="222" spans="6:9" x14ac:dyDescent="0.4">
      <c r="F222" s="9"/>
      <c r="I222" s="12"/>
    </row>
    <row r="223" spans="6:9" x14ac:dyDescent="0.4">
      <c r="F223" s="9"/>
      <c r="I223" s="12"/>
    </row>
    <row r="224" spans="6:9" x14ac:dyDescent="0.4">
      <c r="F224" s="9"/>
      <c r="I224" s="12"/>
    </row>
    <row r="225" spans="6:9" x14ac:dyDescent="0.4">
      <c r="F225" s="9"/>
      <c r="I225" s="12"/>
    </row>
    <row r="226" spans="6:9" x14ac:dyDescent="0.4">
      <c r="F226" s="9"/>
      <c r="I226" s="12"/>
    </row>
    <row r="257" spans="6:9" x14ac:dyDescent="0.4">
      <c r="F257" s="9"/>
      <c r="I257" s="12"/>
    </row>
    <row r="258" spans="6:9" x14ac:dyDescent="0.4">
      <c r="F258" s="9"/>
      <c r="I258" s="12"/>
    </row>
    <row r="259" spans="6:9" x14ac:dyDescent="0.4">
      <c r="F259" s="9"/>
      <c r="I259" s="12"/>
    </row>
    <row r="260" spans="6:9" x14ac:dyDescent="0.4">
      <c r="F260" s="9"/>
      <c r="I260" s="12"/>
    </row>
    <row r="261" spans="6:9" x14ac:dyDescent="0.4">
      <c r="F261" s="9"/>
      <c r="I261" s="12"/>
    </row>
    <row r="262" spans="6:9" x14ac:dyDescent="0.4">
      <c r="F262" s="9"/>
      <c r="I262" s="12"/>
    </row>
    <row r="263" spans="6:9" x14ac:dyDescent="0.4">
      <c r="F263" s="9"/>
      <c r="I263" s="12"/>
    </row>
    <row r="264" spans="6:9" x14ac:dyDescent="0.4">
      <c r="F264" s="9"/>
      <c r="I264" s="12"/>
    </row>
    <row r="265" spans="6:9" x14ac:dyDescent="0.4">
      <c r="F265" s="9"/>
      <c r="I265" s="12"/>
    </row>
    <row r="268" spans="6:9" x14ac:dyDescent="0.4">
      <c r="F268" s="9"/>
      <c r="I268" s="12"/>
    </row>
    <row r="269" spans="6:9" x14ac:dyDescent="0.4">
      <c r="F269" s="10"/>
      <c r="I269" s="19"/>
    </row>
    <row r="270" spans="6:9" x14ac:dyDescent="0.4">
      <c r="F270" s="11"/>
      <c r="I270" s="20"/>
    </row>
    <row r="271" spans="6:9" x14ac:dyDescent="0.4">
      <c r="F271" s="9"/>
      <c r="I271" s="12"/>
    </row>
    <row r="272" spans="6:9" x14ac:dyDescent="0.4">
      <c r="F272" s="9"/>
      <c r="I272" s="12"/>
    </row>
    <row r="273" spans="6:9" x14ac:dyDescent="0.4">
      <c r="F273" s="9" t="s">
        <v>38</v>
      </c>
      <c r="I273" s="16">
        <v>1600</v>
      </c>
    </row>
    <row r="274" spans="6:9" x14ac:dyDescent="0.4">
      <c r="F274" s="9"/>
      <c r="I274" s="12"/>
    </row>
    <row r="275" spans="6:9" x14ac:dyDescent="0.4">
      <c r="F275" s="9"/>
      <c r="I275" s="12"/>
    </row>
    <row r="276" spans="6:9" x14ac:dyDescent="0.4">
      <c r="F276" s="9"/>
      <c r="I276" s="12"/>
    </row>
    <row r="277" spans="6:9" x14ac:dyDescent="0.4">
      <c r="F277" s="9"/>
      <c r="I277" s="12"/>
    </row>
    <row r="279" spans="6:9" x14ac:dyDescent="0.4">
      <c r="F279" s="9"/>
      <c r="I279" s="12"/>
    </row>
    <row r="280" spans="6:9" x14ac:dyDescent="0.4">
      <c r="F280" s="9"/>
      <c r="I280" s="12"/>
    </row>
    <row r="281" spans="6:9" x14ac:dyDescent="0.4">
      <c r="F281" s="9"/>
      <c r="I281" s="12"/>
    </row>
    <row r="282" spans="6:9" x14ac:dyDescent="0.4">
      <c r="F282" s="9"/>
      <c r="I282" s="12"/>
    </row>
    <row r="283" spans="6:9" x14ac:dyDescent="0.4">
      <c r="F283" s="9"/>
      <c r="I283" s="12"/>
    </row>
    <row r="284" spans="6:9" x14ac:dyDescent="0.4">
      <c r="F284" s="9"/>
      <c r="I284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 to ATB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Robert Miller</cp:lastModifiedBy>
  <cp:revision/>
  <dcterms:created xsi:type="dcterms:W3CDTF">2016-05-18T14:12:06Z</dcterms:created>
  <dcterms:modified xsi:type="dcterms:W3CDTF">2024-02-07T15:48:10Z</dcterms:modified>
  <cp:category/>
  <cp:contentStatus/>
</cp:coreProperties>
</file>