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<sst xmlns="http://schemas.openxmlformats.org/spreadsheetml/2006/main" count="11" uniqueCount="10">
  <si>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YEAR</t>
  </si>
  <si>
    <t>PRINCIPAL</t>
  </si>
  <si>
    <t>INTEREST</t>
  </si>
  <si>
    <t>TOTAL</t>
  </si>
  <si>
    <t>BALANCE</t>
  </si>
  <si>
    <t>JULY</t>
  </si>
  <si>
    <t>JANUARY</t>
  </si>
  <si>
    <t xml:space="preserve">BOND SERIES 1988     </t>
  </si>
  <si>
    <t>POWELL'S VALLEY WATER DISTRICT</t>
  </si>
  <si>
    <t>91-02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</si>
</sst>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13" borderId="0" xfId="0" applyNumberFormat="1" applyFill="1" applyAlignment="1">
      <alignment/>
    </xf>
    <xf numFmtId="164" fontId="0" fillId="1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7">
      <selection activeCell="H20" sqref="H20"/>
    </sheetView>
  </sheetViews>
  <sheetFormatPr defaultColWidth="9.140625" defaultRowHeight="12.75"/>
  <cols>
    <col min="1" max="1" width="8.421875" style="0" customWidth="1"/>
    <col min="2" max="2" width="14.421875" style="1" customWidth="1"/>
    <col min="3" max="3" width="15.57421875" style="1" customWidth="1"/>
    <col min="4" max="4" width="14.8515625" style="0" customWidth="1"/>
    <col min="5" max="5" width="15.140625" style="1" customWidth="1"/>
    <col min="6" max="6" width="15.00390625" style="0" customWidth="1"/>
  </cols>
  <sheetData>
    <row r="1" spans="1:6" ht="18">
      <c r="A1" s="12" t="s">
        <v>8</v>
      </c>
      <c r="F1" s="12" t="s">
        <v>9</v>
      </c>
    </row>
    <row r="2" spans="1:5" ht="15">
      <c r="A2" s="11" t="s">
        <v>7</v>
      </c>
      <c r="B2" s="6"/>
      <c r="C2" s="13">
        <v>239000</v>
      </c>
      <c r="D2" s="7"/>
      <c r="E2" s="14">
        <v>0.05</v>
      </c>
    </row>
    <row r="3" spans="1:5" ht="15">
      <c r="A3" s="5"/>
      <c r="B3" s="6"/>
      <c r="C3" s="6"/>
      <c r="D3" s="7"/>
      <c r="E3" s="6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6</v>
      </c>
      <c r="D5" s="8" t="s">
        <v>5</v>
      </c>
      <c r="E5" s="9"/>
      <c r="F5" s="9">
        <f>C2</f>
        <v>239000</v>
      </c>
    </row>
    <row r="6" spans="1:6" ht="12">
      <c r="A6">
        <v>1990</v>
      </c>
      <c r="B6" s="1">
        <v>2000</v>
      </c>
      <c r="C6" s="1">
        <f>PRODUCT(F5*E2/2)</f>
        <v>5975</v>
      </c>
      <c r="D6" s="1">
        <f>PRODUCT(F6*E2/2)</f>
        <v>5925</v>
      </c>
      <c r="E6" s="1">
        <f aca="true" t="shared" si="0" ref="E6:E43">SUM(B6+C6+D6)</f>
        <v>13900</v>
      </c>
      <c r="F6" s="1">
        <f aca="true" t="shared" si="1" ref="F6:F43">SUM(F5-B6)</f>
        <v>237000</v>
      </c>
    </row>
    <row r="7" spans="1:6" ht="12">
      <c r="A7" s="3">
        <f aca="true" t="shared" si="2" ref="A7:A43">A6+1</f>
        <v>1991</v>
      </c>
      <c r="B7" s="1">
        <v>2500</v>
      </c>
      <c r="C7" s="1">
        <f>PRODUCT(F6*E2/2)</f>
        <v>5925</v>
      </c>
      <c r="D7" s="1">
        <f>PRODUCT(F7*E2/2)</f>
        <v>5862.5</v>
      </c>
      <c r="E7" s="1">
        <f t="shared" si="0"/>
        <v>14287.5</v>
      </c>
      <c r="F7" s="1">
        <f t="shared" si="1"/>
        <v>234500</v>
      </c>
    </row>
    <row r="8" spans="1:6" ht="12">
      <c r="A8" s="3">
        <f t="shared" si="2"/>
        <v>1992</v>
      </c>
      <c r="B8" s="1">
        <v>2500</v>
      </c>
      <c r="C8" s="1">
        <f>PRODUCT(F7*E2/2)</f>
        <v>5862.5</v>
      </c>
      <c r="D8" s="1">
        <f>PRODUCT(F8*E2/2)</f>
        <v>5800</v>
      </c>
      <c r="E8" s="1">
        <f t="shared" si="0"/>
        <v>14162.5</v>
      </c>
      <c r="F8" s="1">
        <f t="shared" si="1"/>
        <v>232000</v>
      </c>
    </row>
    <row r="9" spans="1:6" ht="12">
      <c r="A9" s="3">
        <f t="shared" si="2"/>
        <v>1993</v>
      </c>
      <c r="B9" s="1">
        <v>2500</v>
      </c>
      <c r="C9" s="1">
        <f>PRODUCT(F8*E2/2)</f>
        <v>5800</v>
      </c>
      <c r="D9" s="1">
        <f>PRODUCT(F9*E2/2)</f>
        <v>5737.5</v>
      </c>
      <c r="E9" s="1">
        <f t="shared" si="0"/>
        <v>14037.5</v>
      </c>
      <c r="F9" s="1">
        <f t="shared" si="1"/>
        <v>229500</v>
      </c>
    </row>
    <row r="10" spans="1:6" ht="12">
      <c r="A10" s="3">
        <f t="shared" si="2"/>
        <v>1994</v>
      </c>
      <c r="B10" s="1">
        <v>2500</v>
      </c>
      <c r="C10" s="1">
        <f>PRODUCT(F9*E2/2)</f>
        <v>5737.5</v>
      </c>
      <c r="D10" s="1">
        <f>PRODUCT(F10*E2/2)</f>
        <v>5675</v>
      </c>
      <c r="E10" s="1">
        <f t="shared" si="0"/>
        <v>13912.5</v>
      </c>
      <c r="F10" s="1">
        <f t="shared" si="1"/>
        <v>227000</v>
      </c>
    </row>
    <row r="11" spans="1:6" ht="12">
      <c r="A11" s="3">
        <f t="shared" si="2"/>
        <v>1995</v>
      </c>
      <c r="B11" s="1">
        <v>3000</v>
      </c>
      <c r="C11" s="1">
        <f>PRODUCT(F10*E2/2)</f>
        <v>5675</v>
      </c>
      <c r="D11" s="1">
        <f>PRODUCT(F11*E2/2)</f>
        <v>5600</v>
      </c>
      <c r="E11" s="1">
        <f t="shared" si="0"/>
        <v>14275</v>
      </c>
      <c r="F11" s="1">
        <f t="shared" si="1"/>
        <v>224000</v>
      </c>
    </row>
    <row r="12" spans="1:6" ht="12">
      <c r="A12" s="3">
        <f t="shared" si="2"/>
        <v>1996</v>
      </c>
      <c r="B12" s="1">
        <v>3000</v>
      </c>
      <c r="C12" s="1">
        <f>PRODUCT(F11*E2/2)</f>
        <v>5600</v>
      </c>
      <c r="D12" s="1">
        <f>PRODUCT(F12*E2/2)</f>
        <v>5525</v>
      </c>
      <c r="E12" s="1">
        <f t="shared" si="0"/>
        <v>14125</v>
      </c>
      <c r="F12" s="1">
        <f t="shared" si="1"/>
        <v>221000</v>
      </c>
    </row>
    <row r="13" spans="1:6" ht="12">
      <c r="A13" s="3">
        <f t="shared" si="2"/>
        <v>1997</v>
      </c>
      <c r="B13" s="1">
        <v>3000</v>
      </c>
      <c r="C13" s="1">
        <f>PRODUCT(F12*E2/2)</f>
        <v>5525</v>
      </c>
      <c r="D13" s="1">
        <f>PRODUCT(F13*E2/2)</f>
        <v>5450</v>
      </c>
      <c r="E13" s="1">
        <f t="shared" si="0"/>
        <v>13975</v>
      </c>
      <c r="F13" s="1">
        <f t="shared" si="1"/>
        <v>218000</v>
      </c>
    </row>
    <row r="14" spans="1:6" ht="12">
      <c r="A14" s="3">
        <f t="shared" si="2"/>
        <v>1998</v>
      </c>
      <c r="B14" s="1">
        <v>3000</v>
      </c>
      <c r="C14" s="1">
        <f>PRODUCT(F13*E2/2)</f>
        <v>5450</v>
      </c>
      <c r="D14" s="1">
        <f>PRODUCT(F14*E2/2)</f>
        <v>5375</v>
      </c>
      <c r="E14" s="1">
        <f t="shared" si="0"/>
        <v>13825</v>
      </c>
      <c r="F14" s="1">
        <f t="shared" si="1"/>
        <v>215000</v>
      </c>
    </row>
    <row r="15" spans="1:6" ht="12">
      <c r="A15" s="3">
        <f t="shared" si="2"/>
        <v>1999</v>
      </c>
      <c r="B15" s="1">
        <v>3500</v>
      </c>
      <c r="C15" s="1">
        <f>PRODUCT(F14*E2/2)</f>
        <v>5375</v>
      </c>
      <c r="D15" s="1">
        <f>PRODUCT(F15*E2/2)</f>
        <v>5287.5</v>
      </c>
      <c r="E15" s="1">
        <f t="shared" si="0"/>
        <v>14162.5</v>
      </c>
      <c r="F15" s="1">
        <f t="shared" si="1"/>
        <v>211500</v>
      </c>
    </row>
    <row r="16" spans="1:6" ht="12">
      <c r="A16" s="3">
        <f t="shared" si="2"/>
        <v>2000</v>
      </c>
      <c r="B16" s="1">
        <v>3500</v>
      </c>
      <c r="C16" s="1">
        <f>PRODUCT(F15*E2/2)</f>
        <v>5287.5</v>
      </c>
      <c r="D16" s="1">
        <f>PRODUCT(F16*E2/2)</f>
        <v>5200</v>
      </c>
      <c r="E16" s="1">
        <f t="shared" si="0"/>
        <v>13987.5</v>
      </c>
      <c r="F16" s="1">
        <f t="shared" si="1"/>
        <v>208000</v>
      </c>
    </row>
    <row r="17" spans="1:6" ht="12">
      <c r="A17" s="3">
        <f t="shared" si="2"/>
        <v>2001</v>
      </c>
      <c r="B17" s="1">
        <v>4000</v>
      </c>
      <c r="C17" s="1">
        <f>PRODUCT(F16*E2/2)</f>
        <v>5200</v>
      </c>
      <c r="D17" s="1">
        <f>PRODUCT(F17*E2/2)</f>
        <v>5100</v>
      </c>
      <c r="E17" s="1">
        <f t="shared" si="0"/>
        <v>14300</v>
      </c>
      <c r="F17" s="1">
        <f t="shared" si="1"/>
        <v>204000</v>
      </c>
    </row>
    <row r="18" spans="1:6" ht="12">
      <c r="A18" s="3">
        <f t="shared" si="2"/>
        <v>2002</v>
      </c>
      <c r="B18" s="1">
        <v>4000</v>
      </c>
      <c r="C18" s="1">
        <f>PRODUCT(F17*E2/2)</f>
        <v>5100</v>
      </c>
      <c r="D18" s="1">
        <f>PRODUCT(F18*E2/2)</f>
        <v>5000</v>
      </c>
      <c r="E18" s="1">
        <f t="shared" si="0"/>
        <v>14100</v>
      </c>
      <c r="F18" s="1">
        <f t="shared" si="1"/>
        <v>200000</v>
      </c>
    </row>
    <row r="19" spans="1:6" ht="12">
      <c r="A19" s="3">
        <f t="shared" si="2"/>
        <v>2003</v>
      </c>
      <c r="B19" s="1">
        <v>4000</v>
      </c>
      <c r="C19" s="1">
        <f>PRODUCT(F18*E2/2)</f>
        <v>5000</v>
      </c>
      <c r="D19" s="1">
        <f>PRODUCT(F19*E2/2)</f>
        <v>4900</v>
      </c>
      <c r="E19" s="1">
        <f t="shared" si="0"/>
        <v>13900</v>
      </c>
      <c r="F19" s="1">
        <f t="shared" si="1"/>
        <v>196000</v>
      </c>
    </row>
    <row r="20" spans="1:6" ht="12">
      <c r="A20" s="3">
        <f t="shared" si="2"/>
        <v>2004</v>
      </c>
      <c r="B20" s="1">
        <v>4500</v>
      </c>
      <c r="C20" s="1">
        <f>PRODUCT(F19*E2/2)</f>
        <v>4900</v>
      </c>
      <c r="D20" s="1">
        <f>PRODUCT(F20*E2/2)</f>
        <v>4787.5</v>
      </c>
      <c r="E20" s="1">
        <f t="shared" si="0"/>
        <v>14187.5</v>
      </c>
      <c r="F20" s="1">
        <f t="shared" si="1"/>
        <v>191500</v>
      </c>
    </row>
    <row r="21" spans="1:6" ht="12">
      <c r="A21" s="3">
        <f t="shared" si="2"/>
        <v>2005</v>
      </c>
      <c r="B21" s="1">
        <v>4500</v>
      </c>
      <c r="C21" s="1">
        <f>PRODUCT(F20*E2/2)</f>
        <v>4787.5</v>
      </c>
      <c r="D21" s="1">
        <f>PRODUCT(F21*E2/2)</f>
        <v>4675</v>
      </c>
      <c r="E21" s="1">
        <f t="shared" si="0"/>
        <v>13962.5</v>
      </c>
      <c r="F21" s="1">
        <f t="shared" si="1"/>
        <v>187000</v>
      </c>
    </row>
    <row r="22" spans="1:6" ht="12">
      <c r="A22" s="3">
        <f t="shared" si="2"/>
        <v>2006</v>
      </c>
      <c r="B22" s="1">
        <v>5000</v>
      </c>
      <c r="C22" s="1">
        <f>PRODUCT(F21*E2/2)</f>
        <v>4675</v>
      </c>
      <c r="D22" s="1">
        <f>PRODUCT(F22*E2/2)</f>
        <v>4550</v>
      </c>
      <c r="E22" s="1">
        <f t="shared" si="0"/>
        <v>14225</v>
      </c>
      <c r="F22" s="1">
        <f t="shared" si="1"/>
        <v>182000</v>
      </c>
    </row>
    <row r="23" spans="1:6" ht="12">
      <c r="A23" s="3">
        <f t="shared" si="2"/>
        <v>2007</v>
      </c>
      <c r="B23" s="1">
        <v>5000</v>
      </c>
      <c r="C23" s="1">
        <f>PRODUCT(F22*E2/2)</f>
        <v>4550</v>
      </c>
      <c r="D23" s="1">
        <f>PRODUCT(F23*E2/2)</f>
        <v>4425</v>
      </c>
      <c r="E23" s="1">
        <f t="shared" si="0"/>
        <v>13975</v>
      </c>
      <c r="F23" s="1">
        <f t="shared" si="1"/>
        <v>177000</v>
      </c>
    </row>
    <row r="24" spans="1:6" ht="12">
      <c r="A24" s="3">
        <f t="shared" si="2"/>
        <v>2008</v>
      </c>
      <c r="B24" s="1">
        <v>5500</v>
      </c>
      <c r="C24" s="1">
        <f>PRODUCT(F23*E2/2)</f>
        <v>4425</v>
      </c>
      <c r="D24" s="1">
        <f>PRODUCT(F24*E2/2)</f>
        <v>4287.5</v>
      </c>
      <c r="E24" s="1">
        <f t="shared" si="0"/>
        <v>14212.5</v>
      </c>
      <c r="F24" s="1">
        <f t="shared" si="1"/>
        <v>171500</v>
      </c>
    </row>
    <row r="25" spans="1:6" ht="12">
      <c r="A25" s="3">
        <f t="shared" si="2"/>
        <v>2009</v>
      </c>
      <c r="B25" s="1">
        <v>5500</v>
      </c>
      <c r="C25" s="1">
        <f>PRODUCT(F24*E2/2)</f>
        <v>4287.5</v>
      </c>
      <c r="D25" s="1">
        <f>PRODUCT(F25*E2/2)</f>
        <v>4150</v>
      </c>
      <c r="E25" s="1">
        <f t="shared" si="0"/>
        <v>13937.5</v>
      </c>
      <c r="F25" s="1">
        <f t="shared" si="1"/>
        <v>166000</v>
      </c>
    </row>
    <row r="26" spans="1:6" ht="12">
      <c r="A26" s="3">
        <f t="shared" si="2"/>
        <v>2010</v>
      </c>
      <c r="B26" s="1">
        <v>6000</v>
      </c>
      <c r="C26" s="1">
        <f>PRODUCT(F25*E2/2)</f>
        <v>4150</v>
      </c>
      <c r="D26" s="1">
        <f>PRODUCT(F26*E2/2)</f>
        <v>4000</v>
      </c>
      <c r="E26" s="1">
        <f t="shared" si="0"/>
        <v>14150</v>
      </c>
      <c r="F26" s="1">
        <f t="shared" si="1"/>
        <v>160000</v>
      </c>
    </row>
    <row r="27" spans="1:6" ht="12">
      <c r="A27" s="3">
        <f t="shared" si="2"/>
        <v>2011</v>
      </c>
      <c r="B27" s="1">
        <v>6000</v>
      </c>
      <c r="C27" s="1">
        <f>PRODUCT(F26*E2/2)</f>
        <v>4000</v>
      </c>
      <c r="D27" s="1">
        <f>PRODUCT(F27*E2/2)</f>
        <v>3850</v>
      </c>
      <c r="E27" s="1">
        <f t="shared" si="0"/>
        <v>13850</v>
      </c>
      <c r="F27" s="1">
        <f t="shared" si="1"/>
        <v>154000</v>
      </c>
    </row>
    <row r="28" spans="1:6" ht="12">
      <c r="A28" s="3">
        <f t="shared" si="2"/>
        <v>2012</v>
      </c>
      <c r="B28" s="1">
        <v>6500</v>
      </c>
      <c r="C28" s="1">
        <f>PRODUCT(F27*E2/2)</f>
        <v>3850</v>
      </c>
      <c r="D28" s="1">
        <f>PRODUCT(F28*E2/2)</f>
        <v>3687.5</v>
      </c>
      <c r="E28" s="1">
        <f t="shared" si="0"/>
        <v>14037.5</v>
      </c>
      <c r="F28" s="1">
        <f t="shared" si="1"/>
        <v>147500</v>
      </c>
    </row>
    <row r="29" spans="1:6" ht="12">
      <c r="A29" s="3">
        <f t="shared" si="2"/>
        <v>2013</v>
      </c>
      <c r="B29" s="1">
        <v>7000</v>
      </c>
      <c r="C29" s="1">
        <f>PRODUCT(F28*E2/2)</f>
        <v>3687.5</v>
      </c>
      <c r="D29" s="1">
        <f>PRODUCT(F29*E2/2)</f>
        <v>3512.5</v>
      </c>
      <c r="E29" s="1">
        <f t="shared" si="0"/>
        <v>14200</v>
      </c>
      <c r="F29" s="1">
        <f t="shared" si="1"/>
        <v>140500</v>
      </c>
    </row>
    <row r="30" spans="1:6" ht="12">
      <c r="A30" s="3">
        <f t="shared" si="2"/>
        <v>2014</v>
      </c>
      <c r="B30" s="1">
        <v>7000</v>
      </c>
      <c r="C30" s="1">
        <f>PRODUCT(F29*E2/2)</f>
        <v>3512.5</v>
      </c>
      <c r="D30" s="1">
        <f>PRODUCT(F30*E2/2)</f>
        <v>3337.5</v>
      </c>
      <c r="E30" s="1">
        <f t="shared" si="0"/>
        <v>13850</v>
      </c>
      <c r="F30" s="1">
        <f t="shared" si="1"/>
        <v>133500</v>
      </c>
    </row>
    <row r="31" spans="1:6" ht="12">
      <c r="A31" s="3">
        <f t="shared" si="2"/>
        <v>2015</v>
      </c>
      <c r="B31" s="1">
        <v>7500</v>
      </c>
      <c r="C31" s="1">
        <f>PRODUCT(F30*E2/2)</f>
        <v>3337.5</v>
      </c>
      <c r="D31" s="1">
        <f>PRODUCT(F31*E2/2)</f>
        <v>3150</v>
      </c>
      <c r="E31" s="1">
        <f t="shared" si="0"/>
        <v>13987.5</v>
      </c>
      <c r="F31" s="1">
        <f t="shared" si="1"/>
        <v>126000</v>
      </c>
    </row>
    <row r="32" spans="1:6" ht="12">
      <c r="A32" s="3">
        <f t="shared" si="2"/>
        <v>2016</v>
      </c>
      <c r="B32" s="1">
        <v>8000</v>
      </c>
      <c r="C32" s="1">
        <f>PRODUCT(F31*E2/2)</f>
        <v>3150</v>
      </c>
      <c r="D32" s="1">
        <f>PRODUCT(F32*E2/2)</f>
        <v>2950</v>
      </c>
      <c r="E32" s="1">
        <f t="shared" si="0"/>
        <v>14100</v>
      </c>
      <c r="F32" s="1">
        <f t="shared" si="1"/>
        <v>118000</v>
      </c>
    </row>
    <row r="33" spans="1:6" ht="12">
      <c r="A33" s="3">
        <f t="shared" si="2"/>
        <v>2017</v>
      </c>
      <c r="B33" s="1">
        <v>8500</v>
      </c>
      <c r="C33" s="1">
        <f>PRODUCT(F32*E2/2)</f>
        <v>2950</v>
      </c>
      <c r="D33" s="1">
        <f>PRODUCT(F33*E2/2)</f>
        <v>2737.5</v>
      </c>
      <c r="E33" s="1">
        <f t="shared" si="0"/>
        <v>14187.5</v>
      </c>
      <c r="F33" s="1">
        <f t="shared" si="1"/>
        <v>109500</v>
      </c>
    </row>
    <row r="34" spans="1:6" ht="12">
      <c r="A34" s="3">
        <f t="shared" si="2"/>
        <v>2018</v>
      </c>
      <c r="B34" s="1">
        <v>9000</v>
      </c>
      <c r="C34" s="1">
        <f>PRODUCT(F33*E2/2)</f>
        <v>2737.5</v>
      </c>
      <c r="D34" s="1">
        <f>PRODUCT(F34*E2/2)</f>
        <v>2512.5</v>
      </c>
      <c r="E34" s="1">
        <f t="shared" si="0"/>
        <v>14250</v>
      </c>
      <c r="F34" s="1">
        <f t="shared" si="1"/>
        <v>100500</v>
      </c>
    </row>
    <row r="35" spans="1:6" ht="12">
      <c r="A35" s="3">
        <f t="shared" si="2"/>
        <v>2019</v>
      </c>
      <c r="B35" s="1">
        <v>9000</v>
      </c>
      <c r="C35" s="1">
        <f>PRODUCT(F34*E2/2)</f>
        <v>2512.5</v>
      </c>
      <c r="D35" s="1">
        <f>PRODUCT(F35*E2/2)</f>
        <v>2287.5</v>
      </c>
      <c r="E35" s="1">
        <f t="shared" si="0"/>
        <v>13800</v>
      </c>
      <c r="F35" s="1">
        <f t="shared" si="1"/>
        <v>91500</v>
      </c>
    </row>
    <row r="36" spans="1:6" ht="12">
      <c r="A36" s="3">
        <f t="shared" si="2"/>
        <v>2020</v>
      </c>
      <c r="B36" s="1">
        <v>9500</v>
      </c>
      <c r="C36" s="1">
        <f>PRODUCT(F35*E2/2)</f>
        <v>2287.5</v>
      </c>
      <c r="D36" s="1">
        <f>PRODUCT(F36*E2/2)</f>
        <v>2050</v>
      </c>
      <c r="E36" s="1">
        <f t="shared" si="0"/>
        <v>13837.5</v>
      </c>
      <c r="F36" s="1">
        <f t="shared" si="1"/>
        <v>82000</v>
      </c>
    </row>
    <row r="37" spans="1:6" ht="12">
      <c r="A37" s="3">
        <f t="shared" si="2"/>
        <v>2021</v>
      </c>
      <c r="B37" s="1">
        <v>10000</v>
      </c>
      <c r="C37" s="1">
        <f>PRODUCT(F36*E2/2)</f>
        <v>2050</v>
      </c>
      <c r="D37" s="1">
        <f>PRODUCT(F37*E2/2)</f>
        <v>1800</v>
      </c>
      <c r="E37" s="1">
        <f t="shared" si="0"/>
        <v>13850</v>
      </c>
      <c r="F37" s="1">
        <f t="shared" si="1"/>
        <v>72000</v>
      </c>
    </row>
    <row r="38" spans="1:6" ht="12">
      <c r="A38" s="3">
        <f t="shared" si="2"/>
        <v>2022</v>
      </c>
      <c r="B38" s="1">
        <v>10500</v>
      </c>
      <c r="C38" s="1">
        <f>PRODUCT(F37*E2/2)</f>
        <v>1800</v>
      </c>
      <c r="D38" s="1">
        <f>PRODUCT(F38*E2/2)</f>
        <v>1537.5</v>
      </c>
      <c r="E38" s="1">
        <f t="shared" si="0"/>
        <v>13837.5</v>
      </c>
      <c r="F38" s="1">
        <f t="shared" si="1"/>
        <v>61500</v>
      </c>
    </row>
    <row r="39" spans="1:6" ht="12">
      <c r="A39" s="3">
        <f t="shared" si="2"/>
        <v>2023</v>
      </c>
      <c r="B39" s="1">
        <v>11000</v>
      </c>
      <c r="C39" s="1">
        <f>PRODUCT(F38*E2/2)</f>
        <v>1537.5</v>
      </c>
      <c r="D39" s="1">
        <f>PRODUCT(F39*E2/2)</f>
        <v>1262.5</v>
      </c>
      <c r="E39" s="1">
        <f t="shared" si="0"/>
        <v>13800</v>
      </c>
      <c r="F39" s="1">
        <f t="shared" si="1"/>
        <v>50500</v>
      </c>
    </row>
    <row r="40" spans="1:6" ht="12">
      <c r="A40" s="15">
        <f t="shared" si="2"/>
        <v>2024</v>
      </c>
      <c r="B40" s="16">
        <v>11500</v>
      </c>
      <c r="C40" s="16">
        <f>PRODUCT(F39*E2/2)</f>
        <v>1262.5</v>
      </c>
      <c r="D40" s="16">
        <f>PRODUCT(F40*E2/2)</f>
        <v>975</v>
      </c>
      <c r="E40" s="16">
        <f t="shared" si="0"/>
        <v>13737.5</v>
      </c>
      <c r="F40" s="16">
        <f t="shared" si="1"/>
        <v>39000</v>
      </c>
    </row>
    <row r="41" spans="1:6" ht="12">
      <c r="A41" s="15">
        <f t="shared" si="2"/>
        <v>2025</v>
      </c>
      <c r="B41" s="16">
        <v>12500</v>
      </c>
      <c r="C41" s="16">
        <f>PRODUCT(F40*E2/2)</f>
        <v>975</v>
      </c>
      <c r="D41" s="16">
        <f>PRODUCT(F41*E2/2)</f>
        <v>662.5</v>
      </c>
      <c r="E41" s="16">
        <f t="shared" si="0"/>
        <v>14137.5</v>
      </c>
      <c r="F41" s="16">
        <f t="shared" si="1"/>
        <v>26500</v>
      </c>
    </row>
    <row r="42" spans="1:6" ht="12">
      <c r="A42" s="15">
        <f t="shared" si="2"/>
        <v>2026</v>
      </c>
      <c r="B42" s="16">
        <v>13000</v>
      </c>
      <c r="C42" s="16">
        <f>PRODUCT(F41*E2/2)</f>
        <v>662.5</v>
      </c>
      <c r="D42" s="16">
        <f>PRODUCT(F42*E2/2)</f>
        <v>337.5</v>
      </c>
      <c r="E42" s="16">
        <f t="shared" si="0"/>
        <v>14000</v>
      </c>
      <c r="F42" s="16">
        <f t="shared" si="1"/>
        <v>13500</v>
      </c>
    </row>
    <row r="43" spans="1:6" ht="12">
      <c r="A43" s="15">
        <f t="shared" si="2"/>
        <v>2027</v>
      </c>
      <c r="B43" s="16">
        <v>13500</v>
      </c>
      <c r="C43" s="16">
        <f>PRODUCT(F42*E2/2)</f>
        <v>337.5</v>
      </c>
      <c r="D43" s="16">
        <f>PRODUCT(F43*E2/2)</f>
        <v>0</v>
      </c>
      <c r="E43" s="16">
        <f t="shared" si="0"/>
        <v>13837.5</v>
      </c>
      <c r="F43" s="16">
        <f t="shared" si="1"/>
        <v>0</v>
      </c>
    </row>
    <row r="45" spans="2:5" ht="12">
      <c r="B45" s="1">
        <f>SUM(B6:B43)</f>
        <v>239000</v>
      </c>
      <c r="C45" s="1">
        <f>SUM(C6:C43)</f>
        <v>149937.5</v>
      </c>
      <c r="D45" s="1">
        <f>SUM(D6:D43)</f>
        <v>143962.5</v>
      </c>
      <c r="E45" s="1">
        <f>SUM(E6:E43)</f>
        <v>532900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Janet Reid</cp:lastModifiedBy>
  <cp:lastPrinted>2010-11-15T16:31:51Z</cp:lastPrinted>
  <dcterms:created xsi:type="dcterms:W3CDTF">2000-04-03T16:05:26Z</dcterms:created>
  <dcterms:modified xsi:type="dcterms:W3CDTF">2023-12-05T18:20:34Z</dcterms:modified>
  <cp:category/>
  <cp:version/>
  <cp:contentType/>
  <cp:contentStatus/>
</cp:coreProperties>
</file>