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fs2\rates\CN2023\CNs-00375-00376 - L K ECR 2-year review (Sep19-Aug23)\3 - Data Requests and Testimony\KU\0 - efiled 02-14-2024\"/>
    </mc:Choice>
  </mc:AlternateContent>
  <xr:revisionPtr revIDLastSave="0" documentId="13_ncr:1_{41D599CA-E18B-49B3-88D6-B4A4E979AD90}" xr6:coauthVersionLast="47" xr6:coauthVersionMax="47" xr10:uidLastSave="{00000000-0000-0000-0000-000000000000}"/>
  <bookViews>
    <workbookView xWindow="-120" yWindow="-120" windowWidth="29040" windowHeight="17025" xr2:uid="{1CFB3103-217E-4207-B421-D4B01C8B6392}"/>
  </bookViews>
  <sheets>
    <sheet name="KU 2YE 04.21" sheetId="3" r:id="rId1"/>
    <sheet name="KU 2YE 04.23" sheetId="2" r:id="rId2"/>
    <sheet name="KU 6ME 10.23" sheetId="1" r:id="rId3"/>
  </sheets>
  <definedNames>
    <definedName name="_xlnm.Print_Area" localSheetId="0">'KU 2YE 04.21'!$A$1:$Q$30</definedName>
    <definedName name="_xlnm.Print_Area" localSheetId="1">'KU 2YE 04.23'!$A$1:$Q$29</definedName>
    <definedName name="_xlnm.Print_Area" localSheetId="2">'KU 6ME 10.23'!$A$1:$Q$30</definedName>
    <definedName name="_xlnm.Print_Titles" localSheetId="0">'KU 2YE 04.21'!$A:$B,'KU 2YE 04.21'!$1:$3</definedName>
    <definedName name="_xlnm.Print_Titles" localSheetId="1">'KU 2YE 04.23'!$A:$B,'KU 2YE 04.23'!$1:$3</definedName>
    <definedName name="_xlnm.Print_Titles" localSheetId="2">'KU 6ME 10.23'!$A:$B,'KU 6ME 10.23'!$1:$3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L32" i="3" l="1"/>
  <c r="BM32" i="3" s="1"/>
  <c r="BI32" i="3"/>
  <c r="BJ32" i="3" s="1"/>
  <c r="AZ32" i="3"/>
  <c r="BA32" i="3" s="1"/>
  <c r="AW32" i="3"/>
  <c r="AN32" i="3"/>
  <c r="AO32" i="3" s="1"/>
  <c r="AK32" i="3"/>
  <c r="AB32" i="3"/>
  <c r="AC32" i="3" s="1"/>
  <c r="Y32" i="3"/>
  <c r="P32" i="3"/>
  <c r="Q32" i="3" s="1"/>
  <c r="M32" i="3"/>
  <c r="N32" i="3" s="1"/>
  <c r="D32" i="3"/>
  <c r="BS30" i="3"/>
  <c r="BR30" i="3"/>
  <c r="BO30" i="3"/>
  <c r="BP30" i="3" s="1"/>
  <c r="BL30" i="3"/>
  <c r="BM30" i="3" s="1"/>
  <c r="BJ30" i="3"/>
  <c r="BI30" i="3"/>
  <c r="BG30" i="3"/>
  <c r="BF30" i="3"/>
  <c r="BC30" i="3"/>
  <c r="BD30" i="3" s="1"/>
  <c r="AZ30" i="3"/>
  <c r="BA30" i="3" s="1"/>
  <c r="AX30" i="3"/>
  <c r="AW30" i="3"/>
  <c r="AU30" i="3"/>
  <c r="AT30" i="3"/>
  <c r="AQ30" i="3"/>
  <c r="AR30" i="3" s="1"/>
  <c r="AN30" i="3"/>
  <c r="AO30" i="3" s="1"/>
  <c r="AL30" i="3"/>
  <c r="AK30" i="3"/>
  <c r="AI30" i="3"/>
  <c r="AH30" i="3"/>
  <c r="AE30" i="3"/>
  <c r="AF30" i="3" s="1"/>
  <c r="AB30" i="3"/>
  <c r="AC30" i="3" s="1"/>
  <c r="Z30" i="3"/>
  <c r="Y30" i="3"/>
  <c r="W30" i="3"/>
  <c r="V30" i="3"/>
  <c r="S30" i="3"/>
  <c r="T30" i="3" s="1"/>
  <c r="P30" i="3"/>
  <c r="Q30" i="3" s="1"/>
  <c r="N30" i="3"/>
  <c r="M30" i="3"/>
  <c r="K30" i="3"/>
  <c r="J30" i="3"/>
  <c r="G30" i="3"/>
  <c r="H30" i="3" s="1"/>
  <c r="D30" i="3"/>
  <c r="E30" i="3" s="1"/>
  <c r="C30" i="3"/>
  <c r="C32" i="3" s="1"/>
  <c r="BP29" i="3"/>
  <c r="BM29" i="3"/>
  <c r="BJ29" i="3"/>
  <c r="BD29" i="3"/>
  <c r="BA29" i="3"/>
  <c r="AU29" i="3"/>
  <c r="AR29" i="3"/>
  <c r="AL29" i="3"/>
  <c r="AF29" i="3"/>
  <c r="AC29" i="3"/>
  <c r="W29" i="3"/>
  <c r="T29" i="3"/>
  <c r="Q29" i="3"/>
  <c r="K29" i="3"/>
  <c r="E29" i="3"/>
  <c r="BS25" i="3"/>
  <c r="BR25" i="3"/>
  <c r="BP25" i="3"/>
  <c r="BO25" i="3"/>
  <c r="BL25" i="3"/>
  <c r="BM25" i="3" s="1"/>
  <c r="BI25" i="3"/>
  <c r="BJ25" i="3" s="1"/>
  <c r="BG25" i="3"/>
  <c r="BF25" i="3"/>
  <c r="BD25" i="3"/>
  <c r="BC25" i="3"/>
  <c r="AZ25" i="3"/>
  <c r="BA25" i="3" s="1"/>
  <c r="AW25" i="3"/>
  <c r="AX25" i="3" s="1"/>
  <c r="AU25" i="3"/>
  <c r="AT25" i="3"/>
  <c r="AR25" i="3"/>
  <c r="AQ25" i="3"/>
  <c r="AN25" i="3"/>
  <c r="AO25" i="3" s="1"/>
  <c r="AK25" i="3"/>
  <c r="AL25" i="3" s="1"/>
  <c r="AI25" i="3"/>
  <c r="AH25" i="3"/>
  <c r="AF25" i="3"/>
  <c r="AE25" i="3"/>
  <c r="AB25" i="3"/>
  <c r="AC25" i="3" s="1"/>
  <c r="Y25" i="3"/>
  <c r="Z25" i="3" s="1"/>
  <c r="W25" i="3"/>
  <c r="V25" i="3"/>
  <c r="T25" i="3"/>
  <c r="S25" i="3"/>
  <c r="P25" i="3"/>
  <c r="Q25" i="3" s="1"/>
  <c r="M25" i="3"/>
  <c r="N25" i="3" s="1"/>
  <c r="K25" i="3"/>
  <c r="J25" i="3"/>
  <c r="H25" i="3"/>
  <c r="G25" i="3"/>
  <c r="D25" i="3"/>
  <c r="E25" i="3" s="1"/>
  <c r="C25" i="3"/>
  <c r="BS24" i="3"/>
  <c r="BP24" i="3"/>
  <c r="BM24" i="3"/>
  <c r="BJ24" i="3"/>
  <c r="BG24" i="3"/>
  <c r="BD24" i="3"/>
  <c r="BA24" i="3"/>
  <c r="AX24" i="3"/>
  <c r="AU24" i="3"/>
  <c r="AR24" i="3"/>
  <c r="AO24" i="3"/>
  <c r="AL24" i="3"/>
  <c r="AI24" i="3"/>
  <c r="AF24" i="3"/>
  <c r="AC24" i="3"/>
  <c r="Z24" i="3"/>
  <c r="W24" i="3"/>
  <c r="T24" i="3"/>
  <c r="Q24" i="3"/>
  <c r="N24" i="3"/>
  <c r="K24" i="3"/>
  <c r="H24" i="3"/>
  <c r="E24" i="3"/>
  <c r="BS23" i="3"/>
  <c r="BP23" i="3"/>
  <c r="BM23" i="3"/>
  <c r="BJ23" i="3"/>
  <c r="BG23" i="3"/>
  <c r="BD23" i="3"/>
  <c r="BA23" i="3"/>
  <c r="AX23" i="3"/>
  <c r="AU23" i="3"/>
  <c r="AR23" i="3"/>
  <c r="AO23" i="3"/>
  <c r="AL23" i="3"/>
  <c r="AI23" i="3"/>
  <c r="AF23" i="3"/>
  <c r="AC23" i="3"/>
  <c r="Z23" i="3"/>
  <c r="W23" i="3"/>
  <c r="T23" i="3"/>
  <c r="Q23" i="3"/>
  <c r="N23" i="3"/>
  <c r="K23" i="3"/>
  <c r="H23" i="3"/>
  <c r="E23" i="3"/>
  <c r="BS22" i="3"/>
  <c r="BP22" i="3"/>
  <c r="BM22" i="3"/>
  <c r="BJ22" i="3"/>
  <c r="BG22" i="3"/>
  <c r="BD22" i="3"/>
  <c r="BA22" i="3"/>
  <c r="AX22" i="3"/>
  <c r="AU22" i="3"/>
  <c r="AR22" i="3"/>
  <c r="AO22" i="3"/>
  <c r="AL22" i="3"/>
  <c r="AI22" i="3"/>
  <c r="AF22" i="3"/>
  <c r="AC22" i="3"/>
  <c r="Z22" i="3"/>
  <c r="W22" i="3"/>
  <c r="T22" i="3"/>
  <c r="Q22" i="3"/>
  <c r="N22" i="3"/>
  <c r="K22" i="3"/>
  <c r="H22" i="3"/>
  <c r="E22" i="3"/>
  <c r="BS21" i="3"/>
  <c r="BP21" i="3"/>
  <c r="BM21" i="3"/>
  <c r="BJ21" i="3"/>
  <c r="BG21" i="3"/>
  <c r="BD21" i="3"/>
  <c r="BA21" i="3"/>
  <c r="AX21" i="3"/>
  <c r="AU21" i="3"/>
  <c r="AR21" i="3"/>
  <c r="AO21" i="3"/>
  <c r="AL21" i="3"/>
  <c r="AI21" i="3"/>
  <c r="AF21" i="3"/>
  <c r="AC21" i="3"/>
  <c r="Z21" i="3"/>
  <c r="W21" i="3"/>
  <c r="T21" i="3"/>
  <c r="Q21" i="3"/>
  <c r="N21" i="3"/>
  <c r="K21" i="3"/>
  <c r="H21" i="3"/>
  <c r="E21" i="3"/>
  <c r="BS20" i="3"/>
  <c r="BP20" i="3"/>
  <c r="BM20" i="3"/>
  <c r="BJ20" i="3"/>
  <c r="BG20" i="3"/>
  <c r="BD20" i="3"/>
  <c r="BA20" i="3"/>
  <c r="AX20" i="3"/>
  <c r="AU20" i="3"/>
  <c r="AR20" i="3"/>
  <c r="AO20" i="3"/>
  <c r="AL20" i="3"/>
  <c r="AI20" i="3"/>
  <c r="AF20" i="3"/>
  <c r="AC20" i="3"/>
  <c r="Z20" i="3"/>
  <c r="W20" i="3"/>
  <c r="T20" i="3"/>
  <c r="Q20" i="3"/>
  <c r="N20" i="3"/>
  <c r="K20" i="3"/>
  <c r="H20" i="3"/>
  <c r="E20" i="3"/>
  <c r="BS19" i="3"/>
  <c r="BP19" i="3"/>
  <c r="BM19" i="3"/>
  <c r="BJ19" i="3"/>
  <c r="BG19" i="3"/>
  <c r="BD19" i="3"/>
  <c r="BA19" i="3"/>
  <c r="AX19" i="3"/>
  <c r="AU19" i="3"/>
  <c r="AR19" i="3"/>
  <c r="AO19" i="3"/>
  <c r="AL19" i="3"/>
  <c r="AI19" i="3"/>
  <c r="AF19" i="3"/>
  <c r="AC19" i="3"/>
  <c r="Z19" i="3"/>
  <c r="W19" i="3"/>
  <c r="T19" i="3"/>
  <c r="Q19" i="3"/>
  <c r="N19" i="3"/>
  <c r="K19" i="3"/>
  <c r="H19" i="3"/>
  <c r="E19" i="3"/>
  <c r="BS18" i="3"/>
  <c r="BP18" i="3"/>
  <c r="BM18" i="3"/>
  <c r="BJ18" i="3"/>
  <c r="BG18" i="3"/>
  <c r="BD18" i="3"/>
  <c r="BA18" i="3"/>
  <c r="AX18" i="3"/>
  <c r="AU18" i="3"/>
  <c r="AR18" i="3"/>
  <c r="AO18" i="3"/>
  <c r="AL18" i="3"/>
  <c r="AI18" i="3"/>
  <c r="AF18" i="3"/>
  <c r="AC18" i="3"/>
  <c r="Z18" i="3"/>
  <c r="W18" i="3"/>
  <c r="T18" i="3"/>
  <c r="Q18" i="3"/>
  <c r="N18" i="3"/>
  <c r="K18" i="3"/>
  <c r="H18" i="3"/>
  <c r="E18" i="3"/>
  <c r="BS17" i="3"/>
  <c r="BP17" i="3"/>
  <c r="BM17" i="3"/>
  <c r="BJ17" i="3"/>
  <c r="BG17" i="3"/>
  <c r="BD17" i="3"/>
  <c r="BA17" i="3"/>
  <c r="AX17" i="3"/>
  <c r="AU17" i="3"/>
  <c r="AR17" i="3"/>
  <c r="AO17" i="3"/>
  <c r="AL17" i="3"/>
  <c r="AI17" i="3"/>
  <c r="AF17" i="3"/>
  <c r="AC17" i="3"/>
  <c r="Z17" i="3"/>
  <c r="W17" i="3"/>
  <c r="T17" i="3"/>
  <c r="Q17" i="3"/>
  <c r="N17" i="3"/>
  <c r="K17" i="3"/>
  <c r="H17" i="3"/>
  <c r="E17" i="3"/>
  <c r="BR14" i="3"/>
  <c r="BR32" i="3" s="1"/>
  <c r="BS32" i="3" s="1"/>
  <c r="BO14" i="3"/>
  <c r="BO32" i="3" s="1"/>
  <c r="BP32" i="3" s="1"/>
  <c r="BL14" i="3"/>
  <c r="BM14" i="3" s="1"/>
  <c r="BI14" i="3"/>
  <c r="BJ14" i="3" s="1"/>
  <c r="BF14" i="3"/>
  <c r="BF32" i="3" s="1"/>
  <c r="BG32" i="3" s="1"/>
  <c r="BC14" i="3"/>
  <c r="BC32" i="3" s="1"/>
  <c r="BD32" i="3" s="1"/>
  <c r="AZ14" i="3"/>
  <c r="BA14" i="3" s="1"/>
  <c r="AW14" i="3"/>
  <c r="AX14" i="3" s="1"/>
  <c r="AT14" i="3"/>
  <c r="AT32" i="3" s="1"/>
  <c r="AU32" i="3" s="1"/>
  <c r="AQ14" i="3"/>
  <c r="AQ32" i="3" s="1"/>
  <c r="AR32" i="3" s="1"/>
  <c r="AN14" i="3"/>
  <c r="AO14" i="3" s="1"/>
  <c r="AK14" i="3"/>
  <c r="AL14" i="3" s="1"/>
  <c r="AH14" i="3"/>
  <c r="AH32" i="3" s="1"/>
  <c r="AI32" i="3" s="1"/>
  <c r="AE14" i="3"/>
  <c r="AE32" i="3" s="1"/>
  <c r="AF32" i="3" s="1"/>
  <c r="AB14" i="3"/>
  <c r="AC14" i="3" s="1"/>
  <c r="Y14" i="3"/>
  <c r="Z14" i="3" s="1"/>
  <c r="V14" i="3"/>
  <c r="V32" i="3" s="1"/>
  <c r="W32" i="3" s="1"/>
  <c r="S14" i="3"/>
  <c r="S32" i="3" s="1"/>
  <c r="T32" i="3" s="1"/>
  <c r="P14" i="3"/>
  <c r="Q14" i="3" s="1"/>
  <c r="M14" i="3"/>
  <c r="N14" i="3" s="1"/>
  <c r="J14" i="3"/>
  <c r="J32" i="3" s="1"/>
  <c r="K32" i="3" s="1"/>
  <c r="G14" i="3"/>
  <c r="G32" i="3" s="1"/>
  <c r="H32" i="3" s="1"/>
  <c r="D14" i="3"/>
  <c r="E14" i="3" s="1"/>
  <c r="C14" i="3"/>
  <c r="BS13" i="3"/>
  <c r="BP13" i="3"/>
  <c r="BM13" i="3"/>
  <c r="BJ13" i="3"/>
  <c r="BG13" i="3"/>
  <c r="BD13" i="3"/>
  <c r="BA13" i="3"/>
  <c r="AX13" i="3"/>
  <c r="AU13" i="3"/>
  <c r="AR13" i="3"/>
  <c r="AO13" i="3"/>
  <c r="AL13" i="3"/>
  <c r="AI13" i="3"/>
  <c r="AF13" i="3"/>
  <c r="AC13" i="3"/>
  <c r="Z13" i="3"/>
  <c r="W13" i="3"/>
  <c r="T13" i="3"/>
  <c r="Q13" i="3"/>
  <c r="N13" i="3"/>
  <c r="K13" i="3"/>
  <c r="H13" i="3"/>
  <c r="E13" i="3"/>
  <c r="BS12" i="3"/>
  <c r="BP12" i="3"/>
  <c r="BM12" i="3"/>
  <c r="BJ12" i="3"/>
  <c r="BG12" i="3"/>
  <c r="BD12" i="3"/>
  <c r="BA12" i="3"/>
  <c r="AX12" i="3"/>
  <c r="AU12" i="3"/>
  <c r="AR12" i="3"/>
  <c r="AO12" i="3"/>
  <c r="AL12" i="3"/>
  <c r="AI12" i="3"/>
  <c r="AF12" i="3"/>
  <c r="AC12" i="3"/>
  <c r="Z12" i="3"/>
  <c r="W12" i="3"/>
  <c r="T12" i="3"/>
  <c r="Q12" i="3"/>
  <c r="N12" i="3"/>
  <c r="K12" i="3"/>
  <c r="H12" i="3"/>
  <c r="E12" i="3"/>
  <c r="BS11" i="3"/>
  <c r="BP11" i="3"/>
  <c r="BM11" i="3"/>
  <c r="BJ11" i="3"/>
  <c r="BG11" i="3"/>
  <c r="BD11" i="3"/>
  <c r="BA11" i="3"/>
  <c r="AX11" i="3"/>
  <c r="AU11" i="3"/>
  <c r="AR11" i="3"/>
  <c r="AO11" i="3"/>
  <c r="AL11" i="3"/>
  <c r="AI11" i="3"/>
  <c r="AF11" i="3"/>
  <c r="AC11" i="3"/>
  <c r="Z11" i="3"/>
  <c r="W11" i="3"/>
  <c r="T11" i="3"/>
  <c r="Q11" i="3"/>
  <c r="N11" i="3"/>
  <c r="K11" i="3"/>
  <c r="H11" i="3"/>
  <c r="E11" i="3"/>
  <c r="BS10" i="3"/>
  <c r="BP10" i="3"/>
  <c r="BM10" i="3"/>
  <c r="BJ10" i="3"/>
  <c r="BG10" i="3"/>
  <c r="BD10" i="3"/>
  <c r="BA10" i="3"/>
  <c r="AX10" i="3"/>
  <c r="AU10" i="3"/>
  <c r="AR10" i="3"/>
  <c r="AO10" i="3"/>
  <c r="AL10" i="3"/>
  <c r="AI10" i="3"/>
  <c r="AF10" i="3"/>
  <c r="AC10" i="3"/>
  <c r="Z10" i="3"/>
  <c r="W10" i="3"/>
  <c r="T10" i="3"/>
  <c r="Q10" i="3"/>
  <c r="K10" i="3"/>
  <c r="H10" i="3"/>
  <c r="E10" i="3"/>
  <c r="BR31" i="2"/>
  <c r="BI31" i="2"/>
  <c r="BJ31" i="2" s="1"/>
  <c r="BF31" i="2"/>
  <c r="AW31" i="2"/>
  <c r="AX31" i="2" s="1"/>
  <c r="AT31" i="2"/>
  <c r="AU31" i="2" s="1"/>
  <c r="AK31" i="2"/>
  <c r="AL31" i="2" s="1"/>
  <c r="AH31" i="2"/>
  <c r="AI31" i="2" s="1"/>
  <c r="Y31" i="2"/>
  <c r="Z31" i="2" s="1"/>
  <c r="V31" i="2"/>
  <c r="M31" i="2"/>
  <c r="N31" i="2" s="1"/>
  <c r="J31" i="2"/>
  <c r="BS29" i="2"/>
  <c r="BR29" i="2"/>
  <c r="BP29" i="2"/>
  <c r="BO29" i="2"/>
  <c r="BL29" i="2"/>
  <c r="BI29" i="2"/>
  <c r="BM29" i="2" s="1"/>
  <c r="BG29" i="2"/>
  <c r="BF29" i="2"/>
  <c r="BJ29" i="2" s="1"/>
  <c r="BD29" i="2"/>
  <c r="BC29" i="2"/>
  <c r="AZ29" i="2"/>
  <c r="AW29" i="2"/>
  <c r="BA29" i="2" s="1"/>
  <c r="AU29" i="2"/>
  <c r="AT29" i="2"/>
  <c r="AR29" i="2"/>
  <c r="AQ29" i="2"/>
  <c r="AN29" i="2"/>
  <c r="AK29" i="2"/>
  <c r="AO29" i="2" s="1"/>
  <c r="AI29" i="2"/>
  <c r="AH29" i="2"/>
  <c r="AL29" i="2" s="1"/>
  <c r="AF29" i="2"/>
  <c r="AE29" i="2"/>
  <c r="AB29" i="2"/>
  <c r="AC29" i="2" s="1"/>
  <c r="Y29" i="2"/>
  <c r="W29" i="2"/>
  <c r="V29" i="2"/>
  <c r="Z29" i="2" s="1"/>
  <c r="T29" i="2"/>
  <c r="S29" i="2"/>
  <c r="P29" i="2"/>
  <c r="Q29" i="2" s="1"/>
  <c r="M29" i="2"/>
  <c r="K29" i="2"/>
  <c r="J29" i="2"/>
  <c r="N29" i="2" s="1"/>
  <c r="H29" i="2"/>
  <c r="G29" i="2"/>
  <c r="D29" i="2"/>
  <c r="C29" i="2"/>
  <c r="E29" i="2" s="1"/>
  <c r="BS28" i="2"/>
  <c r="BP28" i="2"/>
  <c r="BM28" i="2"/>
  <c r="BJ28" i="2"/>
  <c r="BG28" i="2"/>
  <c r="BD28" i="2"/>
  <c r="BA28" i="2"/>
  <c r="AX28" i="2"/>
  <c r="AU28" i="2"/>
  <c r="AR28" i="2"/>
  <c r="AO28" i="2"/>
  <c r="AL28" i="2"/>
  <c r="AI28" i="2"/>
  <c r="AF28" i="2"/>
  <c r="AC28" i="2"/>
  <c r="Z28" i="2"/>
  <c r="W28" i="2"/>
  <c r="T28" i="2"/>
  <c r="Q28" i="2"/>
  <c r="N28" i="2"/>
  <c r="K28" i="2"/>
  <c r="H28" i="2"/>
  <c r="E28" i="2"/>
  <c r="BR25" i="2"/>
  <c r="BP25" i="2"/>
  <c r="BO25" i="2"/>
  <c r="BS25" i="2" s="1"/>
  <c r="BM25" i="2"/>
  <c r="BL25" i="2"/>
  <c r="BJ25" i="2"/>
  <c r="BI25" i="2"/>
  <c r="BF25" i="2"/>
  <c r="BD25" i="2"/>
  <c r="BC25" i="2"/>
  <c r="BG25" i="2" s="1"/>
  <c r="BA25" i="2"/>
  <c r="AZ25" i="2"/>
  <c r="AX25" i="2"/>
  <c r="AW25" i="2"/>
  <c r="AT25" i="2"/>
  <c r="AR25" i="2"/>
  <c r="AQ25" i="2"/>
  <c r="AU25" i="2" s="1"/>
  <c r="AO25" i="2"/>
  <c r="AN25" i="2"/>
  <c r="AL25" i="2"/>
  <c r="AK25" i="2"/>
  <c r="AH25" i="2"/>
  <c r="AF25" i="2"/>
  <c r="AE25" i="2"/>
  <c r="AI25" i="2" s="1"/>
  <c r="AC25" i="2"/>
  <c r="AB25" i="2"/>
  <c r="Z25" i="2"/>
  <c r="Y25" i="2"/>
  <c r="V25" i="2"/>
  <c r="T25" i="2"/>
  <c r="S25" i="2"/>
  <c r="W25" i="2" s="1"/>
  <c r="Q25" i="2"/>
  <c r="P25" i="2"/>
  <c r="N25" i="2"/>
  <c r="M25" i="2"/>
  <c r="J25" i="2"/>
  <c r="H25" i="2"/>
  <c r="G25" i="2"/>
  <c r="K25" i="2" s="1"/>
  <c r="E25" i="2"/>
  <c r="D25" i="2"/>
  <c r="C25" i="2"/>
  <c r="BS24" i="2"/>
  <c r="BP24" i="2"/>
  <c r="BM24" i="2"/>
  <c r="BJ24" i="2"/>
  <c r="BG24" i="2"/>
  <c r="BD24" i="2"/>
  <c r="BA24" i="2"/>
  <c r="AX24" i="2"/>
  <c r="AU24" i="2"/>
  <c r="AR24" i="2"/>
  <c r="AO24" i="2"/>
  <c r="AL24" i="2"/>
  <c r="AI24" i="2"/>
  <c r="AF24" i="2"/>
  <c r="AC24" i="2"/>
  <c r="Z24" i="2"/>
  <c r="W24" i="2"/>
  <c r="T24" i="2"/>
  <c r="Q24" i="2"/>
  <c r="N24" i="2"/>
  <c r="K24" i="2"/>
  <c r="H24" i="2"/>
  <c r="E24" i="2"/>
  <c r="BS23" i="2"/>
  <c r="BP23" i="2"/>
  <c r="BM23" i="2"/>
  <c r="BJ23" i="2"/>
  <c r="BG23" i="2"/>
  <c r="BD23" i="2"/>
  <c r="BA23" i="2"/>
  <c r="AX23" i="2"/>
  <c r="AU23" i="2"/>
  <c r="AR23" i="2"/>
  <c r="AO23" i="2"/>
  <c r="AL23" i="2"/>
  <c r="AI23" i="2"/>
  <c r="AF23" i="2"/>
  <c r="AC23" i="2"/>
  <c r="Z23" i="2"/>
  <c r="W23" i="2"/>
  <c r="T23" i="2"/>
  <c r="Q23" i="2"/>
  <c r="N23" i="2"/>
  <c r="K23" i="2"/>
  <c r="H23" i="2"/>
  <c r="E23" i="2"/>
  <c r="BS22" i="2"/>
  <c r="BP22" i="2"/>
  <c r="BM22" i="2"/>
  <c r="BJ22" i="2"/>
  <c r="BG22" i="2"/>
  <c r="BD22" i="2"/>
  <c r="BA22" i="2"/>
  <c r="AX22" i="2"/>
  <c r="AU22" i="2"/>
  <c r="AR22" i="2"/>
  <c r="AO22" i="2"/>
  <c r="AL22" i="2"/>
  <c r="AI22" i="2"/>
  <c r="AF22" i="2"/>
  <c r="AC22" i="2"/>
  <c r="Z22" i="2"/>
  <c r="W22" i="2"/>
  <c r="T22" i="2"/>
  <c r="Q22" i="2"/>
  <c r="N22" i="2"/>
  <c r="K22" i="2"/>
  <c r="H22" i="2"/>
  <c r="E22" i="2"/>
  <c r="BS21" i="2"/>
  <c r="BP21" i="2"/>
  <c r="BM21" i="2"/>
  <c r="BJ21" i="2"/>
  <c r="BG21" i="2"/>
  <c r="BD21" i="2"/>
  <c r="BA21" i="2"/>
  <c r="AX21" i="2"/>
  <c r="AU21" i="2"/>
  <c r="AR21" i="2"/>
  <c r="AO21" i="2"/>
  <c r="AL21" i="2"/>
  <c r="AI21" i="2"/>
  <c r="AF21" i="2"/>
  <c r="AC21" i="2"/>
  <c r="Z21" i="2"/>
  <c r="W21" i="2"/>
  <c r="T21" i="2"/>
  <c r="Q21" i="2"/>
  <c r="N21" i="2"/>
  <c r="K21" i="2"/>
  <c r="H21" i="2"/>
  <c r="E21" i="2"/>
  <c r="BS20" i="2"/>
  <c r="BP20" i="2"/>
  <c r="BM20" i="2"/>
  <c r="BJ20" i="2"/>
  <c r="BG20" i="2"/>
  <c r="BD20" i="2"/>
  <c r="BA20" i="2"/>
  <c r="AX20" i="2"/>
  <c r="AU20" i="2"/>
  <c r="AR20" i="2"/>
  <c r="AO20" i="2"/>
  <c r="AL20" i="2"/>
  <c r="AI20" i="2"/>
  <c r="AF20" i="2"/>
  <c r="AC20" i="2"/>
  <c r="Z20" i="2"/>
  <c r="W20" i="2"/>
  <c r="T20" i="2"/>
  <c r="Q20" i="2"/>
  <c r="N20" i="2"/>
  <c r="K20" i="2"/>
  <c r="H20" i="2"/>
  <c r="E20" i="2"/>
  <c r="BS19" i="2"/>
  <c r="BP19" i="2"/>
  <c r="BM19" i="2"/>
  <c r="BJ19" i="2"/>
  <c r="BG19" i="2"/>
  <c r="BD19" i="2"/>
  <c r="BA19" i="2"/>
  <c r="AX19" i="2"/>
  <c r="AU19" i="2"/>
  <c r="AR19" i="2"/>
  <c r="AO19" i="2"/>
  <c r="AL19" i="2"/>
  <c r="AI19" i="2"/>
  <c r="AF19" i="2"/>
  <c r="AC19" i="2"/>
  <c r="Z19" i="2"/>
  <c r="W19" i="2"/>
  <c r="T19" i="2"/>
  <c r="Q19" i="2"/>
  <c r="N19" i="2"/>
  <c r="K19" i="2"/>
  <c r="H19" i="2"/>
  <c r="E19" i="2"/>
  <c r="BS18" i="2"/>
  <c r="BP18" i="2"/>
  <c r="BM18" i="2"/>
  <c r="BJ18" i="2"/>
  <c r="BG18" i="2"/>
  <c r="BD18" i="2"/>
  <c r="BA18" i="2"/>
  <c r="AX18" i="2"/>
  <c r="AU18" i="2"/>
  <c r="AR18" i="2"/>
  <c r="AO18" i="2"/>
  <c r="AL18" i="2"/>
  <c r="AI18" i="2"/>
  <c r="AF18" i="2"/>
  <c r="AC18" i="2"/>
  <c r="Z18" i="2"/>
  <c r="W18" i="2"/>
  <c r="T18" i="2"/>
  <c r="Q18" i="2"/>
  <c r="N18" i="2"/>
  <c r="K18" i="2"/>
  <c r="H18" i="2"/>
  <c r="E18" i="2"/>
  <c r="BS17" i="2"/>
  <c r="BP17" i="2"/>
  <c r="BM17" i="2"/>
  <c r="BJ17" i="2"/>
  <c r="BG17" i="2"/>
  <c r="BD17" i="2"/>
  <c r="BA17" i="2"/>
  <c r="AX17" i="2"/>
  <c r="AU17" i="2"/>
  <c r="AR17" i="2"/>
  <c r="AO17" i="2"/>
  <c r="AL17" i="2"/>
  <c r="AI17" i="2"/>
  <c r="AF17" i="2"/>
  <c r="AC17" i="2"/>
  <c r="Z17" i="2"/>
  <c r="W17" i="2"/>
  <c r="T17" i="2"/>
  <c r="Q17" i="2"/>
  <c r="N17" i="2"/>
  <c r="K17" i="2"/>
  <c r="H17" i="2"/>
  <c r="E17" i="2"/>
  <c r="BR14" i="2"/>
  <c r="BS14" i="2" s="1"/>
  <c r="BO14" i="2"/>
  <c r="BO31" i="2" s="1"/>
  <c r="BP31" i="2" s="1"/>
  <c r="BL14" i="2"/>
  <c r="BL31" i="2" s="1"/>
  <c r="BM31" i="2" s="1"/>
  <c r="BI14" i="2"/>
  <c r="BJ14" i="2" s="1"/>
  <c r="BF14" i="2"/>
  <c r="BG14" i="2" s="1"/>
  <c r="BC14" i="2"/>
  <c r="BC31" i="2" s="1"/>
  <c r="AZ14" i="2"/>
  <c r="AZ31" i="2" s="1"/>
  <c r="BA31" i="2" s="1"/>
  <c r="AW14" i="2"/>
  <c r="AX14" i="2" s="1"/>
  <c r="AT14" i="2"/>
  <c r="AU14" i="2" s="1"/>
  <c r="AQ14" i="2"/>
  <c r="AQ31" i="2" s="1"/>
  <c r="AR31" i="2" s="1"/>
  <c r="AN14" i="2"/>
  <c r="AN31" i="2" s="1"/>
  <c r="AO31" i="2" s="1"/>
  <c r="AK14" i="2"/>
  <c r="AH14" i="2"/>
  <c r="AL14" i="2" s="1"/>
  <c r="AE14" i="2"/>
  <c r="AE31" i="2" s="1"/>
  <c r="AF31" i="2" s="1"/>
  <c r="AB14" i="2"/>
  <c r="AB31" i="2" s="1"/>
  <c r="AC31" i="2" s="1"/>
  <c r="Y14" i="2"/>
  <c r="V14" i="2"/>
  <c r="Z14" i="2" s="1"/>
  <c r="S14" i="2"/>
  <c r="S31" i="2" s="1"/>
  <c r="T31" i="2" s="1"/>
  <c r="P14" i="2"/>
  <c r="P31" i="2" s="1"/>
  <c r="Q31" i="2" s="1"/>
  <c r="M14" i="2"/>
  <c r="J14" i="2"/>
  <c r="N14" i="2" s="1"/>
  <c r="G14" i="2"/>
  <c r="G31" i="2" s="1"/>
  <c r="D14" i="2"/>
  <c r="D31" i="2" s="1"/>
  <c r="E31" i="2" s="1"/>
  <c r="C14" i="2"/>
  <c r="C31" i="2" s="1"/>
  <c r="BS13" i="2"/>
  <c r="BP13" i="2"/>
  <c r="BM13" i="2"/>
  <c r="BJ13" i="2"/>
  <c r="BG13" i="2"/>
  <c r="BD13" i="2"/>
  <c r="BA13" i="2"/>
  <c r="AX13" i="2"/>
  <c r="AU13" i="2"/>
  <c r="AR13" i="2"/>
  <c r="AO13" i="2"/>
  <c r="AL13" i="2"/>
  <c r="AI13" i="2"/>
  <c r="AF13" i="2"/>
  <c r="AC13" i="2"/>
  <c r="Z13" i="2"/>
  <c r="W13" i="2"/>
  <c r="T13" i="2"/>
  <c r="Q13" i="2"/>
  <c r="N13" i="2"/>
  <c r="K13" i="2"/>
  <c r="H13" i="2"/>
  <c r="E13" i="2"/>
  <c r="BS12" i="2"/>
  <c r="BP12" i="2"/>
  <c r="BM12" i="2"/>
  <c r="BJ12" i="2"/>
  <c r="BG12" i="2"/>
  <c r="BD12" i="2"/>
  <c r="BA12" i="2"/>
  <c r="AX12" i="2"/>
  <c r="AU12" i="2"/>
  <c r="AR12" i="2"/>
  <c r="AO12" i="2"/>
  <c r="AL12" i="2"/>
  <c r="AI12" i="2"/>
  <c r="AF12" i="2"/>
  <c r="AC12" i="2"/>
  <c r="Z12" i="2"/>
  <c r="W12" i="2"/>
  <c r="T12" i="2"/>
  <c r="Q12" i="2"/>
  <c r="N12" i="2"/>
  <c r="K12" i="2"/>
  <c r="H12" i="2"/>
  <c r="E12" i="2"/>
  <c r="BS11" i="2"/>
  <c r="BP11" i="2"/>
  <c r="BM11" i="2"/>
  <c r="BJ11" i="2"/>
  <c r="BG11" i="2"/>
  <c r="BD11" i="2"/>
  <c r="BA11" i="2"/>
  <c r="AX11" i="2"/>
  <c r="AU11" i="2"/>
  <c r="AR11" i="2"/>
  <c r="AO11" i="2"/>
  <c r="AL11" i="2"/>
  <c r="AI11" i="2"/>
  <c r="AF11" i="2"/>
  <c r="AC11" i="2"/>
  <c r="Z11" i="2"/>
  <c r="W11" i="2"/>
  <c r="T11" i="2"/>
  <c r="Q11" i="2"/>
  <c r="N11" i="2"/>
  <c r="K11" i="2"/>
  <c r="H11" i="2"/>
  <c r="E11" i="2"/>
  <c r="BS10" i="2"/>
  <c r="BP10" i="2"/>
  <c r="BM10" i="2"/>
  <c r="BJ10" i="2"/>
  <c r="BG10" i="2"/>
  <c r="BD10" i="2"/>
  <c r="BA10" i="2"/>
  <c r="AX10" i="2"/>
  <c r="AU10" i="2"/>
  <c r="AR10" i="2"/>
  <c r="AO10" i="2"/>
  <c r="AL10" i="2"/>
  <c r="AI10" i="2"/>
  <c r="AF10" i="2"/>
  <c r="AC10" i="2"/>
  <c r="Z10" i="2"/>
  <c r="W10" i="2"/>
  <c r="T10" i="2"/>
  <c r="Q10" i="2"/>
  <c r="N10" i="2"/>
  <c r="K10" i="2"/>
  <c r="H10" i="2"/>
  <c r="E10" i="2"/>
  <c r="P32" i="1"/>
  <c r="Q32" i="1" s="1"/>
  <c r="D32" i="1"/>
  <c r="E32" i="1" s="1"/>
  <c r="C32" i="1"/>
  <c r="P30" i="1"/>
  <c r="M30" i="1"/>
  <c r="Q30" i="1" s="1"/>
  <c r="J30" i="1"/>
  <c r="K30" i="1" s="1"/>
  <c r="G30" i="1"/>
  <c r="H30" i="1" s="1"/>
  <c r="D30" i="1"/>
  <c r="C30" i="1"/>
  <c r="E30" i="1" s="1"/>
  <c r="Q29" i="1"/>
  <c r="N29" i="1"/>
  <c r="K29" i="1"/>
  <c r="H29" i="1"/>
  <c r="E29" i="1"/>
  <c r="P25" i="1"/>
  <c r="M25" i="1"/>
  <c r="Q25" i="1" s="1"/>
  <c r="J25" i="1"/>
  <c r="K25" i="1" s="1"/>
  <c r="G25" i="1"/>
  <c r="H25" i="1" s="1"/>
  <c r="E25" i="1"/>
  <c r="D25" i="1"/>
  <c r="C25" i="1"/>
  <c r="Q24" i="1"/>
  <c r="N24" i="1"/>
  <c r="K24" i="1"/>
  <c r="H24" i="1"/>
  <c r="E24" i="1"/>
  <c r="Q23" i="1"/>
  <c r="N23" i="1"/>
  <c r="K23" i="1"/>
  <c r="H23" i="1"/>
  <c r="E23" i="1"/>
  <c r="Q22" i="1"/>
  <c r="N22" i="1"/>
  <c r="K22" i="1"/>
  <c r="H22" i="1"/>
  <c r="E22" i="1"/>
  <c r="Q21" i="1"/>
  <c r="N21" i="1"/>
  <c r="K21" i="1"/>
  <c r="H21" i="1"/>
  <c r="E21" i="1"/>
  <c r="Q20" i="1"/>
  <c r="N20" i="1"/>
  <c r="K20" i="1"/>
  <c r="H20" i="1"/>
  <c r="E20" i="1"/>
  <c r="Q19" i="1"/>
  <c r="N19" i="1"/>
  <c r="K19" i="1"/>
  <c r="H19" i="1"/>
  <c r="E19" i="1"/>
  <c r="Q18" i="1"/>
  <c r="N18" i="1"/>
  <c r="K18" i="1"/>
  <c r="H18" i="1"/>
  <c r="E18" i="1"/>
  <c r="Q17" i="1"/>
  <c r="N17" i="1"/>
  <c r="K17" i="1"/>
  <c r="H17" i="1"/>
  <c r="E17" i="1"/>
  <c r="P14" i="1"/>
  <c r="M14" i="1"/>
  <c r="M32" i="1" s="1"/>
  <c r="K14" i="1"/>
  <c r="J14" i="1"/>
  <c r="J32" i="1" s="1"/>
  <c r="K32" i="1" s="1"/>
  <c r="G14" i="1"/>
  <c r="G32" i="1" s="1"/>
  <c r="H32" i="1" s="1"/>
  <c r="D14" i="1"/>
  <c r="H14" i="1" s="1"/>
  <c r="C14" i="1"/>
  <c r="E14" i="1" s="1"/>
  <c r="Q13" i="1"/>
  <c r="N13" i="1"/>
  <c r="K13" i="1"/>
  <c r="H13" i="1"/>
  <c r="E13" i="1"/>
  <c r="Q12" i="1"/>
  <c r="N12" i="1"/>
  <c r="K12" i="1"/>
  <c r="H12" i="1"/>
  <c r="E12" i="1"/>
  <c r="Q11" i="1"/>
  <c r="N11" i="1"/>
  <c r="K11" i="1"/>
  <c r="H11" i="1"/>
  <c r="E11" i="1"/>
  <c r="Q10" i="1"/>
  <c r="N10" i="1"/>
  <c r="K10" i="1"/>
  <c r="H10" i="1"/>
  <c r="E10" i="1"/>
  <c r="Z32" i="3" l="1"/>
  <c r="K31" i="2"/>
  <c r="BG31" i="2"/>
  <c r="N32" i="1"/>
  <c r="AL32" i="3"/>
  <c r="W31" i="2"/>
  <c r="BS31" i="2"/>
  <c r="AX32" i="3"/>
  <c r="E32" i="3"/>
  <c r="H31" i="2"/>
  <c r="BD31" i="2"/>
  <c r="E14" i="2"/>
  <c r="Q14" i="2"/>
  <c r="AC14" i="2"/>
  <c r="AO14" i="2"/>
  <c r="BA14" i="2"/>
  <c r="BM14" i="2"/>
  <c r="H14" i="3"/>
  <c r="T14" i="3"/>
  <c r="AF14" i="3"/>
  <c r="AR14" i="3"/>
  <c r="BD14" i="3"/>
  <c r="BP14" i="3"/>
  <c r="H14" i="2"/>
  <c r="T14" i="2"/>
  <c r="AF14" i="2"/>
  <c r="AR14" i="2"/>
  <c r="BD14" i="2"/>
  <c r="BP14" i="2"/>
  <c r="K14" i="3"/>
  <c r="W14" i="3"/>
  <c r="AI14" i="3"/>
  <c r="AU14" i="3"/>
  <c r="BG14" i="3"/>
  <c r="BS14" i="3"/>
  <c r="N14" i="1"/>
  <c r="Q14" i="1"/>
  <c r="AX29" i="2"/>
  <c r="N25" i="1"/>
  <c r="N30" i="1"/>
  <c r="K14" i="2"/>
  <c r="W14" i="2"/>
  <c r="AI14" i="2"/>
</calcChain>
</file>

<file path=xl/sharedStrings.xml><?xml version="1.0" encoding="utf-8"?>
<sst xmlns="http://schemas.openxmlformats.org/spreadsheetml/2006/main" count="618" uniqueCount="257">
  <si>
    <t>KENTUCKY UTILITIES COMPANY</t>
  </si>
  <si>
    <t>ENVIRONMENTAL SURCHARGE REPORT</t>
  </si>
  <si>
    <t>Pollution Control - Operations &amp; Maintenance Expenses</t>
  </si>
  <si>
    <t>Billing Month</t>
  </si>
  <si>
    <t>MAY-2023</t>
  </si>
  <si>
    <t>JUN-2023</t>
  </si>
  <si>
    <t>JUL-2023</t>
  </si>
  <si>
    <t>AUG-2023</t>
  </si>
  <si>
    <t>SEP-2023</t>
  </si>
  <si>
    <t>OCT-2023</t>
  </si>
  <si>
    <t>Expense Month</t>
  </si>
  <si>
    <t>MAR-2023</t>
  </si>
  <si>
    <t>APR-2023</t>
  </si>
  <si>
    <t>% Change from Prior Period</t>
  </si>
  <si>
    <t>Variance Explanation from Prior Period</t>
  </si>
  <si>
    <t>O&amp;M Expense Account</t>
  </si>
  <si>
    <t>2009 Plan</t>
  </si>
  <si>
    <t>506154</t>
  </si>
  <si>
    <t>NOx Operation -- Consumables</t>
  </si>
  <si>
    <t>512151</t>
  </si>
  <si>
    <t>NOx Maintenance</t>
  </si>
  <si>
    <t>502013</t>
  </si>
  <si>
    <t>ECR Landfill Operations</t>
  </si>
  <si>
    <t xml:space="preserve">Fluctuations/timing of supplemental contractor labor costs to operate the landfill and CCRT at Trimble. </t>
  </si>
  <si>
    <t>512107</t>
  </si>
  <si>
    <t>ECR Landfill Maintenance</t>
  </si>
  <si>
    <t>Fluctuations of normal system maintenance (no vacuum belt filter cloth replacement as in prior month)</t>
  </si>
  <si>
    <t xml:space="preserve">Replaced 0A Gypsum Elevation Belt, repair 2A Vacuum Exhauster Silencer piping, annual landfill permit fee </t>
  </si>
  <si>
    <t>Fluctuations of normal system maintenance (lower maintenance activity)</t>
  </si>
  <si>
    <t>Recalibrate CCRT Silo Fly Ash truck scales</t>
  </si>
  <si>
    <t xml:space="preserve">    Total 2009 Plan O&amp;M Expenses</t>
  </si>
  <si>
    <t>2011 Plan</t>
  </si>
  <si>
    <t>506159</t>
  </si>
  <si>
    <t>ECR Sorbent Injection Operation</t>
  </si>
  <si>
    <t>506152</t>
  </si>
  <si>
    <t>ECR Sorbent Reactant - Reagent Only</t>
  </si>
  <si>
    <t>512152</t>
  </si>
  <si>
    <t>ECR Sorbent Injection Maintenance</t>
  </si>
  <si>
    <t>506156</t>
  </si>
  <si>
    <t>ECR Baghouse Operations</t>
  </si>
  <si>
    <t>512156</t>
  </si>
  <si>
    <t>ECR Baghouse Maintenance</t>
  </si>
  <si>
    <t>506151</t>
  </si>
  <si>
    <t>ECR Activated Carbon</t>
  </si>
  <si>
    <t>ECR landfill Maintenance</t>
  </si>
  <si>
    <t xml:space="preserve">    Total 2011 Plan O&amp;M Expenses</t>
  </si>
  <si>
    <t>The 2001 Plan was eliminated from ECR recovery in August 2010 per PSC Order No. 2009-00549.</t>
  </si>
  <si>
    <t>2016 Plan</t>
  </si>
  <si>
    <t>ECR Liquid Injection - Reagent Only</t>
  </si>
  <si>
    <t xml:space="preserve">    Total 2016 Plan O&amp;M Expenses</t>
  </si>
  <si>
    <t>O&amp;M Expense for All Plans</t>
  </si>
  <si>
    <t>MAY-2021</t>
  </si>
  <si>
    <t>JUN-2021</t>
  </si>
  <si>
    <t>JUL-2021</t>
  </si>
  <si>
    <t>AUG-2021</t>
  </si>
  <si>
    <t>SEP-2021</t>
  </si>
  <si>
    <t>OCT-2021</t>
  </si>
  <si>
    <t>NOV-2021</t>
  </si>
  <si>
    <t>DEC-2021</t>
  </si>
  <si>
    <t>JAN-2022</t>
  </si>
  <si>
    <t>FEB-2022</t>
  </si>
  <si>
    <t>MAR-2022</t>
  </si>
  <si>
    <t>APR-2022</t>
  </si>
  <si>
    <t>MAY-2022</t>
  </si>
  <si>
    <t>JUN-2022</t>
  </si>
  <si>
    <t>JUL-2022</t>
  </si>
  <si>
    <t>AUG-2022</t>
  </si>
  <si>
    <t>SEP-2022</t>
  </si>
  <si>
    <t>OCT-2022</t>
  </si>
  <si>
    <t>NOV-2022</t>
  </si>
  <si>
    <t>DEC-2022</t>
  </si>
  <si>
    <t>JAN-2023</t>
  </si>
  <si>
    <t>FEB-2023</t>
  </si>
  <si>
    <t>MAR-2021</t>
  </si>
  <si>
    <t>APR-2021</t>
  </si>
  <si>
    <t>Fluctuations month to month are the result of purchase and delivery timing of the consumable material, Ammonia, at E.W. Brown Unit 3 (BR3). The purchases and usage fluctuate with the variations in generation and coal quality.  BR3 is not a base load unit and is therefore more susceptible to fluctuations.</t>
  </si>
  <si>
    <t xml:space="preserve">Several corrective maintenance work orders in April (not in May) </t>
  </si>
  <si>
    <t>Brown 3-4 SBAC (Soot Blowing Air Compressor) tripping and required bushing replacement, installed new piping (allowing use of either dryer)</t>
  </si>
  <si>
    <t>Rolled out of ECR into base rates.</t>
  </si>
  <si>
    <t xml:space="preserve"> Fluctuations/timing of invoices of monthly landfill operators labor cost for TC2 and Ghent</t>
  </si>
  <si>
    <t>Fluctuations/timing of invoices of monthly landfill operators labor cost for TC2 and Ghent</t>
  </si>
  <si>
    <t>GH expenses rolled out of ECR into base rates. Trimble county expenses remained in ECR.</t>
  </si>
  <si>
    <t>Timing of landfill/ccrt operator labor costs</t>
  </si>
  <si>
    <t>Fluctuations/timing of supplemental contractor labor costs to operate the landfill and CCRT at Trimble.</t>
  </si>
  <si>
    <t>Material returned to warehouse</t>
  </si>
  <si>
    <t>Rebuild mechanical seal, air compressor maintenance, fiberscope inspection of vacuum pumps</t>
  </si>
  <si>
    <t>Fluctuations of normal system maintenance</t>
  </si>
  <si>
    <t>Gypsum Reclaim Water Pump Recirculation Valve maintenance, replacement of 0B vacuum belt filter cloth</t>
  </si>
  <si>
    <t>Fluctuation of normal system maintenance - lower than prior month</t>
  </si>
  <si>
    <t>Replaced TC2 PJFF to CCRT transfer station valves</t>
  </si>
  <si>
    <t xml:space="preserve"> Fluctuation of normal system maintenance - lower than prior month</t>
  </si>
  <si>
    <t>Replaced 0A vacuum belt filter cloth</t>
  </si>
  <si>
    <t>CCRT Transfer Station Filter Separator maintenance, 0B Reclaim Water Tank Agitator Gear Box maintenance</t>
  </si>
  <si>
    <t>Fluctuations of normal system maintenance (repair to CCRT Reclaim Water Piping expansion joint)</t>
  </si>
  <si>
    <t>CCRT Dewatering Vac Belt roller and roller guides replaced</t>
  </si>
  <si>
    <t>Hydrocyclone feed tank valves maintenance</t>
  </si>
  <si>
    <t>Warehouse material returned to inventory crediting account</t>
  </si>
  <si>
    <t>A2 Reclaim Water Pump Leak maintenance</t>
  </si>
  <si>
    <t>Decrease is due to the March correction</t>
  </si>
  <si>
    <t>Fluctuations of supplemental contractor cost</t>
  </si>
  <si>
    <t>Fluctuations month to month are the result of purchase and delivery timing of the consumable material, Hydrated Lime, at both Ghent and Brown generating station. The purchases and usage fluctuate with the variations in generation and coal quality.</t>
  </si>
  <si>
    <t xml:space="preserve">Fluctuations month to month are the result of purchase and delivery timing of the consumable material, Hydrated Lime, at both Ghent and Brown generating station. The purchases and usage fluctuate with the variations in generation and coal quality.
</t>
  </si>
  <si>
    <t xml:space="preserve">Fluctuations of  SO3 maintenance at Ghent - In April (not in May) </t>
  </si>
  <si>
    <t>Build weather enclosure around Hydrated lime intakes at Brown, annual replacement of lime silo dust filters at Brown, air compressor maintenance at Ghent</t>
  </si>
  <si>
    <t xml:space="preserve"> rolled out of ECR into base rates</t>
  </si>
  <si>
    <t>Outage for GH4 - install PJFF top hatch gaskets, PJFF Pulse Air Solenoid Repairs, roof repairs at U3/U4 Fly Ash Building</t>
  </si>
  <si>
    <t>Return to normal maintenance fluctuations outside of outage season</t>
  </si>
  <si>
    <t>Fluctuations month to month are the result of purchase and delivery timing of the consumable material, Activated Carbon, at both Ghent and Brown generating station. The purchases and usage fluctuate with the variations in generation and coal quality. Variations in generation among the units will impact the frequency and magnitude of the activated carbon purchases.</t>
  </si>
  <si>
    <t>No PAC purchase/delivery in May</t>
  </si>
  <si>
    <t>Timing of PAC purchase/delivery for EWB and Ghent</t>
  </si>
  <si>
    <t>Fluctuations/timing of contractor and company CCRT labor costs, landfill permit payment</t>
  </si>
  <si>
    <t>Belt that was checked out in March was returned to inventory this month, minimal preventive maintenance or corrective WO's this month as compared to March</t>
  </si>
  <si>
    <t>BR3 repairs to 0-2 Dewatering Belt, Replaced 0-2B Fluidizing Air Blower</t>
  </si>
  <si>
    <t>Fluctuations month to month are the result of purchase and delivery timing of the raw consumable material, Mercontrol, at Ghent generating station. The purchases and usage fluctuate with the variations in generation and coal quality.</t>
  </si>
  <si>
    <t>MAY-2019</t>
  </si>
  <si>
    <t>JUN-2019</t>
  </si>
  <si>
    <t>JUL-2019</t>
  </si>
  <si>
    <t>AUG-2019</t>
  </si>
  <si>
    <t>SEP-2019</t>
  </si>
  <si>
    <t>OCT-2019</t>
  </si>
  <si>
    <t>NOV-2019</t>
  </si>
  <si>
    <t>DEC-2019</t>
  </si>
  <si>
    <t>JAN-2020</t>
  </si>
  <si>
    <t>FEB-2020</t>
  </si>
  <si>
    <t>MAR-2020</t>
  </si>
  <si>
    <t>APR-2020</t>
  </si>
  <si>
    <t>MAY-2020</t>
  </si>
  <si>
    <t>JUN-2020</t>
  </si>
  <si>
    <t>JUL-2020</t>
  </si>
  <si>
    <t>AUG-2020</t>
  </si>
  <si>
    <t>SEP-2020</t>
  </si>
  <si>
    <t>OCT-2020</t>
  </si>
  <si>
    <t>NOV-2020</t>
  </si>
  <si>
    <t>DEC-2020</t>
  </si>
  <si>
    <t>JAN-2021</t>
  </si>
  <si>
    <t>FEB-2021</t>
  </si>
  <si>
    <t>MAR-2019</t>
  </si>
  <si>
    <t>APR-2019</t>
  </si>
  <si>
    <t>Fluctuations month to month are the result of purchase and delivery timing of the consumable material, Ammonia, at E.W. Brown Unit 3 (BR3). The purchases and usage fluctuate with the variations in generation and coal quality.  BR3 is not a base load unit and is therefor more susceptible to fluctuations.</t>
  </si>
  <si>
    <t xml:space="preserve">Fluctuations of system maintenance - repairs in March and not April </t>
  </si>
  <si>
    <t>EWB U3 - no longer in outage, but had SCR sampling completed</t>
  </si>
  <si>
    <t>Fluctuations of normal system maintenance - less maintenance needs than typical month</t>
  </si>
  <si>
    <t>EWB U3 Hot Water Recirc System (HWRS) Flow Control Valve Seal Failure/Repair</t>
  </si>
  <si>
    <t>Fluctuations of normal system maintenance - no major failures/repairs, mostly preventive maintenance work orders</t>
  </si>
  <si>
    <t>Major outage at BR3.  Industrial cleaning of the SCR completed.</t>
  </si>
  <si>
    <t>EWB U3 HWRS control valve leak</t>
  </si>
  <si>
    <t>EWB SCR industrial cleaning (less than control valve leak but more than normal monthly maintenance)</t>
  </si>
  <si>
    <t>EWB U3 coming off an outage resulting in reduced maintenance costs. Ammonia system sensor replaced.</t>
  </si>
  <si>
    <t>Dustbuster catalyst trial, tighten bolts on SCR doors, repair ammonia windsock and conduit, repair insulation lagging on SB cooling water line)</t>
  </si>
  <si>
    <t>Fluctuations of normal system maintenance - less maintenance needs than last month</t>
  </si>
  <si>
    <t>Fluctuation of normal system maintenance - less maintenance needs than prior month.</t>
  </si>
  <si>
    <t>Fluctuations of normal system maintenance - numerous repairs to various sonic air horns</t>
  </si>
  <si>
    <t>Fluctuations of normal system maintenance - less maintenance needs than prior month</t>
  </si>
  <si>
    <t>Purchased Techtrol Gold 55 Gallon Drum (lubricant) along with recertification of Safety Relief Valves (occurs every 5 years)</t>
  </si>
  <si>
    <t>BR3 Fall Outage - numerous tasks completed including: Replacement of 3-1 &amp; 3-2 Ammonia Tanks Bolts, SCR industrial cleaning, modification of SCR Sonic</t>
  </si>
  <si>
    <t>Back to normal system maintenance (didn't have the large accrual reversal we had in December)</t>
  </si>
  <si>
    <t>Minimal waste hauled to landfill in April for Ghent- most went to ATB1 and ATB2 for pond closure projects in PE</t>
  </si>
  <si>
    <t>Fluctuations month to month are the result of the variation of hauling and placement of CCR material in the Ghent landfill. (The CCR material and associating hauling costs did not always go to Ghent landfill. It was sometime used to close ponds and thus went to pond closure projects and not this account.)</t>
  </si>
  <si>
    <t>No Hauling to landfill - all went to Project Engineering projects.</t>
  </si>
  <si>
    <t>Lower labor</t>
  </si>
  <si>
    <t>TC2 Landfill Operator time now being charged to this account - previously being charged to 512107</t>
  </si>
  <si>
    <t xml:space="preserve"> Fluctuations/timing of monthly landfill operators labor cost</t>
  </si>
  <si>
    <t>New contract with Tetra Tech with lower base rates at Ghent</t>
  </si>
  <si>
    <t>Fluctuations/timing of monthly landfill operators labor cost</t>
  </si>
  <si>
    <t xml:space="preserve">Fluctuations/timing of monthly landfill operators labor cost </t>
  </si>
  <si>
    <t>Fluctuations/timing of invoices of monthly landfill operators labor cost for TC2</t>
  </si>
  <si>
    <t>Fluctuations/timing of invoices of monthly landfill operators labor cost for TC2 &amp; Ghent</t>
  </si>
  <si>
    <t>Fluctuations/timing of invoices of monthly landfill operators labor cost for TC2 &amp; increased supplemental labor costs at Ghent</t>
  </si>
  <si>
    <t>Ghent - install 14" isolation valves for RSCC sump pump, modify water piping to bottom ash sump pumps, repairs filter collectors, replace elbow of 4-1 Ash transport lines.</t>
  </si>
  <si>
    <t>Fluctuations of system maintenance - less repairs in May as compared to April</t>
  </si>
  <si>
    <t>Increased maintenance items at Ghent due to 4-1 &amp; 4-2 Transport Blower repairs, CCR/Landfill clean-up, leachate pond work, suction spools purchase.</t>
  </si>
  <si>
    <t>Trench RSCC Building repairs, bottoms ash dewatering sump pit repairs, landfill erosion work</t>
  </si>
  <si>
    <t>Normal system maintenance</t>
  </si>
  <si>
    <t>Charges back down to typical monthly landfill maintenance costs</t>
  </si>
  <si>
    <t>Ghent portal reclaimer chain and blades maintenance.</t>
  </si>
  <si>
    <t>Lower Fly Ash Silo maintenance at Ghent</t>
  </si>
  <si>
    <t>Correction of charges - moved to GH DTLS Reconstruction project out of this account</t>
  </si>
  <si>
    <t>Return to normal system maintenance - and typical fluctuations</t>
  </si>
  <si>
    <t>$215k accrual incorrectly charged to ECR (corrected in December 2020)</t>
  </si>
  <si>
    <t>Correction of accrual error, fluctuations of normal system maintenance</t>
  </si>
  <si>
    <t>Lower CCR maintenance at Ghent</t>
  </si>
  <si>
    <t>Increased CCR maintenance including rebuilding Pipe Conveyor Pulleys at Ghent</t>
  </si>
  <si>
    <t>Timing of contractor workforce payments</t>
  </si>
  <si>
    <t>Timing of contractor workforce payments.</t>
  </si>
  <si>
    <t>Work order for SO3 operators mapped to wrong project (account) - corrected in March 2021</t>
  </si>
  <si>
    <t xml:space="preserve">Fluctuations month to month are the result of purchase and delivery timing of the consumable material, Hydrated Lime, at both Ghent and Brown generating station. The purchases and usage fluctuate with the variations in generation and coal quality. </t>
  </si>
  <si>
    <t>Fluctuations month to month are the result of purchase and delivery timing of the consumable material, Hydrated Lime, at both Ghent and Brown generating station. The purchases and usage fluctuate with the variations in generation and coal quality. Lower load at Ghent station during March and April (Covid19 shutdown and outage season).</t>
  </si>
  <si>
    <t xml:space="preserve">Fluctuations month to month are the result of purchase and delivery timing of the consumable material, Hydrated Lime, at both Ghent and Brown generating station. The purchases and usage fluctuate with the variations in generation and coal quality. (June 2020 - coming off outage season and Covid19 shutdown). </t>
  </si>
  <si>
    <t>GH1-2B Blow Through rotary air lock replacement.</t>
  </si>
  <si>
    <t>GH SO3 Hose switching</t>
  </si>
  <si>
    <t xml:space="preserve">GH 3-2 Lime Silo Repairs, GH SO3 Air System Maintenance </t>
  </si>
  <si>
    <t>Fluctuations of normal system maintenance - decreased maintenance activity from prior months</t>
  </si>
  <si>
    <t>GH U2 Air compressor drain/check valve maintenance</t>
  </si>
  <si>
    <t>GH U1 SO3 Air Compressor PM (inspection &amp; associated repairs)</t>
  </si>
  <si>
    <t xml:space="preserve">GH2 DSI Silo Stairwell and Support Structures painting/coating </t>
  </si>
  <si>
    <t>Continuation of painting/coating for Ghent DSI support structures - $90k</t>
  </si>
  <si>
    <t>BR3-2A Injection Blower repair, GH Air Compressor maintenance</t>
  </si>
  <si>
    <t>BR - rebuilt 3-2A Sorbent Injection Blower</t>
  </si>
  <si>
    <t>Installation of GH1 SO3 System Transfer Switch</t>
  </si>
  <si>
    <t xml:space="preserve"> Return to normal system maintenance</t>
  </si>
  <si>
    <t>Installation of transfer switch at Ghent</t>
  </si>
  <si>
    <t>Ghent SO3 operations incorrectly charged to this account</t>
  </si>
  <si>
    <t xml:space="preserve"> Fluctuations of normal system maintenance - Ghent SO3 operations incorrectly charged to this account</t>
  </si>
  <si>
    <t>GH Baghouse Hoist Repairs</t>
  </si>
  <si>
    <t>Reduced maintenance activity (2-2 PAC Blower repair, U1 compressor PM)</t>
  </si>
  <si>
    <t xml:space="preserve">Fluctuations of normal system maintenance - reduced maintenance activity </t>
  </si>
  <si>
    <t xml:space="preserve">Fluctuations of normal system maintenance </t>
  </si>
  <si>
    <t>Installation of GH3 &amp; GH4 vacuum sound enclosure panels, repairs to BR U3 PAC injection lances</t>
  </si>
  <si>
    <t>A Bag Inspection at EWB resulted in a replacement of 600 bags.</t>
  </si>
  <si>
    <t>Back to normal system maintenance</t>
  </si>
  <si>
    <t>Pulse Header repairs</t>
  </si>
  <si>
    <t xml:space="preserve">Fluctuations of normal system maintenance - less maintenance needs than the prior month </t>
  </si>
  <si>
    <t>Bag testing at Ghent during outage</t>
  </si>
  <si>
    <t>Return to normal system maintenance</t>
  </si>
  <si>
    <t>Fluctuations of normal system maintenance - minimal dollar change from prior month</t>
  </si>
  <si>
    <t>GH2 Bag Removal and Testing, Purchase of PJFF Penthouse Access doors for GH2 and GH3</t>
  </si>
  <si>
    <t>Installation of the access doors purchased in September</t>
  </si>
  <si>
    <t>GH U3 PJFF compressor room maintenance, installed inspection doors on BR3 PJFF hopper lids</t>
  </si>
  <si>
    <t xml:space="preserve"> Fluctuations of normal system maintenance - (no installation of inspection doors)</t>
  </si>
  <si>
    <t xml:space="preserve"> Fluctuations of normal system maintenance - minimal preventive maintenance work orders or correctives at Ghent or Brown</t>
  </si>
  <si>
    <t>Lower supplemental contractor labor cost at Brown</t>
  </si>
  <si>
    <t>Beginning of  KU Labor operating CCRT (because of BR 1 and BR 2 Retirement - previously operated by supplemental contractors)</t>
  </si>
  <si>
    <t>Full month of KU operating the CCRT</t>
  </si>
  <si>
    <t>Increased supplemental contractor labor supporting the CCRT Operations at Brown station.</t>
  </si>
  <si>
    <t xml:space="preserve">Fluctuations/timing of CCRT operators cost month to month. </t>
  </si>
  <si>
    <t>Material was returned to warehouse</t>
  </si>
  <si>
    <t>Less KU and supplemental labor charged to CCRT operations due to BR3 outage</t>
  </si>
  <si>
    <t xml:space="preserve"> Back to normal KU and supplemental labor costs for CCRT operations at Brown.</t>
  </si>
  <si>
    <t>Inspection &amp; repairs to 0-2 SFC during BR3 outage</t>
  </si>
  <si>
    <t>Fluctuations in normal system maintenance - decreased maintenance from prior month</t>
  </si>
  <si>
    <t>Scaffolding for temporary platforms at CCRT silos, 0-2 SFC HPU Oil Reservoir Heater maintenance, CCRT 0-2 Air Compressor repair</t>
  </si>
  <si>
    <t>CCRT SFC's repairs, CCRT 0-2A Fluid Bed Blower Oil Leak</t>
  </si>
  <si>
    <t>Industrial cleaning of the CCRT during the BR3 major outage</t>
  </si>
  <si>
    <t>BR3 No longer in outage - did not have the industrial cleaning costs that occurred in October.</t>
  </si>
  <si>
    <t>Returned Butterfly valve back to inventory resulting in a credit (14k).</t>
  </si>
  <si>
    <t>Repair 02B Ash Feed AOV, clean 0-2B Paddle Mixer Feed Chute</t>
  </si>
  <si>
    <t>Back to normal system maintenance - (repair 02B Ash Feed AOV, clean 0-2B Paddle Mixer Feed Chute)</t>
  </si>
  <si>
    <t>Installed more lube water lines on 0-2 Gypsum Dewatering Belt at Brown.</t>
  </si>
  <si>
    <t>Purchase of new filtrate tank pump and repairs to fluidizing air blower</t>
  </si>
  <si>
    <t>Fluctuations of normal system maintenance - did not have the 0-2 CCRT Ash Silo cleaning that we had in October</t>
  </si>
  <si>
    <t>Replaced gypsum fabric belt</t>
  </si>
  <si>
    <t>fluctuations of normal system maintenance - Did not have the replaced gypsum fabric belt that we had in December</t>
  </si>
  <si>
    <t>Fluctuations of system maintenance-more repairs in October than November inspections, 0-3 Ash Silo Roof Repairs, and other miscellaneous ash and pond repairs.</t>
  </si>
  <si>
    <t xml:space="preserve"> (Ghent) - repair MH103 discharge chutes, fly ash piping inspection, reroute gypsum feed flush, repairs to Landfill Temporary EWSWM Pond</t>
  </si>
  <si>
    <t>Fluctuations of normal system maintenance-less maintenance needs than prior month</t>
  </si>
  <si>
    <t>Fluctuations of normal system maintenance - (GH Sepco Gaskets for baghouse lids, 480v Breaker Testing, Air Compressor Shaft Seal maintenance, BR bag analysis)</t>
  </si>
  <si>
    <t xml:space="preserve">Higher supplemental contractor labor cost at Brown </t>
  </si>
  <si>
    <t>Vacuumed 0-2 Fly ash Silo</t>
  </si>
  <si>
    <t>Several large CCRT maintenance items : CCRT Building Heaters Repairs, Gypsum Dewatering Belt Repairs, 0-1 Ash Silo Actuator maintenance</t>
  </si>
  <si>
    <t>EWB U3 Outage (numerous maintenance activities performed while unit was offline - SCR cleaning, repair stop/check valve on HWRS).</t>
  </si>
  <si>
    <t>Changed filters and cleaned probes on SCR NOx Analyzers, repair to SBAC Cooling Water Booster pump</t>
  </si>
  <si>
    <t>B2 Fly ash Feed Valve maintenance</t>
  </si>
  <si>
    <t>Install GH4 PJFF Top Hatch Gaskets, Install access doors on U4 PJFF Penthouse</t>
  </si>
  <si>
    <t>In April Gyp Dewatering belt was returned to warehouse; corrective work order in May to replace bad cable feeding CCRT and repair pad mounted transformers</t>
  </si>
  <si>
    <t>CCRT Reclaim Water Tank Piping &amp; Valves maintenance.</t>
  </si>
  <si>
    <t>Increase due to capture of April - November 2019 expenses due to record keeping correction. Impacts to Operating Expenses and Rate Base shown in the Attachment to Q1</t>
  </si>
  <si>
    <t>Correction of accrual for industrial cleaning that was recorded to a different account. Impacts to Operating Expenses and Rate Base shown in the Attachment to Q1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</si>
</sst>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0;\(#,##0.00\)"/>
  </numFmts>
  <fonts count="8" x14ac:knownFonts="1">
    <font>
      <sz val="11"/>
      <color theme="1"/>
      <name val="Calibri"/>
      <family val="2"/>
      <scheme val="minor"/>
    </font>
    <font>
      <sz val="11"/>
      <color theme="1"/>
      <name val="Calibri"/>
      <family val="2"/>
      <scheme val="minor"/>
    </font>
    <font>
      <sz val="10"/>
      <name val="Arial"/>
      <family val="2"/>
    </font>
    <font>
      <b/>
      <sz val="14"/>
      <name val="Times New Roman"/>
      <family val="1"/>
    </font>
    <font>
      <sz val="10"/>
      <name val="Times New Roman"/>
      <family val="1"/>
    </font>
    <font>
      <b/>
      <sz val="10"/>
      <name val="Times New Roman"/>
      <family val="1"/>
    </font>
    <font>
      <b/>
      <vertAlign val="superscript"/>
      <sz val="10"/>
      <name val="Times New Roman"/>
      <family val="1"/>
    </font>
    <font>
      <sz val="9"/>
      <color theme="1"/>
      <name val="Segoe UI"/>
      <family val="2"/>
    </font>
  </fonts>
  <fills count="3">
    <fill>
      <patternFill patternType="none"/>
    </fill>
    <fill>
      <patternFill patternType="gray125"/>
    </fill>
    <fill>
      <patternFill patternType="solid">
        <fgColor rgb="FFFFFF00"/>
        <bgColor indexed="64"/>
      </patternFill>
    </fill>
  </fills>
  <borders count="17">
    <border>
      <left/>
      <right/>
      <top/>
      <bottom/>
      <diagonal/>
    </border>
    <border>
      <left/>
      <right/>
      <top/>
      <bottom style="double">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s>
  <cellStyleXfs count="6">
    <xf numFmtId="0" fontId="0" fillId="0" borderId="0"/>
    <xf numFmtId="43" fontId="1"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cellStyleXfs>
  <cellXfs count="89">
    <xf numFmtId="0" fontId="0" fillId="0" borderId="0" xfId="0"/>
    <xf numFmtId="0" fontId="4" fillId="0" borderId="0" xfId="2" applyFont="1"/>
    <xf numFmtId="0" fontId="4" fillId="0" borderId="0" xfId="2" applyFont="1" applyAlignment="1">
      <alignment vertical="center" wrapText="1"/>
    </xf>
    <xf numFmtId="0" fontId="4" fillId="0" borderId="0" xfId="2" applyFont="1" applyAlignment="1">
      <alignment horizontal="right"/>
    </xf>
    <xf numFmtId="17" fontId="4" fillId="0" borderId="0" xfId="2" quotePrefix="1" applyNumberFormat="1" applyFont="1" applyAlignment="1">
      <alignment horizontal="center"/>
    </xf>
    <xf numFmtId="0" fontId="4" fillId="0" borderId="0" xfId="2" applyFont="1" applyAlignment="1">
      <alignment horizontal="center" wrapText="1"/>
    </xf>
    <xf numFmtId="0" fontId="4" fillId="0" borderId="0" xfId="2" applyFont="1" applyAlignment="1">
      <alignment horizontal="center" vertical="center" wrapText="1"/>
    </xf>
    <xf numFmtId="17" fontId="4" fillId="0" borderId="0" xfId="2" applyNumberFormat="1" applyFont="1" applyAlignment="1">
      <alignment horizontal="center" vertical="center" wrapText="1"/>
    </xf>
    <xf numFmtId="0" fontId="4" fillId="0" borderId="1" xfId="2" applyFont="1" applyBorder="1" applyAlignment="1">
      <alignment horizontal="center"/>
    </xf>
    <xf numFmtId="0" fontId="4" fillId="0" borderId="1" xfId="2" applyFont="1" applyBorder="1" applyAlignment="1">
      <alignment horizontal="right"/>
    </xf>
    <xf numFmtId="17" fontId="4" fillId="0" borderId="1" xfId="2" quotePrefix="1" applyNumberFormat="1" applyFont="1" applyBorder="1" applyAlignment="1">
      <alignment horizontal="center"/>
    </xf>
    <xf numFmtId="0" fontId="4" fillId="0" borderId="1" xfId="2" applyFont="1" applyBorder="1" applyAlignment="1">
      <alignment horizontal="center" wrapText="1"/>
    </xf>
    <xf numFmtId="0" fontId="4" fillId="0" borderId="1" xfId="2" applyFont="1" applyBorder="1" applyAlignment="1">
      <alignment horizontal="center" vertical="center" wrapText="1"/>
    </xf>
    <xf numFmtId="0" fontId="4" fillId="0" borderId="0" xfId="2" applyFont="1" applyAlignment="1">
      <alignment horizontal="center"/>
    </xf>
    <xf numFmtId="0" fontId="4" fillId="0" borderId="2" xfId="2" applyFont="1" applyBorder="1"/>
    <xf numFmtId="0" fontId="5" fillId="0" borderId="3" xfId="3" applyFont="1" applyBorder="1"/>
    <xf numFmtId="0" fontId="4" fillId="0" borderId="4" xfId="3" applyFont="1" applyBorder="1"/>
    <xf numFmtId="0" fontId="4" fillId="0" borderId="5" xfId="3" applyFont="1" applyBorder="1"/>
    <xf numFmtId="0" fontId="4" fillId="0" borderId="5" xfId="3" applyFont="1" applyBorder="1" applyAlignment="1">
      <alignment vertical="center" wrapText="1"/>
    </xf>
    <xf numFmtId="0" fontId="4" fillId="0" borderId="5" xfId="2" applyFont="1" applyBorder="1"/>
    <xf numFmtId="0" fontId="4" fillId="0" borderId="5" xfId="2" applyFont="1" applyBorder="1" applyAlignment="1">
      <alignment vertical="center" wrapText="1"/>
    </xf>
    <xf numFmtId="0" fontId="4" fillId="0" borderId="4" xfId="2" applyFont="1" applyBorder="1" applyAlignment="1">
      <alignment vertical="center" wrapText="1"/>
    </xf>
    <xf numFmtId="0" fontId="5" fillId="0" borderId="6" xfId="3" quotePrefix="1" applyFont="1" applyBorder="1" applyAlignment="1">
      <alignment horizontal="left"/>
    </xf>
    <xf numFmtId="0" fontId="4" fillId="0" borderId="7" xfId="3" applyFont="1" applyBorder="1"/>
    <xf numFmtId="164" fontId="4" fillId="0" borderId="7" xfId="4" applyNumberFormat="1" applyFont="1" applyFill="1" applyBorder="1" applyProtection="1">
      <protection locked="0"/>
    </xf>
    <xf numFmtId="9" fontId="4" fillId="0" borderId="8" xfId="5" applyFont="1" applyFill="1" applyBorder="1" applyProtection="1">
      <protection locked="0"/>
    </xf>
    <xf numFmtId="0" fontId="4" fillId="0" borderId="9" xfId="3" applyFont="1" applyBorder="1" applyAlignment="1">
      <alignment vertical="center" wrapText="1"/>
    </xf>
    <xf numFmtId="43" fontId="4" fillId="0" borderId="8" xfId="4" applyFont="1" applyFill="1" applyBorder="1" applyAlignment="1" applyProtection="1">
      <alignment vertical="center" wrapText="1"/>
      <protection locked="0"/>
    </xf>
    <xf numFmtId="0" fontId="4" fillId="0" borderId="7" xfId="2" applyFont="1" applyBorder="1" applyAlignment="1">
      <alignment vertical="center" wrapText="1"/>
    </xf>
    <xf numFmtId="0" fontId="4" fillId="0" borderId="10" xfId="2" applyFont="1" applyBorder="1" applyAlignment="1">
      <alignment vertical="center" wrapText="1"/>
    </xf>
    <xf numFmtId="0" fontId="5" fillId="0" borderId="11" xfId="3" quotePrefix="1" applyFont="1" applyBorder="1" applyAlignment="1">
      <alignment horizontal="left"/>
    </xf>
    <xf numFmtId="0" fontId="4" fillId="0" borderId="12" xfId="3" applyFont="1" applyBorder="1"/>
    <xf numFmtId="164" fontId="4" fillId="0" borderId="13" xfId="4" applyNumberFormat="1" applyFont="1" applyFill="1" applyBorder="1" applyProtection="1">
      <protection locked="0"/>
    </xf>
    <xf numFmtId="9" fontId="4" fillId="0" borderId="14" xfId="5" applyFont="1" applyFill="1" applyBorder="1" applyProtection="1">
      <protection locked="0"/>
    </xf>
    <xf numFmtId="0" fontId="4" fillId="0" borderId="0" xfId="3" applyFont="1" applyAlignment="1">
      <alignment vertical="center" wrapText="1"/>
    </xf>
    <xf numFmtId="43" fontId="4" fillId="0" borderId="15" xfId="4" applyFont="1" applyFill="1" applyBorder="1" applyAlignment="1" applyProtection="1">
      <alignment vertical="center" wrapText="1"/>
      <protection locked="0"/>
    </xf>
    <xf numFmtId="0" fontId="4" fillId="0" borderId="13" xfId="2" applyFont="1" applyBorder="1" applyAlignment="1">
      <alignment vertical="center" wrapText="1"/>
    </xf>
    <xf numFmtId="0" fontId="4" fillId="0" borderId="8" xfId="2" applyFont="1" applyBorder="1" applyAlignment="1">
      <alignment vertical="center" wrapText="1"/>
    </xf>
    <xf numFmtId="0" fontId="5" fillId="0" borderId="10" xfId="3" quotePrefix="1" applyFont="1" applyBorder="1" applyAlignment="1">
      <alignment horizontal="left"/>
    </xf>
    <xf numFmtId="0" fontId="4" fillId="0" borderId="10" xfId="3" applyFont="1" applyBorder="1"/>
    <xf numFmtId="164" fontId="4" fillId="0" borderId="10" xfId="4" applyNumberFormat="1" applyFont="1" applyFill="1" applyBorder="1" applyProtection="1">
      <protection locked="0"/>
    </xf>
    <xf numFmtId="9" fontId="4" fillId="0" borderId="10" xfId="5" applyFont="1" applyFill="1" applyBorder="1" applyProtection="1">
      <protection locked="0"/>
    </xf>
    <xf numFmtId="43" fontId="4" fillId="0" borderId="10" xfId="4" applyFont="1" applyFill="1" applyBorder="1" applyAlignment="1" applyProtection="1">
      <alignment vertical="center" wrapText="1"/>
      <protection locked="0"/>
    </xf>
    <xf numFmtId="0" fontId="4" fillId="0" borderId="10" xfId="3" applyFont="1" applyBorder="1" applyAlignment="1">
      <alignment vertical="center" wrapText="1"/>
    </xf>
    <xf numFmtId="0" fontId="5" fillId="0" borderId="10" xfId="3" applyFont="1" applyBorder="1"/>
    <xf numFmtId="43" fontId="4" fillId="0" borderId="10" xfId="4" applyFont="1" applyFill="1" applyBorder="1" applyProtection="1">
      <protection locked="0"/>
    </xf>
    <xf numFmtId="0" fontId="5" fillId="0" borderId="2" xfId="2" applyFont="1" applyBorder="1"/>
    <xf numFmtId="9" fontId="4" fillId="0" borderId="0" xfId="5" applyFont="1" applyFill="1" applyBorder="1"/>
    <xf numFmtId="43" fontId="4" fillId="0" borderId="0" xfId="4" applyFont="1" applyFill="1" applyBorder="1" applyAlignment="1" applyProtection="1">
      <alignment vertical="center" wrapText="1"/>
      <protection locked="0"/>
    </xf>
    <xf numFmtId="9" fontId="4" fillId="0" borderId="5" xfId="5" applyFont="1" applyFill="1" applyBorder="1"/>
    <xf numFmtId="43" fontId="4" fillId="0" borderId="5" xfId="4" applyFont="1" applyFill="1" applyBorder="1" applyAlignment="1" applyProtection="1">
      <alignment vertical="center" wrapText="1"/>
      <protection locked="0"/>
    </xf>
    <xf numFmtId="0" fontId="4" fillId="0" borderId="5" xfId="3" applyFont="1" applyBorder="1" applyAlignment="1">
      <alignment horizontal="center" vertical="center" wrapText="1"/>
    </xf>
    <xf numFmtId="43" fontId="4" fillId="0" borderId="10" xfId="1" applyFont="1" applyFill="1" applyBorder="1"/>
    <xf numFmtId="0" fontId="4" fillId="0" borderId="10" xfId="3" quotePrefix="1" applyFont="1" applyBorder="1" applyAlignment="1">
      <alignment horizontal="left" vertical="center" wrapText="1"/>
    </xf>
    <xf numFmtId="1" fontId="6" fillId="0" borderId="2" xfId="2" applyNumberFormat="1" applyFont="1" applyBorder="1" applyAlignment="1">
      <alignment horizontal="right"/>
    </xf>
    <xf numFmtId="0" fontId="5" fillId="0" borderId="3" xfId="0" quotePrefix="1" applyFont="1" applyBorder="1" applyAlignment="1">
      <alignment horizontal="left"/>
    </xf>
    <xf numFmtId="0" fontId="4" fillId="0" borderId="5" xfId="0" applyFont="1" applyBorder="1" applyAlignment="1">
      <alignment horizontal="center"/>
    </xf>
    <xf numFmtId="0" fontId="4" fillId="0" borderId="5" xfId="0" applyFont="1" applyBorder="1" applyAlignment="1">
      <alignment horizontal="center" vertical="center" wrapText="1"/>
    </xf>
    <xf numFmtId="0" fontId="5" fillId="0" borderId="10" xfId="3" applyFont="1" applyBorder="1" applyAlignment="1">
      <alignment horizontal="left"/>
    </xf>
    <xf numFmtId="0" fontId="5" fillId="0" borderId="10" xfId="2" applyFont="1" applyBorder="1"/>
    <xf numFmtId="0" fontId="4" fillId="0" borderId="10" xfId="2" applyFont="1" applyBorder="1"/>
    <xf numFmtId="0" fontId="5" fillId="0" borderId="0" xfId="2" applyFont="1"/>
    <xf numFmtId="0" fontId="5" fillId="0" borderId="11" xfId="3" applyFont="1" applyBorder="1"/>
    <xf numFmtId="0" fontId="4" fillId="0" borderId="16" xfId="3" applyFont="1" applyBorder="1"/>
    <xf numFmtId="0" fontId="4" fillId="0" borderId="16" xfId="3" applyFont="1" applyBorder="1" applyAlignment="1">
      <alignment vertical="center" wrapText="1"/>
    </xf>
    <xf numFmtId="0" fontId="4" fillId="0" borderId="16" xfId="2" applyFont="1" applyBorder="1"/>
    <xf numFmtId="0" fontId="4" fillId="0" borderId="16" xfId="2" applyFont="1" applyBorder="1" applyAlignment="1">
      <alignment vertical="center" wrapText="1"/>
    </xf>
    <xf numFmtId="43" fontId="4" fillId="0" borderId="8" xfId="4" applyFont="1" applyFill="1" applyBorder="1" applyAlignment="1" applyProtection="1">
      <alignment wrapText="1"/>
      <protection locked="0"/>
    </xf>
    <xf numFmtId="43" fontId="4" fillId="0" borderId="8" xfId="4" applyFont="1" applyFill="1" applyBorder="1" applyAlignment="1" applyProtection="1">
      <alignment horizontal="left" wrapText="1"/>
      <protection locked="0"/>
    </xf>
    <xf numFmtId="0" fontId="5" fillId="0" borderId="2" xfId="3" applyFont="1" applyBorder="1"/>
    <xf numFmtId="0" fontId="4" fillId="0" borderId="0" xfId="3" applyFont="1"/>
    <xf numFmtId="0" fontId="4" fillId="0" borderId="0" xfId="3" applyFont="1" applyAlignment="1">
      <alignment horizontal="center" vertical="center" wrapText="1"/>
    </xf>
    <xf numFmtId="43" fontId="4" fillId="0" borderId="8" xfId="4" applyFont="1" applyFill="1" applyBorder="1" applyProtection="1">
      <protection locked="0"/>
    </xf>
    <xf numFmtId="0" fontId="5" fillId="0" borderId="10" xfId="0" quotePrefix="1" applyFont="1" applyBorder="1" applyAlignment="1">
      <alignment horizontal="left"/>
    </xf>
    <xf numFmtId="0" fontId="4" fillId="0" borderId="10" xfId="0" applyFont="1" applyBorder="1" applyAlignment="1">
      <alignment horizontal="center"/>
    </xf>
    <xf numFmtId="0" fontId="4" fillId="0" borderId="10" xfId="0" applyFont="1" applyBorder="1" applyAlignment="1">
      <alignment horizontal="center" vertical="center" wrapText="1"/>
    </xf>
    <xf numFmtId="9" fontId="4" fillId="2" borderId="10" xfId="5" applyFont="1" applyFill="1" applyBorder="1" applyProtection="1">
      <protection locked="0"/>
    </xf>
    <xf numFmtId="0" fontId="4" fillId="0" borderId="9" xfId="3" applyFont="1" applyBorder="1" applyAlignment="1">
      <alignment vertical="center"/>
    </xf>
    <xf numFmtId="0" fontId="7" fillId="0" borderId="0" xfId="0" applyFont="1" applyAlignment="1">
      <alignment vertical="center"/>
    </xf>
    <xf numFmtId="0" fontId="4" fillId="0" borderId="5" xfId="3" applyFont="1" applyBorder="1" applyAlignment="1">
      <alignment wrapText="1"/>
    </xf>
    <xf numFmtId="49" fontId="4" fillId="0" borderId="10" xfId="4" applyNumberFormat="1" applyFont="1" applyFill="1" applyBorder="1" applyAlignment="1" applyProtection="1">
      <alignment vertical="center" wrapText="1"/>
      <protection locked="0"/>
    </xf>
    <xf numFmtId="43" fontId="4" fillId="0" borderId="8" xfId="4" applyFont="1" applyFill="1" applyBorder="1" applyAlignment="1" applyProtection="1">
      <alignment vertical="center"/>
      <protection locked="0"/>
    </xf>
    <xf numFmtId="43" fontId="4" fillId="0" borderId="0" xfId="2" applyNumberFormat="1" applyFont="1"/>
    <xf numFmtId="39" fontId="4" fillId="0" borderId="0" xfId="2" applyNumberFormat="1" applyFont="1"/>
    <xf numFmtId="0" fontId="7" fillId="0" borderId="0" xfId="0" applyFont="1" applyFill="1" applyAlignment="1">
      <alignment vertical="center" wrapText="1"/>
    </xf>
    <xf numFmtId="0" fontId="4" fillId="0" borderId="10" xfId="2" applyFont="1" applyFill="1" applyBorder="1" applyAlignment="1">
      <alignment vertical="center" wrapText="1"/>
    </xf>
    <xf numFmtId="0" fontId="4" fillId="0" borderId="10" xfId="3" applyFont="1" applyFill="1" applyBorder="1" applyAlignment="1">
      <alignment vertical="center" wrapText="1"/>
    </xf>
    <xf numFmtId="0" fontId="3" fillId="0" borderId="0" xfId="2" applyFont="1" applyAlignment="1">
      <alignment horizontal="center"/>
    </xf>
    <xf numFmtId="0" fontId="5" fillId="0" borderId="0" xfId="2" applyFont="1" applyAlignment="1">
      <alignment horizontal="center"/>
    </xf>
  </cellXfs>
  <cellStyles count="6">
    <cellStyle name="Comma" xfId="1" builtinId="3"/>
    <cellStyle name="Comma 2" xfId="4" xr:uid="{EC59696F-8226-4CD1-A694-37D47A45202E}"/>
    <cellStyle name="Normal" xfId="0" builtinId="0"/>
    <cellStyle name="Normal 2" xfId="3" xr:uid="{E113A82B-9A7C-473A-9D9D-2A5F04EC7E55}"/>
    <cellStyle name="Normal 4" xfId="2" xr:uid="{6423A2AA-5FCF-471F-A00E-02F174185F63}"/>
    <cellStyle name="Percent 2" xfId="5" xr:uid="{ED22CAA2-BC16-459C-8EEB-815F1905A990}"/>
  </cellStyles>
  <dxfs count="318">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06A75B-F01D-4056-B723-D12B7DDB0F82}">
  <dimension ref="A1:BT53"/>
  <sheetViews>
    <sheetView tabSelected="1" zoomScaleNormal="100" zoomScaleSheetLayoutView="100" workbookViewId="0">
      <selection sqref="A1:BT1"/>
    </sheetView>
  </sheetViews>
  <sheetFormatPr defaultColWidth="9.140625" defaultRowHeight="12.75" x14ac:dyDescent="0.2"/>
  <cols>
    <col min="1" max="1" width="13.42578125" style="1" customWidth="1"/>
    <col min="2" max="2" width="42.5703125" style="1" customWidth="1"/>
    <col min="3" max="4" width="11.140625" style="1" bestFit="1" customWidth="1"/>
    <col min="5" max="5" width="8.85546875" style="1" bestFit="1" customWidth="1"/>
    <col min="6" max="6" width="43.42578125" style="2" customWidth="1"/>
    <col min="7" max="7" width="13.42578125" style="1" bestFit="1" customWidth="1"/>
    <col min="8" max="8" width="10.5703125" style="1" customWidth="1"/>
    <col min="9" max="9" width="41.140625" style="2" customWidth="1"/>
    <col min="10" max="10" width="12.140625" style="1" customWidth="1"/>
    <col min="11" max="11" width="10.140625" style="1" customWidth="1"/>
    <col min="12" max="12" width="40.5703125" style="2" customWidth="1"/>
    <col min="13" max="13" width="14.5703125" style="1" customWidth="1"/>
    <col min="14" max="14" width="10.140625" style="1" customWidth="1"/>
    <col min="15" max="15" width="40.42578125" style="2" customWidth="1"/>
    <col min="16" max="16" width="11.85546875" style="1" customWidth="1"/>
    <col min="17" max="17" width="10.140625" style="1" customWidth="1"/>
    <col min="18" max="18" width="39.5703125" style="2" customWidth="1"/>
    <col min="19" max="19" width="11.85546875" style="1" customWidth="1"/>
    <col min="20" max="20" width="10.140625" style="1" customWidth="1"/>
    <col min="21" max="21" width="33.5703125" style="2" customWidth="1"/>
    <col min="22" max="22" width="13.42578125" style="1" bestFit="1" customWidth="1"/>
    <col min="23" max="23" width="10.5703125" style="1" customWidth="1"/>
    <col min="24" max="24" width="45.85546875" style="2" customWidth="1"/>
    <col min="25" max="25" width="12.140625" style="1" customWidth="1"/>
    <col min="26" max="26" width="10.140625" style="1" customWidth="1"/>
    <col min="27" max="27" width="38.5703125" style="2" customWidth="1"/>
    <col min="28" max="28" width="14.5703125" style="1" customWidth="1"/>
    <col min="29" max="29" width="10.140625" style="1" customWidth="1"/>
    <col min="30" max="30" width="49" style="2" customWidth="1"/>
    <col min="31" max="31" width="11.85546875" style="1" customWidth="1"/>
    <col min="32" max="32" width="10.140625" style="1" customWidth="1"/>
    <col min="33" max="33" width="52.5703125" style="2" customWidth="1"/>
    <col min="34" max="34" width="11.85546875" style="1" customWidth="1"/>
    <col min="35" max="35" width="10.140625" style="1" customWidth="1"/>
    <col min="36" max="36" width="51.140625" style="2" customWidth="1"/>
    <col min="37" max="37" width="13.85546875" style="1" bestFit="1" customWidth="1"/>
    <col min="38" max="38" width="10.5703125" style="1" customWidth="1"/>
    <col min="39" max="39" width="45.140625" style="2" customWidth="1"/>
    <col min="40" max="40" width="12.140625" style="1" customWidth="1"/>
    <col min="41" max="41" width="10.140625" style="1" customWidth="1"/>
    <col min="42" max="42" width="49.42578125" style="2" customWidth="1"/>
    <col min="43" max="43" width="14.5703125" style="1" customWidth="1"/>
    <col min="44" max="44" width="10.140625" style="1" customWidth="1"/>
    <col min="45" max="45" width="51.42578125" style="2" customWidth="1"/>
    <col min="46" max="46" width="11.85546875" style="1" customWidth="1"/>
    <col min="47" max="47" width="10.140625" style="1" customWidth="1"/>
    <col min="48" max="48" width="50.85546875" style="2" customWidth="1"/>
    <col min="49" max="49" width="11.85546875" style="1" customWidth="1"/>
    <col min="50" max="50" width="10.140625" style="1" customWidth="1"/>
    <col min="51" max="51" width="41.85546875" style="2" customWidth="1"/>
    <col min="52" max="52" width="13.42578125" style="1" bestFit="1" customWidth="1"/>
    <col min="53" max="53" width="10.5703125" style="1" customWidth="1"/>
    <col min="54" max="54" width="41.5703125" style="2" customWidth="1"/>
    <col min="55" max="55" width="12.140625" style="1" customWidth="1"/>
    <col min="56" max="56" width="10.140625" style="1" customWidth="1"/>
    <col min="57" max="57" width="32.42578125" style="2" customWidth="1"/>
    <col min="58" max="58" width="14.5703125" style="1" customWidth="1"/>
    <col min="59" max="59" width="10.140625" style="1" customWidth="1"/>
    <col min="60" max="60" width="47" style="2" customWidth="1"/>
    <col min="61" max="61" width="11.85546875" style="1" customWidth="1"/>
    <col min="62" max="62" width="10.140625" style="1" customWidth="1"/>
    <col min="63" max="63" width="42.5703125" style="2" customWidth="1"/>
    <col min="64" max="64" width="11.85546875" style="1" customWidth="1"/>
    <col min="65" max="65" width="10.140625" style="1" customWidth="1"/>
    <col min="66" max="66" width="44.5703125" style="2" customWidth="1"/>
    <col min="67" max="67" width="11.85546875" style="1" customWidth="1"/>
    <col min="68" max="68" width="10.140625" style="1" customWidth="1"/>
    <col min="69" max="69" width="32.42578125" style="2" customWidth="1"/>
    <col min="70" max="70" width="11.85546875" style="1" customWidth="1"/>
    <col min="71" max="71" width="10.140625" style="1" customWidth="1"/>
    <col min="72" max="72" width="44.5703125" style="2" customWidth="1"/>
    <col min="73" max="16384" width="9.140625" style="1"/>
  </cols>
  <sheetData>
    <row r="1" spans="1:72" ht="20.85" customHeight="1" x14ac:dyDescent="0.3">
      <c r="A1" s="87" t="s">
        <v>0</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7"/>
      <c r="BL1" s="87"/>
      <c r="BM1" s="87"/>
      <c r="BN1" s="87"/>
      <c r="BO1" s="87"/>
      <c r="BP1" s="87"/>
      <c r="BQ1" s="87"/>
      <c r="BR1" s="87"/>
      <c r="BS1" s="87"/>
      <c r="BT1" s="87"/>
    </row>
    <row r="2" spans="1:72" ht="20.85" customHeight="1" x14ac:dyDescent="0.3">
      <c r="A2" s="87" t="s">
        <v>1</v>
      </c>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row>
    <row r="3" spans="1:72" ht="20.85" customHeight="1" x14ac:dyDescent="0.2">
      <c r="A3" s="88" t="s">
        <v>2</v>
      </c>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row>
    <row r="4" spans="1:72" ht="15.95" customHeight="1" x14ac:dyDescent="0.2"/>
    <row r="5" spans="1:72" x14ac:dyDescent="0.2">
      <c r="B5" s="3" t="s">
        <v>3</v>
      </c>
      <c r="C5" s="4" t="s">
        <v>114</v>
      </c>
      <c r="D5" s="4" t="s">
        <v>115</v>
      </c>
      <c r="E5" s="5"/>
      <c r="F5" s="7"/>
      <c r="G5" s="4" t="s">
        <v>116</v>
      </c>
      <c r="H5" s="5"/>
      <c r="I5" s="7"/>
      <c r="J5" s="4" t="s">
        <v>117</v>
      </c>
      <c r="K5" s="5"/>
      <c r="L5" s="6"/>
      <c r="M5" s="4" t="s">
        <v>118</v>
      </c>
      <c r="N5" s="5"/>
      <c r="O5" s="6"/>
      <c r="P5" s="4" t="s">
        <v>119</v>
      </c>
      <c r="Q5" s="5"/>
      <c r="R5" s="6"/>
      <c r="S5" s="4" t="s">
        <v>120</v>
      </c>
      <c r="T5" s="5"/>
      <c r="U5" s="7"/>
      <c r="V5" s="4" t="s">
        <v>121</v>
      </c>
      <c r="W5" s="5"/>
      <c r="X5" s="7"/>
      <c r="Y5" s="4" t="s">
        <v>122</v>
      </c>
      <c r="Z5" s="5"/>
      <c r="AA5" s="6"/>
      <c r="AB5" s="4" t="s">
        <v>123</v>
      </c>
      <c r="AC5" s="5"/>
      <c r="AD5" s="6"/>
      <c r="AE5" s="4" t="s">
        <v>124</v>
      </c>
      <c r="AF5" s="5"/>
      <c r="AG5" s="6"/>
      <c r="AH5" s="4" t="s">
        <v>125</v>
      </c>
      <c r="AI5" s="5"/>
      <c r="AJ5" s="7"/>
      <c r="AK5" s="4" t="s">
        <v>126</v>
      </c>
      <c r="AL5" s="5"/>
      <c r="AM5" s="7"/>
      <c r="AN5" s="4" t="s">
        <v>127</v>
      </c>
      <c r="AO5" s="5"/>
      <c r="AP5" s="6"/>
      <c r="AQ5" s="4" t="s">
        <v>128</v>
      </c>
      <c r="AR5" s="5"/>
      <c r="AS5" s="6"/>
      <c r="AT5" s="4" t="s">
        <v>129</v>
      </c>
      <c r="AU5" s="5"/>
      <c r="AV5" s="6"/>
      <c r="AW5" s="4" t="s">
        <v>130</v>
      </c>
      <c r="AX5" s="5"/>
      <c r="AY5" s="6"/>
      <c r="AZ5" s="4" t="s">
        <v>131</v>
      </c>
      <c r="BA5" s="5"/>
      <c r="BB5" s="7"/>
      <c r="BC5" s="4" t="s">
        <v>132</v>
      </c>
      <c r="BD5" s="5"/>
      <c r="BE5" s="7"/>
      <c r="BF5" s="4" t="s">
        <v>133</v>
      </c>
      <c r="BG5" s="5"/>
      <c r="BH5" s="6"/>
      <c r="BI5" s="4" t="s">
        <v>134</v>
      </c>
      <c r="BJ5" s="5"/>
      <c r="BK5" s="6"/>
      <c r="BL5" s="4" t="s">
        <v>135</v>
      </c>
      <c r="BM5" s="5"/>
      <c r="BN5" s="6"/>
      <c r="BO5" s="4" t="s">
        <v>73</v>
      </c>
      <c r="BP5" s="5"/>
      <c r="BQ5" s="6"/>
      <c r="BR5" s="4" t="s">
        <v>74</v>
      </c>
      <c r="BS5" s="5"/>
    </row>
    <row r="6" spans="1:72" ht="39" thickBot="1" x14ac:dyDescent="0.25">
      <c r="A6" s="8"/>
      <c r="B6" s="9" t="s">
        <v>10</v>
      </c>
      <c r="C6" s="10" t="s">
        <v>136</v>
      </c>
      <c r="D6" s="10" t="s">
        <v>137</v>
      </c>
      <c r="E6" s="11" t="s">
        <v>13</v>
      </c>
      <c r="F6" s="12" t="s">
        <v>14</v>
      </c>
      <c r="G6" s="10" t="s">
        <v>114</v>
      </c>
      <c r="H6" s="11" t="s">
        <v>13</v>
      </c>
      <c r="I6" s="12" t="s">
        <v>14</v>
      </c>
      <c r="J6" s="10" t="s">
        <v>115</v>
      </c>
      <c r="K6" s="11" t="s">
        <v>13</v>
      </c>
      <c r="L6" s="12" t="s">
        <v>14</v>
      </c>
      <c r="M6" s="10" t="s">
        <v>116</v>
      </c>
      <c r="N6" s="11" t="s">
        <v>13</v>
      </c>
      <c r="O6" s="12" t="s">
        <v>14</v>
      </c>
      <c r="P6" s="10" t="s">
        <v>117</v>
      </c>
      <c r="Q6" s="11" t="s">
        <v>13</v>
      </c>
      <c r="R6" s="12" t="s">
        <v>14</v>
      </c>
      <c r="S6" s="10" t="s">
        <v>118</v>
      </c>
      <c r="T6" s="11" t="s">
        <v>13</v>
      </c>
      <c r="U6" s="12" t="s">
        <v>14</v>
      </c>
      <c r="V6" s="10" t="s">
        <v>119</v>
      </c>
      <c r="W6" s="11" t="s">
        <v>13</v>
      </c>
      <c r="X6" s="12" t="s">
        <v>14</v>
      </c>
      <c r="Y6" s="10" t="s">
        <v>120</v>
      </c>
      <c r="Z6" s="11" t="s">
        <v>13</v>
      </c>
      <c r="AA6" s="12" t="s">
        <v>14</v>
      </c>
      <c r="AB6" s="10" t="s">
        <v>121</v>
      </c>
      <c r="AC6" s="11" t="s">
        <v>13</v>
      </c>
      <c r="AD6" s="12" t="s">
        <v>14</v>
      </c>
      <c r="AE6" s="10" t="s">
        <v>122</v>
      </c>
      <c r="AF6" s="11" t="s">
        <v>13</v>
      </c>
      <c r="AG6" s="12" t="s">
        <v>14</v>
      </c>
      <c r="AH6" s="10" t="s">
        <v>123</v>
      </c>
      <c r="AI6" s="11" t="s">
        <v>13</v>
      </c>
      <c r="AJ6" s="12" t="s">
        <v>14</v>
      </c>
      <c r="AK6" s="10" t="s">
        <v>124</v>
      </c>
      <c r="AL6" s="11" t="s">
        <v>13</v>
      </c>
      <c r="AM6" s="12" t="s">
        <v>14</v>
      </c>
      <c r="AN6" s="10" t="s">
        <v>125</v>
      </c>
      <c r="AO6" s="11" t="s">
        <v>13</v>
      </c>
      <c r="AP6" s="12" t="s">
        <v>14</v>
      </c>
      <c r="AQ6" s="10" t="s">
        <v>126</v>
      </c>
      <c r="AR6" s="11" t="s">
        <v>13</v>
      </c>
      <c r="AS6" s="12" t="s">
        <v>14</v>
      </c>
      <c r="AT6" s="10" t="s">
        <v>127</v>
      </c>
      <c r="AU6" s="11" t="s">
        <v>13</v>
      </c>
      <c r="AV6" s="12" t="s">
        <v>14</v>
      </c>
      <c r="AW6" s="10" t="s">
        <v>128</v>
      </c>
      <c r="AX6" s="11" t="s">
        <v>13</v>
      </c>
      <c r="AY6" s="12" t="s">
        <v>14</v>
      </c>
      <c r="AZ6" s="10" t="s">
        <v>129</v>
      </c>
      <c r="BA6" s="11" t="s">
        <v>13</v>
      </c>
      <c r="BB6" s="12" t="s">
        <v>14</v>
      </c>
      <c r="BC6" s="10" t="s">
        <v>130</v>
      </c>
      <c r="BD6" s="11" t="s">
        <v>13</v>
      </c>
      <c r="BE6" s="12" t="s">
        <v>14</v>
      </c>
      <c r="BF6" s="10" t="s">
        <v>131</v>
      </c>
      <c r="BG6" s="11" t="s">
        <v>13</v>
      </c>
      <c r="BH6" s="12" t="s">
        <v>14</v>
      </c>
      <c r="BI6" s="10" t="s">
        <v>132</v>
      </c>
      <c r="BJ6" s="11" t="s">
        <v>13</v>
      </c>
      <c r="BK6" s="12" t="s">
        <v>14</v>
      </c>
      <c r="BL6" s="10" t="s">
        <v>133</v>
      </c>
      <c r="BM6" s="11" t="s">
        <v>13</v>
      </c>
      <c r="BN6" s="12" t="s">
        <v>14</v>
      </c>
      <c r="BO6" s="10" t="s">
        <v>134</v>
      </c>
      <c r="BP6" s="11" t="s">
        <v>13</v>
      </c>
      <c r="BQ6" s="12" t="s">
        <v>14</v>
      </c>
      <c r="BR6" s="10" t="s">
        <v>135</v>
      </c>
      <c r="BS6" s="11" t="s">
        <v>13</v>
      </c>
      <c r="BT6" s="12" t="s">
        <v>14</v>
      </c>
    </row>
    <row r="7" spans="1:72" ht="15.95" customHeight="1" thickTop="1" x14ac:dyDescent="0.2">
      <c r="B7" s="13" t="s">
        <v>15</v>
      </c>
    </row>
    <row r="8" spans="1:72" ht="15.95" customHeight="1" x14ac:dyDescent="0.2">
      <c r="A8" s="14"/>
    </row>
    <row r="9" spans="1:72" ht="15.95" customHeight="1" x14ac:dyDescent="0.2">
      <c r="A9" s="15" t="s">
        <v>16</v>
      </c>
      <c r="B9" s="16"/>
      <c r="C9" s="17"/>
      <c r="D9" s="17"/>
      <c r="E9" s="17"/>
      <c r="F9" s="18"/>
      <c r="G9" s="19"/>
      <c r="H9" s="19"/>
      <c r="I9" s="20"/>
      <c r="J9" s="19"/>
      <c r="K9" s="19"/>
      <c r="L9" s="20"/>
      <c r="M9" s="19"/>
      <c r="N9" s="19"/>
      <c r="O9" s="20"/>
      <c r="P9" s="19"/>
      <c r="Q9" s="19"/>
      <c r="R9" s="20"/>
      <c r="S9" s="19"/>
      <c r="T9" s="19"/>
      <c r="U9" s="18"/>
      <c r="V9" s="19"/>
      <c r="W9" s="19"/>
      <c r="X9" s="20"/>
      <c r="Y9" s="19"/>
      <c r="Z9" s="19"/>
      <c r="AA9" s="20"/>
      <c r="AB9" s="19"/>
      <c r="AC9" s="19"/>
      <c r="AD9" s="20"/>
      <c r="AE9" s="19"/>
      <c r="AF9" s="19"/>
      <c r="AG9" s="20"/>
      <c r="AH9" s="19"/>
      <c r="AI9" s="19"/>
      <c r="AJ9" s="18"/>
      <c r="AK9" s="19"/>
      <c r="AL9" s="19"/>
      <c r="AM9" s="20"/>
      <c r="AN9" s="19"/>
      <c r="AO9" s="19"/>
      <c r="AP9" s="20"/>
      <c r="AQ9" s="19"/>
      <c r="AR9" s="19"/>
      <c r="AS9" s="20"/>
      <c r="AT9" s="19"/>
      <c r="AU9" s="19"/>
      <c r="AV9" s="20"/>
      <c r="AW9" s="19"/>
      <c r="AX9" s="19"/>
      <c r="AY9" s="18"/>
      <c r="AZ9" s="19"/>
      <c r="BA9" s="19"/>
      <c r="BB9" s="20"/>
      <c r="BC9" s="19"/>
      <c r="BD9" s="19"/>
      <c r="BE9" s="20"/>
      <c r="BF9" s="19"/>
      <c r="BG9" s="19"/>
      <c r="BH9" s="20"/>
      <c r="BI9" s="19"/>
      <c r="BJ9" s="19"/>
      <c r="BK9" s="20"/>
      <c r="BL9" s="19"/>
      <c r="BM9" s="19"/>
      <c r="BN9" s="20"/>
      <c r="BO9" s="19"/>
      <c r="BP9" s="19"/>
      <c r="BQ9" s="20"/>
      <c r="BR9" s="19"/>
      <c r="BS9" s="19"/>
      <c r="BT9" s="21"/>
    </row>
    <row r="10" spans="1:72" ht="86.45" customHeight="1" x14ac:dyDescent="0.2">
      <c r="A10" s="38" t="s">
        <v>17</v>
      </c>
      <c r="B10" s="39" t="s">
        <v>18</v>
      </c>
      <c r="C10" s="40">
        <v>31382.34</v>
      </c>
      <c r="D10" s="40">
        <v>30071.61</v>
      </c>
      <c r="E10" s="41">
        <f>IFERROR(ROUND((D10-C10)/C10,4),0)</f>
        <v>-4.1799999999999997E-2</v>
      </c>
      <c r="F10" s="43"/>
      <c r="G10" s="40">
        <v>30286.13</v>
      </c>
      <c r="H10" s="41">
        <f>IFERROR(ROUND((G10-D10)/D10,4),0)</f>
        <v>7.1000000000000004E-3</v>
      </c>
      <c r="I10" s="42"/>
      <c r="J10" s="40">
        <v>0</v>
      </c>
      <c r="K10" s="41">
        <f>IFERROR(ROUND((J10-G10)/G10,4),0)</f>
        <v>-1</v>
      </c>
      <c r="L10" s="29" t="s">
        <v>138</v>
      </c>
      <c r="M10" s="40">
        <v>26347.13</v>
      </c>
      <c r="N10" s="76">
        <v>1</v>
      </c>
      <c r="O10" s="29" t="s">
        <v>138</v>
      </c>
      <c r="P10" s="40">
        <v>25531</v>
      </c>
      <c r="Q10" s="41">
        <f>(IFERROR(ROUND((P10-M10)/M10,4),0))</f>
        <v>-3.1E-2</v>
      </c>
      <c r="R10" s="29"/>
      <c r="S10" s="40">
        <v>19580.07</v>
      </c>
      <c r="T10" s="41">
        <f>(IFERROR(ROUND((S10-P10)/P10,4),0))</f>
        <v>-0.2331</v>
      </c>
      <c r="U10" s="29" t="s">
        <v>75</v>
      </c>
      <c r="V10" s="40">
        <v>0</v>
      </c>
      <c r="W10" s="41">
        <f>IFERROR(ROUND((V10-S10)/S10,4),0)</f>
        <v>-1</v>
      </c>
      <c r="X10" s="29" t="s">
        <v>75</v>
      </c>
      <c r="Y10" s="40">
        <v>0</v>
      </c>
      <c r="Z10" s="41">
        <f>IFERROR(ROUND((Y10-V10)/V10,4),0)</f>
        <v>0</v>
      </c>
      <c r="AA10" s="42"/>
      <c r="AB10" s="40">
        <v>7449.04</v>
      </c>
      <c r="AC10" s="41">
        <f>(IFERROR(ROUND((AB10-Y10)/Y10,4),0))</f>
        <v>0</v>
      </c>
      <c r="AD10" s="42"/>
      <c r="AE10" s="40">
        <v>36322.5</v>
      </c>
      <c r="AF10" s="41">
        <f>(IFERROR(ROUND((AE10-AB10)/AB10,4),0))</f>
        <v>3.8761000000000001</v>
      </c>
      <c r="AG10" s="29" t="s">
        <v>75</v>
      </c>
      <c r="AH10" s="40">
        <v>22556.59</v>
      </c>
      <c r="AI10" s="41">
        <f>(IFERROR(ROUND((AH10-AE10)/AE10,4),0))</f>
        <v>-0.379</v>
      </c>
      <c r="AJ10" s="29" t="s">
        <v>75</v>
      </c>
      <c r="AK10" s="40">
        <v>14406.4</v>
      </c>
      <c r="AL10" s="41">
        <f>IFERROR(ROUND((AK10-AH10)/AH10,4),0)</f>
        <v>-0.36130000000000001</v>
      </c>
      <c r="AM10" s="29" t="s">
        <v>75</v>
      </c>
      <c r="AN10" s="40">
        <v>21239.22</v>
      </c>
      <c r="AO10" s="41">
        <f>IFERROR(ROUND((AN10-AK10)/AK10,4),0)</f>
        <v>0.4743</v>
      </c>
      <c r="AP10" s="29" t="s">
        <v>75</v>
      </c>
      <c r="AQ10" s="40">
        <v>35130.839999999997</v>
      </c>
      <c r="AR10" s="41">
        <f>(IFERROR(ROUND((AQ10-AN10)/AN10,4),0))</f>
        <v>0.65410000000000001</v>
      </c>
      <c r="AS10" s="29" t="s">
        <v>75</v>
      </c>
      <c r="AT10" s="40">
        <v>40168.94</v>
      </c>
      <c r="AU10" s="41">
        <f>(IFERROR(ROUND((AT10-AQ10)/AQ10,4),0))</f>
        <v>0.1434</v>
      </c>
      <c r="AV10" s="29" t="s">
        <v>75</v>
      </c>
      <c r="AW10" s="40">
        <v>5681.41</v>
      </c>
      <c r="AX10" s="41">
        <f>(IFERROR(ROUND((AW10-AT10)/AT10,4),0))</f>
        <v>-0.85860000000000003</v>
      </c>
      <c r="AY10" s="29" t="s">
        <v>75</v>
      </c>
      <c r="AZ10" s="40">
        <v>25363.53</v>
      </c>
      <c r="BA10" s="41">
        <f>IFERROR(ROUND((AZ10-AW10)/AW10,4),0)</f>
        <v>3.4643000000000002</v>
      </c>
      <c r="BB10" s="29" t="s">
        <v>75</v>
      </c>
      <c r="BC10" s="40">
        <v>6239.08</v>
      </c>
      <c r="BD10" s="41">
        <f>IFERROR(ROUND((BC10-AZ10)/AZ10,4),0)</f>
        <v>-0.754</v>
      </c>
      <c r="BE10" s="29" t="s">
        <v>75</v>
      </c>
      <c r="BF10" s="40">
        <v>0</v>
      </c>
      <c r="BG10" s="41">
        <f>(IFERROR(ROUND((BF10-BC10)/BC10,4),0))</f>
        <v>-1</v>
      </c>
      <c r="BH10" s="29" t="s">
        <v>75</v>
      </c>
      <c r="BI10" s="40">
        <v>20125.93</v>
      </c>
      <c r="BJ10" s="41">
        <f>(IFERROR(ROUND((BI10-BF10)/BF10,4),0))</f>
        <v>0</v>
      </c>
      <c r="BK10" s="29" t="s">
        <v>75</v>
      </c>
      <c r="BL10" s="40">
        <v>13898.89</v>
      </c>
      <c r="BM10" s="41">
        <f>(IFERROR(ROUND((BL10-BI10)/BI10,4),0))</f>
        <v>-0.30940000000000001</v>
      </c>
      <c r="BN10" s="29" t="s">
        <v>75</v>
      </c>
      <c r="BO10" s="40">
        <v>18702.63</v>
      </c>
      <c r="BP10" s="41">
        <f>(IFERROR(ROUND((BO10-BL10)/BL10,4),0))</f>
        <v>0.34560000000000002</v>
      </c>
      <c r="BQ10" s="29" t="s">
        <v>75</v>
      </c>
      <c r="BR10" s="40">
        <v>33581.9</v>
      </c>
      <c r="BS10" s="41">
        <f>(IFERROR(ROUND((BR10-BO10)/BO10,4),0))</f>
        <v>0.79559999999999997</v>
      </c>
      <c r="BT10" s="29" t="s">
        <v>75</v>
      </c>
    </row>
    <row r="11" spans="1:72" ht="73.7" customHeight="1" x14ac:dyDescent="0.2">
      <c r="A11" s="38" t="s">
        <v>19</v>
      </c>
      <c r="B11" s="39" t="s">
        <v>20</v>
      </c>
      <c r="C11" s="40">
        <v>20957.64</v>
      </c>
      <c r="D11" s="40">
        <v>12612.13</v>
      </c>
      <c r="E11" s="41">
        <f t="shared" ref="E11:E14" si="0">IFERROR(ROUND((D11-C11)/C11,4),0)</f>
        <v>-0.3982</v>
      </c>
      <c r="F11" s="26" t="s">
        <v>139</v>
      </c>
      <c r="G11" s="40">
        <v>150027.32999999999</v>
      </c>
      <c r="H11" s="41">
        <f t="shared" ref="H11:H14" si="1">IFERROR(ROUND((G11-D11)/D11,4),0)</f>
        <v>10.8955</v>
      </c>
      <c r="I11" s="42" t="s">
        <v>249</v>
      </c>
      <c r="J11" s="40">
        <v>49031.82</v>
      </c>
      <c r="K11" s="41">
        <f t="shared" ref="K11:K14" si="2">IFERROR(ROUND((J11-G11)/G11,4),0)</f>
        <v>-0.67320000000000002</v>
      </c>
      <c r="L11" s="42" t="s">
        <v>140</v>
      </c>
      <c r="M11" s="40">
        <v>20656.66</v>
      </c>
      <c r="N11" s="41">
        <f t="shared" ref="N11:N14" si="3">(IFERROR(ROUND((M11-J11)/J11,4),0))</f>
        <v>-0.57869999999999999</v>
      </c>
      <c r="O11" s="29" t="s">
        <v>141</v>
      </c>
      <c r="P11" s="40">
        <v>55967.66</v>
      </c>
      <c r="Q11" s="41">
        <f t="shared" ref="Q11:Q14" si="4">(IFERROR(ROUND((P11-M11)/M11,4),0))</f>
        <v>1.7094</v>
      </c>
      <c r="R11" s="29" t="s">
        <v>142</v>
      </c>
      <c r="S11" s="40">
        <v>3940.92</v>
      </c>
      <c r="T11" s="41">
        <f t="shared" ref="T11:T14" si="5">(IFERROR(ROUND((S11-P11)/P11,4),0))</f>
        <v>-0.92959999999999998</v>
      </c>
      <c r="U11" s="43" t="s">
        <v>143</v>
      </c>
      <c r="V11" s="40">
        <v>79538.25</v>
      </c>
      <c r="W11" s="41">
        <f t="shared" ref="W11:W14" si="6">IFERROR(ROUND((V11-S11)/S11,4),0)</f>
        <v>19.182700000000001</v>
      </c>
      <c r="X11" s="43" t="s">
        <v>144</v>
      </c>
      <c r="Y11" s="40">
        <v>103541.41</v>
      </c>
      <c r="Z11" s="41">
        <f t="shared" ref="Z11:Z14" si="7">IFERROR(ROUND((Y11-V11)/V11,4),0)</f>
        <v>0.30180000000000001</v>
      </c>
      <c r="AA11" s="42" t="s">
        <v>145</v>
      </c>
      <c r="AB11" s="40">
        <v>46877.91</v>
      </c>
      <c r="AC11" s="41">
        <f t="shared" ref="AC11:AC14" si="8">(IFERROR(ROUND((AB11-Y11)/Y11,4),0))</f>
        <v>-0.54730000000000001</v>
      </c>
      <c r="AD11" s="42" t="s">
        <v>146</v>
      </c>
      <c r="AE11" s="40">
        <v>7704.2</v>
      </c>
      <c r="AF11" s="41">
        <f t="shared" ref="AF11:AF14" si="9">(IFERROR(ROUND((AE11-AB11)/AB11,4),0))</f>
        <v>-0.8357</v>
      </c>
      <c r="AG11" s="29" t="s">
        <v>147</v>
      </c>
      <c r="AH11" s="40">
        <v>3886.29</v>
      </c>
      <c r="AI11" s="41">
        <f t="shared" ref="AI11:AI14" si="10">(IFERROR(ROUND((AH11-AE11)/AE11,4),0))</f>
        <v>-0.49559999999999998</v>
      </c>
      <c r="AJ11" s="29" t="s">
        <v>141</v>
      </c>
      <c r="AK11" s="40">
        <v>14457.56</v>
      </c>
      <c r="AL11" s="41">
        <f t="shared" ref="AL11:AL14" si="11">IFERROR(ROUND((AK11-AH11)/AH11,4),0)</f>
        <v>2.7201</v>
      </c>
      <c r="AM11" s="42" t="s">
        <v>148</v>
      </c>
      <c r="AN11" s="40">
        <v>10479.049999999999</v>
      </c>
      <c r="AO11" s="41">
        <f t="shared" ref="AO11:AO14" si="12">IFERROR(ROUND((AN11-AK11)/AK11,4),0)</f>
        <v>-0.2752</v>
      </c>
      <c r="AP11" s="43" t="s">
        <v>149</v>
      </c>
      <c r="AQ11" s="40">
        <v>7244.14</v>
      </c>
      <c r="AR11" s="41">
        <f t="shared" ref="AR11:AR14" si="13">(IFERROR(ROUND((AQ11-AN11)/AN11,4),0))</f>
        <v>-0.30869999999999997</v>
      </c>
      <c r="AS11" s="27" t="s">
        <v>150</v>
      </c>
      <c r="AT11" s="40">
        <v>14823.14</v>
      </c>
      <c r="AU11" s="41">
        <f t="shared" ref="AU11:AU14" si="14">(IFERROR(ROUND((AT11-AQ11)/AQ11,4),0))</f>
        <v>1.0462</v>
      </c>
      <c r="AV11" s="42" t="s">
        <v>151</v>
      </c>
      <c r="AW11" s="40">
        <v>4350.93</v>
      </c>
      <c r="AX11" s="41">
        <f t="shared" ref="AX11:AX14" si="15">(IFERROR(ROUND((AW11-AT11)/AT11,4),0))</f>
        <v>-0.70650000000000002</v>
      </c>
      <c r="AY11" s="29" t="s">
        <v>152</v>
      </c>
      <c r="AZ11" s="40">
        <v>12050.78</v>
      </c>
      <c r="BA11" s="41">
        <f t="shared" ref="BA11:BA14" si="16">IFERROR(ROUND((AZ11-AW11)/AW11,4),0)</f>
        <v>1.7697000000000001</v>
      </c>
      <c r="BB11" s="42" t="s">
        <v>250</v>
      </c>
      <c r="BC11" s="40">
        <v>9545.84</v>
      </c>
      <c r="BD11" s="41">
        <f t="shared" ref="BD11:BD14" si="17">IFERROR(ROUND((BC11-AZ11)/AZ11,4),0)</f>
        <v>-0.2079</v>
      </c>
      <c r="BE11" s="42" t="s">
        <v>152</v>
      </c>
      <c r="BF11" s="40">
        <v>54854.6</v>
      </c>
      <c r="BG11" s="41">
        <f t="shared" ref="BG11:BG14" si="18">(IFERROR(ROUND((BF11-BC11)/BC11,4),0))</f>
        <v>4.7464000000000004</v>
      </c>
      <c r="BH11" s="29" t="s">
        <v>153</v>
      </c>
      <c r="BI11" s="40">
        <v>307037.46000000002</v>
      </c>
      <c r="BJ11" s="41">
        <f t="shared" ref="BJ11:BJ14" si="19">(IFERROR(ROUND((BI11-BF11)/BF11,4),0))</f>
        <v>4.5972999999999997</v>
      </c>
      <c r="BK11" s="29" t="s">
        <v>154</v>
      </c>
      <c r="BL11" s="40">
        <v>-41001.19</v>
      </c>
      <c r="BM11" s="41">
        <f t="shared" ref="BM11:BM14" si="20">(IFERROR(ROUND((BL11-BI11)/BI11,4),0))</f>
        <v>-1.1335</v>
      </c>
      <c r="BN11" s="84" t="s">
        <v>256</v>
      </c>
      <c r="BO11" s="40">
        <v>12114.9</v>
      </c>
      <c r="BP11" s="41">
        <f t="shared" ref="BP11:BP14" si="21">(IFERROR(ROUND((BO11-BL11)/BL11,4),0))</f>
        <v>-1.2955000000000001</v>
      </c>
      <c r="BQ11" s="29" t="s">
        <v>155</v>
      </c>
      <c r="BR11" s="40">
        <v>11141.6</v>
      </c>
      <c r="BS11" s="41">
        <f t="shared" ref="BS11:BS14" si="22">(IFERROR(ROUND((BR11-BO11)/BO11,4),0))</f>
        <v>-8.0299999999999996E-2</v>
      </c>
      <c r="BT11" s="29"/>
    </row>
    <row r="12" spans="1:72" ht="102" x14ac:dyDescent="0.2">
      <c r="A12" s="38" t="s">
        <v>21</v>
      </c>
      <c r="B12" s="39" t="s">
        <v>22</v>
      </c>
      <c r="C12" s="40">
        <v>170907.76</v>
      </c>
      <c r="D12" s="40">
        <v>67317.320000000007</v>
      </c>
      <c r="E12" s="41">
        <f t="shared" si="0"/>
        <v>-0.60609999999999997</v>
      </c>
      <c r="F12" s="26" t="s">
        <v>156</v>
      </c>
      <c r="G12" s="40">
        <v>71126.52</v>
      </c>
      <c r="H12" s="41">
        <f t="shared" si="1"/>
        <v>5.6599999999999998E-2</v>
      </c>
      <c r="I12" s="42"/>
      <c r="J12" s="40">
        <v>69725.56</v>
      </c>
      <c r="K12" s="41">
        <f t="shared" si="2"/>
        <v>-1.9699999999999999E-2</v>
      </c>
      <c r="L12" s="42"/>
      <c r="M12" s="40">
        <v>72447.44</v>
      </c>
      <c r="N12" s="41">
        <f t="shared" si="3"/>
        <v>3.9E-2</v>
      </c>
      <c r="O12" s="29"/>
      <c r="P12" s="40">
        <v>157769.04</v>
      </c>
      <c r="Q12" s="41">
        <f t="shared" si="4"/>
        <v>1.1777</v>
      </c>
      <c r="R12" s="29" t="s">
        <v>157</v>
      </c>
      <c r="S12" s="40">
        <v>73175.92</v>
      </c>
      <c r="T12" s="41">
        <f t="shared" si="5"/>
        <v>-0.53620000000000001</v>
      </c>
      <c r="U12" s="29" t="s">
        <v>157</v>
      </c>
      <c r="V12" s="40">
        <v>101141.12</v>
      </c>
      <c r="W12" s="41">
        <f t="shared" si="6"/>
        <v>0.38219999999999998</v>
      </c>
      <c r="X12" s="29" t="s">
        <v>157</v>
      </c>
      <c r="Y12" s="40">
        <v>67693.119999999995</v>
      </c>
      <c r="Z12" s="41">
        <f t="shared" si="7"/>
        <v>-0.33069999999999999</v>
      </c>
      <c r="AA12" s="27" t="s">
        <v>158</v>
      </c>
      <c r="AB12" s="40">
        <v>60674.28</v>
      </c>
      <c r="AC12" s="41">
        <f t="shared" si="8"/>
        <v>-0.1037</v>
      </c>
      <c r="AD12" s="42" t="s">
        <v>159</v>
      </c>
      <c r="AE12" s="40">
        <v>66016.240000000005</v>
      </c>
      <c r="AF12" s="41">
        <f t="shared" si="9"/>
        <v>8.7999999999999995E-2</v>
      </c>
      <c r="AG12" s="29"/>
      <c r="AH12" s="40">
        <v>65413.440000000002</v>
      </c>
      <c r="AI12" s="41">
        <f t="shared" si="10"/>
        <v>-9.1000000000000004E-3</v>
      </c>
      <c r="AJ12" s="29"/>
      <c r="AK12" s="40">
        <v>110106.37</v>
      </c>
      <c r="AL12" s="41">
        <f t="shared" si="11"/>
        <v>0.68320000000000003</v>
      </c>
      <c r="AM12" s="42" t="s">
        <v>160</v>
      </c>
      <c r="AN12" s="40">
        <v>98986.94</v>
      </c>
      <c r="AO12" s="41">
        <f t="shared" si="12"/>
        <v>-0.10100000000000001</v>
      </c>
      <c r="AP12" s="77" t="s">
        <v>161</v>
      </c>
      <c r="AQ12" s="40">
        <v>101089.81</v>
      </c>
      <c r="AR12" s="41">
        <f t="shared" si="13"/>
        <v>2.12E-2</v>
      </c>
      <c r="AS12" s="42"/>
      <c r="AT12" s="40">
        <v>111574.48</v>
      </c>
      <c r="AU12" s="41">
        <f t="shared" si="14"/>
        <v>0.1037</v>
      </c>
      <c r="AV12" s="42" t="s">
        <v>161</v>
      </c>
      <c r="AW12" s="40">
        <v>73218.89</v>
      </c>
      <c r="AX12" s="41">
        <f t="shared" si="15"/>
        <v>-0.34379999999999999</v>
      </c>
      <c r="AY12" s="29" t="s">
        <v>162</v>
      </c>
      <c r="AZ12" s="40">
        <v>92607.44</v>
      </c>
      <c r="BA12" s="41">
        <f t="shared" si="16"/>
        <v>0.26479999999999998</v>
      </c>
      <c r="BB12" s="42" t="s">
        <v>163</v>
      </c>
      <c r="BC12" s="40">
        <v>80887.16</v>
      </c>
      <c r="BD12" s="41">
        <f t="shared" si="17"/>
        <v>-0.12659999999999999</v>
      </c>
      <c r="BE12" s="42" t="s">
        <v>164</v>
      </c>
      <c r="BF12" s="40">
        <v>56765.35</v>
      </c>
      <c r="BG12" s="41">
        <f t="shared" si="18"/>
        <v>-0.29820000000000002</v>
      </c>
      <c r="BH12" s="29" t="s">
        <v>163</v>
      </c>
      <c r="BI12" s="40">
        <v>75894.27</v>
      </c>
      <c r="BJ12" s="41">
        <f t="shared" si="19"/>
        <v>0.33700000000000002</v>
      </c>
      <c r="BK12" s="29" t="s">
        <v>165</v>
      </c>
      <c r="BL12" s="40">
        <v>49660.26</v>
      </c>
      <c r="BM12" s="41">
        <f t="shared" si="20"/>
        <v>-0.34570000000000001</v>
      </c>
      <c r="BN12" s="29" t="s">
        <v>165</v>
      </c>
      <c r="BO12" s="40">
        <v>75003.77</v>
      </c>
      <c r="BP12" s="41">
        <f t="shared" si="21"/>
        <v>0.51029999999999998</v>
      </c>
      <c r="BQ12" s="29" t="s">
        <v>166</v>
      </c>
      <c r="BR12" s="40">
        <v>113725.21</v>
      </c>
      <c r="BS12" s="41">
        <f t="shared" si="22"/>
        <v>0.51629999999999998</v>
      </c>
      <c r="BT12" s="29" t="s">
        <v>167</v>
      </c>
    </row>
    <row r="13" spans="1:72" ht="51" x14ac:dyDescent="0.2">
      <c r="A13" s="38" t="s">
        <v>24</v>
      </c>
      <c r="B13" s="39" t="s">
        <v>25</v>
      </c>
      <c r="C13" s="40">
        <v>431644.62</v>
      </c>
      <c r="D13" s="40">
        <v>540293.64</v>
      </c>
      <c r="E13" s="41">
        <f t="shared" si="0"/>
        <v>0.25169999999999998</v>
      </c>
      <c r="F13" s="26" t="s">
        <v>168</v>
      </c>
      <c r="G13" s="40">
        <v>438148.91</v>
      </c>
      <c r="H13" s="41">
        <f t="shared" si="1"/>
        <v>-0.18909999999999999</v>
      </c>
      <c r="I13" s="27" t="s">
        <v>169</v>
      </c>
      <c r="J13" s="40">
        <v>770745.94</v>
      </c>
      <c r="K13" s="41">
        <f t="shared" si="2"/>
        <v>0.7591</v>
      </c>
      <c r="L13" s="42" t="s">
        <v>170</v>
      </c>
      <c r="M13" s="40">
        <v>719660.11</v>
      </c>
      <c r="N13" s="41">
        <f t="shared" si="3"/>
        <v>-6.6299999999999998E-2</v>
      </c>
      <c r="O13" s="29"/>
      <c r="P13" s="40">
        <v>810779.73</v>
      </c>
      <c r="Q13" s="41">
        <f t="shared" si="4"/>
        <v>0.12659999999999999</v>
      </c>
      <c r="R13" s="29"/>
      <c r="S13" s="40">
        <v>1068060.49</v>
      </c>
      <c r="T13" s="41">
        <f t="shared" si="5"/>
        <v>0.31730000000000003</v>
      </c>
      <c r="U13" s="43" t="s">
        <v>171</v>
      </c>
      <c r="V13" s="40">
        <v>820371.05</v>
      </c>
      <c r="W13" s="41">
        <f t="shared" si="6"/>
        <v>-0.2319</v>
      </c>
      <c r="X13" s="43" t="s">
        <v>172</v>
      </c>
      <c r="Y13" s="40">
        <v>411714.06</v>
      </c>
      <c r="Z13" s="41">
        <f t="shared" si="7"/>
        <v>-0.49809999999999999</v>
      </c>
      <c r="AA13" s="27" t="s">
        <v>242</v>
      </c>
      <c r="AB13" s="40">
        <v>1156803.6399999999</v>
      </c>
      <c r="AC13" s="41">
        <f t="shared" si="8"/>
        <v>1.8097000000000001</v>
      </c>
      <c r="AD13" s="84" t="s">
        <v>255</v>
      </c>
      <c r="AE13" s="40">
        <v>432494.07</v>
      </c>
      <c r="AF13" s="41">
        <f t="shared" si="9"/>
        <v>-0.62609999999999999</v>
      </c>
      <c r="AG13" s="29" t="s">
        <v>173</v>
      </c>
      <c r="AH13" s="40">
        <v>457778.08</v>
      </c>
      <c r="AI13" s="41">
        <f t="shared" si="10"/>
        <v>5.8500000000000003E-2</v>
      </c>
      <c r="AJ13" s="29"/>
      <c r="AK13" s="40">
        <v>478364.57</v>
      </c>
      <c r="AL13" s="41">
        <f t="shared" si="11"/>
        <v>4.4999999999999998E-2</v>
      </c>
      <c r="AM13" s="42"/>
      <c r="AN13" s="40">
        <v>435786.68</v>
      </c>
      <c r="AO13" s="41">
        <f t="shared" si="12"/>
        <v>-8.8999999999999996E-2</v>
      </c>
      <c r="AP13" s="43"/>
      <c r="AQ13" s="40">
        <v>513579.66</v>
      </c>
      <c r="AR13" s="41">
        <f t="shared" si="13"/>
        <v>0.17849999999999999</v>
      </c>
      <c r="AS13" s="27" t="s">
        <v>174</v>
      </c>
      <c r="AT13" s="40">
        <v>421019.14</v>
      </c>
      <c r="AU13" s="41">
        <f t="shared" si="14"/>
        <v>-0.1802</v>
      </c>
      <c r="AV13" s="42" t="s">
        <v>175</v>
      </c>
      <c r="AW13" s="40">
        <v>270636.62</v>
      </c>
      <c r="AX13" s="41">
        <f t="shared" si="15"/>
        <v>-0.35720000000000002</v>
      </c>
      <c r="AY13" s="85" t="s">
        <v>176</v>
      </c>
      <c r="AZ13" s="40">
        <v>438223.94</v>
      </c>
      <c r="BA13" s="41">
        <f t="shared" si="16"/>
        <v>0.61919999999999997</v>
      </c>
      <c r="BB13" s="42" t="s">
        <v>177</v>
      </c>
      <c r="BC13" s="40">
        <v>698115.76</v>
      </c>
      <c r="BD13" s="41">
        <f t="shared" si="17"/>
        <v>0.59309999999999996</v>
      </c>
      <c r="BE13" s="42" t="s">
        <v>243</v>
      </c>
      <c r="BF13" s="40">
        <v>754907.55</v>
      </c>
      <c r="BG13" s="41">
        <f t="shared" si="18"/>
        <v>8.14E-2</v>
      </c>
      <c r="BH13" s="29"/>
      <c r="BI13" s="40">
        <v>1134725.72</v>
      </c>
      <c r="BJ13" s="41">
        <f t="shared" si="19"/>
        <v>0.50309999999999999</v>
      </c>
      <c r="BK13" s="85" t="s">
        <v>178</v>
      </c>
      <c r="BL13" s="40">
        <v>1015765.46</v>
      </c>
      <c r="BM13" s="41">
        <f t="shared" si="20"/>
        <v>-0.1048</v>
      </c>
      <c r="BN13" s="85" t="s">
        <v>179</v>
      </c>
      <c r="BO13" s="40">
        <v>641156.25</v>
      </c>
      <c r="BP13" s="41">
        <f t="shared" si="21"/>
        <v>-0.36880000000000002</v>
      </c>
      <c r="BQ13" s="29" t="s">
        <v>180</v>
      </c>
      <c r="BR13" s="40">
        <v>713141.23</v>
      </c>
      <c r="BS13" s="41">
        <f t="shared" si="22"/>
        <v>0.1123</v>
      </c>
      <c r="BT13" s="29" t="s">
        <v>181</v>
      </c>
    </row>
    <row r="14" spans="1:72" x14ac:dyDescent="0.2">
      <c r="A14" s="44"/>
      <c r="B14" s="39" t="s">
        <v>30</v>
      </c>
      <c r="C14" s="45">
        <f>SUM(C10:C13)</f>
        <v>654892.36</v>
      </c>
      <c r="D14" s="45">
        <f>SUM(D10:D13)</f>
        <v>650294.69999999995</v>
      </c>
      <c r="E14" s="41">
        <f t="shared" si="0"/>
        <v>-7.0000000000000001E-3</v>
      </c>
      <c r="F14" s="43"/>
      <c r="G14" s="45">
        <f>SUM(G10:G13)</f>
        <v>689588.8899999999</v>
      </c>
      <c r="H14" s="41">
        <f t="shared" si="1"/>
        <v>6.0400000000000002E-2</v>
      </c>
      <c r="I14" s="42"/>
      <c r="J14" s="45">
        <f>SUM(J10:J13)</f>
        <v>889503.32</v>
      </c>
      <c r="K14" s="41">
        <f t="shared" si="2"/>
        <v>0.28989999999999999</v>
      </c>
      <c r="L14" s="42"/>
      <c r="M14" s="45">
        <f>SUM(M10:M13)</f>
        <v>839111.34</v>
      </c>
      <c r="N14" s="41">
        <f t="shared" si="3"/>
        <v>-5.67E-2</v>
      </c>
      <c r="O14" s="29"/>
      <c r="P14" s="45">
        <f>SUM(P10:P13)</f>
        <v>1050047.43</v>
      </c>
      <c r="Q14" s="41">
        <f t="shared" si="4"/>
        <v>0.25140000000000001</v>
      </c>
      <c r="R14" s="29"/>
      <c r="S14" s="45">
        <f>SUM(S10:S13)</f>
        <v>1164757.3999999999</v>
      </c>
      <c r="T14" s="41">
        <f t="shared" si="5"/>
        <v>0.10920000000000001</v>
      </c>
      <c r="U14" s="43"/>
      <c r="V14" s="45">
        <f>SUM(V10:V13)</f>
        <v>1001050.42</v>
      </c>
      <c r="W14" s="41">
        <f t="shared" si="6"/>
        <v>-0.1406</v>
      </c>
      <c r="X14" s="43"/>
      <c r="Y14" s="45">
        <f>SUM(Y10:Y13)</f>
        <v>582948.59</v>
      </c>
      <c r="Z14" s="41">
        <f t="shared" si="7"/>
        <v>-0.41770000000000002</v>
      </c>
      <c r="AA14" s="42"/>
      <c r="AB14" s="45">
        <f>SUM(AB10:AB13)</f>
        <v>1271804.8699999999</v>
      </c>
      <c r="AC14" s="41">
        <f t="shared" si="8"/>
        <v>1.1817</v>
      </c>
      <c r="AD14" s="42"/>
      <c r="AE14" s="45">
        <f>SUM(AE10:AE13)</f>
        <v>542537.01</v>
      </c>
      <c r="AF14" s="41">
        <f t="shared" si="9"/>
        <v>-0.57340000000000002</v>
      </c>
      <c r="AG14" s="29"/>
      <c r="AH14" s="45">
        <f>SUM(AH10:AH13)</f>
        <v>549634.4</v>
      </c>
      <c r="AI14" s="41">
        <f t="shared" si="10"/>
        <v>1.3100000000000001E-2</v>
      </c>
      <c r="AJ14" s="29"/>
      <c r="AK14" s="45">
        <f>SUM(AK10:AK13)</f>
        <v>617334.9</v>
      </c>
      <c r="AL14" s="41">
        <f t="shared" si="11"/>
        <v>0.1232</v>
      </c>
      <c r="AM14" s="42"/>
      <c r="AN14" s="45">
        <f>SUM(AN10:AN13)</f>
        <v>566491.89</v>
      </c>
      <c r="AO14" s="41">
        <f t="shared" si="12"/>
        <v>-8.2400000000000001E-2</v>
      </c>
      <c r="AP14" s="43"/>
      <c r="AQ14" s="45">
        <f>SUM(AQ10:AQ13)</f>
        <v>657044.44999999995</v>
      </c>
      <c r="AR14" s="41">
        <f t="shared" si="13"/>
        <v>0.1598</v>
      </c>
      <c r="AS14" s="42"/>
      <c r="AT14" s="45">
        <f>SUM(AT10:AT13)</f>
        <v>587585.69999999995</v>
      </c>
      <c r="AU14" s="41">
        <f t="shared" si="14"/>
        <v>-0.1057</v>
      </c>
      <c r="AV14" s="42"/>
      <c r="AW14" s="45">
        <f>SUM(AW10:AW13)</f>
        <v>353887.85</v>
      </c>
      <c r="AX14" s="41">
        <f t="shared" si="15"/>
        <v>-0.3977</v>
      </c>
      <c r="AY14" s="29"/>
      <c r="AZ14" s="45">
        <f>SUM(AZ10:AZ13)</f>
        <v>568245.68999999994</v>
      </c>
      <c r="BA14" s="41">
        <f t="shared" si="16"/>
        <v>0.60570000000000002</v>
      </c>
      <c r="BB14" s="42"/>
      <c r="BC14" s="45">
        <f>SUM(BC10:BC13)</f>
        <v>794787.83999999997</v>
      </c>
      <c r="BD14" s="41">
        <f t="shared" si="17"/>
        <v>0.3987</v>
      </c>
      <c r="BE14" s="42"/>
      <c r="BF14" s="45">
        <f>SUM(BF10:BF13)</f>
        <v>866527.5</v>
      </c>
      <c r="BG14" s="41">
        <f t="shared" si="18"/>
        <v>9.0300000000000005E-2</v>
      </c>
      <c r="BH14" s="29"/>
      <c r="BI14" s="45">
        <f>SUM(BI10:BI13)</f>
        <v>1537783.38</v>
      </c>
      <c r="BJ14" s="41">
        <f t="shared" si="19"/>
        <v>0.77470000000000006</v>
      </c>
      <c r="BK14" s="29"/>
      <c r="BL14" s="45">
        <f>SUM(BL10:BL13)</f>
        <v>1038323.4199999999</v>
      </c>
      <c r="BM14" s="41">
        <f t="shared" si="20"/>
        <v>-0.32479999999999998</v>
      </c>
      <c r="BN14" s="29"/>
      <c r="BO14" s="45">
        <f>SUM(BO10:BO13)</f>
        <v>746977.55</v>
      </c>
      <c r="BP14" s="41">
        <f t="shared" si="21"/>
        <v>-0.28060000000000002</v>
      </c>
      <c r="BQ14" s="29"/>
      <c r="BR14" s="45">
        <f>SUM(BR10:BR13)</f>
        <v>871589.94</v>
      </c>
      <c r="BS14" s="41">
        <f t="shared" si="22"/>
        <v>0.1668</v>
      </c>
      <c r="BT14" s="29"/>
    </row>
    <row r="15" spans="1:72" x14ac:dyDescent="0.2">
      <c r="A15" s="46"/>
      <c r="E15" s="47"/>
      <c r="H15" s="47"/>
      <c r="I15" s="48"/>
      <c r="K15" s="47"/>
      <c r="L15" s="48"/>
      <c r="N15" s="47"/>
      <c r="Q15" s="47"/>
      <c r="T15" s="47"/>
      <c r="W15" s="47"/>
      <c r="Z15" s="47"/>
      <c r="AA15" s="48"/>
      <c r="AC15" s="47"/>
      <c r="AD15" s="48"/>
      <c r="AF15" s="47"/>
      <c r="AI15" s="47"/>
      <c r="AL15" s="47"/>
      <c r="AM15" s="48"/>
      <c r="AO15" s="47"/>
      <c r="AR15" s="47"/>
      <c r="AS15" s="48"/>
      <c r="AU15" s="47"/>
      <c r="AV15" s="48"/>
      <c r="AX15" s="47"/>
      <c r="BA15" s="47"/>
      <c r="BB15" s="48"/>
      <c r="BD15" s="47"/>
      <c r="BE15" s="48"/>
      <c r="BG15" s="47"/>
      <c r="BJ15" s="47"/>
      <c r="BM15" s="47"/>
      <c r="BP15" s="47"/>
      <c r="BS15" s="47"/>
    </row>
    <row r="16" spans="1:72" x14ac:dyDescent="0.2">
      <c r="A16" s="15" t="s">
        <v>31</v>
      </c>
      <c r="B16" s="17"/>
      <c r="C16" s="17"/>
      <c r="D16" s="17"/>
      <c r="E16" s="49"/>
      <c r="F16" s="18"/>
      <c r="G16" s="17"/>
      <c r="H16" s="49"/>
      <c r="I16" s="50"/>
      <c r="J16" s="17"/>
      <c r="K16" s="49"/>
      <c r="L16" s="50"/>
      <c r="M16" s="17"/>
      <c r="N16" s="49"/>
      <c r="O16" s="51"/>
      <c r="P16" s="17"/>
      <c r="Q16" s="49"/>
      <c r="R16" s="51"/>
      <c r="S16" s="17"/>
      <c r="T16" s="49"/>
      <c r="U16" s="18"/>
      <c r="V16" s="17"/>
      <c r="W16" s="49"/>
      <c r="X16" s="18"/>
      <c r="Y16" s="17"/>
      <c r="Z16" s="49"/>
      <c r="AA16" s="50"/>
      <c r="AB16" s="17"/>
      <c r="AC16" s="49"/>
      <c r="AD16" s="50"/>
      <c r="AE16" s="17"/>
      <c r="AF16" s="49"/>
      <c r="AG16" s="51"/>
      <c r="AH16" s="17"/>
      <c r="AI16" s="49"/>
      <c r="AJ16" s="20"/>
      <c r="AK16" s="17"/>
      <c r="AL16" s="49"/>
      <c r="AM16" s="50"/>
      <c r="AN16" s="17"/>
      <c r="AO16" s="49"/>
      <c r="AP16" s="18"/>
      <c r="AQ16" s="17"/>
      <c r="AR16" s="49"/>
      <c r="AS16" s="50"/>
      <c r="AT16" s="17"/>
      <c r="AU16" s="49"/>
      <c r="AV16" s="50"/>
      <c r="AW16" s="17"/>
      <c r="AX16" s="49"/>
      <c r="AY16" s="51"/>
      <c r="AZ16" s="17"/>
      <c r="BA16" s="49"/>
      <c r="BB16" s="50"/>
      <c r="BC16" s="17"/>
      <c r="BD16" s="49"/>
      <c r="BE16" s="50"/>
      <c r="BF16" s="17"/>
      <c r="BG16" s="49"/>
      <c r="BH16" s="51"/>
      <c r="BI16" s="17"/>
      <c r="BJ16" s="49"/>
      <c r="BK16" s="51"/>
      <c r="BL16" s="17"/>
      <c r="BM16" s="49"/>
      <c r="BN16" s="51"/>
      <c r="BO16" s="17"/>
      <c r="BP16" s="49"/>
      <c r="BQ16" s="51"/>
      <c r="BR16" s="17"/>
      <c r="BS16" s="49"/>
      <c r="BT16" s="21"/>
    </row>
    <row r="17" spans="1:72" ht="38.25" x14ac:dyDescent="0.2">
      <c r="A17" s="38" t="s">
        <v>32</v>
      </c>
      <c r="B17" s="39" t="s">
        <v>33</v>
      </c>
      <c r="C17" s="40">
        <v>51046.14</v>
      </c>
      <c r="D17" s="40">
        <v>35050.04</v>
      </c>
      <c r="E17" s="41">
        <f t="shared" ref="E17:E25" si="23">IFERROR(ROUND((D17-C17)/C17,4),0)</f>
        <v>-0.31340000000000001</v>
      </c>
      <c r="F17" s="29" t="s">
        <v>182</v>
      </c>
      <c r="G17" s="40">
        <v>68707.41</v>
      </c>
      <c r="H17" s="41">
        <f t="shared" ref="H17:H25" si="24">IFERROR(ROUND((G17-D17)/D17,4),0)</f>
        <v>0.96030000000000004</v>
      </c>
      <c r="I17" s="29" t="s">
        <v>182</v>
      </c>
      <c r="J17" s="40">
        <v>47435.73</v>
      </c>
      <c r="K17" s="41">
        <f t="shared" ref="K17:K25" si="25">IFERROR(ROUND((J17-G17)/G17,4),0)</f>
        <v>-0.30959999999999999</v>
      </c>
      <c r="L17" s="29" t="s">
        <v>182</v>
      </c>
      <c r="M17" s="40">
        <v>57565.760000000002</v>
      </c>
      <c r="N17" s="41">
        <f t="shared" ref="N17:N25" si="26">(IFERROR(ROUND((M17-J17)/J17,4),0))</f>
        <v>0.21360000000000001</v>
      </c>
      <c r="O17" s="29" t="s">
        <v>182</v>
      </c>
      <c r="P17" s="40">
        <v>48836.800000000003</v>
      </c>
      <c r="Q17" s="41">
        <f t="shared" ref="Q17:Q25" si="27">(IFERROR(ROUND((P17-M17)/M17,4),0))</f>
        <v>-0.15160000000000001</v>
      </c>
      <c r="R17" s="29" t="s">
        <v>182</v>
      </c>
      <c r="S17" s="40">
        <v>49656.18</v>
      </c>
      <c r="T17" s="41">
        <f t="shared" ref="T17:T25" si="28">(IFERROR(ROUND((S17-P17)/P17,4),0))</f>
        <v>1.6799999999999999E-2</v>
      </c>
      <c r="U17" s="43"/>
      <c r="V17" s="40">
        <v>48074.61</v>
      </c>
      <c r="W17" s="41">
        <f t="shared" ref="W17:W25" si="29">IFERROR(ROUND((V17-S17)/S17,4),0)</f>
        <v>-3.1899999999999998E-2</v>
      </c>
      <c r="X17" s="43"/>
      <c r="Y17" s="40">
        <v>42823.199999999997</v>
      </c>
      <c r="Z17" s="41">
        <f t="shared" ref="Z17:Z25" si="30">IFERROR(ROUND((Y17-V17)/V17,4),0)</f>
        <v>-0.10920000000000001</v>
      </c>
      <c r="AA17" s="29" t="s">
        <v>182</v>
      </c>
      <c r="AB17" s="40">
        <v>60120.32</v>
      </c>
      <c r="AC17" s="41">
        <f t="shared" ref="AC17:AC25" si="31">(IFERROR(ROUND((AB17-Y17)/Y17,4),0))</f>
        <v>0.40389999999999998</v>
      </c>
      <c r="AD17" s="78" t="s">
        <v>183</v>
      </c>
      <c r="AE17" s="40">
        <v>44347.9</v>
      </c>
      <c r="AF17" s="41">
        <f t="shared" ref="AF17:AF25" si="32">(IFERROR(ROUND((AE17-AB17)/AB17,4),0))</f>
        <v>-0.26229999999999998</v>
      </c>
      <c r="AG17" s="29" t="s">
        <v>182</v>
      </c>
      <c r="AH17" s="40">
        <v>48133.120000000003</v>
      </c>
      <c r="AI17" s="41">
        <f t="shared" ref="AI17:AI25" si="33">(IFERROR(ROUND((AH17-AE17)/AE17,4),0))</f>
        <v>8.5400000000000004E-2</v>
      </c>
      <c r="AJ17" s="29"/>
      <c r="AK17" s="40">
        <v>49350.39</v>
      </c>
      <c r="AL17" s="41">
        <f t="shared" ref="AL17:AL25" si="34">IFERROR(ROUND((AK17-AH17)/AH17,4),0)</f>
        <v>2.53E-2</v>
      </c>
      <c r="AM17" s="42"/>
      <c r="AN17" s="40">
        <v>46607.45</v>
      </c>
      <c r="AO17" s="41">
        <f t="shared" ref="AO17:AO25" si="35">IFERROR(ROUND((AN17-AK17)/AK17,4),0)</f>
        <v>-5.5599999999999997E-2</v>
      </c>
      <c r="AP17" s="43"/>
      <c r="AQ17" s="40">
        <v>52501.99</v>
      </c>
      <c r="AR17" s="41">
        <f t="shared" ref="AR17:AR25" si="36">(IFERROR(ROUND((AQ17-AN17)/AN17,4),0))</f>
        <v>0.1265</v>
      </c>
      <c r="AS17" s="29" t="s">
        <v>182</v>
      </c>
      <c r="AT17" s="40">
        <v>45538.46</v>
      </c>
      <c r="AU17" s="41">
        <f t="shared" ref="AU17:AU25" si="37">(IFERROR(ROUND((AT17-AQ17)/AQ17,4),0))</f>
        <v>-0.1326</v>
      </c>
      <c r="AV17" s="29" t="s">
        <v>182</v>
      </c>
      <c r="AW17" s="40">
        <v>52470.6</v>
      </c>
      <c r="AX17" s="41">
        <f t="shared" ref="AX17:AX25" si="38">(IFERROR(ROUND((AW17-AT17)/AT17,4),0))</f>
        <v>0.1522</v>
      </c>
      <c r="AY17" s="29" t="s">
        <v>182</v>
      </c>
      <c r="AZ17" s="40">
        <v>48866.26</v>
      </c>
      <c r="BA17" s="41">
        <f t="shared" ref="BA17:BA25" si="39">IFERROR(ROUND((AZ17-AW17)/AW17,4),0)</f>
        <v>-6.8699999999999997E-2</v>
      </c>
      <c r="BB17" s="42"/>
      <c r="BC17" s="40">
        <v>51357.42</v>
      </c>
      <c r="BD17" s="41">
        <f t="shared" ref="BD17:BD25" si="40">IFERROR(ROUND((BC17-AZ17)/AZ17,4),0)</f>
        <v>5.0999999999999997E-2</v>
      </c>
      <c r="BE17" s="42"/>
      <c r="BF17" s="40">
        <v>50149.279999999999</v>
      </c>
      <c r="BG17" s="41">
        <f t="shared" ref="BG17:BG25" si="41">(IFERROR(ROUND((BF17-BC17)/BC17,4),0))</f>
        <v>-2.35E-2</v>
      </c>
      <c r="BH17" s="43"/>
      <c r="BI17" s="40">
        <v>49172.04</v>
      </c>
      <c r="BJ17" s="41">
        <f t="shared" ref="BJ17:BJ25" si="42">(IFERROR(ROUND((BI17-BF17)/BF17,4),0))</f>
        <v>-1.95E-2</v>
      </c>
      <c r="BK17" s="43"/>
      <c r="BL17" s="40">
        <v>49151.39</v>
      </c>
      <c r="BM17" s="41">
        <f t="shared" ref="BM17:BM25" si="43">(IFERROR(ROUND((BL17-BI17)/BI17,4),0))</f>
        <v>-4.0000000000000002E-4</v>
      </c>
      <c r="BN17" s="43"/>
      <c r="BO17" s="40">
        <v>2.35</v>
      </c>
      <c r="BP17" s="41">
        <f t="shared" ref="BP17:BP25" si="44">(IFERROR(ROUND((BO17-BL17)/BL17,4),0))</f>
        <v>-1</v>
      </c>
      <c r="BQ17" s="86" t="s">
        <v>184</v>
      </c>
      <c r="BR17" s="40">
        <v>0</v>
      </c>
      <c r="BS17" s="41">
        <f t="shared" ref="BS17:BS25" si="45">(IFERROR(ROUND((BR17-BO17)/BO17,4),0))</f>
        <v>-1</v>
      </c>
      <c r="BT17" s="85" t="s">
        <v>184</v>
      </c>
    </row>
    <row r="18" spans="1:72" ht="89.25" x14ac:dyDescent="0.2">
      <c r="A18" s="38" t="s">
        <v>34</v>
      </c>
      <c r="B18" s="39" t="s">
        <v>35</v>
      </c>
      <c r="C18" s="40">
        <v>519569.2</v>
      </c>
      <c r="D18" s="40">
        <v>610034.46</v>
      </c>
      <c r="E18" s="41">
        <f t="shared" si="23"/>
        <v>0.1741</v>
      </c>
      <c r="F18" s="29" t="s">
        <v>185</v>
      </c>
      <c r="G18" s="40">
        <v>761164.66</v>
      </c>
      <c r="H18" s="41">
        <f t="shared" si="24"/>
        <v>0.2477</v>
      </c>
      <c r="I18" s="29" t="s">
        <v>185</v>
      </c>
      <c r="J18" s="40">
        <v>643201.54</v>
      </c>
      <c r="K18" s="41">
        <f t="shared" si="25"/>
        <v>-0.155</v>
      </c>
      <c r="L18" s="29" t="s">
        <v>185</v>
      </c>
      <c r="M18" s="40">
        <v>826139.8</v>
      </c>
      <c r="N18" s="41">
        <f t="shared" si="26"/>
        <v>0.28439999999999999</v>
      </c>
      <c r="O18" s="29" t="s">
        <v>185</v>
      </c>
      <c r="P18" s="40">
        <v>741682.63</v>
      </c>
      <c r="Q18" s="41">
        <f t="shared" si="27"/>
        <v>-0.1022</v>
      </c>
      <c r="R18" s="29" t="s">
        <v>185</v>
      </c>
      <c r="S18" s="40">
        <v>565251.1</v>
      </c>
      <c r="T18" s="41">
        <f t="shared" si="28"/>
        <v>-0.2379</v>
      </c>
      <c r="U18" s="29" t="s">
        <v>185</v>
      </c>
      <c r="V18" s="40">
        <v>380175.91</v>
      </c>
      <c r="W18" s="41">
        <f t="shared" si="29"/>
        <v>-0.32740000000000002</v>
      </c>
      <c r="X18" s="29" t="s">
        <v>185</v>
      </c>
      <c r="Y18" s="40">
        <v>509169.85</v>
      </c>
      <c r="Z18" s="41">
        <f t="shared" si="30"/>
        <v>0.33929999999999999</v>
      </c>
      <c r="AA18" s="29" t="s">
        <v>185</v>
      </c>
      <c r="AB18" s="40">
        <v>570451.4</v>
      </c>
      <c r="AC18" s="41">
        <f t="shared" si="31"/>
        <v>0.12039999999999999</v>
      </c>
      <c r="AD18" s="29" t="s">
        <v>185</v>
      </c>
      <c r="AE18" s="40">
        <v>595564.36</v>
      </c>
      <c r="AF18" s="41">
        <f t="shared" si="32"/>
        <v>4.3999999999999997E-2</v>
      </c>
      <c r="AG18" s="29" t="s">
        <v>185</v>
      </c>
      <c r="AH18" s="40">
        <v>535068.64</v>
      </c>
      <c r="AI18" s="41">
        <f t="shared" si="33"/>
        <v>-0.1016</v>
      </c>
      <c r="AJ18" s="29" t="s">
        <v>185</v>
      </c>
      <c r="AK18" s="40">
        <v>458694.72</v>
      </c>
      <c r="AL18" s="41">
        <f t="shared" si="34"/>
        <v>-0.14269999999999999</v>
      </c>
      <c r="AM18" s="29" t="s">
        <v>186</v>
      </c>
      <c r="AN18" s="40">
        <v>312650.96000000002</v>
      </c>
      <c r="AO18" s="41">
        <f t="shared" si="35"/>
        <v>-0.31840000000000002</v>
      </c>
      <c r="AP18" s="29" t="s">
        <v>186</v>
      </c>
      <c r="AQ18" s="40">
        <v>481236.69</v>
      </c>
      <c r="AR18" s="41">
        <f t="shared" si="36"/>
        <v>0.53920000000000001</v>
      </c>
      <c r="AS18" s="29" t="s">
        <v>185</v>
      </c>
      <c r="AT18" s="40">
        <v>681368.21</v>
      </c>
      <c r="AU18" s="41">
        <f t="shared" si="37"/>
        <v>0.41589999999999999</v>
      </c>
      <c r="AV18" s="29" t="s">
        <v>187</v>
      </c>
      <c r="AW18" s="40">
        <v>708733.82</v>
      </c>
      <c r="AX18" s="41">
        <f t="shared" si="38"/>
        <v>4.02E-2</v>
      </c>
      <c r="AY18" s="43"/>
      <c r="AZ18" s="40">
        <v>723838.3</v>
      </c>
      <c r="BA18" s="41">
        <f t="shared" si="39"/>
        <v>2.1299999999999999E-2</v>
      </c>
      <c r="BB18" s="42"/>
      <c r="BC18" s="40">
        <v>633600.85</v>
      </c>
      <c r="BD18" s="41">
        <f t="shared" si="40"/>
        <v>-0.12470000000000001</v>
      </c>
      <c r="BE18" s="29" t="s">
        <v>185</v>
      </c>
      <c r="BF18" s="40">
        <v>530730.18000000005</v>
      </c>
      <c r="BG18" s="41">
        <f t="shared" si="41"/>
        <v>-0.16239999999999999</v>
      </c>
      <c r="BH18" s="29" t="s">
        <v>185</v>
      </c>
      <c r="BI18" s="40">
        <v>733902.81</v>
      </c>
      <c r="BJ18" s="41">
        <f t="shared" si="42"/>
        <v>0.38279999999999997</v>
      </c>
      <c r="BK18" s="29" t="s">
        <v>100</v>
      </c>
      <c r="BL18" s="40">
        <v>644392.51</v>
      </c>
      <c r="BM18" s="41">
        <f t="shared" si="43"/>
        <v>-0.122</v>
      </c>
      <c r="BN18" s="29" t="s">
        <v>100</v>
      </c>
      <c r="BO18" s="40">
        <v>694755.28</v>
      </c>
      <c r="BP18" s="41">
        <f t="shared" si="44"/>
        <v>7.8200000000000006E-2</v>
      </c>
      <c r="BQ18" s="43"/>
      <c r="BR18" s="40">
        <v>801377.43</v>
      </c>
      <c r="BS18" s="41">
        <f t="shared" si="45"/>
        <v>0.1535</v>
      </c>
      <c r="BT18" s="29" t="s">
        <v>100</v>
      </c>
    </row>
    <row r="19" spans="1:72" ht="38.25" x14ac:dyDescent="0.2">
      <c r="A19" s="38" t="s">
        <v>36</v>
      </c>
      <c r="B19" s="39" t="s">
        <v>37</v>
      </c>
      <c r="C19" s="40">
        <v>16991.419999999998</v>
      </c>
      <c r="D19" s="40">
        <v>22303.29</v>
      </c>
      <c r="E19" s="41">
        <f t="shared" si="23"/>
        <v>0.31259999999999999</v>
      </c>
      <c r="F19" s="79" t="s">
        <v>188</v>
      </c>
      <c r="G19" s="40">
        <v>21540.03</v>
      </c>
      <c r="H19" s="41">
        <f t="shared" si="24"/>
        <v>-3.4200000000000001E-2</v>
      </c>
      <c r="I19" s="42"/>
      <c r="J19" s="40">
        <v>24317.77</v>
      </c>
      <c r="K19" s="41">
        <f t="shared" si="25"/>
        <v>0.129</v>
      </c>
      <c r="L19" s="42" t="s">
        <v>189</v>
      </c>
      <c r="M19" s="40">
        <v>27541.21</v>
      </c>
      <c r="N19" s="41">
        <f t="shared" si="26"/>
        <v>0.1326</v>
      </c>
      <c r="O19" s="43" t="s">
        <v>190</v>
      </c>
      <c r="P19" s="40">
        <v>12610.91</v>
      </c>
      <c r="Q19" s="41">
        <f t="shared" si="27"/>
        <v>-0.54210000000000003</v>
      </c>
      <c r="R19" s="43" t="s">
        <v>191</v>
      </c>
      <c r="S19" s="40">
        <v>23800.18</v>
      </c>
      <c r="T19" s="41">
        <f t="shared" si="28"/>
        <v>0.88729999999999998</v>
      </c>
      <c r="U19" s="43" t="s">
        <v>192</v>
      </c>
      <c r="V19" s="40">
        <v>35404.230000000003</v>
      </c>
      <c r="W19" s="41">
        <f t="shared" si="29"/>
        <v>0.48759999999999998</v>
      </c>
      <c r="X19" s="43" t="s">
        <v>193</v>
      </c>
      <c r="Y19" s="40">
        <v>272413.46999999997</v>
      </c>
      <c r="Z19" s="41">
        <f t="shared" si="30"/>
        <v>6.6943999999999999</v>
      </c>
      <c r="AA19" s="42" t="s">
        <v>194</v>
      </c>
      <c r="AB19" s="40">
        <v>93023.79</v>
      </c>
      <c r="AC19" s="41">
        <f t="shared" si="31"/>
        <v>-0.65849999999999997</v>
      </c>
      <c r="AD19" s="80" t="s">
        <v>195</v>
      </c>
      <c r="AE19" s="40">
        <v>21297.89</v>
      </c>
      <c r="AF19" s="41">
        <f t="shared" si="32"/>
        <v>-0.77100000000000002</v>
      </c>
      <c r="AG19" s="43" t="s">
        <v>86</v>
      </c>
      <c r="AH19" s="40">
        <v>14066.5</v>
      </c>
      <c r="AI19" s="41">
        <f t="shared" si="33"/>
        <v>-0.33950000000000002</v>
      </c>
      <c r="AJ19" s="43" t="s">
        <v>86</v>
      </c>
      <c r="AK19" s="40">
        <v>33998.65</v>
      </c>
      <c r="AL19" s="41">
        <f t="shared" si="34"/>
        <v>1.417</v>
      </c>
      <c r="AM19" s="42" t="s">
        <v>196</v>
      </c>
      <c r="AN19" s="40">
        <v>21876</v>
      </c>
      <c r="AO19" s="41">
        <f t="shared" si="35"/>
        <v>-0.35659999999999997</v>
      </c>
      <c r="AP19" s="43" t="s">
        <v>244</v>
      </c>
      <c r="AQ19" s="40">
        <v>35260.42</v>
      </c>
      <c r="AR19" s="41">
        <f t="shared" si="36"/>
        <v>0.61180000000000001</v>
      </c>
      <c r="AS19" s="81" t="s">
        <v>197</v>
      </c>
      <c r="AT19" s="40">
        <v>36045.980000000003</v>
      </c>
      <c r="AU19" s="41">
        <f t="shared" si="37"/>
        <v>2.23E-2</v>
      </c>
      <c r="AV19" s="42"/>
      <c r="AW19" s="40">
        <v>29422.19</v>
      </c>
      <c r="AX19" s="41">
        <f t="shared" si="38"/>
        <v>-0.18379999999999999</v>
      </c>
      <c r="AY19" s="43" t="s">
        <v>152</v>
      </c>
      <c r="AZ19" s="40">
        <v>32027.74</v>
      </c>
      <c r="BA19" s="41">
        <f t="shared" si="39"/>
        <v>8.8599999999999998E-2</v>
      </c>
      <c r="BB19" s="42"/>
      <c r="BC19" s="40">
        <v>63499</v>
      </c>
      <c r="BD19" s="41">
        <f t="shared" si="40"/>
        <v>0.98260000000000003</v>
      </c>
      <c r="BE19" s="42" t="s">
        <v>198</v>
      </c>
      <c r="BF19" s="40">
        <v>24749.53</v>
      </c>
      <c r="BG19" s="41">
        <f t="shared" si="41"/>
        <v>-0.61019999999999996</v>
      </c>
      <c r="BH19" s="43" t="s">
        <v>199</v>
      </c>
      <c r="BI19" s="40">
        <v>22393.7</v>
      </c>
      <c r="BJ19" s="41">
        <f t="shared" si="42"/>
        <v>-9.5200000000000007E-2</v>
      </c>
      <c r="BK19" s="43"/>
      <c r="BL19" s="40">
        <v>37249.699999999997</v>
      </c>
      <c r="BM19" s="41">
        <f t="shared" si="43"/>
        <v>0.66339999999999999</v>
      </c>
      <c r="BN19" s="43" t="s">
        <v>200</v>
      </c>
      <c r="BO19" s="40">
        <v>55314.400000000001</v>
      </c>
      <c r="BP19" s="41">
        <f t="shared" si="44"/>
        <v>0.48499999999999999</v>
      </c>
      <c r="BQ19" s="86" t="s">
        <v>201</v>
      </c>
      <c r="BR19" s="40">
        <v>62124.2</v>
      </c>
      <c r="BS19" s="41">
        <f t="shared" si="45"/>
        <v>0.1231</v>
      </c>
      <c r="BT19" s="85" t="s">
        <v>202</v>
      </c>
    </row>
    <row r="20" spans="1:72" x14ac:dyDescent="0.2">
      <c r="A20" s="38" t="s">
        <v>38</v>
      </c>
      <c r="B20" s="39" t="s">
        <v>39</v>
      </c>
      <c r="C20" s="40">
        <v>0</v>
      </c>
      <c r="D20" s="40">
        <v>0</v>
      </c>
      <c r="E20" s="41">
        <f t="shared" si="23"/>
        <v>0</v>
      </c>
      <c r="F20" s="43"/>
      <c r="G20" s="40">
        <v>0</v>
      </c>
      <c r="H20" s="41">
        <f t="shared" si="24"/>
        <v>0</v>
      </c>
      <c r="I20" s="42"/>
      <c r="J20" s="40">
        <v>0</v>
      </c>
      <c r="K20" s="41">
        <f t="shared" si="25"/>
        <v>0</v>
      </c>
      <c r="L20" s="42"/>
      <c r="M20" s="40">
        <v>0</v>
      </c>
      <c r="N20" s="41">
        <f t="shared" si="26"/>
        <v>0</v>
      </c>
      <c r="O20" s="43"/>
      <c r="P20" s="40">
        <v>0</v>
      </c>
      <c r="Q20" s="41">
        <f t="shared" si="27"/>
        <v>0</v>
      </c>
      <c r="R20" s="43"/>
      <c r="S20" s="40">
        <v>0</v>
      </c>
      <c r="T20" s="41">
        <f t="shared" si="28"/>
        <v>0</v>
      </c>
      <c r="U20" s="43"/>
      <c r="V20" s="40">
        <v>0</v>
      </c>
      <c r="W20" s="41">
        <f t="shared" si="29"/>
        <v>0</v>
      </c>
      <c r="X20" s="43"/>
      <c r="Y20" s="40">
        <v>0</v>
      </c>
      <c r="Z20" s="41">
        <f t="shared" si="30"/>
        <v>0</v>
      </c>
      <c r="AA20" s="42"/>
      <c r="AB20" s="40">
        <v>0</v>
      </c>
      <c r="AC20" s="41">
        <f t="shared" si="31"/>
        <v>0</v>
      </c>
      <c r="AD20" s="42"/>
      <c r="AE20" s="40">
        <v>0</v>
      </c>
      <c r="AF20" s="41">
        <f t="shared" si="32"/>
        <v>0</v>
      </c>
      <c r="AG20" s="43"/>
      <c r="AH20" s="40">
        <v>0</v>
      </c>
      <c r="AI20" s="41">
        <f t="shared" si="33"/>
        <v>0</v>
      </c>
      <c r="AJ20" s="29"/>
      <c r="AK20" s="40">
        <v>0</v>
      </c>
      <c r="AL20" s="41">
        <f t="shared" si="34"/>
        <v>0</v>
      </c>
      <c r="AM20" s="42"/>
      <c r="AN20" s="40">
        <v>0</v>
      </c>
      <c r="AO20" s="41">
        <f t="shared" si="35"/>
        <v>0</v>
      </c>
      <c r="AP20" s="43"/>
      <c r="AQ20" s="40">
        <v>0</v>
      </c>
      <c r="AR20" s="41">
        <f t="shared" si="36"/>
        <v>0</v>
      </c>
      <c r="AS20" s="42"/>
      <c r="AT20" s="40">
        <v>0</v>
      </c>
      <c r="AU20" s="41">
        <f t="shared" si="37"/>
        <v>0</v>
      </c>
      <c r="AV20" s="42"/>
      <c r="AW20" s="40">
        <v>0</v>
      </c>
      <c r="AX20" s="41">
        <f t="shared" si="38"/>
        <v>0</v>
      </c>
      <c r="AY20" s="43"/>
      <c r="AZ20" s="40">
        <v>0</v>
      </c>
      <c r="BA20" s="41">
        <f t="shared" si="39"/>
        <v>0</v>
      </c>
      <c r="BB20" s="42"/>
      <c r="BC20" s="40">
        <v>0</v>
      </c>
      <c r="BD20" s="41">
        <f t="shared" si="40"/>
        <v>0</v>
      </c>
      <c r="BE20" s="42"/>
      <c r="BF20" s="40">
        <v>0</v>
      </c>
      <c r="BG20" s="41">
        <f t="shared" si="41"/>
        <v>0</v>
      </c>
      <c r="BH20" s="43"/>
      <c r="BI20" s="40">
        <v>0</v>
      </c>
      <c r="BJ20" s="41">
        <f t="shared" si="42"/>
        <v>0</v>
      </c>
      <c r="BK20" s="43"/>
      <c r="BL20" s="40">
        <v>0</v>
      </c>
      <c r="BM20" s="41">
        <f t="shared" si="43"/>
        <v>0</v>
      </c>
      <c r="BN20" s="43"/>
      <c r="BO20" s="40">
        <v>0</v>
      </c>
      <c r="BP20" s="41">
        <f t="shared" si="44"/>
        <v>0</v>
      </c>
      <c r="BQ20" s="43"/>
      <c r="BR20" s="40">
        <v>0</v>
      </c>
      <c r="BS20" s="41">
        <f t="shared" si="45"/>
        <v>0</v>
      </c>
      <c r="BT20" s="29"/>
    </row>
    <row r="21" spans="1:72" ht="52.7" customHeight="1" x14ac:dyDescent="0.2">
      <c r="A21" s="38" t="s">
        <v>40</v>
      </c>
      <c r="B21" s="39" t="s">
        <v>41</v>
      </c>
      <c r="C21" s="40">
        <v>86249.5</v>
      </c>
      <c r="D21" s="40">
        <v>42278.6</v>
      </c>
      <c r="E21" s="41">
        <f t="shared" si="23"/>
        <v>-0.50980000000000003</v>
      </c>
      <c r="F21" s="26" t="s">
        <v>139</v>
      </c>
      <c r="G21" s="40">
        <v>68716.83</v>
      </c>
      <c r="H21" s="41">
        <f t="shared" si="24"/>
        <v>0.62529999999999997</v>
      </c>
      <c r="I21" s="42" t="s">
        <v>203</v>
      </c>
      <c r="J21" s="40">
        <v>34962.76</v>
      </c>
      <c r="K21" s="41">
        <f t="shared" si="25"/>
        <v>-0.49120000000000003</v>
      </c>
      <c r="L21" s="42" t="s">
        <v>204</v>
      </c>
      <c r="M21" s="40">
        <v>23899.32</v>
      </c>
      <c r="N21" s="41">
        <f t="shared" si="26"/>
        <v>-0.31640000000000001</v>
      </c>
      <c r="O21" s="43" t="s">
        <v>205</v>
      </c>
      <c r="P21" s="40">
        <v>27017.439999999999</v>
      </c>
      <c r="Q21" s="41">
        <f t="shared" si="27"/>
        <v>0.1305</v>
      </c>
      <c r="R21" s="43" t="s">
        <v>206</v>
      </c>
      <c r="S21" s="40">
        <v>102885.6</v>
      </c>
      <c r="T21" s="41">
        <f t="shared" si="28"/>
        <v>2.8081</v>
      </c>
      <c r="U21" s="43" t="s">
        <v>207</v>
      </c>
      <c r="V21" s="40">
        <v>87780.13</v>
      </c>
      <c r="W21" s="41">
        <f t="shared" si="29"/>
        <v>-0.14680000000000001</v>
      </c>
      <c r="X21" s="43" t="s">
        <v>206</v>
      </c>
      <c r="Y21" s="40">
        <v>164106.88</v>
      </c>
      <c r="Z21" s="41">
        <f t="shared" si="30"/>
        <v>0.86950000000000005</v>
      </c>
      <c r="AA21" s="42" t="s">
        <v>208</v>
      </c>
      <c r="AB21" s="40">
        <v>34145.32</v>
      </c>
      <c r="AC21" s="41">
        <f t="shared" si="31"/>
        <v>-0.79190000000000005</v>
      </c>
      <c r="AD21" s="29" t="s">
        <v>209</v>
      </c>
      <c r="AE21" s="40">
        <v>38992.269999999997</v>
      </c>
      <c r="AF21" s="41">
        <f t="shared" si="32"/>
        <v>0.14199999999999999</v>
      </c>
      <c r="AG21" s="43" t="s">
        <v>210</v>
      </c>
      <c r="AH21" s="40">
        <v>66123.25</v>
      </c>
      <c r="AI21" s="41">
        <f t="shared" si="33"/>
        <v>0.69579999999999997</v>
      </c>
      <c r="AJ21" s="29" t="s">
        <v>245</v>
      </c>
      <c r="AK21" s="40">
        <v>50586.400000000001</v>
      </c>
      <c r="AL21" s="41">
        <f t="shared" si="34"/>
        <v>-0.23499999999999999</v>
      </c>
      <c r="AM21" s="42" t="s">
        <v>211</v>
      </c>
      <c r="AN21" s="40">
        <v>24771.77</v>
      </c>
      <c r="AO21" s="41">
        <f t="shared" si="35"/>
        <v>-0.51029999999999998</v>
      </c>
      <c r="AP21" s="43" t="s">
        <v>211</v>
      </c>
      <c r="AQ21" s="40">
        <v>53042.07</v>
      </c>
      <c r="AR21" s="41">
        <f t="shared" si="36"/>
        <v>1.1412</v>
      </c>
      <c r="AS21" s="42" t="s">
        <v>212</v>
      </c>
      <c r="AT21" s="40">
        <v>24911.59</v>
      </c>
      <c r="AU21" s="41">
        <f t="shared" si="37"/>
        <v>-0.53029999999999999</v>
      </c>
      <c r="AV21" s="42" t="s">
        <v>213</v>
      </c>
      <c r="AW21" s="40">
        <v>24402.92</v>
      </c>
      <c r="AX21" s="41">
        <f t="shared" si="38"/>
        <v>-2.0400000000000001E-2</v>
      </c>
      <c r="AY21" s="43"/>
      <c r="AZ21" s="40">
        <v>27401.69</v>
      </c>
      <c r="BA21" s="41">
        <f t="shared" si="39"/>
        <v>0.1229</v>
      </c>
      <c r="BB21" s="42" t="s">
        <v>214</v>
      </c>
      <c r="BC21" s="40">
        <v>208453.64</v>
      </c>
      <c r="BD21" s="41">
        <f t="shared" si="40"/>
        <v>6.6073000000000004</v>
      </c>
      <c r="BE21" s="42" t="s">
        <v>215</v>
      </c>
      <c r="BF21" s="40">
        <v>123760.96000000001</v>
      </c>
      <c r="BG21" s="41">
        <f t="shared" si="41"/>
        <v>-0.40629999999999999</v>
      </c>
      <c r="BH21" s="43" t="s">
        <v>216</v>
      </c>
      <c r="BI21" s="40">
        <v>139923.9</v>
      </c>
      <c r="BJ21" s="41">
        <f t="shared" si="42"/>
        <v>0.13059999999999999</v>
      </c>
      <c r="BK21" s="43" t="s">
        <v>217</v>
      </c>
      <c r="BL21" s="40">
        <v>104825.7</v>
      </c>
      <c r="BM21" s="41">
        <f t="shared" si="43"/>
        <v>-0.25080000000000002</v>
      </c>
      <c r="BN21" s="43" t="s">
        <v>218</v>
      </c>
      <c r="BO21" s="40">
        <v>24687.98</v>
      </c>
      <c r="BP21" s="41">
        <f t="shared" si="44"/>
        <v>-0.76449999999999996</v>
      </c>
      <c r="BQ21" s="43" t="s">
        <v>219</v>
      </c>
      <c r="BR21" s="40">
        <v>23819.11</v>
      </c>
      <c r="BS21" s="41">
        <f t="shared" si="45"/>
        <v>-3.5200000000000002E-2</v>
      </c>
      <c r="BT21" s="29"/>
    </row>
    <row r="22" spans="1:72" ht="127.5" x14ac:dyDescent="0.2">
      <c r="A22" s="38" t="s">
        <v>42</v>
      </c>
      <c r="B22" s="39" t="s">
        <v>43</v>
      </c>
      <c r="C22" s="40">
        <v>35318.32</v>
      </c>
      <c r="D22" s="40">
        <v>54212.65</v>
      </c>
      <c r="E22" s="41">
        <f t="shared" si="23"/>
        <v>0.53500000000000003</v>
      </c>
      <c r="F22" s="29" t="s">
        <v>107</v>
      </c>
      <c r="G22" s="40">
        <v>86445.55</v>
      </c>
      <c r="H22" s="41">
        <f t="shared" si="24"/>
        <v>0.59460000000000002</v>
      </c>
      <c r="I22" s="29" t="s">
        <v>107</v>
      </c>
      <c r="J22" s="40">
        <v>135217.68</v>
      </c>
      <c r="K22" s="41">
        <f t="shared" si="25"/>
        <v>0.56420000000000003</v>
      </c>
      <c r="L22" s="29" t="s">
        <v>107</v>
      </c>
      <c r="M22" s="40">
        <v>67138.84</v>
      </c>
      <c r="N22" s="41">
        <f t="shared" si="26"/>
        <v>-0.50349999999999995</v>
      </c>
      <c r="O22" s="29" t="s">
        <v>107</v>
      </c>
      <c r="P22" s="40">
        <v>84686.59</v>
      </c>
      <c r="Q22" s="41">
        <f t="shared" si="27"/>
        <v>0.26140000000000002</v>
      </c>
      <c r="R22" s="29" t="s">
        <v>107</v>
      </c>
      <c r="S22" s="40">
        <v>107423.91</v>
      </c>
      <c r="T22" s="41">
        <f t="shared" si="28"/>
        <v>0.26850000000000002</v>
      </c>
      <c r="U22" s="29" t="s">
        <v>107</v>
      </c>
      <c r="V22" s="40">
        <v>2879.68</v>
      </c>
      <c r="W22" s="41">
        <f t="shared" si="29"/>
        <v>-0.97319999999999995</v>
      </c>
      <c r="X22" s="43" t="s">
        <v>107</v>
      </c>
      <c r="Y22" s="40">
        <v>49600.74</v>
      </c>
      <c r="Z22" s="41">
        <f t="shared" si="30"/>
        <v>16.224399999999999</v>
      </c>
      <c r="AA22" s="29" t="s">
        <v>107</v>
      </c>
      <c r="AB22" s="40">
        <v>92503.16</v>
      </c>
      <c r="AC22" s="41">
        <f t="shared" si="31"/>
        <v>0.86499999999999999</v>
      </c>
      <c r="AD22" s="29" t="s">
        <v>107</v>
      </c>
      <c r="AE22" s="40">
        <v>80985.67</v>
      </c>
      <c r="AF22" s="41">
        <f t="shared" si="32"/>
        <v>-0.1245</v>
      </c>
      <c r="AG22" s="29" t="s">
        <v>107</v>
      </c>
      <c r="AH22" s="40">
        <v>104632.83</v>
      </c>
      <c r="AI22" s="41">
        <f t="shared" si="33"/>
        <v>0.29199999999999998</v>
      </c>
      <c r="AJ22" s="29" t="s">
        <v>107</v>
      </c>
      <c r="AK22" s="40">
        <v>70240.38</v>
      </c>
      <c r="AL22" s="41">
        <f t="shared" si="34"/>
        <v>-0.32869999999999999</v>
      </c>
      <c r="AM22" s="29" t="s">
        <v>107</v>
      </c>
      <c r="AN22" s="40">
        <v>191199.44</v>
      </c>
      <c r="AO22" s="41">
        <f t="shared" si="35"/>
        <v>1.7221</v>
      </c>
      <c r="AP22" s="29" t="s">
        <v>107</v>
      </c>
      <c r="AQ22" s="40">
        <v>43965.56</v>
      </c>
      <c r="AR22" s="41">
        <f t="shared" si="36"/>
        <v>-0.77010000000000001</v>
      </c>
      <c r="AS22" s="29" t="s">
        <v>107</v>
      </c>
      <c r="AT22" s="40">
        <v>69011.429999999993</v>
      </c>
      <c r="AU22" s="41">
        <f t="shared" si="37"/>
        <v>0.56969999999999998</v>
      </c>
      <c r="AV22" s="29" t="s">
        <v>107</v>
      </c>
      <c r="AW22" s="40">
        <v>78868.37</v>
      </c>
      <c r="AX22" s="41">
        <f t="shared" si="38"/>
        <v>0.14280000000000001</v>
      </c>
      <c r="AY22" s="29" t="s">
        <v>107</v>
      </c>
      <c r="AZ22" s="40">
        <v>44474.400000000001</v>
      </c>
      <c r="BA22" s="41">
        <f t="shared" si="39"/>
        <v>-0.43609999999999999</v>
      </c>
      <c r="BB22" s="29" t="s">
        <v>107</v>
      </c>
      <c r="BC22" s="40">
        <v>132911.48000000001</v>
      </c>
      <c r="BD22" s="41">
        <f t="shared" si="40"/>
        <v>1.9884999999999999</v>
      </c>
      <c r="BE22" s="29" t="s">
        <v>107</v>
      </c>
      <c r="BF22" s="40">
        <v>32985.620000000003</v>
      </c>
      <c r="BG22" s="41">
        <f t="shared" si="41"/>
        <v>-0.75180000000000002</v>
      </c>
      <c r="BH22" s="29" t="s">
        <v>107</v>
      </c>
      <c r="BI22" s="40">
        <v>167657.17000000001</v>
      </c>
      <c r="BJ22" s="41">
        <f t="shared" si="42"/>
        <v>4.0827</v>
      </c>
      <c r="BK22" s="29" t="s">
        <v>107</v>
      </c>
      <c r="BL22" s="40">
        <v>170891.84</v>
      </c>
      <c r="BM22" s="41">
        <f t="shared" si="43"/>
        <v>1.9300000000000001E-2</v>
      </c>
      <c r="BN22" s="43"/>
      <c r="BO22" s="40">
        <v>33929</v>
      </c>
      <c r="BP22" s="41">
        <f t="shared" si="44"/>
        <v>-0.80149999999999999</v>
      </c>
      <c r="BQ22" s="29" t="s">
        <v>107</v>
      </c>
      <c r="BR22" s="40">
        <v>36861.4</v>
      </c>
      <c r="BS22" s="41">
        <f t="shared" si="45"/>
        <v>8.6400000000000005E-2</v>
      </c>
      <c r="BT22" s="29"/>
    </row>
    <row r="23" spans="1:72" ht="38.25" x14ac:dyDescent="0.2">
      <c r="A23" s="38" t="s">
        <v>21</v>
      </c>
      <c r="B23" s="39" t="s">
        <v>22</v>
      </c>
      <c r="C23" s="40">
        <v>107166.6</v>
      </c>
      <c r="D23" s="40">
        <v>128010.21</v>
      </c>
      <c r="E23" s="41">
        <f t="shared" si="23"/>
        <v>0.19450000000000001</v>
      </c>
      <c r="F23" s="17" t="s">
        <v>246</v>
      </c>
      <c r="G23" s="40">
        <v>112954.54</v>
      </c>
      <c r="H23" s="41">
        <f t="shared" si="24"/>
        <v>-0.1176</v>
      </c>
      <c r="I23" s="72" t="s">
        <v>220</v>
      </c>
      <c r="J23" s="40">
        <v>167315.4</v>
      </c>
      <c r="K23" s="41">
        <f t="shared" si="25"/>
        <v>0.48130000000000001</v>
      </c>
      <c r="L23" s="42" t="s">
        <v>221</v>
      </c>
      <c r="M23" s="40">
        <v>195068.9</v>
      </c>
      <c r="N23" s="41">
        <f t="shared" si="26"/>
        <v>0.16589999999999999</v>
      </c>
      <c r="O23" s="43" t="s">
        <v>222</v>
      </c>
      <c r="P23" s="40">
        <v>199718.87</v>
      </c>
      <c r="Q23" s="41">
        <f t="shared" si="27"/>
        <v>2.3800000000000002E-2</v>
      </c>
      <c r="R23" s="43"/>
      <c r="S23" s="40">
        <v>194589.24</v>
      </c>
      <c r="T23" s="41">
        <f t="shared" si="28"/>
        <v>-2.5700000000000001E-2</v>
      </c>
      <c r="U23" s="43"/>
      <c r="V23" s="40">
        <v>176850.68</v>
      </c>
      <c r="W23" s="41">
        <f t="shared" si="29"/>
        <v>-9.1200000000000003E-2</v>
      </c>
      <c r="X23" s="43"/>
      <c r="Y23" s="40">
        <v>160400.03</v>
      </c>
      <c r="Z23" s="41">
        <f t="shared" si="30"/>
        <v>-9.2999999999999999E-2</v>
      </c>
      <c r="AA23" s="42"/>
      <c r="AB23" s="40">
        <v>190689.59</v>
      </c>
      <c r="AC23" s="41">
        <f t="shared" si="31"/>
        <v>0.1888</v>
      </c>
      <c r="AD23" s="42" t="s">
        <v>223</v>
      </c>
      <c r="AE23" s="40">
        <v>183240.78</v>
      </c>
      <c r="AF23" s="41">
        <f t="shared" si="32"/>
        <v>-3.9100000000000003E-2</v>
      </c>
      <c r="AG23" s="43"/>
      <c r="AH23" s="40">
        <v>193054.42</v>
      </c>
      <c r="AI23" s="41">
        <f t="shared" si="33"/>
        <v>5.3600000000000002E-2</v>
      </c>
      <c r="AJ23" s="29"/>
      <c r="AK23" s="40">
        <v>176141.86</v>
      </c>
      <c r="AL23" s="41">
        <f t="shared" si="34"/>
        <v>-8.7599999999999997E-2</v>
      </c>
      <c r="AM23" s="42"/>
      <c r="AN23" s="40">
        <v>173269.91</v>
      </c>
      <c r="AO23" s="41">
        <f t="shared" si="35"/>
        <v>-1.6299999999999999E-2</v>
      </c>
      <c r="AP23" s="43"/>
      <c r="AQ23" s="40">
        <v>179092.49</v>
      </c>
      <c r="AR23" s="41">
        <f t="shared" si="36"/>
        <v>3.3599999999999998E-2</v>
      </c>
      <c r="AS23" s="42"/>
      <c r="AT23" s="40">
        <v>183216.33</v>
      </c>
      <c r="AU23" s="41">
        <f t="shared" si="37"/>
        <v>2.3E-2</v>
      </c>
      <c r="AV23" s="42"/>
      <c r="AW23" s="40">
        <v>165052.23000000001</v>
      </c>
      <c r="AX23" s="41">
        <f t="shared" si="38"/>
        <v>-9.9099999999999994E-2</v>
      </c>
      <c r="AY23" s="43"/>
      <c r="AZ23" s="40">
        <v>185774.92</v>
      </c>
      <c r="BA23" s="41">
        <f t="shared" si="39"/>
        <v>0.12559999999999999</v>
      </c>
      <c r="BB23" s="42" t="s">
        <v>224</v>
      </c>
      <c r="BC23" s="40">
        <v>160895.95000000001</v>
      </c>
      <c r="BD23" s="41">
        <f t="shared" si="40"/>
        <v>-0.13389999999999999</v>
      </c>
      <c r="BE23" s="42" t="s">
        <v>225</v>
      </c>
      <c r="BF23" s="40">
        <v>180005.79</v>
      </c>
      <c r="BG23" s="41">
        <f t="shared" si="41"/>
        <v>0.1188</v>
      </c>
      <c r="BH23" s="43" t="s">
        <v>224</v>
      </c>
      <c r="BI23" s="40">
        <v>158537.01</v>
      </c>
      <c r="BJ23" s="41">
        <f t="shared" si="42"/>
        <v>-0.1193</v>
      </c>
      <c r="BK23" s="43" t="s">
        <v>226</v>
      </c>
      <c r="BL23" s="40">
        <v>187904.51</v>
      </c>
      <c r="BM23" s="41">
        <f t="shared" si="43"/>
        <v>0.1852</v>
      </c>
      <c r="BN23" s="43" t="s">
        <v>227</v>
      </c>
      <c r="BO23" s="40">
        <v>195173.34</v>
      </c>
      <c r="BP23" s="41">
        <f t="shared" si="44"/>
        <v>3.8699999999999998E-2</v>
      </c>
      <c r="BQ23" s="43"/>
      <c r="BR23" s="40">
        <v>189059.06</v>
      </c>
      <c r="BS23" s="41">
        <f t="shared" si="45"/>
        <v>-3.1300000000000001E-2</v>
      </c>
      <c r="BT23" s="29"/>
    </row>
    <row r="24" spans="1:72" ht="51" x14ac:dyDescent="0.2">
      <c r="A24" s="38" t="s">
        <v>24</v>
      </c>
      <c r="B24" s="39" t="s">
        <v>44</v>
      </c>
      <c r="C24" s="40">
        <v>24673.67</v>
      </c>
      <c r="D24" s="40">
        <v>26770.639999999999</v>
      </c>
      <c r="E24" s="41">
        <f t="shared" si="23"/>
        <v>8.5000000000000006E-2</v>
      </c>
      <c r="F24" s="43"/>
      <c r="G24" s="40">
        <v>31596.82</v>
      </c>
      <c r="H24" s="41">
        <f t="shared" si="24"/>
        <v>0.18029999999999999</v>
      </c>
      <c r="I24" s="42" t="s">
        <v>228</v>
      </c>
      <c r="J24" s="40">
        <v>16860.52</v>
      </c>
      <c r="K24" s="41">
        <f t="shared" si="25"/>
        <v>-0.46639999999999998</v>
      </c>
      <c r="L24" s="42" t="s">
        <v>229</v>
      </c>
      <c r="M24" s="40">
        <v>23765.89</v>
      </c>
      <c r="N24" s="41">
        <f t="shared" si="26"/>
        <v>0.40960000000000002</v>
      </c>
      <c r="O24" s="43" t="s">
        <v>230</v>
      </c>
      <c r="P24" s="40">
        <v>38242.57</v>
      </c>
      <c r="Q24" s="41">
        <f t="shared" si="27"/>
        <v>0.60909999999999997</v>
      </c>
      <c r="R24" s="43" t="s">
        <v>231</v>
      </c>
      <c r="S24" s="40">
        <v>40833.25</v>
      </c>
      <c r="T24" s="41">
        <f t="shared" si="28"/>
        <v>6.7699999999999996E-2</v>
      </c>
      <c r="U24" s="43"/>
      <c r="V24" s="40">
        <v>137655.73000000001</v>
      </c>
      <c r="W24" s="41">
        <f t="shared" si="29"/>
        <v>2.3712</v>
      </c>
      <c r="X24" s="43" t="s">
        <v>232</v>
      </c>
      <c r="Y24" s="40">
        <v>24908.44</v>
      </c>
      <c r="Z24" s="41">
        <f t="shared" si="30"/>
        <v>-0.81910000000000005</v>
      </c>
      <c r="AA24" s="27" t="s">
        <v>233</v>
      </c>
      <c r="AB24" s="40">
        <v>32775.46</v>
      </c>
      <c r="AC24" s="41">
        <f t="shared" si="31"/>
        <v>0.31580000000000003</v>
      </c>
      <c r="AD24" s="42" t="s">
        <v>247</v>
      </c>
      <c r="AE24" s="40">
        <v>29947.74</v>
      </c>
      <c r="AF24" s="41">
        <f t="shared" si="32"/>
        <v>-8.6300000000000002E-2</v>
      </c>
      <c r="AG24" s="43"/>
      <c r="AH24" s="40">
        <v>5121.03</v>
      </c>
      <c r="AI24" s="41">
        <f t="shared" si="33"/>
        <v>-0.82899999999999996</v>
      </c>
      <c r="AJ24" s="29" t="s">
        <v>234</v>
      </c>
      <c r="AK24" s="40">
        <v>19032.23</v>
      </c>
      <c r="AL24" s="41">
        <f t="shared" si="34"/>
        <v>2.7164999999999999</v>
      </c>
      <c r="AM24" s="42" t="s">
        <v>235</v>
      </c>
      <c r="AN24" s="40">
        <v>36136.46</v>
      </c>
      <c r="AO24" s="41">
        <f t="shared" si="35"/>
        <v>0.89870000000000005</v>
      </c>
      <c r="AP24" s="43" t="s">
        <v>236</v>
      </c>
      <c r="AQ24" s="40">
        <v>54048.46</v>
      </c>
      <c r="AR24" s="41">
        <f t="shared" si="36"/>
        <v>0.49569999999999997</v>
      </c>
      <c r="AS24" s="42" t="s">
        <v>237</v>
      </c>
      <c r="AT24" s="40">
        <v>39118.199999999997</v>
      </c>
      <c r="AU24" s="41">
        <f t="shared" si="37"/>
        <v>-0.2762</v>
      </c>
      <c r="AV24" s="42" t="s">
        <v>86</v>
      </c>
      <c r="AW24" s="40">
        <v>29893.41</v>
      </c>
      <c r="AX24" s="41">
        <f t="shared" si="38"/>
        <v>-0.23580000000000001</v>
      </c>
      <c r="AY24" s="42" t="s">
        <v>86</v>
      </c>
      <c r="AZ24" s="40">
        <v>33526.129999999997</v>
      </c>
      <c r="BA24" s="41">
        <f t="shared" si="39"/>
        <v>0.1215</v>
      </c>
      <c r="BB24" s="42" t="s">
        <v>86</v>
      </c>
      <c r="BC24" s="40">
        <v>60888.959999999999</v>
      </c>
      <c r="BD24" s="41">
        <f t="shared" si="40"/>
        <v>0.81620000000000004</v>
      </c>
      <c r="BE24" s="42" t="s">
        <v>238</v>
      </c>
      <c r="BF24" s="40">
        <v>39595.81</v>
      </c>
      <c r="BG24" s="41">
        <f t="shared" si="41"/>
        <v>-0.34970000000000001</v>
      </c>
      <c r="BH24" s="43" t="s">
        <v>86</v>
      </c>
      <c r="BI24" s="40">
        <v>19662.84</v>
      </c>
      <c r="BJ24" s="41">
        <f t="shared" si="42"/>
        <v>-0.50339999999999996</v>
      </c>
      <c r="BK24" s="43" t="s">
        <v>239</v>
      </c>
      <c r="BL24" s="40">
        <v>37526.449999999997</v>
      </c>
      <c r="BM24" s="41">
        <f t="shared" si="43"/>
        <v>0.90849999999999997</v>
      </c>
      <c r="BN24" s="43" t="s">
        <v>240</v>
      </c>
      <c r="BO24" s="40">
        <v>19227.41</v>
      </c>
      <c r="BP24" s="41">
        <f t="shared" si="44"/>
        <v>-0.48759999999999998</v>
      </c>
      <c r="BQ24" s="43" t="s">
        <v>241</v>
      </c>
      <c r="BR24" s="40">
        <v>61247.39</v>
      </c>
      <c r="BS24" s="41">
        <f t="shared" si="45"/>
        <v>2.1854</v>
      </c>
      <c r="BT24" s="29" t="s">
        <v>248</v>
      </c>
    </row>
    <row r="25" spans="1:72" x14ac:dyDescent="0.2">
      <c r="A25" s="44"/>
      <c r="B25" s="39" t="s">
        <v>45</v>
      </c>
      <c r="C25" s="52">
        <f>SUM(C17:C24)</f>
        <v>841014.85</v>
      </c>
      <c r="D25" s="52">
        <f>SUM(D17:D24)</f>
        <v>918659.89</v>
      </c>
      <c r="E25" s="41">
        <f t="shared" si="23"/>
        <v>9.2299999999999993E-2</v>
      </c>
      <c r="F25" s="43"/>
      <c r="G25" s="52">
        <f>SUM(G17:G24)</f>
        <v>1151125.8400000001</v>
      </c>
      <c r="H25" s="41">
        <f t="shared" si="24"/>
        <v>0.253</v>
      </c>
      <c r="I25" s="42"/>
      <c r="J25" s="52">
        <f>SUM(J17:J24)</f>
        <v>1069311.3999999999</v>
      </c>
      <c r="K25" s="41">
        <f t="shared" si="25"/>
        <v>-7.1099999999999997E-2</v>
      </c>
      <c r="L25" s="42"/>
      <c r="M25" s="52">
        <f>SUM(M17:M24)</f>
        <v>1221119.7199999997</v>
      </c>
      <c r="N25" s="41">
        <f t="shared" si="26"/>
        <v>0.14199999999999999</v>
      </c>
      <c r="O25" s="53"/>
      <c r="P25" s="52">
        <f>SUM(P17:P24)</f>
        <v>1152795.81</v>
      </c>
      <c r="Q25" s="41">
        <f t="shared" si="27"/>
        <v>-5.6000000000000001E-2</v>
      </c>
      <c r="R25" s="53"/>
      <c r="S25" s="52">
        <f>SUM(S17:S24)</f>
        <v>1084439.46</v>
      </c>
      <c r="T25" s="41">
        <f t="shared" si="28"/>
        <v>-5.9299999999999999E-2</v>
      </c>
      <c r="U25" s="43"/>
      <c r="V25" s="52">
        <f>SUM(V17:V24)</f>
        <v>868820.97</v>
      </c>
      <c r="W25" s="41">
        <f t="shared" si="29"/>
        <v>-0.1988</v>
      </c>
      <c r="X25" s="43"/>
      <c r="Y25" s="52">
        <f>SUM(Y17:Y24)</f>
        <v>1223422.6099999999</v>
      </c>
      <c r="Z25" s="41">
        <f t="shared" si="30"/>
        <v>0.40810000000000002</v>
      </c>
      <c r="AA25" s="42"/>
      <c r="AB25" s="52">
        <f>SUM(AB17:AB24)</f>
        <v>1073709.04</v>
      </c>
      <c r="AC25" s="41">
        <f t="shared" si="31"/>
        <v>-0.12239999999999999</v>
      </c>
      <c r="AD25" s="42"/>
      <c r="AE25" s="52">
        <f>SUM(AE17:AE24)</f>
        <v>994376.6100000001</v>
      </c>
      <c r="AF25" s="41">
        <f t="shared" si="32"/>
        <v>-7.3899999999999993E-2</v>
      </c>
      <c r="AG25" s="53"/>
      <c r="AH25" s="52">
        <f>SUM(AH17:AH24)</f>
        <v>966199.79</v>
      </c>
      <c r="AI25" s="41">
        <f t="shared" si="33"/>
        <v>-2.8299999999999999E-2</v>
      </c>
      <c r="AJ25" s="29"/>
      <c r="AK25" s="52">
        <f>SUM(AK17:AK24)</f>
        <v>858044.63</v>
      </c>
      <c r="AL25" s="41">
        <f t="shared" si="34"/>
        <v>-0.1119</v>
      </c>
      <c r="AM25" s="42"/>
      <c r="AN25" s="52">
        <f>SUM(AN17:AN24)</f>
        <v>806511.99000000011</v>
      </c>
      <c r="AO25" s="41">
        <f t="shared" si="35"/>
        <v>-6.0100000000000001E-2</v>
      </c>
      <c r="AP25" s="43"/>
      <c r="AQ25" s="52">
        <f>SUM(AQ17:AQ24)</f>
        <v>899147.67999999993</v>
      </c>
      <c r="AR25" s="41">
        <f t="shared" si="36"/>
        <v>0.1149</v>
      </c>
      <c r="AS25" s="42"/>
      <c r="AT25" s="52">
        <f>SUM(AT17:AT24)</f>
        <v>1079210.2</v>
      </c>
      <c r="AU25" s="41">
        <f t="shared" si="37"/>
        <v>0.20030000000000001</v>
      </c>
      <c r="AV25" s="42"/>
      <c r="AW25" s="52">
        <f>SUM(AW17:AW24)</f>
        <v>1088843.5399999998</v>
      </c>
      <c r="AX25" s="41">
        <f t="shared" si="38"/>
        <v>8.8999999999999999E-3</v>
      </c>
      <c r="AY25" s="53"/>
      <c r="AZ25" s="52">
        <f>SUM(AZ17:AZ24)</f>
        <v>1095909.44</v>
      </c>
      <c r="BA25" s="41">
        <f t="shared" si="39"/>
        <v>6.4999999999999997E-3</v>
      </c>
      <c r="BB25" s="42"/>
      <c r="BC25" s="52">
        <f>SUM(BC17:BC24)</f>
        <v>1311607.3</v>
      </c>
      <c r="BD25" s="41">
        <f t="shared" si="40"/>
        <v>0.1968</v>
      </c>
      <c r="BE25" s="42"/>
      <c r="BF25" s="52">
        <f>SUM(BF17:BF24)</f>
        <v>981977.17000000016</v>
      </c>
      <c r="BG25" s="41">
        <f t="shared" si="41"/>
        <v>-0.25130000000000002</v>
      </c>
      <c r="BH25" s="53"/>
      <c r="BI25" s="52">
        <f>SUM(BI17:BI24)</f>
        <v>1291249.4700000002</v>
      </c>
      <c r="BJ25" s="41">
        <f t="shared" si="42"/>
        <v>0.31490000000000001</v>
      </c>
      <c r="BK25" s="53"/>
      <c r="BL25" s="52">
        <f>SUM(BL17:BL24)</f>
        <v>1231942.0999999999</v>
      </c>
      <c r="BM25" s="41">
        <f t="shared" si="43"/>
        <v>-4.5900000000000003E-2</v>
      </c>
      <c r="BN25" s="53"/>
      <c r="BO25" s="52">
        <f>SUM(BO17:BO24)</f>
        <v>1023089.76</v>
      </c>
      <c r="BP25" s="41">
        <f t="shared" si="44"/>
        <v>-0.16950000000000001</v>
      </c>
      <c r="BQ25" s="53"/>
      <c r="BR25" s="52">
        <f>SUM(BR17:BR24)</f>
        <v>1174488.5899999999</v>
      </c>
      <c r="BS25" s="41">
        <f t="shared" si="45"/>
        <v>0.14799999999999999</v>
      </c>
      <c r="BT25" s="29"/>
    </row>
    <row r="26" spans="1:72" x14ac:dyDescent="0.2">
      <c r="A26" s="46"/>
    </row>
    <row r="27" spans="1:72" ht="15.75" x14ac:dyDescent="0.2">
      <c r="A27" s="54"/>
    </row>
    <row r="28" spans="1:72" x14ac:dyDescent="0.2">
      <c r="A28" s="55" t="s">
        <v>47</v>
      </c>
      <c r="B28" s="56"/>
      <c r="C28" s="56"/>
      <c r="D28" s="56"/>
      <c r="E28" s="19"/>
      <c r="F28" s="57"/>
      <c r="G28" s="56"/>
      <c r="H28" s="19"/>
      <c r="I28" s="20"/>
      <c r="J28" s="56"/>
      <c r="K28" s="19"/>
      <c r="L28" s="20"/>
      <c r="M28" s="56"/>
      <c r="N28" s="19"/>
      <c r="O28" s="20"/>
      <c r="P28" s="56"/>
      <c r="Q28" s="19"/>
      <c r="R28" s="20"/>
      <c r="S28" s="56"/>
      <c r="T28" s="19"/>
      <c r="U28" s="57"/>
      <c r="V28" s="56"/>
      <c r="W28" s="19"/>
      <c r="X28" s="57"/>
      <c r="Y28" s="56"/>
      <c r="Z28" s="19"/>
      <c r="AA28" s="20"/>
      <c r="AB28" s="56"/>
      <c r="AC28" s="19"/>
      <c r="AD28" s="20"/>
      <c r="AE28" s="56"/>
      <c r="AF28" s="19"/>
      <c r="AG28" s="20"/>
      <c r="AH28" s="56"/>
      <c r="AI28" s="19"/>
      <c r="AJ28" s="20"/>
      <c r="AK28" s="56"/>
      <c r="AL28" s="19"/>
      <c r="AM28" s="20"/>
      <c r="AN28" s="56"/>
      <c r="AO28" s="19"/>
      <c r="AP28" s="57"/>
      <c r="AQ28" s="56"/>
      <c r="AR28" s="19"/>
      <c r="AS28" s="20"/>
      <c r="AT28" s="56"/>
      <c r="AU28" s="19"/>
      <c r="AV28" s="20"/>
      <c r="AW28" s="56"/>
      <c r="AX28" s="19"/>
      <c r="AY28" s="20"/>
      <c r="AZ28" s="56"/>
      <c r="BA28" s="19"/>
      <c r="BB28" s="20"/>
      <c r="BC28" s="56"/>
      <c r="BD28" s="19"/>
      <c r="BE28" s="20"/>
      <c r="BF28" s="56"/>
      <c r="BG28" s="19"/>
      <c r="BH28" s="20"/>
      <c r="BI28" s="56"/>
      <c r="BJ28" s="19"/>
      <c r="BK28" s="20"/>
      <c r="BL28" s="56"/>
      <c r="BM28" s="19"/>
      <c r="BN28" s="20"/>
      <c r="BO28" s="56"/>
      <c r="BP28" s="19"/>
      <c r="BQ28" s="20"/>
      <c r="BR28" s="56"/>
      <c r="BS28" s="19"/>
      <c r="BT28" s="21"/>
    </row>
    <row r="29" spans="1:72" ht="89.25" x14ac:dyDescent="0.2">
      <c r="A29" s="58">
        <v>506153</v>
      </c>
      <c r="B29" s="39" t="s">
        <v>48</v>
      </c>
      <c r="C29" s="40">
        <v>0</v>
      </c>
      <c r="D29" s="40">
        <v>0</v>
      </c>
      <c r="E29" s="41">
        <f t="shared" ref="E29:E30" si="46">IFERROR(ROUND((D29-C29)/C29,4),0)</f>
        <v>0</v>
      </c>
      <c r="F29" s="43"/>
      <c r="G29" s="40">
        <v>179409.72</v>
      </c>
      <c r="H29" s="41">
        <v>1</v>
      </c>
      <c r="I29" s="29" t="s">
        <v>113</v>
      </c>
      <c r="J29" s="40">
        <v>0</v>
      </c>
      <c r="K29" s="41">
        <f t="shared" ref="K29:K30" si="47">IFERROR(ROUND((J29-G29)/G29,4),0)</f>
        <v>-1</v>
      </c>
      <c r="L29" s="29" t="s">
        <v>113</v>
      </c>
      <c r="M29" s="40">
        <v>125340</v>
      </c>
      <c r="N29" s="41">
        <v>1</v>
      </c>
      <c r="O29" s="29" t="s">
        <v>113</v>
      </c>
      <c r="P29" s="40">
        <v>62741.64</v>
      </c>
      <c r="Q29" s="41">
        <f>IFERROR(ROUND((P29-M29)/M29,4),0)</f>
        <v>-0.49940000000000001</v>
      </c>
      <c r="R29" s="29" t="s">
        <v>113</v>
      </c>
      <c r="S29" s="40">
        <v>62435.72</v>
      </c>
      <c r="T29" s="41">
        <f>IFERROR(ROUND((S29-P29)/P29,4),0)</f>
        <v>-4.8999999999999998E-3</v>
      </c>
      <c r="U29" s="43"/>
      <c r="V29" s="40">
        <v>0</v>
      </c>
      <c r="W29" s="41">
        <f t="shared" ref="W29:W30" si="48">IFERROR(ROUND((V29-S29)/S29,4),0)</f>
        <v>-1</v>
      </c>
      <c r="X29" s="29" t="s">
        <v>113</v>
      </c>
      <c r="Y29" s="40">
        <v>125260.76</v>
      </c>
      <c r="Z29" s="41">
        <v>1</v>
      </c>
      <c r="AA29" s="29" t="s">
        <v>113</v>
      </c>
      <c r="AB29" s="40">
        <v>62769.440000000002</v>
      </c>
      <c r="AC29" s="41">
        <f>IFERROR(ROUND((AB29-Y29)/Y29,4),0)</f>
        <v>-0.49890000000000001</v>
      </c>
      <c r="AD29" s="29" t="s">
        <v>113</v>
      </c>
      <c r="AE29" s="40">
        <v>0</v>
      </c>
      <c r="AF29" s="41">
        <f>IFERROR(ROUND((AE29-AB29)/AB29,4),0)</f>
        <v>-1</v>
      </c>
      <c r="AG29" s="29" t="s">
        <v>113</v>
      </c>
      <c r="AH29" s="40">
        <v>62936.28</v>
      </c>
      <c r="AI29" s="41">
        <v>1</v>
      </c>
      <c r="AJ29" s="29" t="s">
        <v>113</v>
      </c>
      <c r="AK29" s="40">
        <v>0</v>
      </c>
      <c r="AL29" s="41">
        <f t="shared" ref="AL29:AL30" si="49">IFERROR(ROUND((AK29-AH29)/AH29,4),0)</f>
        <v>-1</v>
      </c>
      <c r="AM29" s="29" t="s">
        <v>113</v>
      </c>
      <c r="AN29" s="40">
        <v>247559.72</v>
      </c>
      <c r="AO29" s="41">
        <v>1</v>
      </c>
      <c r="AP29" s="29" t="s">
        <v>113</v>
      </c>
      <c r="AQ29" s="40">
        <v>0</v>
      </c>
      <c r="AR29" s="41">
        <f>IFERROR(ROUND((AQ29-AN29)/AN29,4),0)</f>
        <v>-1</v>
      </c>
      <c r="AS29" s="29" t="s">
        <v>113</v>
      </c>
      <c r="AT29" s="40">
        <v>0</v>
      </c>
      <c r="AU29" s="41">
        <f>IFERROR(ROUND((AT29-AQ29)/AQ29,4),0)</f>
        <v>0</v>
      </c>
      <c r="AV29" s="42"/>
      <c r="AW29" s="40">
        <v>61154.559999999998</v>
      </c>
      <c r="AX29" s="41">
        <v>1</v>
      </c>
      <c r="AY29" s="29" t="s">
        <v>113</v>
      </c>
      <c r="AZ29" s="40">
        <v>63003.48</v>
      </c>
      <c r="BA29" s="41">
        <f>IFERROR(ROUND((AZ29-AW29)/AW29,4),0)</f>
        <v>3.0200000000000001E-2</v>
      </c>
      <c r="BB29" s="42"/>
      <c r="BC29" s="40">
        <v>0</v>
      </c>
      <c r="BD29" s="41">
        <f>IFERROR(ROUND((BC29-AZ29)/AZ29,4),0)</f>
        <v>-1</v>
      </c>
      <c r="BE29" s="29" t="s">
        <v>113</v>
      </c>
      <c r="BF29" s="40">
        <v>63031.519999999997</v>
      </c>
      <c r="BG29" s="41">
        <v>1</v>
      </c>
      <c r="BH29" s="29" t="s">
        <v>113</v>
      </c>
      <c r="BI29" s="40">
        <v>60062.04</v>
      </c>
      <c r="BJ29" s="41">
        <f>IFERROR(ROUND((BI29-BF29)/BF29,4),0)</f>
        <v>-4.7100000000000003E-2</v>
      </c>
      <c r="BK29" s="43"/>
      <c r="BL29" s="40">
        <v>125866.92</v>
      </c>
      <c r="BM29" s="41">
        <f>IFERROR(ROUND((BL29-BI29)/BI29,4),0)</f>
        <v>1.0955999999999999</v>
      </c>
      <c r="BN29" s="29" t="s">
        <v>113</v>
      </c>
      <c r="BO29" s="40">
        <v>0</v>
      </c>
      <c r="BP29" s="41">
        <f>IFERROR(ROUND((BO29-BL29)/BL29,4),0)</f>
        <v>-1</v>
      </c>
      <c r="BQ29" s="29" t="s">
        <v>113</v>
      </c>
      <c r="BR29" s="40">
        <v>63087.519999999997</v>
      </c>
      <c r="BS29" s="41">
        <v>1</v>
      </c>
      <c r="BT29" s="29" t="s">
        <v>113</v>
      </c>
    </row>
    <row r="30" spans="1:72" x14ac:dyDescent="0.2">
      <c r="A30" s="44"/>
      <c r="B30" s="39" t="s">
        <v>49</v>
      </c>
      <c r="C30" s="45">
        <f>SUM(C29)</f>
        <v>0</v>
      </c>
      <c r="D30" s="45">
        <f>SUM(D29)</f>
        <v>0</v>
      </c>
      <c r="E30" s="41">
        <f t="shared" si="46"/>
        <v>0</v>
      </c>
      <c r="F30" s="43"/>
      <c r="G30" s="45">
        <f>SUM(G29)</f>
        <v>179409.72</v>
      </c>
      <c r="H30" s="41">
        <f t="shared" ref="H30" si="50">IFERROR(ROUND((G30-D30)/D30,4),0)</f>
        <v>0</v>
      </c>
      <c r="I30" s="42"/>
      <c r="J30" s="45">
        <f>SUM(J29)</f>
        <v>0</v>
      </c>
      <c r="K30" s="41">
        <f t="shared" si="47"/>
        <v>-1</v>
      </c>
      <c r="L30" s="42"/>
      <c r="M30" s="45">
        <f>SUM(M29)</f>
        <v>125340</v>
      </c>
      <c r="N30" s="41">
        <f>IFERROR(ROUND((M30-J30)/J30,4),0)</f>
        <v>0</v>
      </c>
      <c r="O30" s="53"/>
      <c r="P30" s="45">
        <f>SUM(P29)</f>
        <v>62741.64</v>
      </c>
      <c r="Q30" s="41">
        <f>IFERROR(ROUND((P30-M30)/M30,4),0)</f>
        <v>-0.49940000000000001</v>
      </c>
      <c r="R30" s="53"/>
      <c r="S30" s="45">
        <f>SUM(S29)</f>
        <v>62435.72</v>
      </c>
      <c r="T30" s="41">
        <f>IFERROR(ROUND((S30-P30)/P30,4),0)</f>
        <v>-4.8999999999999998E-3</v>
      </c>
      <c r="U30" s="43"/>
      <c r="V30" s="45">
        <f>SUM(V29)</f>
        <v>0</v>
      </c>
      <c r="W30" s="41">
        <f t="shared" si="48"/>
        <v>-1</v>
      </c>
      <c r="X30" s="43"/>
      <c r="Y30" s="45">
        <f>SUM(Y29)</f>
        <v>125260.76</v>
      </c>
      <c r="Z30" s="41">
        <f t="shared" ref="Z30" si="51">IFERROR(ROUND((Y30-V30)/V30,4),0)</f>
        <v>0</v>
      </c>
      <c r="AA30" s="42"/>
      <c r="AB30" s="45">
        <f>SUM(AB29)</f>
        <v>62769.440000000002</v>
      </c>
      <c r="AC30" s="41">
        <f>IFERROR(ROUND((AB30-Y30)/Y30,4),0)</f>
        <v>-0.49890000000000001</v>
      </c>
      <c r="AD30" s="42"/>
      <c r="AE30" s="45">
        <f>SUM(AE29)</f>
        <v>0</v>
      </c>
      <c r="AF30" s="41">
        <f>IFERROR(ROUND((AE30-AB30)/AB30,4),0)</f>
        <v>-1</v>
      </c>
      <c r="AG30" s="53"/>
      <c r="AH30" s="45">
        <f>SUM(AH29)</f>
        <v>62936.28</v>
      </c>
      <c r="AI30" s="41">
        <f>IFERROR(ROUND((AH30-AE30)/AE30,4),0)</f>
        <v>0</v>
      </c>
      <c r="AJ30" s="29"/>
      <c r="AK30" s="45">
        <f>SUM(AK29)</f>
        <v>0</v>
      </c>
      <c r="AL30" s="41">
        <f t="shared" si="49"/>
        <v>-1</v>
      </c>
      <c r="AM30" s="42"/>
      <c r="AN30" s="45">
        <f>SUM(AN29)</f>
        <v>247559.72</v>
      </c>
      <c r="AO30" s="41">
        <f t="shared" ref="AO30" si="52">IFERROR(ROUND((AN30-AK30)/AK30,4),0)</f>
        <v>0</v>
      </c>
      <c r="AP30" s="43"/>
      <c r="AQ30" s="45">
        <f>SUM(AQ29)</f>
        <v>0</v>
      </c>
      <c r="AR30" s="41">
        <f>IFERROR(ROUND((AQ30-AN30)/AN30,4),0)</f>
        <v>-1</v>
      </c>
      <c r="AS30" s="42"/>
      <c r="AT30" s="45">
        <f>SUM(AT29)</f>
        <v>0</v>
      </c>
      <c r="AU30" s="41">
        <f>IFERROR(ROUND((AT30-AQ30)/AQ30,4),0)</f>
        <v>0</v>
      </c>
      <c r="AV30" s="42"/>
      <c r="AW30" s="45">
        <f>SUM(AW29)</f>
        <v>61154.559999999998</v>
      </c>
      <c r="AX30" s="41">
        <f>IFERROR(ROUND((AW30-AT30)/AT30,4),0)</f>
        <v>0</v>
      </c>
      <c r="AY30" s="53"/>
      <c r="AZ30" s="45">
        <f>SUM(AZ29)</f>
        <v>63003.48</v>
      </c>
      <c r="BA30" s="41">
        <f>IFERROR(ROUND((AZ30-AW30)/AW30,4),0)</f>
        <v>3.0200000000000001E-2</v>
      </c>
      <c r="BB30" s="42"/>
      <c r="BC30" s="45">
        <f>SUM(BC29)</f>
        <v>0</v>
      </c>
      <c r="BD30" s="41">
        <f>IFERROR(ROUND((BC30-AZ30)/AZ30,4),0)</f>
        <v>-1</v>
      </c>
      <c r="BE30" s="42"/>
      <c r="BF30" s="45">
        <f>SUM(BF29)</f>
        <v>63031.519999999997</v>
      </c>
      <c r="BG30" s="41">
        <f>IFERROR(ROUND((BF30-BC30)/BC30,4),0)</f>
        <v>0</v>
      </c>
      <c r="BH30" s="53"/>
      <c r="BI30" s="45">
        <f>SUM(BI29)</f>
        <v>60062.04</v>
      </c>
      <c r="BJ30" s="41">
        <f>IFERROR(ROUND((BI30-BF30)/BF30,4),0)</f>
        <v>-4.7100000000000003E-2</v>
      </c>
      <c r="BK30" s="53"/>
      <c r="BL30" s="45">
        <f>SUM(BL29)</f>
        <v>125866.92</v>
      </c>
      <c r="BM30" s="41">
        <f>IFERROR(ROUND((BL30-BI30)/BI30,4),0)</f>
        <v>1.0955999999999999</v>
      </c>
      <c r="BN30" s="53"/>
      <c r="BO30" s="45">
        <f>SUM(BO29)</f>
        <v>0</v>
      </c>
      <c r="BP30" s="41">
        <f>IFERROR(ROUND((BO30-BL30)/BL30,4),0)</f>
        <v>-1</v>
      </c>
      <c r="BQ30" s="53"/>
      <c r="BR30" s="45">
        <f>SUM(BR29)</f>
        <v>63087.519999999997</v>
      </c>
      <c r="BS30" s="41">
        <f>IFERROR(ROUND((BR30-BO30)/BO30,4),0)</f>
        <v>0</v>
      </c>
      <c r="BT30" s="29"/>
    </row>
    <row r="31" spans="1:72" x14ac:dyDescent="0.2">
      <c r="A31" s="59"/>
      <c r="B31" s="60"/>
      <c r="C31" s="60"/>
      <c r="D31" s="60"/>
      <c r="E31" s="60"/>
      <c r="F31" s="29"/>
      <c r="G31" s="60"/>
      <c r="H31" s="60"/>
      <c r="I31" s="29"/>
      <c r="J31" s="60"/>
      <c r="K31" s="60"/>
      <c r="L31" s="29"/>
      <c r="M31" s="60"/>
      <c r="N31" s="60"/>
      <c r="O31" s="29"/>
      <c r="P31" s="60"/>
      <c r="Q31" s="60"/>
      <c r="R31" s="29"/>
      <c r="S31" s="60"/>
      <c r="T31" s="60"/>
      <c r="U31" s="29"/>
      <c r="V31" s="60"/>
      <c r="W31" s="60"/>
      <c r="X31" s="29"/>
      <c r="Y31" s="60"/>
      <c r="Z31" s="60"/>
      <c r="AA31" s="29"/>
      <c r="AB31" s="60"/>
      <c r="AC31" s="60"/>
      <c r="AD31" s="29"/>
      <c r="AE31" s="60"/>
      <c r="AF31" s="60"/>
      <c r="AG31" s="29"/>
      <c r="AH31" s="60"/>
      <c r="AI31" s="60"/>
      <c r="AJ31" s="29"/>
      <c r="AK31" s="60"/>
      <c r="AL31" s="60"/>
      <c r="AM31" s="29"/>
      <c r="AN31" s="60"/>
      <c r="AO31" s="60"/>
      <c r="AP31" s="29"/>
      <c r="AQ31" s="60"/>
      <c r="AR31" s="60"/>
      <c r="AS31" s="29"/>
      <c r="AT31" s="60"/>
      <c r="AU31" s="60"/>
      <c r="AV31" s="29"/>
      <c r="AW31" s="60"/>
      <c r="AX31" s="60"/>
      <c r="AY31" s="29"/>
      <c r="AZ31" s="60"/>
      <c r="BA31" s="60"/>
      <c r="BB31" s="29"/>
      <c r="BC31" s="60"/>
      <c r="BD31" s="60"/>
      <c r="BE31" s="29"/>
      <c r="BF31" s="60"/>
      <c r="BG31" s="60"/>
      <c r="BH31" s="29"/>
      <c r="BI31" s="60"/>
      <c r="BJ31" s="60"/>
      <c r="BK31" s="29"/>
      <c r="BL31" s="60"/>
      <c r="BM31" s="60"/>
      <c r="BN31" s="29"/>
      <c r="BO31" s="60"/>
      <c r="BP31" s="60"/>
      <c r="BQ31" s="29"/>
      <c r="BR31" s="60"/>
      <c r="BS31" s="60"/>
      <c r="BT31" s="29"/>
    </row>
    <row r="32" spans="1:72" x14ac:dyDescent="0.2">
      <c r="A32" s="44"/>
      <c r="B32" s="39" t="s">
        <v>50</v>
      </c>
      <c r="C32" s="45">
        <f>C14+C25+C30</f>
        <v>1495907.21</v>
      </c>
      <c r="D32" s="45">
        <f>D14+D25+D30</f>
        <v>1568954.5899999999</v>
      </c>
      <c r="E32" s="41">
        <f t="shared" ref="E32" si="53">IFERROR(ROUND((D32-C32)/C32,4),0)</f>
        <v>4.8800000000000003E-2</v>
      </c>
      <c r="F32" s="43"/>
      <c r="G32" s="45">
        <f>G14+G25+G30</f>
        <v>2020124.45</v>
      </c>
      <c r="H32" s="41">
        <f t="shared" ref="H32" si="54">IFERROR(ROUND((G32-D32)/D32,4),0)</f>
        <v>0.28760000000000002</v>
      </c>
      <c r="I32" s="42"/>
      <c r="J32" s="45">
        <f>J14+J25+J30</f>
        <v>1958814.7199999997</v>
      </c>
      <c r="K32" s="41">
        <f t="shared" ref="K32" si="55">IFERROR(ROUND((J32-G32)/G32,4),0)</f>
        <v>-3.0300000000000001E-2</v>
      </c>
      <c r="L32" s="42"/>
      <c r="M32" s="45">
        <f>M14+M25+M30</f>
        <v>2185571.0599999996</v>
      </c>
      <c r="N32" s="41">
        <f>IFERROR(ROUND((M32-J32)/J32,4),0)</f>
        <v>0.1158</v>
      </c>
      <c r="O32" s="53"/>
      <c r="P32" s="45">
        <f>P14+P25+P30</f>
        <v>2265584.8800000004</v>
      </c>
      <c r="Q32" s="41">
        <f>IFERROR(ROUND((P32-M32)/M32,4),0)</f>
        <v>3.6600000000000001E-2</v>
      </c>
      <c r="R32" s="53"/>
      <c r="S32" s="45">
        <f>S14+S25+S30</f>
        <v>2311632.58</v>
      </c>
      <c r="T32" s="41">
        <f>IFERROR(ROUND((S32-P32)/P32,4),0)</f>
        <v>2.0299999999999999E-2</v>
      </c>
      <c r="U32" s="43"/>
      <c r="V32" s="45">
        <f>V14+V25+V30</f>
        <v>1869871.3900000001</v>
      </c>
      <c r="W32" s="41">
        <f t="shared" ref="W32" si="56">IFERROR(ROUND((V32-S32)/S32,4),0)</f>
        <v>-0.19109999999999999</v>
      </c>
      <c r="X32" s="43"/>
      <c r="Y32" s="45">
        <f>Y14+Y25+Y30</f>
        <v>1931631.9599999997</v>
      </c>
      <c r="Z32" s="41">
        <f t="shared" ref="Z32" si="57">IFERROR(ROUND((Y32-V32)/V32,4),0)</f>
        <v>3.3000000000000002E-2</v>
      </c>
      <c r="AA32" s="42"/>
      <c r="AB32" s="45">
        <f>AB14+AB25+AB30</f>
        <v>2408283.35</v>
      </c>
      <c r="AC32" s="41">
        <f>IFERROR(ROUND((AB32-Y32)/Y32,4),0)</f>
        <v>0.24679999999999999</v>
      </c>
      <c r="AD32" s="42"/>
      <c r="AE32" s="45">
        <f>AE14+AE25+AE30</f>
        <v>1536913.62</v>
      </c>
      <c r="AF32" s="41">
        <f>IFERROR(ROUND((AE32-AB32)/AB32,4),0)</f>
        <v>-0.36180000000000001</v>
      </c>
      <c r="AG32" s="53"/>
      <c r="AH32" s="45">
        <f>AH14+AH25+AH30</f>
        <v>1578770.47</v>
      </c>
      <c r="AI32" s="41">
        <f t="shared" ref="AI32" si="58">IFERROR(ROUND((AH32-AG32)/AG32,4),0)</f>
        <v>0</v>
      </c>
      <c r="AJ32" s="43"/>
      <c r="AK32" s="45">
        <f>AK14+AK25+AK30</f>
        <v>1475379.53</v>
      </c>
      <c r="AL32" s="41">
        <f t="shared" ref="AL32" si="59">IFERROR(ROUND((AK32-AH32)/AH32,4),0)</f>
        <v>-6.5500000000000003E-2</v>
      </c>
      <c r="AM32" s="42"/>
      <c r="AN32" s="45">
        <f>AN14+AN25+AN30</f>
        <v>1620563.6</v>
      </c>
      <c r="AO32" s="41">
        <f t="shared" ref="AO32" si="60">IFERROR(ROUND((AN32-AK32)/AK32,4),0)</f>
        <v>9.8400000000000001E-2</v>
      </c>
      <c r="AP32" s="43"/>
      <c r="AQ32" s="45">
        <f>AQ14+AQ25+AQ30</f>
        <v>1556192.13</v>
      </c>
      <c r="AR32" s="41">
        <f>IFERROR(ROUND((AQ32-AN32)/AN32,4),0)</f>
        <v>-3.9699999999999999E-2</v>
      </c>
      <c r="AS32" s="42"/>
      <c r="AT32" s="45">
        <f>AT14+AT25+AT30</f>
        <v>1666795.9</v>
      </c>
      <c r="AU32" s="41">
        <f>IFERROR(ROUND((AT32-AQ32)/AQ32,4),0)</f>
        <v>7.1099999999999997E-2</v>
      </c>
      <c r="AV32" s="42"/>
      <c r="AW32" s="45">
        <f>AW14+AW25+AW30</f>
        <v>1503885.9499999997</v>
      </c>
      <c r="AX32" s="41">
        <f>IFERROR(ROUND((AW32-AT32)/AT32,4),0)</f>
        <v>-9.7699999999999995E-2</v>
      </c>
      <c r="AY32" s="53"/>
      <c r="AZ32" s="45">
        <f>AZ14+AZ25+AZ30</f>
        <v>1727158.6099999999</v>
      </c>
      <c r="BA32" s="41">
        <f t="shared" ref="BA32" si="61">IFERROR(ROUND((AZ32-AW32)/AW32,4),0)</f>
        <v>0.14849999999999999</v>
      </c>
      <c r="BB32" s="42"/>
      <c r="BC32" s="45">
        <f>BC14+BC25+BC30</f>
        <v>2106395.14</v>
      </c>
      <c r="BD32" s="41">
        <f t="shared" ref="BD32" si="62">IFERROR(ROUND((BC32-AZ32)/AZ32,4),0)</f>
        <v>0.21959999999999999</v>
      </c>
      <c r="BE32" s="42"/>
      <c r="BF32" s="45">
        <f>BF14+BF25+BF30</f>
        <v>1911536.1900000002</v>
      </c>
      <c r="BG32" s="41">
        <f>IFERROR(ROUND((BF32-BC32)/BC32,4),0)</f>
        <v>-9.2499999999999999E-2</v>
      </c>
      <c r="BH32" s="53"/>
      <c r="BI32" s="45">
        <f>BI14+BI25+BI30</f>
        <v>2889094.89</v>
      </c>
      <c r="BJ32" s="41">
        <f>IFERROR(ROUND((BI32-BF32)/BF32,4),0)</f>
        <v>0.51139999999999997</v>
      </c>
      <c r="BK32" s="53"/>
      <c r="BL32" s="45">
        <f>BL14+BL25+BL30</f>
        <v>2396132.4399999995</v>
      </c>
      <c r="BM32" s="41">
        <f>IFERROR(ROUND((BL32-BI32)/BI32,4),0)</f>
        <v>-0.1706</v>
      </c>
      <c r="BN32" s="53"/>
      <c r="BO32" s="45">
        <f>BO14+BO25+BO30</f>
        <v>1770067.31</v>
      </c>
      <c r="BP32" s="41">
        <f>IFERROR(ROUND((BO32-BL32)/BL32,4),0)</f>
        <v>-0.26129999999999998</v>
      </c>
      <c r="BQ32" s="53"/>
      <c r="BR32" s="45">
        <f>BR14+BR25+BR30</f>
        <v>2109166.0499999998</v>
      </c>
      <c r="BS32" s="41">
        <f>IFERROR(ROUND((BR32-BO32)/BO32,4),0)</f>
        <v>0.19159999999999999</v>
      </c>
      <c r="BT32" s="29"/>
    </row>
    <row r="33" spans="1:25" x14ac:dyDescent="0.2">
      <c r="A33" s="61"/>
    </row>
    <row r="34" spans="1:25" x14ac:dyDescent="0.2">
      <c r="A34" s="61"/>
    </row>
    <row r="35" spans="1:25" x14ac:dyDescent="0.2">
      <c r="A35" s="61"/>
      <c r="V35" s="82"/>
    </row>
    <row r="36" spans="1:25" x14ac:dyDescent="0.2">
      <c r="A36" s="61"/>
    </row>
    <row r="37" spans="1:25" x14ac:dyDescent="0.2">
      <c r="A37" s="61"/>
      <c r="V37" s="83"/>
      <c r="Y37" s="83"/>
    </row>
    <row r="38" spans="1:25" x14ac:dyDescent="0.2">
      <c r="A38" s="61"/>
    </row>
    <row r="39" spans="1:25" x14ac:dyDescent="0.2">
      <c r="A39" s="61"/>
    </row>
    <row r="40" spans="1:25" x14ac:dyDescent="0.2">
      <c r="A40" s="61"/>
    </row>
    <row r="41" spans="1:25" x14ac:dyDescent="0.2">
      <c r="A41" s="61"/>
    </row>
    <row r="42" spans="1:25" x14ac:dyDescent="0.2">
      <c r="A42" s="61"/>
    </row>
    <row r="43" spans="1:25" x14ac:dyDescent="0.2">
      <c r="A43" s="61"/>
    </row>
    <row r="44" spans="1:25" x14ac:dyDescent="0.2">
      <c r="A44" s="61"/>
    </row>
    <row r="45" spans="1:25" x14ac:dyDescent="0.2">
      <c r="A45" s="61"/>
    </row>
    <row r="46" spans="1:25" x14ac:dyDescent="0.2">
      <c r="A46" s="61"/>
    </row>
    <row r="47" spans="1:25" x14ac:dyDescent="0.2">
      <c r="A47" s="61"/>
    </row>
    <row r="48" spans="1:25" x14ac:dyDescent="0.2">
      <c r="A48" s="61"/>
    </row>
    <row r="49" spans="1:1" x14ac:dyDescent="0.2">
      <c r="A49" s="61"/>
    </row>
    <row r="50" spans="1:1" x14ac:dyDescent="0.2">
      <c r="A50" s="61"/>
    </row>
    <row r="51" spans="1:1" x14ac:dyDescent="0.2">
      <c r="A51" s="61"/>
    </row>
    <row r="52" spans="1:1" x14ac:dyDescent="0.2">
      <c r="A52" s="61"/>
    </row>
    <row r="53" spans="1:1" x14ac:dyDescent="0.2">
      <c r="A53" s="61"/>
    </row>
  </sheetData>
  <mergeCells count="3">
    <mergeCell ref="A1:BT1"/>
    <mergeCell ref="A2:BT2"/>
    <mergeCell ref="A3:BT3"/>
  </mergeCells>
  <conditionalFormatting sqref="K10:K14 N10:N14 Q10:Q14 E10:E14 H10:H14 E17:E25 H17:H25 K17:K25 N17:N25 Q17:Q25">
    <cfRule type="cellIs" dxfId="317" priority="142" operator="greaterThan">
      <formula>0.1</formula>
    </cfRule>
  </conditionalFormatting>
  <conditionalFormatting sqref="K10:K14 N10:N14 Q10:Q14 E10:E14 H10:H14 E17:E25 H17:H25 K17:K25 N17:N25 Q17:Q25">
    <cfRule type="cellIs" dxfId="316" priority="141" operator="lessThan">
      <formula>-0.1</formula>
    </cfRule>
  </conditionalFormatting>
  <conditionalFormatting sqref="K29">
    <cfRule type="cellIs" dxfId="315" priority="138" operator="greaterThan">
      <formula>0.1</formula>
    </cfRule>
  </conditionalFormatting>
  <conditionalFormatting sqref="K29">
    <cfRule type="cellIs" dxfId="314" priority="137" operator="lessThan">
      <formula>-0.1</formula>
    </cfRule>
  </conditionalFormatting>
  <conditionalFormatting sqref="Q29:Q30">
    <cfRule type="cellIs" dxfId="313" priority="136" operator="greaterThan">
      <formula>0.1</formula>
    </cfRule>
  </conditionalFormatting>
  <conditionalFormatting sqref="Q29:Q30">
    <cfRule type="cellIs" dxfId="312" priority="135" operator="lessThan">
      <formula>-0.1</formula>
    </cfRule>
  </conditionalFormatting>
  <conditionalFormatting sqref="N29:N30">
    <cfRule type="cellIs" dxfId="311" priority="134" operator="greaterThan">
      <formula>0.1</formula>
    </cfRule>
  </conditionalFormatting>
  <conditionalFormatting sqref="N29:N30">
    <cfRule type="cellIs" dxfId="310" priority="133" operator="lessThan">
      <formula>-0.1</formula>
    </cfRule>
  </conditionalFormatting>
  <conditionalFormatting sqref="K30">
    <cfRule type="cellIs" dxfId="309" priority="140" operator="greaterThan">
      <formula>0.1</formula>
    </cfRule>
  </conditionalFormatting>
  <conditionalFormatting sqref="K30">
    <cfRule type="cellIs" dxfId="308" priority="139" operator="lessThan">
      <formula>-0.1</formula>
    </cfRule>
  </conditionalFormatting>
  <conditionalFormatting sqref="E29:E30">
    <cfRule type="cellIs" dxfId="307" priority="132" operator="greaterThan">
      <formula>0.1</formula>
    </cfRule>
  </conditionalFormatting>
  <conditionalFormatting sqref="E29:E30">
    <cfRule type="cellIs" dxfId="306" priority="131" operator="lessThan">
      <formula>-0.1</formula>
    </cfRule>
  </conditionalFormatting>
  <conditionalFormatting sqref="H29">
    <cfRule type="cellIs" dxfId="305" priority="128" operator="greaterThan">
      <formula>0.1</formula>
    </cfRule>
  </conditionalFormatting>
  <conditionalFormatting sqref="H29">
    <cfRule type="cellIs" dxfId="304" priority="127" operator="lessThan">
      <formula>-0.1</formula>
    </cfRule>
  </conditionalFormatting>
  <conditionalFormatting sqref="H30">
    <cfRule type="cellIs" dxfId="303" priority="130" operator="greaterThan">
      <formula>0.1</formula>
    </cfRule>
  </conditionalFormatting>
  <conditionalFormatting sqref="H30">
    <cfRule type="cellIs" dxfId="302" priority="129" operator="lessThan">
      <formula>-0.1</formula>
    </cfRule>
  </conditionalFormatting>
  <conditionalFormatting sqref="K32">
    <cfRule type="cellIs" dxfId="301" priority="126" operator="greaterThan">
      <formula>0.1</formula>
    </cfRule>
  </conditionalFormatting>
  <conditionalFormatting sqref="K32">
    <cfRule type="cellIs" dxfId="300" priority="125" operator="lessThan">
      <formula>-0.1</formula>
    </cfRule>
  </conditionalFormatting>
  <conditionalFormatting sqref="N32">
    <cfRule type="cellIs" dxfId="299" priority="124" operator="greaterThan">
      <formula>0.1</formula>
    </cfRule>
  </conditionalFormatting>
  <conditionalFormatting sqref="N32">
    <cfRule type="cellIs" dxfId="298" priority="123" operator="lessThan">
      <formula>-0.1</formula>
    </cfRule>
  </conditionalFormatting>
  <conditionalFormatting sqref="Q32">
    <cfRule type="cellIs" dxfId="297" priority="122" operator="greaterThan">
      <formula>0.1</formula>
    </cfRule>
  </conditionalFormatting>
  <conditionalFormatting sqref="Q32">
    <cfRule type="cellIs" dxfId="296" priority="121" operator="lessThan">
      <formula>-0.1</formula>
    </cfRule>
  </conditionalFormatting>
  <conditionalFormatting sqref="E32">
    <cfRule type="cellIs" dxfId="295" priority="120" operator="greaterThan">
      <formula>0.1</formula>
    </cfRule>
  </conditionalFormatting>
  <conditionalFormatting sqref="E32">
    <cfRule type="cellIs" dxfId="294" priority="119" operator="lessThan">
      <formula>-0.1</formula>
    </cfRule>
  </conditionalFormatting>
  <conditionalFormatting sqref="H32">
    <cfRule type="cellIs" dxfId="293" priority="118" operator="greaterThan">
      <formula>0.1</formula>
    </cfRule>
  </conditionalFormatting>
  <conditionalFormatting sqref="H32">
    <cfRule type="cellIs" dxfId="292" priority="117" operator="lessThan">
      <formula>-0.1</formula>
    </cfRule>
  </conditionalFormatting>
  <conditionalFormatting sqref="T10:T14 T17:T25">
    <cfRule type="cellIs" dxfId="291" priority="116" operator="greaterThan">
      <formula>0.1</formula>
    </cfRule>
  </conditionalFormatting>
  <conditionalFormatting sqref="T10:T14 T17:T25">
    <cfRule type="cellIs" dxfId="290" priority="115" operator="lessThan">
      <formula>-0.1</formula>
    </cfRule>
  </conditionalFormatting>
  <conditionalFormatting sqref="T29">
    <cfRule type="cellIs" dxfId="289" priority="112" operator="greaterThan">
      <formula>0.1</formula>
    </cfRule>
  </conditionalFormatting>
  <conditionalFormatting sqref="T29">
    <cfRule type="cellIs" dxfId="288" priority="111" operator="lessThan">
      <formula>-0.1</formula>
    </cfRule>
  </conditionalFormatting>
  <conditionalFormatting sqref="T30">
    <cfRule type="cellIs" dxfId="287" priority="114" operator="greaterThan">
      <formula>0.1</formula>
    </cfRule>
  </conditionalFormatting>
  <conditionalFormatting sqref="T30">
    <cfRule type="cellIs" dxfId="286" priority="113" operator="lessThan">
      <formula>-0.1</formula>
    </cfRule>
  </conditionalFormatting>
  <conditionalFormatting sqref="T32">
    <cfRule type="cellIs" dxfId="285" priority="110" operator="greaterThan">
      <formula>0.1</formula>
    </cfRule>
  </conditionalFormatting>
  <conditionalFormatting sqref="T32">
    <cfRule type="cellIs" dxfId="284" priority="109" operator="lessThan">
      <formula>-0.1</formula>
    </cfRule>
  </conditionalFormatting>
  <conditionalFormatting sqref="Z10:Z14 AC10:AC14 AF10:AF14 W10:W14 W17:W25 Z17:Z25 AC17:AC25 AF17:AF25">
    <cfRule type="cellIs" dxfId="283" priority="108" operator="greaterThan">
      <formula>0.1</formula>
    </cfRule>
  </conditionalFormatting>
  <conditionalFormatting sqref="Z10:Z14 AC10:AC14 AF10:AF14 W10:W14 W17:W25 Z17:Z25 AC17:AC25 AF17:AF25">
    <cfRule type="cellIs" dxfId="282" priority="107" operator="lessThan">
      <formula>-0.1</formula>
    </cfRule>
  </conditionalFormatting>
  <conditionalFormatting sqref="Z29">
    <cfRule type="cellIs" dxfId="281" priority="104" operator="greaterThan">
      <formula>0.1</formula>
    </cfRule>
  </conditionalFormatting>
  <conditionalFormatting sqref="Z29">
    <cfRule type="cellIs" dxfId="280" priority="103" operator="lessThan">
      <formula>-0.1</formula>
    </cfRule>
  </conditionalFormatting>
  <conditionalFormatting sqref="AF29:AF30">
    <cfRule type="cellIs" dxfId="279" priority="102" operator="greaterThan">
      <formula>0.1</formula>
    </cfRule>
  </conditionalFormatting>
  <conditionalFormatting sqref="AF29:AF30">
    <cfRule type="cellIs" dxfId="278" priority="101" operator="lessThan">
      <formula>-0.1</formula>
    </cfRule>
  </conditionalFormatting>
  <conditionalFormatting sqref="AC29:AC30">
    <cfRule type="cellIs" dxfId="277" priority="100" operator="greaterThan">
      <formula>0.1</formula>
    </cfRule>
  </conditionalFormatting>
  <conditionalFormatting sqref="AC29:AC30">
    <cfRule type="cellIs" dxfId="276" priority="99" operator="lessThan">
      <formula>-0.1</formula>
    </cfRule>
  </conditionalFormatting>
  <conditionalFormatting sqref="Z30">
    <cfRule type="cellIs" dxfId="275" priority="106" operator="greaterThan">
      <formula>0.1</formula>
    </cfRule>
  </conditionalFormatting>
  <conditionalFormatting sqref="Z30">
    <cfRule type="cellIs" dxfId="274" priority="105" operator="lessThan">
      <formula>-0.1</formula>
    </cfRule>
  </conditionalFormatting>
  <conditionalFormatting sqref="W29">
    <cfRule type="cellIs" dxfId="273" priority="96" operator="greaterThan">
      <formula>0.1</formula>
    </cfRule>
  </conditionalFormatting>
  <conditionalFormatting sqref="W29">
    <cfRule type="cellIs" dxfId="272" priority="95" operator="lessThan">
      <formula>-0.1</formula>
    </cfRule>
  </conditionalFormatting>
  <conditionalFormatting sqref="W30">
    <cfRule type="cellIs" dxfId="271" priority="98" operator="greaterThan">
      <formula>0.1</formula>
    </cfRule>
  </conditionalFormatting>
  <conditionalFormatting sqref="W30">
    <cfRule type="cellIs" dxfId="270" priority="97" operator="lessThan">
      <formula>-0.1</formula>
    </cfRule>
  </conditionalFormatting>
  <conditionalFormatting sqref="Z32">
    <cfRule type="cellIs" dxfId="269" priority="94" operator="greaterThan">
      <formula>0.1</formula>
    </cfRule>
  </conditionalFormatting>
  <conditionalFormatting sqref="Z32">
    <cfRule type="cellIs" dxfId="268" priority="93" operator="lessThan">
      <formula>-0.1</formula>
    </cfRule>
  </conditionalFormatting>
  <conditionalFormatting sqref="AC32">
    <cfRule type="cellIs" dxfId="267" priority="92" operator="greaterThan">
      <formula>0.1</formula>
    </cfRule>
  </conditionalFormatting>
  <conditionalFormatting sqref="AC32">
    <cfRule type="cellIs" dxfId="266" priority="91" operator="lessThan">
      <formula>-0.1</formula>
    </cfRule>
  </conditionalFormatting>
  <conditionalFormatting sqref="AF32">
    <cfRule type="cellIs" dxfId="265" priority="90" operator="greaterThan">
      <formula>0.1</formula>
    </cfRule>
  </conditionalFormatting>
  <conditionalFormatting sqref="AF32">
    <cfRule type="cellIs" dxfId="264" priority="89" operator="lessThan">
      <formula>-0.1</formula>
    </cfRule>
  </conditionalFormatting>
  <conditionalFormatting sqref="W32">
    <cfRule type="cellIs" dxfId="263" priority="88" operator="greaterThan">
      <formula>0.1</formula>
    </cfRule>
  </conditionalFormatting>
  <conditionalFormatting sqref="W32">
    <cfRule type="cellIs" dxfId="262" priority="87" operator="lessThan">
      <formula>-0.1</formula>
    </cfRule>
  </conditionalFormatting>
  <conditionalFormatting sqref="AI10:AI14 AI17:AI25">
    <cfRule type="cellIs" dxfId="261" priority="86" operator="greaterThan">
      <formula>0.1</formula>
    </cfRule>
  </conditionalFormatting>
  <conditionalFormatting sqref="AI10:AI14 AI17:AI25">
    <cfRule type="cellIs" dxfId="260" priority="85" operator="lessThan">
      <formula>-0.1</formula>
    </cfRule>
  </conditionalFormatting>
  <conditionalFormatting sqref="AI29:AI30">
    <cfRule type="cellIs" dxfId="259" priority="84" operator="greaterThan">
      <formula>0.1</formula>
    </cfRule>
  </conditionalFormatting>
  <conditionalFormatting sqref="AI29:AI30">
    <cfRule type="cellIs" dxfId="258" priority="83" operator="lessThan">
      <formula>-0.1</formula>
    </cfRule>
  </conditionalFormatting>
  <conditionalFormatting sqref="AI32">
    <cfRule type="cellIs" dxfId="257" priority="82" operator="greaterThan">
      <formula>0.1</formula>
    </cfRule>
  </conditionalFormatting>
  <conditionalFormatting sqref="AI32">
    <cfRule type="cellIs" dxfId="256" priority="81" operator="lessThan">
      <formula>-0.1</formula>
    </cfRule>
  </conditionalFormatting>
  <conditionalFormatting sqref="AO10:AO14 AR10:AR14 AU10:AU14 AL10:AL14 AL17:AL25 AO17:AO25 AR17:AR25 AU17:AU25">
    <cfRule type="cellIs" dxfId="255" priority="80" operator="greaterThan">
      <formula>0.1</formula>
    </cfRule>
  </conditionalFormatting>
  <conditionalFormatting sqref="AO10:AO14 AR10:AR14 AU10:AU14 AL10:AL14 AL17:AL25 AO17:AO25 AR17:AR25 AU17:AU25">
    <cfRule type="cellIs" dxfId="254" priority="79" operator="lessThan">
      <formula>-0.1</formula>
    </cfRule>
  </conditionalFormatting>
  <conditionalFormatting sqref="AO29">
    <cfRule type="cellIs" dxfId="253" priority="74" operator="greaterThan">
      <formula>0.1</formula>
    </cfRule>
  </conditionalFormatting>
  <conditionalFormatting sqref="AO29">
    <cfRule type="cellIs" dxfId="252" priority="73" operator="lessThan">
      <formula>-0.1</formula>
    </cfRule>
  </conditionalFormatting>
  <conditionalFormatting sqref="AU29:AU30">
    <cfRule type="cellIs" dxfId="251" priority="72" operator="greaterThan">
      <formula>0.1</formula>
    </cfRule>
  </conditionalFormatting>
  <conditionalFormatting sqref="AU29:AU30">
    <cfRule type="cellIs" dxfId="250" priority="71" operator="lessThan">
      <formula>-0.1</formula>
    </cfRule>
  </conditionalFormatting>
  <conditionalFormatting sqref="AR29">
    <cfRule type="cellIs" dxfId="249" priority="70" operator="greaterThan">
      <formula>0.1</formula>
    </cfRule>
  </conditionalFormatting>
  <conditionalFormatting sqref="AR29">
    <cfRule type="cellIs" dxfId="248" priority="69" operator="lessThan">
      <formula>-0.1</formula>
    </cfRule>
  </conditionalFormatting>
  <conditionalFormatting sqref="AO30">
    <cfRule type="cellIs" dxfId="247" priority="78" operator="greaterThan">
      <formula>0.1</formula>
    </cfRule>
  </conditionalFormatting>
  <conditionalFormatting sqref="AO30">
    <cfRule type="cellIs" dxfId="246" priority="77" operator="lessThan">
      <formula>-0.1</formula>
    </cfRule>
  </conditionalFormatting>
  <conditionalFormatting sqref="AR30">
    <cfRule type="cellIs" dxfId="245" priority="76" operator="greaterThan">
      <formula>0.1</formula>
    </cfRule>
  </conditionalFormatting>
  <conditionalFormatting sqref="AR30">
    <cfRule type="cellIs" dxfId="244" priority="75" operator="lessThan">
      <formula>-0.1</formula>
    </cfRule>
  </conditionalFormatting>
  <conditionalFormatting sqref="AL29">
    <cfRule type="cellIs" dxfId="243" priority="66" operator="greaterThan">
      <formula>0.1</formula>
    </cfRule>
  </conditionalFormatting>
  <conditionalFormatting sqref="AL29">
    <cfRule type="cellIs" dxfId="242" priority="65" operator="lessThan">
      <formula>-0.1</formula>
    </cfRule>
  </conditionalFormatting>
  <conditionalFormatting sqref="AL30">
    <cfRule type="cellIs" dxfId="241" priority="68" operator="greaterThan">
      <formula>0.1</formula>
    </cfRule>
  </conditionalFormatting>
  <conditionalFormatting sqref="AL30">
    <cfRule type="cellIs" dxfId="240" priority="67" operator="lessThan">
      <formula>-0.1</formula>
    </cfRule>
  </conditionalFormatting>
  <conditionalFormatting sqref="AO32">
    <cfRule type="cellIs" dxfId="239" priority="64" operator="greaterThan">
      <formula>0.1</formula>
    </cfRule>
  </conditionalFormatting>
  <conditionalFormatting sqref="AO32">
    <cfRule type="cellIs" dxfId="238" priority="63" operator="lessThan">
      <formula>-0.1</formula>
    </cfRule>
  </conditionalFormatting>
  <conditionalFormatting sqref="AR32">
    <cfRule type="cellIs" dxfId="237" priority="62" operator="greaterThan">
      <formula>0.1</formula>
    </cfRule>
  </conditionalFormatting>
  <conditionalFormatting sqref="AR32">
    <cfRule type="cellIs" dxfId="236" priority="61" operator="lessThan">
      <formula>-0.1</formula>
    </cfRule>
  </conditionalFormatting>
  <conditionalFormatting sqref="AU32">
    <cfRule type="cellIs" dxfId="235" priority="60" operator="greaterThan">
      <formula>0.1</formula>
    </cfRule>
  </conditionalFormatting>
  <conditionalFormatting sqref="AU32">
    <cfRule type="cellIs" dxfId="234" priority="59" operator="lessThan">
      <formula>-0.1</formula>
    </cfRule>
  </conditionalFormatting>
  <conditionalFormatting sqref="AL32">
    <cfRule type="cellIs" dxfId="233" priority="58" operator="greaterThan">
      <formula>0.1</formula>
    </cfRule>
  </conditionalFormatting>
  <conditionalFormatting sqref="AL32">
    <cfRule type="cellIs" dxfId="232" priority="57" operator="lessThan">
      <formula>-0.1</formula>
    </cfRule>
  </conditionalFormatting>
  <conditionalFormatting sqref="AX10:AX14 AX17:AX25">
    <cfRule type="cellIs" dxfId="231" priority="56" operator="greaterThan">
      <formula>0.1</formula>
    </cfRule>
  </conditionalFormatting>
  <conditionalFormatting sqref="AX10:AX14 AX17:AX25">
    <cfRule type="cellIs" dxfId="230" priority="55" operator="lessThan">
      <formula>-0.1</formula>
    </cfRule>
  </conditionalFormatting>
  <conditionalFormatting sqref="AX29:AX30">
    <cfRule type="cellIs" dxfId="229" priority="54" operator="greaterThan">
      <formula>0.1</formula>
    </cfRule>
  </conditionalFormatting>
  <conditionalFormatting sqref="AX29:AX30">
    <cfRule type="cellIs" dxfId="228" priority="53" operator="lessThan">
      <formula>-0.1</formula>
    </cfRule>
  </conditionalFormatting>
  <conditionalFormatting sqref="AX32">
    <cfRule type="cellIs" dxfId="227" priority="52" operator="greaterThan">
      <formula>0.1</formula>
    </cfRule>
  </conditionalFormatting>
  <conditionalFormatting sqref="AX32">
    <cfRule type="cellIs" dxfId="226" priority="51" operator="lessThan">
      <formula>-0.1</formula>
    </cfRule>
  </conditionalFormatting>
  <conditionalFormatting sqref="BD10:BD14 BG10:BG14 BJ10:BJ14 BA10:BA14 BA17:BA25 BD17:BD25 BG17:BG25 BJ17:BJ25">
    <cfRule type="cellIs" dxfId="225" priority="50" operator="greaterThan">
      <formula>0.1</formula>
    </cfRule>
  </conditionalFormatting>
  <conditionalFormatting sqref="BD10:BD14 BG10:BG14 BJ10:BJ14 BA10:BA14 BA17:BA25 BD17:BD25 BG17:BG25 BJ17:BJ25">
    <cfRule type="cellIs" dxfId="224" priority="49" operator="lessThan">
      <formula>-0.1</formula>
    </cfRule>
  </conditionalFormatting>
  <conditionalFormatting sqref="BD29">
    <cfRule type="cellIs" dxfId="223" priority="42" operator="greaterThan">
      <formula>0.1</formula>
    </cfRule>
  </conditionalFormatting>
  <conditionalFormatting sqref="BD29">
    <cfRule type="cellIs" dxfId="222" priority="41" operator="lessThan">
      <formula>-0.1</formula>
    </cfRule>
  </conditionalFormatting>
  <conditionalFormatting sqref="BJ29">
    <cfRule type="cellIs" dxfId="221" priority="40" operator="greaterThan">
      <formula>0.1</formula>
    </cfRule>
  </conditionalFormatting>
  <conditionalFormatting sqref="BJ29">
    <cfRule type="cellIs" dxfId="220" priority="39" operator="lessThan">
      <formula>-0.1</formula>
    </cfRule>
  </conditionalFormatting>
  <conditionalFormatting sqref="BG29">
    <cfRule type="cellIs" dxfId="219" priority="38" operator="greaterThan">
      <formula>0.1</formula>
    </cfRule>
  </conditionalFormatting>
  <conditionalFormatting sqref="BG29">
    <cfRule type="cellIs" dxfId="218" priority="37" operator="lessThan">
      <formula>-0.1</formula>
    </cfRule>
  </conditionalFormatting>
  <conditionalFormatting sqref="BD30">
    <cfRule type="cellIs" dxfId="217" priority="48" operator="greaterThan">
      <formula>0.1</formula>
    </cfRule>
  </conditionalFormatting>
  <conditionalFormatting sqref="BD30">
    <cfRule type="cellIs" dxfId="216" priority="47" operator="lessThan">
      <formula>-0.1</formula>
    </cfRule>
  </conditionalFormatting>
  <conditionalFormatting sqref="BG30">
    <cfRule type="cellIs" dxfId="215" priority="46" operator="greaterThan">
      <formula>0.1</formula>
    </cfRule>
  </conditionalFormatting>
  <conditionalFormatting sqref="BG30">
    <cfRule type="cellIs" dxfId="214" priority="45" operator="lessThan">
      <formula>-0.1</formula>
    </cfRule>
  </conditionalFormatting>
  <conditionalFormatting sqref="BJ30">
    <cfRule type="cellIs" dxfId="213" priority="44" operator="greaterThan">
      <formula>0.1</formula>
    </cfRule>
  </conditionalFormatting>
  <conditionalFormatting sqref="BJ30">
    <cfRule type="cellIs" dxfId="212" priority="43" operator="lessThan">
      <formula>-0.1</formula>
    </cfRule>
  </conditionalFormatting>
  <conditionalFormatting sqref="BA29">
    <cfRule type="cellIs" dxfId="211" priority="34" operator="greaterThan">
      <formula>0.1</formula>
    </cfRule>
  </conditionalFormatting>
  <conditionalFormatting sqref="BA29">
    <cfRule type="cellIs" dxfId="210" priority="33" operator="lessThan">
      <formula>-0.1</formula>
    </cfRule>
  </conditionalFormatting>
  <conditionalFormatting sqref="BA30">
    <cfRule type="cellIs" dxfId="209" priority="36" operator="greaterThan">
      <formula>0.1</formula>
    </cfRule>
  </conditionalFormatting>
  <conditionalFormatting sqref="BA30">
    <cfRule type="cellIs" dxfId="208" priority="35" operator="lessThan">
      <formula>-0.1</formula>
    </cfRule>
  </conditionalFormatting>
  <conditionalFormatting sqref="BD32">
    <cfRule type="cellIs" dxfId="207" priority="32" operator="greaterThan">
      <formula>0.1</formula>
    </cfRule>
  </conditionalFormatting>
  <conditionalFormatting sqref="BD32">
    <cfRule type="cellIs" dxfId="206" priority="31" operator="lessThan">
      <formula>-0.1</formula>
    </cfRule>
  </conditionalFormatting>
  <conditionalFormatting sqref="BG32">
    <cfRule type="cellIs" dxfId="205" priority="30" operator="greaterThan">
      <formula>0.1</formula>
    </cfRule>
  </conditionalFormatting>
  <conditionalFormatting sqref="BG32">
    <cfRule type="cellIs" dxfId="204" priority="29" operator="lessThan">
      <formula>-0.1</formula>
    </cfRule>
  </conditionalFormatting>
  <conditionalFormatting sqref="BJ32">
    <cfRule type="cellIs" dxfId="203" priority="28" operator="greaterThan">
      <formula>0.1</formula>
    </cfRule>
  </conditionalFormatting>
  <conditionalFormatting sqref="BJ32">
    <cfRule type="cellIs" dxfId="202" priority="27" operator="lessThan">
      <formula>-0.1</formula>
    </cfRule>
  </conditionalFormatting>
  <conditionalFormatting sqref="BA32">
    <cfRule type="cellIs" dxfId="201" priority="26" operator="greaterThan">
      <formula>0.1</formula>
    </cfRule>
  </conditionalFormatting>
  <conditionalFormatting sqref="BA32">
    <cfRule type="cellIs" dxfId="200" priority="25" operator="lessThan">
      <formula>-0.1</formula>
    </cfRule>
  </conditionalFormatting>
  <conditionalFormatting sqref="BM10:BM14 BM17:BM25">
    <cfRule type="cellIs" dxfId="199" priority="24" operator="greaterThan">
      <formula>0.1</formula>
    </cfRule>
  </conditionalFormatting>
  <conditionalFormatting sqref="BM10:BM14 BM17:BM25">
    <cfRule type="cellIs" dxfId="198" priority="23" operator="lessThan">
      <formula>-0.1</formula>
    </cfRule>
  </conditionalFormatting>
  <conditionalFormatting sqref="BM29">
    <cfRule type="cellIs" dxfId="197" priority="20" operator="greaterThan">
      <formula>0.1</formula>
    </cfRule>
  </conditionalFormatting>
  <conditionalFormatting sqref="BM29">
    <cfRule type="cellIs" dxfId="196" priority="19" operator="lessThan">
      <formula>-0.1</formula>
    </cfRule>
  </conditionalFormatting>
  <conditionalFormatting sqref="BM30">
    <cfRule type="cellIs" dxfId="195" priority="22" operator="greaterThan">
      <formula>0.1</formula>
    </cfRule>
  </conditionalFormatting>
  <conditionalFormatting sqref="BM30">
    <cfRule type="cellIs" dxfId="194" priority="21" operator="lessThan">
      <formula>-0.1</formula>
    </cfRule>
  </conditionalFormatting>
  <conditionalFormatting sqref="BM32">
    <cfRule type="cellIs" dxfId="193" priority="18" operator="greaterThan">
      <formula>0.1</formula>
    </cfRule>
  </conditionalFormatting>
  <conditionalFormatting sqref="BM32">
    <cfRule type="cellIs" dxfId="192" priority="17" operator="lessThan">
      <formula>-0.1</formula>
    </cfRule>
  </conditionalFormatting>
  <conditionalFormatting sqref="BP10:BP14 BP17:BP25">
    <cfRule type="cellIs" dxfId="191" priority="16" operator="greaterThan">
      <formula>0.1</formula>
    </cfRule>
  </conditionalFormatting>
  <conditionalFormatting sqref="BP10:BP14 BP17:BP25">
    <cfRule type="cellIs" dxfId="190" priority="15" operator="lessThan">
      <formula>-0.1</formula>
    </cfRule>
  </conditionalFormatting>
  <conditionalFormatting sqref="BP29">
    <cfRule type="cellIs" dxfId="189" priority="12" operator="greaterThan">
      <formula>0.1</formula>
    </cfRule>
  </conditionalFormatting>
  <conditionalFormatting sqref="BP29">
    <cfRule type="cellIs" dxfId="188" priority="11" operator="lessThan">
      <formula>-0.1</formula>
    </cfRule>
  </conditionalFormatting>
  <conditionalFormatting sqref="BP30">
    <cfRule type="cellIs" dxfId="187" priority="14" operator="greaterThan">
      <formula>0.1</formula>
    </cfRule>
  </conditionalFormatting>
  <conditionalFormatting sqref="BP30">
    <cfRule type="cellIs" dxfId="186" priority="13" operator="lessThan">
      <formula>-0.1</formula>
    </cfRule>
  </conditionalFormatting>
  <conditionalFormatting sqref="BP32">
    <cfRule type="cellIs" dxfId="185" priority="10" operator="greaterThan">
      <formula>0.1</formula>
    </cfRule>
  </conditionalFormatting>
  <conditionalFormatting sqref="BP32">
    <cfRule type="cellIs" dxfId="184" priority="9" operator="lessThan">
      <formula>-0.1</formula>
    </cfRule>
  </conditionalFormatting>
  <conditionalFormatting sqref="BS10:BS14 BS17:BS25">
    <cfRule type="cellIs" dxfId="183" priority="8" operator="greaterThan">
      <formula>0.1</formula>
    </cfRule>
  </conditionalFormatting>
  <conditionalFormatting sqref="BS10:BS14 BS17:BS25">
    <cfRule type="cellIs" dxfId="182" priority="7" operator="lessThan">
      <formula>-0.1</formula>
    </cfRule>
  </conditionalFormatting>
  <conditionalFormatting sqref="BS29">
    <cfRule type="cellIs" dxfId="181" priority="4" operator="greaterThan">
      <formula>0.1</formula>
    </cfRule>
  </conditionalFormatting>
  <conditionalFormatting sqref="BS29">
    <cfRule type="cellIs" dxfId="180" priority="3" operator="lessThan">
      <formula>-0.1</formula>
    </cfRule>
  </conditionalFormatting>
  <conditionalFormatting sqref="BS30">
    <cfRule type="cellIs" dxfId="179" priority="6" operator="greaterThan">
      <formula>0.1</formula>
    </cfRule>
  </conditionalFormatting>
  <conditionalFormatting sqref="BS30">
    <cfRule type="cellIs" dxfId="178" priority="5" operator="lessThan">
      <formula>-0.1</formula>
    </cfRule>
  </conditionalFormatting>
  <conditionalFormatting sqref="BS32">
    <cfRule type="cellIs" dxfId="177" priority="2" operator="greaterThan">
      <formula>0.1</formula>
    </cfRule>
  </conditionalFormatting>
  <conditionalFormatting sqref="BS32">
    <cfRule type="cellIs" dxfId="176" priority="1" operator="lessThan">
      <formula>-0.1</formula>
    </cfRule>
  </conditionalFormatting>
  <printOptions horizontalCentered="1"/>
  <pageMargins left="0.5" right="0.5" top="1" bottom="0.75" header="0.3" footer="0.3"/>
  <pageSetup scale="56" fitToWidth="4" orientation="landscape" r:id="rId1"/>
  <headerFooter>
    <oddFooter>&amp;R&amp;"Times New Roman,Regular"Attachment to Response to Question No. 4
Page &amp;P of &amp;N
McCombs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811800-80A5-4B07-969B-94EDCFB3D471}">
  <dimension ref="A1:BT49"/>
  <sheetViews>
    <sheetView zoomScaleNormal="100" zoomScaleSheetLayoutView="100" workbookViewId="0">
      <selection sqref="A1:BT1"/>
    </sheetView>
  </sheetViews>
  <sheetFormatPr defaultColWidth="9.140625" defaultRowHeight="12.75" x14ac:dyDescent="0.2"/>
  <cols>
    <col min="1" max="1" width="13.42578125" style="1" customWidth="1"/>
    <col min="2" max="2" width="42.5703125" style="1" customWidth="1"/>
    <col min="3" max="4" width="13.85546875" style="1" bestFit="1" customWidth="1"/>
    <col min="5" max="5" width="8.85546875" style="1" bestFit="1" customWidth="1"/>
    <col min="6" max="6" width="43.5703125" style="2" customWidth="1"/>
    <col min="7" max="7" width="13.85546875" style="1" bestFit="1" customWidth="1"/>
    <col min="8" max="8" width="10.5703125" style="1" customWidth="1"/>
    <col min="9" max="9" width="41.42578125" style="2" customWidth="1"/>
    <col min="10" max="10" width="13.85546875" style="1" bestFit="1" customWidth="1"/>
    <col min="11" max="11" width="10.140625" style="1" customWidth="1"/>
    <col min="12" max="12" width="43.42578125" style="2" customWidth="1"/>
    <col min="13" max="13" width="14.5703125" style="1" customWidth="1"/>
    <col min="14" max="14" width="10.140625" style="1" customWidth="1"/>
    <col min="15" max="15" width="43.42578125" style="2" customWidth="1"/>
    <col min="16" max="16" width="11.85546875" style="1" customWidth="1"/>
    <col min="17" max="17" width="10.140625" style="1" customWidth="1"/>
    <col min="18" max="18" width="34.42578125" style="2" customWidth="1"/>
    <col min="19" max="19" width="11.85546875" style="1" customWidth="1"/>
    <col min="20" max="20" width="10.140625" style="1" customWidth="1"/>
    <col min="21" max="21" width="30.5703125" style="2" customWidth="1"/>
    <col min="22" max="22" width="13.42578125" style="1" bestFit="1" customWidth="1"/>
    <col min="23" max="23" width="10.5703125" style="1" customWidth="1"/>
    <col min="24" max="24" width="31.42578125" style="2" customWidth="1"/>
    <col min="25" max="25" width="12.140625" style="1" customWidth="1"/>
    <col min="26" max="26" width="10.140625" style="1" customWidth="1"/>
    <col min="27" max="27" width="35.5703125" style="2" customWidth="1"/>
    <col min="28" max="28" width="14.5703125" style="1" customWidth="1"/>
    <col min="29" max="29" width="10.140625" style="1" customWidth="1"/>
    <col min="30" max="30" width="32.42578125" style="2" customWidth="1"/>
    <col min="31" max="31" width="11.85546875" style="1" customWidth="1"/>
    <col min="32" max="32" width="10.140625" style="1" customWidth="1"/>
    <col min="33" max="33" width="30.42578125" style="2" customWidth="1"/>
    <col min="34" max="34" width="11.85546875" style="1" customWidth="1"/>
    <col min="35" max="35" width="10.140625" style="1" customWidth="1"/>
    <col min="36" max="36" width="31.5703125" style="2" customWidth="1"/>
    <col min="37" max="37" width="13.42578125" style="1" bestFit="1" customWidth="1"/>
    <col min="38" max="38" width="10.5703125" style="1" customWidth="1"/>
    <col min="39" max="39" width="33.42578125" style="2" customWidth="1"/>
    <col min="40" max="40" width="12.140625" style="1" customWidth="1"/>
    <col min="41" max="41" width="10.140625" style="1" customWidth="1"/>
    <col min="42" max="42" width="30.140625" style="2" customWidth="1"/>
    <col min="43" max="43" width="14.5703125" style="1" customWidth="1"/>
    <col min="44" max="44" width="10.140625" style="1" customWidth="1"/>
    <col min="45" max="45" width="29.42578125" style="2" customWidth="1"/>
    <col min="46" max="46" width="11.85546875" style="1" customWidth="1"/>
    <col min="47" max="47" width="10.140625" style="1" customWidth="1"/>
    <col min="48" max="48" width="39" style="2" customWidth="1"/>
    <col min="49" max="49" width="11.85546875" style="1" customWidth="1"/>
    <col min="50" max="50" width="10.140625" style="1" customWidth="1"/>
    <col min="51" max="51" width="35.5703125" style="2" customWidth="1"/>
    <col min="52" max="52" width="13.42578125" style="1" bestFit="1" customWidth="1"/>
    <col min="53" max="53" width="10.5703125" style="1" customWidth="1"/>
    <col min="54" max="54" width="33.42578125" style="2" customWidth="1"/>
    <col min="55" max="55" width="12.140625" style="1" customWidth="1"/>
    <col min="56" max="56" width="10.140625" style="1" customWidth="1"/>
    <col min="57" max="57" width="34.42578125" style="2" customWidth="1"/>
    <col min="58" max="58" width="14.5703125" style="1" customWidth="1"/>
    <col min="59" max="59" width="10.140625" style="1" customWidth="1"/>
    <col min="60" max="60" width="36.42578125" style="2" customWidth="1"/>
    <col min="61" max="61" width="11.85546875" style="1" customWidth="1"/>
    <col min="62" max="62" width="10.140625" style="1" customWidth="1"/>
    <col min="63" max="63" width="31.5703125" style="2" customWidth="1"/>
    <col min="64" max="64" width="11.85546875" style="1" customWidth="1"/>
    <col min="65" max="65" width="10.140625" style="1" customWidth="1"/>
    <col min="66" max="66" width="36.85546875" style="2" customWidth="1"/>
    <col min="67" max="67" width="11.85546875" style="1" customWidth="1"/>
    <col min="68" max="68" width="10.140625" style="1" customWidth="1"/>
    <col min="69" max="69" width="31" style="2" customWidth="1"/>
    <col min="70" max="70" width="11.85546875" style="1" customWidth="1"/>
    <col min="71" max="71" width="10.140625" style="1" customWidth="1"/>
    <col min="72" max="72" width="33" style="2" customWidth="1"/>
    <col min="73" max="16384" width="9.140625" style="1"/>
  </cols>
  <sheetData>
    <row r="1" spans="1:72" ht="20.85" customHeight="1" x14ac:dyDescent="0.3">
      <c r="A1" s="87" t="s">
        <v>0</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7"/>
      <c r="BL1" s="87"/>
      <c r="BM1" s="87"/>
      <c r="BN1" s="87"/>
      <c r="BO1" s="87"/>
      <c r="BP1" s="87"/>
      <c r="BQ1" s="87"/>
      <c r="BR1" s="87"/>
      <c r="BS1" s="87"/>
      <c r="BT1" s="87"/>
    </row>
    <row r="2" spans="1:72" ht="20.85" customHeight="1" x14ac:dyDescent="0.3">
      <c r="A2" s="87" t="s">
        <v>1</v>
      </c>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row>
    <row r="3" spans="1:72" ht="20.85" customHeight="1" x14ac:dyDescent="0.2">
      <c r="A3" s="88" t="s">
        <v>2</v>
      </c>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row>
    <row r="4" spans="1:72" ht="15.95" customHeight="1" x14ac:dyDescent="0.2"/>
    <row r="5" spans="1:72" x14ac:dyDescent="0.2">
      <c r="B5" s="3" t="s">
        <v>3</v>
      </c>
      <c r="C5" s="4" t="s">
        <v>51</v>
      </c>
      <c r="D5" s="4" t="s">
        <v>52</v>
      </c>
      <c r="E5" s="5"/>
      <c r="F5" s="7"/>
      <c r="G5" s="4" t="s">
        <v>53</v>
      </c>
      <c r="H5" s="5"/>
      <c r="I5" s="7"/>
      <c r="J5" s="4" t="s">
        <v>54</v>
      </c>
      <c r="K5" s="5"/>
      <c r="L5" s="6"/>
      <c r="M5" s="4" t="s">
        <v>55</v>
      </c>
      <c r="N5" s="5"/>
      <c r="O5" s="6"/>
      <c r="P5" s="4" t="s">
        <v>56</v>
      </c>
      <c r="Q5" s="5"/>
      <c r="R5" s="6"/>
      <c r="S5" s="4" t="s">
        <v>57</v>
      </c>
      <c r="T5" s="5"/>
      <c r="U5" s="7"/>
      <c r="V5" s="4" t="s">
        <v>58</v>
      </c>
      <c r="W5" s="5"/>
      <c r="X5" s="7"/>
      <c r="Y5" s="4" t="s">
        <v>59</v>
      </c>
      <c r="Z5" s="5"/>
      <c r="AA5" s="6"/>
      <c r="AB5" s="4" t="s">
        <v>60</v>
      </c>
      <c r="AC5" s="5"/>
      <c r="AD5" s="6"/>
      <c r="AE5" s="4" t="s">
        <v>61</v>
      </c>
      <c r="AF5" s="5"/>
      <c r="AG5" s="6"/>
      <c r="AH5" s="4" t="s">
        <v>62</v>
      </c>
      <c r="AI5" s="5"/>
      <c r="AJ5" s="7"/>
      <c r="AK5" s="4" t="s">
        <v>63</v>
      </c>
      <c r="AL5" s="5"/>
      <c r="AM5" s="7"/>
      <c r="AN5" s="4" t="s">
        <v>64</v>
      </c>
      <c r="AO5" s="5"/>
      <c r="AP5" s="6"/>
      <c r="AQ5" s="4" t="s">
        <v>65</v>
      </c>
      <c r="AR5" s="5"/>
      <c r="AS5" s="6"/>
      <c r="AT5" s="4" t="s">
        <v>66</v>
      </c>
      <c r="AU5" s="5"/>
      <c r="AV5" s="6"/>
      <c r="AW5" s="4" t="s">
        <v>67</v>
      </c>
      <c r="AX5" s="5"/>
      <c r="AY5" s="6"/>
      <c r="AZ5" s="4" t="s">
        <v>68</v>
      </c>
      <c r="BA5" s="5"/>
      <c r="BB5" s="7"/>
      <c r="BC5" s="4" t="s">
        <v>69</v>
      </c>
      <c r="BD5" s="5"/>
      <c r="BE5" s="7"/>
      <c r="BF5" s="4" t="s">
        <v>70</v>
      </c>
      <c r="BG5" s="5"/>
      <c r="BH5" s="6"/>
      <c r="BI5" s="4" t="s">
        <v>71</v>
      </c>
      <c r="BJ5" s="5"/>
      <c r="BK5" s="6"/>
      <c r="BL5" s="4" t="s">
        <v>72</v>
      </c>
      <c r="BM5" s="5"/>
      <c r="BN5" s="6"/>
      <c r="BO5" s="4" t="s">
        <v>11</v>
      </c>
      <c r="BP5" s="5"/>
      <c r="BQ5" s="6"/>
      <c r="BR5" s="4" t="s">
        <v>12</v>
      </c>
      <c r="BS5" s="5"/>
    </row>
    <row r="6" spans="1:72" ht="39" thickBot="1" x14ac:dyDescent="0.25">
      <c r="A6" s="8"/>
      <c r="B6" s="9" t="s">
        <v>10</v>
      </c>
      <c r="C6" s="10" t="s">
        <v>73</v>
      </c>
      <c r="D6" s="10" t="s">
        <v>74</v>
      </c>
      <c r="E6" s="11" t="s">
        <v>13</v>
      </c>
      <c r="F6" s="12" t="s">
        <v>14</v>
      </c>
      <c r="G6" s="10" t="s">
        <v>51</v>
      </c>
      <c r="H6" s="11" t="s">
        <v>13</v>
      </c>
      <c r="I6" s="12" t="s">
        <v>14</v>
      </c>
      <c r="J6" s="10" t="s">
        <v>52</v>
      </c>
      <c r="K6" s="11" t="s">
        <v>13</v>
      </c>
      <c r="L6" s="12" t="s">
        <v>14</v>
      </c>
      <c r="M6" s="10" t="s">
        <v>53</v>
      </c>
      <c r="N6" s="11" t="s">
        <v>13</v>
      </c>
      <c r="O6" s="12" t="s">
        <v>14</v>
      </c>
      <c r="P6" s="10" t="s">
        <v>54</v>
      </c>
      <c r="Q6" s="11" t="s">
        <v>13</v>
      </c>
      <c r="R6" s="12" t="s">
        <v>14</v>
      </c>
      <c r="S6" s="10" t="s">
        <v>55</v>
      </c>
      <c r="T6" s="11" t="s">
        <v>13</v>
      </c>
      <c r="U6" s="12" t="s">
        <v>14</v>
      </c>
      <c r="V6" s="10" t="s">
        <v>56</v>
      </c>
      <c r="W6" s="11" t="s">
        <v>13</v>
      </c>
      <c r="X6" s="12" t="s">
        <v>14</v>
      </c>
      <c r="Y6" s="10" t="s">
        <v>57</v>
      </c>
      <c r="Z6" s="11" t="s">
        <v>13</v>
      </c>
      <c r="AA6" s="12" t="s">
        <v>14</v>
      </c>
      <c r="AB6" s="10" t="s">
        <v>58</v>
      </c>
      <c r="AC6" s="11" t="s">
        <v>13</v>
      </c>
      <c r="AD6" s="12" t="s">
        <v>14</v>
      </c>
      <c r="AE6" s="10" t="s">
        <v>59</v>
      </c>
      <c r="AF6" s="11" t="s">
        <v>13</v>
      </c>
      <c r="AG6" s="12" t="s">
        <v>14</v>
      </c>
      <c r="AH6" s="10" t="s">
        <v>60</v>
      </c>
      <c r="AI6" s="11" t="s">
        <v>13</v>
      </c>
      <c r="AJ6" s="12" t="s">
        <v>14</v>
      </c>
      <c r="AK6" s="10" t="s">
        <v>61</v>
      </c>
      <c r="AL6" s="11" t="s">
        <v>13</v>
      </c>
      <c r="AM6" s="12" t="s">
        <v>14</v>
      </c>
      <c r="AN6" s="10" t="s">
        <v>62</v>
      </c>
      <c r="AO6" s="11" t="s">
        <v>13</v>
      </c>
      <c r="AP6" s="12" t="s">
        <v>14</v>
      </c>
      <c r="AQ6" s="10" t="s">
        <v>63</v>
      </c>
      <c r="AR6" s="11" t="s">
        <v>13</v>
      </c>
      <c r="AS6" s="12" t="s">
        <v>14</v>
      </c>
      <c r="AT6" s="10" t="s">
        <v>64</v>
      </c>
      <c r="AU6" s="11" t="s">
        <v>13</v>
      </c>
      <c r="AV6" s="12" t="s">
        <v>14</v>
      </c>
      <c r="AW6" s="10" t="s">
        <v>65</v>
      </c>
      <c r="AX6" s="11" t="s">
        <v>13</v>
      </c>
      <c r="AY6" s="12" t="s">
        <v>14</v>
      </c>
      <c r="AZ6" s="10" t="s">
        <v>66</v>
      </c>
      <c r="BA6" s="11" t="s">
        <v>13</v>
      </c>
      <c r="BB6" s="12" t="s">
        <v>14</v>
      </c>
      <c r="BC6" s="10" t="s">
        <v>67</v>
      </c>
      <c r="BD6" s="11" t="s">
        <v>13</v>
      </c>
      <c r="BE6" s="12" t="s">
        <v>14</v>
      </c>
      <c r="BF6" s="10" t="s">
        <v>68</v>
      </c>
      <c r="BG6" s="11" t="s">
        <v>13</v>
      </c>
      <c r="BH6" s="12" t="s">
        <v>14</v>
      </c>
      <c r="BI6" s="10" t="s">
        <v>69</v>
      </c>
      <c r="BJ6" s="11" t="s">
        <v>13</v>
      </c>
      <c r="BK6" s="12" t="s">
        <v>14</v>
      </c>
      <c r="BL6" s="10" t="s">
        <v>70</v>
      </c>
      <c r="BM6" s="11" t="s">
        <v>13</v>
      </c>
      <c r="BN6" s="12" t="s">
        <v>14</v>
      </c>
      <c r="BO6" s="10" t="s">
        <v>71</v>
      </c>
      <c r="BP6" s="11" t="s">
        <v>13</v>
      </c>
      <c r="BQ6" s="12" t="s">
        <v>14</v>
      </c>
      <c r="BR6" s="10" t="s">
        <v>72</v>
      </c>
      <c r="BS6" s="11" t="s">
        <v>13</v>
      </c>
      <c r="BT6" s="12" t="s">
        <v>14</v>
      </c>
    </row>
    <row r="7" spans="1:72" ht="15.95" customHeight="1" thickTop="1" x14ac:dyDescent="0.2">
      <c r="A7" s="61"/>
      <c r="B7" s="13" t="s">
        <v>15</v>
      </c>
    </row>
    <row r="8" spans="1:72" ht="15.95" customHeight="1" x14ac:dyDescent="0.2">
      <c r="A8" s="46"/>
    </row>
    <row r="9" spans="1:72" ht="15.95" customHeight="1" x14ac:dyDescent="0.2">
      <c r="A9" s="62" t="s">
        <v>16</v>
      </c>
      <c r="B9" s="31"/>
      <c r="C9" s="63"/>
      <c r="D9" s="63"/>
      <c r="E9" s="63"/>
      <c r="F9" s="64"/>
      <c r="G9" s="65"/>
      <c r="H9" s="65"/>
      <c r="I9" s="66"/>
      <c r="J9" s="65"/>
      <c r="K9" s="65"/>
      <c r="L9" s="66"/>
      <c r="M9" s="65"/>
      <c r="N9" s="65"/>
      <c r="O9" s="66"/>
      <c r="P9" s="65"/>
      <c r="Q9" s="65"/>
      <c r="R9" s="66"/>
      <c r="S9" s="65"/>
      <c r="T9" s="65"/>
      <c r="U9" s="64"/>
      <c r="V9" s="65"/>
      <c r="W9" s="65"/>
      <c r="X9" s="66"/>
      <c r="Y9" s="65"/>
      <c r="Z9" s="65"/>
      <c r="AA9" s="66"/>
      <c r="AB9" s="65"/>
      <c r="AC9" s="65"/>
      <c r="AD9" s="66"/>
      <c r="AE9" s="65"/>
      <c r="AF9" s="65"/>
      <c r="AG9" s="66"/>
      <c r="AH9" s="65"/>
      <c r="AI9" s="65"/>
      <c r="AJ9" s="64"/>
      <c r="AK9" s="65"/>
      <c r="AL9" s="65"/>
      <c r="AM9" s="66"/>
      <c r="AN9" s="65"/>
      <c r="AO9" s="65"/>
      <c r="AP9" s="66"/>
      <c r="AQ9" s="65"/>
      <c r="AR9" s="65"/>
      <c r="AS9" s="66"/>
      <c r="AT9" s="65"/>
      <c r="AU9" s="65"/>
      <c r="AV9" s="66"/>
      <c r="AW9" s="65"/>
      <c r="AX9" s="65"/>
      <c r="AY9" s="64"/>
      <c r="AZ9" s="65"/>
      <c r="BA9" s="65"/>
      <c r="BB9" s="66"/>
      <c r="BC9" s="65"/>
      <c r="BD9" s="65"/>
      <c r="BE9" s="66"/>
      <c r="BF9" s="65"/>
      <c r="BG9" s="65"/>
      <c r="BH9" s="66"/>
      <c r="BI9" s="65"/>
      <c r="BJ9" s="65"/>
      <c r="BK9" s="66"/>
      <c r="BL9" s="65"/>
      <c r="BM9" s="65"/>
      <c r="BN9" s="66"/>
      <c r="BO9" s="65"/>
      <c r="BP9" s="65"/>
      <c r="BQ9" s="66"/>
      <c r="BR9" s="65"/>
      <c r="BS9" s="65"/>
    </row>
    <row r="10" spans="1:72" ht="97.7" customHeight="1" x14ac:dyDescent="0.2">
      <c r="A10" s="38" t="s">
        <v>17</v>
      </c>
      <c r="B10" s="39" t="s">
        <v>18</v>
      </c>
      <c r="C10" s="40">
        <v>30074.12</v>
      </c>
      <c r="D10" s="40">
        <v>49579.56</v>
      </c>
      <c r="E10" s="41">
        <f>IFERROR(ROUND((D10-C10)/C10,4),0)</f>
        <v>0.64859999999999995</v>
      </c>
      <c r="F10" s="29" t="s">
        <v>75</v>
      </c>
      <c r="G10" s="40">
        <v>23004.1</v>
      </c>
      <c r="H10" s="41">
        <f>IFERROR(ROUND((G10-D10)/D10,4),0)</f>
        <v>-0.53600000000000003</v>
      </c>
      <c r="I10" s="29" t="s">
        <v>75</v>
      </c>
      <c r="J10" s="40">
        <v>34409.760000000002</v>
      </c>
      <c r="K10" s="41">
        <f>IFERROR(ROUND((J10-G10)/G10,4),0)</f>
        <v>0.49580000000000002</v>
      </c>
      <c r="L10" s="29" t="s">
        <v>75</v>
      </c>
      <c r="M10" s="40">
        <v>0</v>
      </c>
      <c r="N10" s="41">
        <f>(IFERROR(ROUND((M10-J10)/J10,4),0))</f>
        <v>-1</v>
      </c>
      <c r="O10" s="29" t="s">
        <v>75</v>
      </c>
      <c r="P10" s="40">
        <v>0</v>
      </c>
      <c r="Q10" s="41">
        <f>(IFERROR(ROUND((P10-M10)/M10,4),0))</f>
        <v>0</v>
      </c>
      <c r="R10" s="29"/>
      <c r="S10" s="40">
        <v>0</v>
      </c>
      <c r="T10" s="41">
        <f>(IFERROR(ROUND((S10-P10)/P10,4),0))</f>
        <v>0</v>
      </c>
      <c r="U10" s="43"/>
      <c r="V10" s="40">
        <v>0</v>
      </c>
      <c r="W10" s="41">
        <f>IFERROR(ROUND((V10-S10)/S10,4),0)</f>
        <v>0</v>
      </c>
      <c r="X10" s="42"/>
      <c r="Y10" s="40">
        <v>0</v>
      </c>
      <c r="Z10" s="41">
        <f>IFERROR(ROUND((Y10-V10)/V10,4),0)</f>
        <v>0</v>
      </c>
      <c r="AA10" s="42"/>
      <c r="AB10" s="40">
        <v>0</v>
      </c>
      <c r="AC10" s="41">
        <f>(IFERROR(ROUND((AB10-Y10)/Y10,4),0))</f>
        <v>0</v>
      </c>
      <c r="AD10" s="29"/>
      <c r="AE10" s="40">
        <v>0</v>
      </c>
      <c r="AF10" s="41">
        <f>(IFERROR(ROUND((AE10-AB10)/AB10,4),0))</f>
        <v>0</v>
      </c>
      <c r="AG10" s="29"/>
      <c r="AH10" s="40">
        <v>0</v>
      </c>
      <c r="AI10" s="41">
        <f>(IFERROR(ROUND((AH10-AE10)/AE10,4),0))</f>
        <v>0</v>
      </c>
      <c r="AJ10" s="43"/>
      <c r="AK10" s="40">
        <v>0</v>
      </c>
      <c r="AL10" s="41">
        <f>IFERROR(ROUND((AK10-AH10)/AH10,4),0)</f>
        <v>0</v>
      </c>
      <c r="AM10" s="42"/>
      <c r="AN10" s="40">
        <v>0</v>
      </c>
      <c r="AO10" s="41">
        <f>IFERROR(ROUND((AN10-AK10)/AK10,4),0)</f>
        <v>0</v>
      </c>
      <c r="AP10" s="42"/>
      <c r="AQ10" s="40">
        <v>0</v>
      </c>
      <c r="AR10" s="41">
        <f>(IFERROR(ROUND((AQ10-AN10)/AN10,4),0))</f>
        <v>0</v>
      </c>
      <c r="AS10" s="29"/>
      <c r="AT10" s="40">
        <v>0</v>
      </c>
      <c r="AU10" s="41">
        <f>(IFERROR(ROUND((AT10-AQ10)/AQ10,4),0))</f>
        <v>0</v>
      </c>
      <c r="AV10" s="29"/>
      <c r="AW10" s="40">
        <v>0</v>
      </c>
      <c r="AX10" s="41">
        <f>(IFERROR(ROUND((AW10-AT10)/AT10,4),0))</f>
        <v>0</v>
      </c>
      <c r="AY10" s="43"/>
      <c r="AZ10" s="40">
        <v>0</v>
      </c>
      <c r="BA10" s="41">
        <f>IFERROR(ROUND((AZ10-AW10)/AW10,4),0)</f>
        <v>0</v>
      </c>
      <c r="BB10" s="42"/>
      <c r="BC10" s="40">
        <v>0</v>
      </c>
      <c r="BD10" s="41">
        <f>IFERROR(ROUND((BC10-AZ10)/AZ10,4),0)</f>
        <v>0</v>
      </c>
      <c r="BE10" s="42"/>
      <c r="BF10" s="40">
        <v>0</v>
      </c>
      <c r="BG10" s="41">
        <f>(IFERROR(ROUND((BF10-BC10)/BC10,4),0))</f>
        <v>0</v>
      </c>
      <c r="BH10" s="29"/>
      <c r="BI10" s="40">
        <v>0</v>
      </c>
      <c r="BJ10" s="41">
        <f>(IFERROR(ROUND((BI10-BF10)/BF10,4),0))</f>
        <v>0</v>
      </c>
      <c r="BK10" s="29"/>
      <c r="BL10" s="40">
        <v>0</v>
      </c>
      <c r="BM10" s="41">
        <f>(IFERROR(ROUND((BL10-BI10)/BI10,4),0))</f>
        <v>0</v>
      </c>
      <c r="BN10" s="29"/>
      <c r="BO10" s="40">
        <v>0</v>
      </c>
      <c r="BP10" s="41">
        <f>(IFERROR(ROUND((BO10-BL10)/BL10,4),0))</f>
        <v>0</v>
      </c>
      <c r="BQ10" s="29"/>
      <c r="BR10" s="40">
        <v>0</v>
      </c>
      <c r="BS10" s="41">
        <f>(IFERROR(ROUND((BR10-BO10)/BO10,4),0))</f>
        <v>0</v>
      </c>
      <c r="BT10" s="29"/>
    </row>
    <row r="11" spans="1:72" ht="38.25" x14ac:dyDescent="0.2">
      <c r="A11" s="38" t="s">
        <v>19</v>
      </c>
      <c r="B11" s="39" t="s">
        <v>20</v>
      </c>
      <c r="C11" s="40">
        <v>21126.54</v>
      </c>
      <c r="D11" s="40">
        <v>22613.89</v>
      </c>
      <c r="E11" s="41">
        <f t="shared" ref="E11:E14" si="0">IFERROR(ROUND((D11-C11)/C11,4),0)</f>
        <v>7.0400000000000004E-2</v>
      </c>
      <c r="F11" s="43"/>
      <c r="G11" s="40">
        <v>10631.72</v>
      </c>
      <c r="H11" s="41">
        <f t="shared" ref="H11:H14" si="1">IFERROR(ROUND((G11-D11)/D11,4),0)</f>
        <v>-0.52990000000000004</v>
      </c>
      <c r="I11" s="67" t="s">
        <v>76</v>
      </c>
      <c r="J11" s="40">
        <v>54573.16</v>
      </c>
      <c r="K11" s="41">
        <f t="shared" ref="K11:K14" si="2">IFERROR(ROUND((J11-G11)/G11,4),0)</f>
        <v>4.1330999999999998</v>
      </c>
      <c r="L11" s="42" t="s">
        <v>77</v>
      </c>
      <c r="M11" s="40">
        <v>0</v>
      </c>
      <c r="N11" s="41">
        <f t="shared" ref="N11:N14" si="3">(IFERROR(ROUND((M11-J11)/J11,4),0))</f>
        <v>-1</v>
      </c>
      <c r="O11" s="29" t="s">
        <v>78</v>
      </c>
      <c r="P11" s="40">
        <v>0</v>
      </c>
      <c r="Q11" s="41">
        <f t="shared" ref="Q11:Q14" si="4">(IFERROR(ROUND((P11-M11)/M11,4),0))</f>
        <v>0</v>
      </c>
      <c r="R11" s="29"/>
      <c r="S11" s="40">
        <v>0</v>
      </c>
      <c r="T11" s="41">
        <f t="shared" ref="T11:T14" si="5">(IFERROR(ROUND((S11-P11)/P11,4),0))</f>
        <v>0</v>
      </c>
      <c r="U11" s="43"/>
      <c r="V11" s="40">
        <v>0</v>
      </c>
      <c r="W11" s="41">
        <f t="shared" ref="W11:W14" si="6">IFERROR(ROUND((V11-S11)/S11,4),0)</f>
        <v>0</v>
      </c>
      <c r="X11" s="42"/>
      <c r="Y11" s="40">
        <v>0</v>
      </c>
      <c r="Z11" s="41">
        <f t="shared" ref="Z11:Z14" si="7">IFERROR(ROUND((Y11-V11)/V11,4),0)</f>
        <v>0</v>
      </c>
      <c r="AA11" s="42"/>
      <c r="AB11" s="40">
        <v>0</v>
      </c>
      <c r="AC11" s="41">
        <f t="shared" ref="AC11:AC14" si="8">(IFERROR(ROUND((AB11-Y11)/Y11,4),0))</f>
        <v>0</v>
      </c>
      <c r="AD11" s="29"/>
      <c r="AE11" s="40">
        <v>0</v>
      </c>
      <c r="AF11" s="41">
        <f t="shared" ref="AF11:AF14" si="9">(IFERROR(ROUND((AE11-AB11)/AB11,4),0))</f>
        <v>0</v>
      </c>
      <c r="AG11" s="29"/>
      <c r="AH11" s="40">
        <v>0</v>
      </c>
      <c r="AI11" s="41">
        <f t="shared" ref="AI11:AI14" si="10">(IFERROR(ROUND((AH11-AE11)/AE11,4),0))</f>
        <v>0</v>
      </c>
      <c r="AJ11" s="43"/>
      <c r="AK11" s="40">
        <v>0</v>
      </c>
      <c r="AL11" s="41">
        <f t="shared" ref="AL11:AL14" si="11">IFERROR(ROUND((AK11-AH11)/AH11,4),0)</f>
        <v>0</v>
      </c>
      <c r="AM11" s="42"/>
      <c r="AN11" s="40">
        <v>0</v>
      </c>
      <c r="AO11" s="41">
        <f t="shared" ref="AO11:AO14" si="12">IFERROR(ROUND((AN11-AK11)/AK11,4),0)</f>
        <v>0</v>
      </c>
      <c r="AP11" s="42"/>
      <c r="AQ11" s="40">
        <v>0</v>
      </c>
      <c r="AR11" s="41">
        <f t="shared" ref="AR11:AR14" si="13">(IFERROR(ROUND((AQ11-AN11)/AN11,4),0))</f>
        <v>0</v>
      </c>
      <c r="AS11" s="29"/>
      <c r="AT11" s="40">
        <v>0</v>
      </c>
      <c r="AU11" s="41">
        <f t="shared" ref="AU11:AU14" si="14">(IFERROR(ROUND((AT11-AQ11)/AQ11,4),0))</f>
        <v>0</v>
      </c>
      <c r="AV11" s="29"/>
      <c r="AW11" s="40">
        <v>0</v>
      </c>
      <c r="AX11" s="41">
        <f t="shared" ref="AX11:AX14" si="15">(IFERROR(ROUND((AW11-AT11)/AT11,4),0))</f>
        <v>0</v>
      </c>
      <c r="AY11" s="43"/>
      <c r="AZ11" s="40">
        <v>0</v>
      </c>
      <c r="BA11" s="41">
        <f t="shared" ref="BA11:BA14" si="16">IFERROR(ROUND((AZ11-AW11)/AW11,4),0)</f>
        <v>0</v>
      </c>
      <c r="BB11" s="42"/>
      <c r="BC11" s="40">
        <v>0</v>
      </c>
      <c r="BD11" s="41">
        <f t="shared" ref="BD11:BD14" si="17">IFERROR(ROUND((BC11-AZ11)/AZ11,4),0)</f>
        <v>0</v>
      </c>
      <c r="BE11" s="42"/>
      <c r="BF11" s="40">
        <v>0</v>
      </c>
      <c r="BG11" s="41">
        <f t="shared" ref="BG11:BG14" si="18">(IFERROR(ROUND((BF11-BC11)/BC11,4),0))</f>
        <v>0</v>
      </c>
      <c r="BH11" s="29"/>
      <c r="BI11" s="40">
        <v>0</v>
      </c>
      <c r="BJ11" s="41">
        <f t="shared" ref="BJ11:BJ14" si="19">(IFERROR(ROUND((BI11-BF11)/BF11,4),0))</f>
        <v>0</v>
      </c>
      <c r="BK11" s="29"/>
      <c r="BL11" s="40">
        <v>0</v>
      </c>
      <c r="BM11" s="41">
        <f t="shared" ref="BM11:BM14" si="20">(IFERROR(ROUND((BL11-BI11)/BI11,4),0))</f>
        <v>0</v>
      </c>
      <c r="BN11" s="29"/>
      <c r="BO11" s="40">
        <v>0</v>
      </c>
      <c r="BP11" s="41">
        <f t="shared" ref="BP11:BP14" si="21">(IFERROR(ROUND((BO11-BL11)/BL11,4),0))</f>
        <v>0</v>
      </c>
      <c r="BQ11" s="29"/>
      <c r="BR11" s="40">
        <v>0</v>
      </c>
      <c r="BS11" s="41">
        <f t="shared" ref="BS11:BS14" si="22">(IFERROR(ROUND((BR11-BO11)/BO11,4),0))</f>
        <v>0</v>
      </c>
      <c r="BT11" s="29"/>
    </row>
    <row r="12" spans="1:72" ht="38.25" x14ac:dyDescent="0.2">
      <c r="A12" s="38" t="s">
        <v>21</v>
      </c>
      <c r="B12" s="39" t="s">
        <v>22</v>
      </c>
      <c r="C12" s="40">
        <v>177496.14</v>
      </c>
      <c r="D12" s="40">
        <v>151788.17000000001</v>
      </c>
      <c r="E12" s="41">
        <f t="shared" si="0"/>
        <v>-0.14480000000000001</v>
      </c>
      <c r="F12" s="43" t="s">
        <v>79</v>
      </c>
      <c r="G12" s="40">
        <v>169900.83</v>
      </c>
      <c r="H12" s="41">
        <f t="shared" si="1"/>
        <v>0.1193</v>
      </c>
      <c r="I12" s="68" t="s">
        <v>80</v>
      </c>
      <c r="J12" s="40">
        <v>170090.13</v>
      </c>
      <c r="K12" s="41">
        <f t="shared" si="2"/>
        <v>1.1000000000000001E-3</v>
      </c>
      <c r="L12" s="42"/>
      <c r="M12" s="40">
        <v>27145.35</v>
      </c>
      <c r="N12" s="41">
        <f t="shared" si="3"/>
        <v>-0.84040000000000004</v>
      </c>
      <c r="O12" s="29" t="s">
        <v>81</v>
      </c>
      <c r="P12" s="40">
        <v>49641.37</v>
      </c>
      <c r="Q12" s="41">
        <f t="shared" si="4"/>
        <v>0.82869999999999999</v>
      </c>
      <c r="R12" s="29" t="s">
        <v>82</v>
      </c>
      <c r="S12" s="40">
        <v>49911.61</v>
      </c>
      <c r="T12" s="41">
        <f t="shared" si="5"/>
        <v>5.4000000000000003E-3</v>
      </c>
      <c r="U12" s="43"/>
      <c r="V12" s="40">
        <v>45326.43</v>
      </c>
      <c r="W12" s="41">
        <f t="shared" si="6"/>
        <v>-9.1899999999999996E-2</v>
      </c>
      <c r="X12" s="42"/>
      <c r="Y12" s="40">
        <v>35067.17</v>
      </c>
      <c r="Z12" s="41">
        <f t="shared" si="7"/>
        <v>-0.2263</v>
      </c>
      <c r="AA12" s="29" t="s">
        <v>23</v>
      </c>
      <c r="AB12" s="40">
        <v>45073.16</v>
      </c>
      <c r="AC12" s="41">
        <f t="shared" si="8"/>
        <v>0.2853</v>
      </c>
      <c r="AD12" s="29" t="s">
        <v>83</v>
      </c>
      <c r="AE12" s="40">
        <v>41618.18</v>
      </c>
      <c r="AF12" s="41">
        <f t="shared" si="9"/>
        <v>-7.6700000000000004E-2</v>
      </c>
      <c r="AG12" s="29"/>
      <c r="AH12" s="40">
        <v>37482.49</v>
      </c>
      <c r="AI12" s="41">
        <f t="shared" si="10"/>
        <v>-9.9400000000000002E-2</v>
      </c>
      <c r="AJ12" s="43"/>
      <c r="AK12" s="40">
        <v>53421.62</v>
      </c>
      <c r="AL12" s="41">
        <f t="shared" si="11"/>
        <v>0.42520000000000002</v>
      </c>
      <c r="AM12" s="29" t="s">
        <v>23</v>
      </c>
      <c r="AN12" s="40">
        <v>44959.55</v>
      </c>
      <c r="AO12" s="41">
        <f t="shared" si="12"/>
        <v>-0.15840000000000001</v>
      </c>
      <c r="AP12" s="29" t="s">
        <v>83</v>
      </c>
      <c r="AQ12" s="40">
        <v>31981.39</v>
      </c>
      <c r="AR12" s="41">
        <f t="shared" si="13"/>
        <v>-0.28870000000000001</v>
      </c>
      <c r="AS12" s="29" t="s">
        <v>23</v>
      </c>
      <c r="AT12" s="40">
        <v>37254.199999999997</v>
      </c>
      <c r="AU12" s="41">
        <f t="shared" si="14"/>
        <v>0.16489999999999999</v>
      </c>
      <c r="AV12" s="29" t="s">
        <v>83</v>
      </c>
      <c r="AW12" s="40">
        <v>37719.31</v>
      </c>
      <c r="AX12" s="41">
        <f t="shared" si="15"/>
        <v>1.2500000000000001E-2</v>
      </c>
      <c r="AY12" s="43"/>
      <c r="AZ12" s="40">
        <v>48633.91</v>
      </c>
      <c r="BA12" s="41">
        <f t="shared" si="16"/>
        <v>0.28939999999999999</v>
      </c>
      <c r="BB12" s="29" t="s">
        <v>83</v>
      </c>
      <c r="BC12" s="40">
        <v>27777.43</v>
      </c>
      <c r="BD12" s="41">
        <f t="shared" si="17"/>
        <v>-0.42880000000000001</v>
      </c>
      <c r="BE12" s="29" t="s">
        <v>83</v>
      </c>
      <c r="BF12" s="40">
        <v>43663.21</v>
      </c>
      <c r="BG12" s="41">
        <f t="shared" si="18"/>
        <v>0.57189999999999996</v>
      </c>
      <c r="BH12" s="29" t="s">
        <v>83</v>
      </c>
      <c r="BI12" s="40">
        <v>22794.01</v>
      </c>
      <c r="BJ12" s="41">
        <f t="shared" si="19"/>
        <v>-0.47799999999999998</v>
      </c>
      <c r="BK12" s="29" t="s">
        <v>83</v>
      </c>
      <c r="BL12" s="40">
        <v>42101.5</v>
      </c>
      <c r="BM12" s="41">
        <f t="shared" si="20"/>
        <v>0.84699999999999998</v>
      </c>
      <c r="BN12" s="29" t="s">
        <v>83</v>
      </c>
      <c r="BO12" s="40">
        <v>34703.230000000003</v>
      </c>
      <c r="BP12" s="41">
        <f t="shared" si="21"/>
        <v>-0.1757</v>
      </c>
      <c r="BQ12" s="29" t="s">
        <v>83</v>
      </c>
      <c r="BR12" s="40">
        <v>40285.74</v>
      </c>
      <c r="BS12" s="41">
        <f t="shared" si="22"/>
        <v>0.16089999999999999</v>
      </c>
      <c r="BT12" s="29" t="s">
        <v>83</v>
      </c>
    </row>
    <row r="13" spans="1:72" ht="38.25" x14ac:dyDescent="0.2">
      <c r="A13" s="38" t="s">
        <v>24</v>
      </c>
      <c r="B13" s="39" t="s">
        <v>25</v>
      </c>
      <c r="C13" s="40">
        <v>623797.53</v>
      </c>
      <c r="D13" s="40">
        <v>628680.76</v>
      </c>
      <c r="E13" s="41">
        <f t="shared" si="0"/>
        <v>7.7999999999999996E-3</v>
      </c>
      <c r="F13" s="43"/>
      <c r="G13" s="40">
        <v>639596.55000000005</v>
      </c>
      <c r="H13" s="41">
        <f t="shared" si="1"/>
        <v>1.7399999999999999E-2</v>
      </c>
      <c r="I13" s="42"/>
      <c r="J13" s="40">
        <v>576943.38</v>
      </c>
      <c r="K13" s="41">
        <f t="shared" si="2"/>
        <v>-9.8000000000000004E-2</v>
      </c>
      <c r="L13" s="42"/>
      <c r="M13" s="40">
        <v>35133.81</v>
      </c>
      <c r="N13" s="41">
        <f t="shared" si="3"/>
        <v>-0.93910000000000005</v>
      </c>
      <c r="O13" s="29" t="s">
        <v>81</v>
      </c>
      <c r="P13" s="40">
        <v>12482.87</v>
      </c>
      <c r="Q13" s="41">
        <f t="shared" si="4"/>
        <v>-0.64470000000000005</v>
      </c>
      <c r="R13" s="29" t="s">
        <v>84</v>
      </c>
      <c r="S13" s="40">
        <v>28883.48</v>
      </c>
      <c r="T13" s="41">
        <f t="shared" si="5"/>
        <v>1.3138000000000001</v>
      </c>
      <c r="U13" s="43" t="s">
        <v>85</v>
      </c>
      <c r="V13" s="40">
        <v>23458.75</v>
      </c>
      <c r="W13" s="41">
        <f t="shared" si="6"/>
        <v>-0.18779999999999999</v>
      </c>
      <c r="X13" s="42" t="s">
        <v>86</v>
      </c>
      <c r="Y13" s="40">
        <v>40564.230000000003</v>
      </c>
      <c r="Z13" s="41">
        <f t="shared" si="7"/>
        <v>0.72919999999999996</v>
      </c>
      <c r="AA13" s="42" t="s">
        <v>87</v>
      </c>
      <c r="AB13" s="40">
        <v>26528.18</v>
      </c>
      <c r="AC13" s="41">
        <f t="shared" si="8"/>
        <v>-0.34599999999999997</v>
      </c>
      <c r="AD13" s="29" t="s">
        <v>88</v>
      </c>
      <c r="AE13" s="40">
        <v>49536.39</v>
      </c>
      <c r="AF13" s="41">
        <f t="shared" si="9"/>
        <v>0.86729999999999996</v>
      </c>
      <c r="AG13" s="29" t="s">
        <v>89</v>
      </c>
      <c r="AH13" s="40">
        <v>20656.75</v>
      </c>
      <c r="AI13" s="41">
        <f t="shared" si="10"/>
        <v>-0.58299999999999996</v>
      </c>
      <c r="AJ13" s="43" t="s">
        <v>90</v>
      </c>
      <c r="AK13" s="40">
        <v>39449.71</v>
      </c>
      <c r="AL13" s="41">
        <f t="shared" si="11"/>
        <v>0.90980000000000005</v>
      </c>
      <c r="AM13" s="42" t="s">
        <v>91</v>
      </c>
      <c r="AN13" s="40">
        <v>23645.93</v>
      </c>
      <c r="AO13" s="41">
        <f t="shared" si="12"/>
        <v>-0.40060000000000001</v>
      </c>
      <c r="AP13" s="42" t="s">
        <v>88</v>
      </c>
      <c r="AQ13" s="40">
        <v>23250.69</v>
      </c>
      <c r="AR13" s="41">
        <f t="shared" si="13"/>
        <v>-1.67E-2</v>
      </c>
      <c r="AS13" s="29"/>
      <c r="AT13" s="40">
        <v>56578.91</v>
      </c>
      <c r="AU13" s="41">
        <f t="shared" si="14"/>
        <v>1.4334</v>
      </c>
      <c r="AV13" s="29" t="s">
        <v>92</v>
      </c>
      <c r="AW13" s="40">
        <v>40553.11</v>
      </c>
      <c r="AX13" s="41">
        <f t="shared" si="15"/>
        <v>-0.28320000000000001</v>
      </c>
      <c r="AY13" s="43" t="s">
        <v>93</v>
      </c>
      <c r="AZ13" s="40">
        <v>46231.4</v>
      </c>
      <c r="BA13" s="41">
        <f t="shared" si="16"/>
        <v>0.14000000000000001</v>
      </c>
      <c r="BB13" s="42" t="s">
        <v>94</v>
      </c>
      <c r="BC13" s="40">
        <v>38154.69</v>
      </c>
      <c r="BD13" s="41">
        <f t="shared" si="17"/>
        <v>-0.17469999999999999</v>
      </c>
      <c r="BE13" s="42" t="s">
        <v>95</v>
      </c>
      <c r="BF13" s="40">
        <v>39355.17</v>
      </c>
      <c r="BG13" s="41">
        <f t="shared" si="18"/>
        <v>3.15E-2</v>
      </c>
      <c r="BH13" s="29"/>
      <c r="BI13" s="40">
        <v>23478.95</v>
      </c>
      <c r="BJ13" s="41">
        <f t="shared" si="19"/>
        <v>-0.40339999999999998</v>
      </c>
      <c r="BK13" s="29" t="s">
        <v>96</v>
      </c>
      <c r="BL13" s="40">
        <v>36530.22</v>
      </c>
      <c r="BM13" s="41">
        <f t="shared" si="20"/>
        <v>0.55589999999999995</v>
      </c>
      <c r="BN13" s="29" t="s">
        <v>251</v>
      </c>
      <c r="BO13" s="40">
        <v>35243.83</v>
      </c>
      <c r="BP13" s="41">
        <f t="shared" si="21"/>
        <v>-3.5200000000000002E-2</v>
      </c>
      <c r="BQ13" s="29"/>
      <c r="BR13" s="40">
        <v>49018.99</v>
      </c>
      <c r="BS13" s="41">
        <f t="shared" si="22"/>
        <v>0.39090000000000003</v>
      </c>
      <c r="BT13" s="29" t="s">
        <v>97</v>
      </c>
    </row>
    <row r="14" spans="1:72" ht="15.95" customHeight="1" x14ac:dyDescent="0.2">
      <c r="A14" s="44"/>
      <c r="B14" s="39" t="s">
        <v>30</v>
      </c>
      <c r="C14" s="45">
        <f>SUM(C10:C13)</f>
        <v>852494.33000000007</v>
      </c>
      <c r="D14" s="45">
        <f>SUM(D10:D13)</f>
        <v>852662.38</v>
      </c>
      <c r="E14" s="41">
        <f t="shared" si="0"/>
        <v>2.0000000000000001E-4</v>
      </c>
      <c r="F14" s="43"/>
      <c r="G14" s="45">
        <f>SUM(G10:G13)</f>
        <v>843133.20000000007</v>
      </c>
      <c r="H14" s="41">
        <f t="shared" si="1"/>
        <v>-1.12E-2</v>
      </c>
      <c r="I14" s="42"/>
      <c r="J14" s="45">
        <f>SUM(J10:J13)</f>
        <v>836016.43</v>
      </c>
      <c r="K14" s="41">
        <f t="shared" si="2"/>
        <v>-8.3999999999999995E-3</v>
      </c>
      <c r="L14" s="42"/>
      <c r="M14" s="45">
        <f>SUM(M10:M13)</f>
        <v>62279.159999999996</v>
      </c>
      <c r="N14" s="41">
        <f t="shared" si="3"/>
        <v>-0.92549999999999999</v>
      </c>
      <c r="O14" s="29"/>
      <c r="P14" s="45">
        <f>SUM(P10:P13)</f>
        <v>62124.240000000005</v>
      </c>
      <c r="Q14" s="41">
        <f t="shared" si="4"/>
        <v>-2.5000000000000001E-3</v>
      </c>
      <c r="R14" s="29"/>
      <c r="S14" s="45">
        <f>SUM(S10:S13)</f>
        <v>78795.09</v>
      </c>
      <c r="T14" s="41">
        <f t="shared" si="5"/>
        <v>0.26829999999999998</v>
      </c>
      <c r="U14" s="43"/>
      <c r="V14" s="45">
        <f>SUM(V10:V13)</f>
        <v>68785.179999999993</v>
      </c>
      <c r="W14" s="41">
        <f t="shared" si="6"/>
        <v>-0.127</v>
      </c>
      <c r="X14" s="42"/>
      <c r="Y14" s="45">
        <f>SUM(Y10:Y13)</f>
        <v>75631.399999999994</v>
      </c>
      <c r="Z14" s="41">
        <f t="shared" si="7"/>
        <v>9.9500000000000005E-2</v>
      </c>
      <c r="AA14" s="42"/>
      <c r="AB14" s="45">
        <f>SUM(AB10:AB13)</f>
        <v>71601.34</v>
      </c>
      <c r="AC14" s="41">
        <f t="shared" si="8"/>
        <v>-5.33E-2</v>
      </c>
      <c r="AD14" s="29"/>
      <c r="AE14" s="45">
        <f>SUM(AE10:AE13)</f>
        <v>91154.57</v>
      </c>
      <c r="AF14" s="41">
        <f t="shared" si="9"/>
        <v>0.27310000000000001</v>
      </c>
      <c r="AG14" s="29"/>
      <c r="AH14" s="45">
        <f>SUM(AH10:AH13)</f>
        <v>58139.24</v>
      </c>
      <c r="AI14" s="41">
        <f t="shared" si="10"/>
        <v>-0.36220000000000002</v>
      </c>
      <c r="AJ14" s="43"/>
      <c r="AK14" s="45">
        <f>SUM(AK10:AK13)</f>
        <v>92871.33</v>
      </c>
      <c r="AL14" s="41">
        <f t="shared" si="11"/>
        <v>0.59740000000000004</v>
      </c>
      <c r="AM14" s="42"/>
      <c r="AN14" s="45">
        <f>SUM(AN10:AN13)</f>
        <v>68605.48000000001</v>
      </c>
      <c r="AO14" s="41">
        <f t="shared" si="12"/>
        <v>-0.26129999999999998</v>
      </c>
      <c r="AP14" s="42"/>
      <c r="AQ14" s="45">
        <f>SUM(AQ10:AQ13)</f>
        <v>55232.08</v>
      </c>
      <c r="AR14" s="41">
        <f t="shared" si="13"/>
        <v>-0.19489999999999999</v>
      </c>
      <c r="AS14" s="29"/>
      <c r="AT14" s="45">
        <f>SUM(AT10:AT13)</f>
        <v>93833.11</v>
      </c>
      <c r="AU14" s="41">
        <f t="shared" si="14"/>
        <v>0.69889999999999997</v>
      </c>
      <c r="AV14" s="29"/>
      <c r="AW14" s="45">
        <f>SUM(AW10:AW13)</f>
        <v>78272.42</v>
      </c>
      <c r="AX14" s="41">
        <f t="shared" si="15"/>
        <v>-0.1658</v>
      </c>
      <c r="AY14" s="43"/>
      <c r="AZ14" s="45">
        <f>SUM(AZ10:AZ13)</f>
        <v>94865.31</v>
      </c>
      <c r="BA14" s="41">
        <f t="shared" si="16"/>
        <v>0.21199999999999999</v>
      </c>
      <c r="BB14" s="42"/>
      <c r="BC14" s="45">
        <f>SUM(BC10:BC13)</f>
        <v>65932.12</v>
      </c>
      <c r="BD14" s="41">
        <f t="shared" si="17"/>
        <v>-0.30499999999999999</v>
      </c>
      <c r="BE14" s="42"/>
      <c r="BF14" s="45">
        <f>SUM(BF10:BF13)</f>
        <v>83018.38</v>
      </c>
      <c r="BG14" s="41">
        <f t="shared" si="18"/>
        <v>0.2591</v>
      </c>
      <c r="BH14" s="29"/>
      <c r="BI14" s="45">
        <f>SUM(BI10:BI13)</f>
        <v>46272.959999999999</v>
      </c>
      <c r="BJ14" s="41">
        <f t="shared" si="19"/>
        <v>-0.44259999999999999</v>
      </c>
      <c r="BK14" s="29"/>
      <c r="BL14" s="45">
        <f>SUM(BL10:BL13)</f>
        <v>78631.72</v>
      </c>
      <c r="BM14" s="41">
        <f t="shared" si="20"/>
        <v>0.69930000000000003</v>
      </c>
      <c r="BN14" s="29"/>
      <c r="BO14" s="45">
        <f>SUM(BO10:BO13)</f>
        <v>69947.06</v>
      </c>
      <c r="BP14" s="41">
        <f t="shared" si="21"/>
        <v>-0.1104</v>
      </c>
      <c r="BQ14" s="29"/>
      <c r="BR14" s="45">
        <f>SUM(BR10:BR13)</f>
        <v>89304.73</v>
      </c>
      <c r="BS14" s="41">
        <f t="shared" si="22"/>
        <v>0.2767</v>
      </c>
      <c r="BT14" s="29"/>
    </row>
    <row r="15" spans="1:72" ht="15.95" customHeight="1" x14ac:dyDescent="0.2">
      <c r="A15" s="46"/>
      <c r="E15" s="47"/>
      <c r="H15" s="47"/>
      <c r="I15" s="48"/>
      <c r="K15" s="47"/>
      <c r="L15" s="48"/>
      <c r="N15" s="47"/>
      <c r="Q15" s="47"/>
      <c r="T15" s="47"/>
      <c r="W15" s="47"/>
      <c r="X15" s="48"/>
      <c r="Z15" s="47"/>
      <c r="AA15" s="48"/>
      <c r="AC15" s="47"/>
      <c r="AF15" s="47"/>
      <c r="AI15" s="47"/>
      <c r="AL15" s="47"/>
      <c r="AM15" s="48"/>
      <c r="AO15" s="47"/>
      <c r="AP15" s="48"/>
      <c r="AR15" s="47"/>
      <c r="AU15" s="47"/>
      <c r="AX15" s="47"/>
      <c r="BA15" s="47"/>
      <c r="BB15" s="48"/>
      <c r="BD15" s="47"/>
      <c r="BE15" s="48"/>
      <c r="BG15" s="47"/>
      <c r="BJ15" s="47"/>
      <c r="BM15" s="47"/>
      <c r="BP15" s="47"/>
      <c r="BS15" s="47"/>
    </row>
    <row r="16" spans="1:72" ht="15.95" customHeight="1" x14ac:dyDescent="0.2">
      <c r="A16" s="69" t="s">
        <v>31</v>
      </c>
      <c r="B16" s="70"/>
      <c r="C16" s="70"/>
      <c r="D16" s="70"/>
      <c r="E16" s="47"/>
      <c r="F16" s="34"/>
      <c r="G16" s="70"/>
      <c r="H16" s="47"/>
      <c r="I16" s="48"/>
      <c r="J16" s="70"/>
      <c r="K16" s="47"/>
      <c r="L16" s="48"/>
      <c r="M16" s="70"/>
      <c r="N16" s="47"/>
      <c r="O16" s="71"/>
      <c r="P16" s="70"/>
      <c r="Q16" s="47"/>
      <c r="S16" s="70"/>
      <c r="T16" s="47"/>
      <c r="U16" s="34"/>
      <c r="V16" s="70"/>
      <c r="W16" s="47"/>
      <c r="X16" s="48"/>
      <c r="Y16" s="70"/>
      <c r="Z16" s="47"/>
      <c r="AA16" s="48"/>
      <c r="AB16" s="70"/>
      <c r="AC16" s="47"/>
      <c r="AD16" s="71"/>
      <c r="AE16" s="70"/>
      <c r="AF16" s="47"/>
      <c r="AG16" s="71"/>
      <c r="AH16" s="70"/>
      <c r="AI16" s="47"/>
      <c r="AJ16" s="34"/>
      <c r="AK16" s="70"/>
      <c r="AL16" s="47"/>
      <c r="AM16" s="48"/>
      <c r="AN16" s="70"/>
      <c r="AO16" s="47"/>
      <c r="AP16" s="48"/>
      <c r="AQ16" s="70"/>
      <c r="AR16" s="47"/>
      <c r="AS16" s="71"/>
      <c r="AT16" s="70"/>
      <c r="AU16" s="47"/>
      <c r="AV16" s="71"/>
      <c r="AW16" s="70"/>
      <c r="AX16" s="47"/>
      <c r="AY16" s="34"/>
      <c r="AZ16" s="70"/>
      <c r="BA16" s="47"/>
      <c r="BB16" s="48"/>
      <c r="BC16" s="70"/>
      <c r="BD16" s="47"/>
      <c r="BE16" s="48"/>
      <c r="BF16" s="70"/>
      <c r="BG16" s="47"/>
      <c r="BH16" s="71"/>
      <c r="BI16" s="70"/>
      <c r="BJ16" s="47"/>
      <c r="BK16" s="71"/>
      <c r="BL16" s="70"/>
      <c r="BM16" s="47"/>
      <c r="BN16" s="71"/>
      <c r="BO16" s="70"/>
      <c r="BP16" s="47"/>
      <c r="BQ16" s="71"/>
      <c r="BR16" s="70"/>
      <c r="BS16" s="47"/>
    </row>
    <row r="17" spans="1:72" ht="16.899999999999999" customHeight="1" x14ac:dyDescent="0.2">
      <c r="A17" s="38" t="s">
        <v>32</v>
      </c>
      <c r="B17" s="39" t="s">
        <v>33</v>
      </c>
      <c r="C17" s="40">
        <v>128458.16</v>
      </c>
      <c r="D17" s="40">
        <v>49508.800000000003</v>
      </c>
      <c r="E17" s="41">
        <f t="shared" ref="E17:E25" si="23">IFERROR(ROUND((D17-C17)/C17,4),0)</f>
        <v>-0.61460000000000004</v>
      </c>
      <c r="F17" s="86" t="s">
        <v>98</v>
      </c>
      <c r="G17" s="40">
        <v>50807</v>
      </c>
      <c r="H17" s="41">
        <f t="shared" ref="H17:H25" si="24">IFERROR(ROUND((G17-D17)/D17,4),0)</f>
        <v>2.6200000000000001E-2</v>
      </c>
      <c r="I17" s="42"/>
      <c r="J17" s="40">
        <v>45384.9</v>
      </c>
      <c r="K17" s="41">
        <f t="shared" ref="K17:K25" si="25">IFERROR(ROUND((J17-G17)/G17,4),0)</f>
        <v>-0.1067</v>
      </c>
      <c r="L17" s="42" t="s">
        <v>99</v>
      </c>
      <c r="M17" s="40">
        <v>0</v>
      </c>
      <c r="N17" s="41">
        <f t="shared" ref="N17:N25" si="26">(IFERROR(ROUND((M17-J17)/J17,4),0))</f>
        <v>-1</v>
      </c>
      <c r="O17" s="29" t="s">
        <v>78</v>
      </c>
      <c r="P17" s="40">
        <v>0</v>
      </c>
      <c r="Q17" s="41">
        <f t="shared" ref="Q17:Q25" si="27">(IFERROR(ROUND((P17-M17)/M17,4),0))</f>
        <v>0</v>
      </c>
      <c r="R17" s="29"/>
      <c r="S17" s="40">
        <v>0</v>
      </c>
      <c r="T17" s="41">
        <f t="shared" ref="T17:T25" si="28">(IFERROR(ROUND((S17-P17)/P17,4),0))</f>
        <v>0</v>
      </c>
      <c r="U17" s="43"/>
      <c r="V17" s="40">
        <v>0</v>
      </c>
      <c r="W17" s="41">
        <f t="shared" ref="W17:W25" si="29">IFERROR(ROUND((V17-S17)/S17,4),0)</f>
        <v>0</v>
      </c>
      <c r="X17" s="42"/>
      <c r="Y17" s="40">
        <v>0</v>
      </c>
      <c r="Z17" s="41">
        <f t="shared" ref="Z17:Z25" si="30">IFERROR(ROUND((Y17-V17)/V17,4),0)</f>
        <v>0</v>
      </c>
      <c r="AA17" s="42"/>
      <c r="AB17" s="40">
        <v>0</v>
      </c>
      <c r="AC17" s="41">
        <f t="shared" ref="AC17:AC25" si="31">(IFERROR(ROUND((AB17-Y17)/Y17,4),0))</f>
        <v>0</v>
      </c>
      <c r="AD17" s="43"/>
      <c r="AE17" s="40">
        <v>0</v>
      </c>
      <c r="AF17" s="41">
        <f t="shared" ref="AF17:AF25" si="32">(IFERROR(ROUND((AE17-AB17)/AB17,4),0))</f>
        <v>0</v>
      </c>
      <c r="AG17" s="43"/>
      <c r="AH17" s="40">
        <v>0</v>
      </c>
      <c r="AI17" s="41">
        <f t="shared" ref="AI17:AI25" si="33">(IFERROR(ROUND((AH17-AE17)/AE17,4),0))</f>
        <v>0</v>
      </c>
      <c r="AJ17" s="43"/>
      <c r="AK17" s="40">
        <v>0</v>
      </c>
      <c r="AL17" s="41">
        <f t="shared" ref="AL17:AL25" si="34">IFERROR(ROUND((AK17-AH17)/AH17,4),0)</f>
        <v>0</v>
      </c>
      <c r="AM17" s="42"/>
      <c r="AN17" s="40">
        <v>0</v>
      </c>
      <c r="AO17" s="41">
        <f t="shared" ref="AO17:AO25" si="35">IFERROR(ROUND((AN17-AK17)/AK17,4),0)</f>
        <v>0</v>
      </c>
      <c r="AP17" s="42"/>
      <c r="AQ17" s="40">
        <v>0</v>
      </c>
      <c r="AR17" s="41">
        <f t="shared" ref="AR17:AR25" si="36">(IFERROR(ROUND((AQ17-AN17)/AN17,4),0))</f>
        <v>0</v>
      </c>
      <c r="AS17" s="43"/>
      <c r="AT17" s="40">
        <v>0</v>
      </c>
      <c r="AU17" s="41">
        <f t="shared" ref="AU17:AU25" si="37">(IFERROR(ROUND((AT17-AQ17)/AQ17,4),0))</f>
        <v>0</v>
      </c>
      <c r="AV17" s="43"/>
      <c r="AW17" s="40">
        <v>0</v>
      </c>
      <c r="AX17" s="41">
        <f t="shared" ref="AX17:AX25" si="38">(IFERROR(ROUND((AW17-AT17)/AT17,4),0))</f>
        <v>0</v>
      </c>
      <c r="AY17" s="43"/>
      <c r="AZ17" s="40">
        <v>0</v>
      </c>
      <c r="BA17" s="41">
        <f t="shared" ref="BA17:BA25" si="39">IFERROR(ROUND((AZ17-AW17)/AW17,4),0)</f>
        <v>0</v>
      </c>
      <c r="BB17" s="42"/>
      <c r="BC17" s="40">
        <v>0</v>
      </c>
      <c r="BD17" s="41">
        <f t="shared" ref="BD17:BD25" si="40">IFERROR(ROUND((BC17-AZ17)/AZ17,4),0)</f>
        <v>0</v>
      </c>
      <c r="BE17" s="42"/>
      <c r="BF17" s="40">
        <v>0</v>
      </c>
      <c r="BG17" s="41">
        <f t="shared" ref="BG17:BG25" si="41">(IFERROR(ROUND((BF17-BC17)/BC17,4),0))</f>
        <v>0</v>
      </c>
      <c r="BH17" s="43"/>
      <c r="BI17" s="40">
        <v>0</v>
      </c>
      <c r="BJ17" s="41">
        <f t="shared" ref="BJ17:BJ25" si="42">(IFERROR(ROUND((BI17-BF17)/BF17,4),0))</f>
        <v>0</v>
      </c>
      <c r="BK17" s="43"/>
      <c r="BL17" s="40">
        <v>0</v>
      </c>
      <c r="BM17" s="41">
        <f t="shared" ref="BM17:BM25" si="43">(IFERROR(ROUND((BL17-BI17)/BI17,4),0))</f>
        <v>0</v>
      </c>
      <c r="BN17" s="43"/>
      <c r="BO17" s="40">
        <v>0</v>
      </c>
      <c r="BP17" s="41">
        <f t="shared" ref="BP17:BP25" si="44">(IFERROR(ROUND((BO17-BL17)/BL17,4),0))</f>
        <v>0</v>
      </c>
      <c r="BQ17" s="43"/>
      <c r="BR17" s="40">
        <v>0</v>
      </c>
      <c r="BS17" s="41">
        <f t="shared" ref="BS17:BS25" si="45">(IFERROR(ROUND((BR17-BO17)/BO17,4),0))</f>
        <v>0</v>
      </c>
      <c r="BT17" s="29"/>
    </row>
    <row r="18" spans="1:72" ht="89.25" x14ac:dyDescent="0.2">
      <c r="A18" s="38" t="s">
        <v>34</v>
      </c>
      <c r="B18" s="39" t="s">
        <v>35</v>
      </c>
      <c r="C18" s="40">
        <v>574080.14</v>
      </c>
      <c r="D18" s="40">
        <v>345584.95</v>
      </c>
      <c r="E18" s="41">
        <f t="shared" si="23"/>
        <v>-0.39800000000000002</v>
      </c>
      <c r="F18" s="29" t="s">
        <v>100</v>
      </c>
      <c r="G18" s="40">
        <v>572689.69999999995</v>
      </c>
      <c r="H18" s="41">
        <f t="shared" si="24"/>
        <v>0.65720000000000001</v>
      </c>
      <c r="I18" s="42" t="s">
        <v>100</v>
      </c>
      <c r="J18" s="40">
        <v>512634.99</v>
      </c>
      <c r="K18" s="41">
        <f t="shared" si="25"/>
        <v>-0.10489999999999999</v>
      </c>
      <c r="L18" s="29" t="s">
        <v>101</v>
      </c>
      <c r="M18" s="40">
        <v>0</v>
      </c>
      <c r="N18" s="41">
        <f t="shared" si="26"/>
        <v>-1</v>
      </c>
      <c r="O18" s="29" t="s">
        <v>78</v>
      </c>
      <c r="P18" s="40">
        <v>0</v>
      </c>
      <c r="Q18" s="41">
        <f t="shared" si="27"/>
        <v>0</v>
      </c>
      <c r="R18" s="29"/>
      <c r="S18" s="40">
        <v>0</v>
      </c>
      <c r="T18" s="41">
        <f t="shared" si="28"/>
        <v>0</v>
      </c>
      <c r="U18" s="43"/>
      <c r="V18" s="40">
        <v>0</v>
      </c>
      <c r="W18" s="41">
        <f t="shared" si="29"/>
        <v>0</v>
      </c>
      <c r="X18" s="42"/>
      <c r="Y18" s="40">
        <v>0</v>
      </c>
      <c r="Z18" s="41">
        <f t="shared" si="30"/>
        <v>0</v>
      </c>
      <c r="AA18" s="42"/>
      <c r="AB18" s="40">
        <v>0</v>
      </c>
      <c r="AC18" s="41">
        <f t="shared" si="31"/>
        <v>0</v>
      </c>
      <c r="AD18" s="43"/>
      <c r="AE18" s="40">
        <v>0</v>
      </c>
      <c r="AF18" s="41">
        <f t="shared" si="32"/>
        <v>0</v>
      </c>
      <c r="AG18" s="43"/>
      <c r="AH18" s="40">
        <v>0</v>
      </c>
      <c r="AI18" s="41">
        <f t="shared" si="33"/>
        <v>0</v>
      </c>
      <c r="AJ18" s="43"/>
      <c r="AK18" s="40">
        <v>0</v>
      </c>
      <c r="AL18" s="41">
        <f t="shared" si="34"/>
        <v>0</v>
      </c>
      <c r="AM18" s="42"/>
      <c r="AN18" s="40">
        <v>0</v>
      </c>
      <c r="AO18" s="41">
        <f t="shared" si="35"/>
        <v>0</v>
      </c>
      <c r="AP18" s="42"/>
      <c r="AQ18" s="40">
        <v>0</v>
      </c>
      <c r="AR18" s="41">
        <f t="shared" si="36"/>
        <v>0</v>
      </c>
      <c r="AS18" s="43"/>
      <c r="AT18" s="40">
        <v>0</v>
      </c>
      <c r="AU18" s="41">
        <f t="shared" si="37"/>
        <v>0</v>
      </c>
      <c r="AV18" s="43"/>
      <c r="AW18" s="40">
        <v>0</v>
      </c>
      <c r="AX18" s="41">
        <f t="shared" si="38"/>
        <v>0</v>
      </c>
      <c r="AY18" s="43"/>
      <c r="AZ18" s="40">
        <v>0</v>
      </c>
      <c r="BA18" s="41">
        <f t="shared" si="39"/>
        <v>0</v>
      </c>
      <c r="BB18" s="42"/>
      <c r="BC18" s="40">
        <v>0</v>
      </c>
      <c r="BD18" s="41">
        <f t="shared" si="40"/>
        <v>0</v>
      </c>
      <c r="BE18" s="42"/>
      <c r="BF18" s="40">
        <v>0</v>
      </c>
      <c r="BG18" s="41">
        <f t="shared" si="41"/>
        <v>0</v>
      </c>
      <c r="BH18" s="43"/>
      <c r="BI18" s="40">
        <v>0</v>
      </c>
      <c r="BJ18" s="41">
        <f t="shared" si="42"/>
        <v>0</v>
      </c>
      <c r="BK18" s="43"/>
      <c r="BL18" s="40">
        <v>0</v>
      </c>
      <c r="BM18" s="41">
        <f t="shared" si="43"/>
        <v>0</v>
      </c>
      <c r="BN18" s="43"/>
      <c r="BO18" s="40">
        <v>0</v>
      </c>
      <c r="BP18" s="41">
        <f t="shared" si="44"/>
        <v>0</v>
      </c>
      <c r="BQ18" s="43"/>
      <c r="BR18" s="40">
        <v>0</v>
      </c>
      <c r="BS18" s="41">
        <f t="shared" si="45"/>
        <v>0</v>
      </c>
      <c r="BT18" s="29"/>
    </row>
    <row r="19" spans="1:72" ht="38.25" x14ac:dyDescent="0.2">
      <c r="A19" s="38" t="s">
        <v>36</v>
      </c>
      <c r="B19" s="39" t="s">
        <v>37</v>
      </c>
      <c r="C19" s="40">
        <v>-36101.839999999997</v>
      </c>
      <c r="D19" s="40">
        <v>36682.32</v>
      </c>
      <c r="E19" s="41">
        <f t="shared" si="23"/>
        <v>-2.0160999999999998</v>
      </c>
      <c r="F19" s="86" t="s">
        <v>98</v>
      </c>
      <c r="G19" s="40">
        <v>24539.08</v>
      </c>
      <c r="H19" s="41">
        <f t="shared" si="24"/>
        <v>-0.33100000000000002</v>
      </c>
      <c r="I19" s="27" t="s">
        <v>102</v>
      </c>
      <c r="J19" s="40">
        <v>39667.97</v>
      </c>
      <c r="K19" s="41">
        <f t="shared" si="25"/>
        <v>0.61650000000000005</v>
      </c>
      <c r="L19" s="42" t="s">
        <v>103</v>
      </c>
      <c r="M19" s="40">
        <v>0</v>
      </c>
      <c r="N19" s="41">
        <f t="shared" si="26"/>
        <v>-1</v>
      </c>
      <c r="O19" s="43" t="s">
        <v>104</v>
      </c>
      <c r="P19" s="40">
        <v>0</v>
      </c>
      <c r="Q19" s="41">
        <f t="shared" si="27"/>
        <v>0</v>
      </c>
      <c r="R19" s="29"/>
      <c r="S19" s="40">
        <v>0</v>
      </c>
      <c r="T19" s="41">
        <f t="shared" si="28"/>
        <v>0</v>
      </c>
      <c r="U19" s="43"/>
      <c r="V19" s="40">
        <v>0</v>
      </c>
      <c r="W19" s="41">
        <f t="shared" si="29"/>
        <v>0</v>
      </c>
      <c r="X19" s="42"/>
      <c r="Y19" s="40">
        <v>0</v>
      </c>
      <c r="Z19" s="41">
        <f t="shared" si="30"/>
        <v>0</v>
      </c>
      <c r="AA19" s="42"/>
      <c r="AB19" s="40">
        <v>0</v>
      </c>
      <c r="AC19" s="41">
        <f t="shared" si="31"/>
        <v>0</v>
      </c>
      <c r="AD19" s="43"/>
      <c r="AE19" s="40">
        <v>0</v>
      </c>
      <c r="AF19" s="41">
        <f t="shared" si="32"/>
        <v>0</v>
      </c>
      <c r="AG19" s="43"/>
      <c r="AH19" s="40">
        <v>0</v>
      </c>
      <c r="AI19" s="41">
        <f t="shared" si="33"/>
        <v>0</v>
      </c>
      <c r="AJ19" s="43"/>
      <c r="AK19" s="40">
        <v>0</v>
      </c>
      <c r="AL19" s="41">
        <f t="shared" si="34"/>
        <v>0</v>
      </c>
      <c r="AM19" s="42"/>
      <c r="AN19" s="40">
        <v>0</v>
      </c>
      <c r="AO19" s="41">
        <f t="shared" si="35"/>
        <v>0</v>
      </c>
      <c r="AP19" s="42"/>
      <c r="AQ19" s="40">
        <v>0</v>
      </c>
      <c r="AR19" s="41">
        <f t="shared" si="36"/>
        <v>0</v>
      </c>
      <c r="AS19" s="43"/>
      <c r="AT19" s="40">
        <v>0</v>
      </c>
      <c r="AU19" s="41">
        <f t="shared" si="37"/>
        <v>0</v>
      </c>
      <c r="AV19" s="43"/>
      <c r="AW19" s="40">
        <v>0</v>
      </c>
      <c r="AX19" s="41">
        <f t="shared" si="38"/>
        <v>0</v>
      </c>
      <c r="AY19" s="43"/>
      <c r="AZ19" s="40">
        <v>0</v>
      </c>
      <c r="BA19" s="41">
        <f t="shared" si="39"/>
        <v>0</v>
      </c>
      <c r="BB19" s="42"/>
      <c r="BC19" s="40">
        <v>0</v>
      </c>
      <c r="BD19" s="41">
        <f t="shared" si="40"/>
        <v>0</v>
      </c>
      <c r="BE19" s="42"/>
      <c r="BF19" s="40">
        <v>0</v>
      </c>
      <c r="BG19" s="41">
        <f t="shared" si="41"/>
        <v>0</v>
      </c>
      <c r="BH19" s="43"/>
      <c r="BI19" s="40">
        <v>0</v>
      </c>
      <c r="BJ19" s="41">
        <f t="shared" si="42"/>
        <v>0</v>
      </c>
      <c r="BK19" s="43"/>
      <c r="BL19" s="40">
        <v>0</v>
      </c>
      <c r="BM19" s="41">
        <f t="shared" si="43"/>
        <v>0</v>
      </c>
      <c r="BN19" s="43"/>
      <c r="BO19" s="40">
        <v>0</v>
      </c>
      <c r="BP19" s="41">
        <f t="shared" si="44"/>
        <v>0</v>
      </c>
      <c r="BQ19" s="43"/>
      <c r="BR19" s="40">
        <v>0</v>
      </c>
      <c r="BS19" s="41">
        <f t="shared" si="45"/>
        <v>0</v>
      </c>
      <c r="BT19" s="29"/>
    </row>
    <row r="20" spans="1:72" ht="15.95" customHeight="1" x14ac:dyDescent="0.2">
      <c r="A20" s="38" t="s">
        <v>38</v>
      </c>
      <c r="B20" s="39" t="s">
        <v>39</v>
      </c>
      <c r="C20" s="40">
        <v>0</v>
      </c>
      <c r="D20" s="40">
        <v>0</v>
      </c>
      <c r="E20" s="41">
        <f t="shared" si="23"/>
        <v>0</v>
      </c>
      <c r="F20" s="43"/>
      <c r="G20" s="40">
        <v>0</v>
      </c>
      <c r="H20" s="41">
        <f t="shared" si="24"/>
        <v>0</v>
      </c>
      <c r="I20" s="42"/>
      <c r="J20" s="40">
        <v>0</v>
      </c>
      <c r="K20" s="41">
        <f t="shared" si="25"/>
        <v>0</v>
      </c>
      <c r="L20" s="42"/>
      <c r="M20" s="40">
        <v>0</v>
      </c>
      <c r="N20" s="41">
        <f t="shared" si="26"/>
        <v>0</v>
      </c>
      <c r="O20" s="43"/>
      <c r="P20" s="40">
        <v>0</v>
      </c>
      <c r="Q20" s="41">
        <f t="shared" si="27"/>
        <v>0</v>
      </c>
      <c r="R20" s="29"/>
      <c r="S20" s="40">
        <v>0</v>
      </c>
      <c r="T20" s="41">
        <f t="shared" si="28"/>
        <v>0</v>
      </c>
      <c r="U20" s="43"/>
      <c r="V20" s="40">
        <v>0</v>
      </c>
      <c r="W20" s="41">
        <f t="shared" si="29"/>
        <v>0</v>
      </c>
      <c r="X20" s="42"/>
      <c r="Y20" s="40">
        <v>0</v>
      </c>
      <c r="Z20" s="41">
        <f t="shared" si="30"/>
        <v>0</v>
      </c>
      <c r="AA20" s="42"/>
      <c r="AB20" s="40">
        <v>0</v>
      </c>
      <c r="AC20" s="41">
        <f t="shared" si="31"/>
        <v>0</v>
      </c>
      <c r="AD20" s="43"/>
      <c r="AE20" s="40">
        <v>0</v>
      </c>
      <c r="AF20" s="41">
        <f t="shared" si="32"/>
        <v>0</v>
      </c>
      <c r="AG20" s="43"/>
      <c r="AH20" s="40">
        <v>0</v>
      </c>
      <c r="AI20" s="41">
        <f t="shared" si="33"/>
        <v>0</v>
      </c>
      <c r="AJ20" s="43"/>
      <c r="AK20" s="40">
        <v>0</v>
      </c>
      <c r="AL20" s="41">
        <f t="shared" si="34"/>
        <v>0</v>
      </c>
      <c r="AM20" s="42"/>
      <c r="AN20" s="40">
        <v>0</v>
      </c>
      <c r="AO20" s="41">
        <f t="shared" si="35"/>
        <v>0</v>
      </c>
      <c r="AP20" s="42"/>
      <c r="AQ20" s="40">
        <v>0</v>
      </c>
      <c r="AR20" s="41">
        <f t="shared" si="36"/>
        <v>0</v>
      </c>
      <c r="AS20" s="43"/>
      <c r="AT20" s="40">
        <v>0</v>
      </c>
      <c r="AU20" s="41">
        <f t="shared" si="37"/>
        <v>0</v>
      </c>
      <c r="AV20" s="43"/>
      <c r="AW20" s="40">
        <v>0</v>
      </c>
      <c r="AX20" s="41">
        <f t="shared" si="38"/>
        <v>0</v>
      </c>
      <c r="AY20" s="43"/>
      <c r="AZ20" s="40">
        <v>0</v>
      </c>
      <c r="BA20" s="41">
        <f t="shared" si="39"/>
        <v>0</v>
      </c>
      <c r="BB20" s="42"/>
      <c r="BC20" s="40">
        <v>0</v>
      </c>
      <c r="BD20" s="41">
        <f t="shared" si="40"/>
        <v>0</v>
      </c>
      <c r="BE20" s="42"/>
      <c r="BF20" s="40">
        <v>0</v>
      </c>
      <c r="BG20" s="41">
        <f t="shared" si="41"/>
        <v>0</v>
      </c>
      <c r="BH20" s="43"/>
      <c r="BI20" s="40">
        <v>0</v>
      </c>
      <c r="BJ20" s="41">
        <f t="shared" si="42"/>
        <v>0</v>
      </c>
      <c r="BK20" s="43"/>
      <c r="BL20" s="40">
        <v>0</v>
      </c>
      <c r="BM20" s="41">
        <f t="shared" si="43"/>
        <v>0</v>
      </c>
      <c r="BN20" s="43"/>
      <c r="BO20" s="40">
        <v>0</v>
      </c>
      <c r="BP20" s="41">
        <f t="shared" si="44"/>
        <v>0</v>
      </c>
      <c r="BQ20" s="43"/>
      <c r="BR20" s="40">
        <v>0</v>
      </c>
      <c r="BS20" s="41">
        <f t="shared" si="45"/>
        <v>0</v>
      </c>
      <c r="BT20" s="29"/>
    </row>
    <row r="21" spans="1:72" ht="38.25" x14ac:dyDescent="0.2">
      <c r="A21" s="38" t="s">
        <v>40</v>
      </c>
      <c r="B21" s="39" t="s">
        <v>41</v>
      </c>
      <c r="C21" s="40">
        <v>59710.7</v>
      </c>
      <c r="D21" s="40">
        <v>98489.42</v>
      </c>
      <c r="E21" s="41">
        <f t="shared" si="23"/>
        <v>0.64939999999999998</v>
      </c>
      <c r="F21" s="43" t="s">
        <v>252</v>
      </c>
      <c r="G21" s="40">
        <v>125963.25</v>
      </c>
      <c r="H21" s="41">
        <f t="shared" si="24"/>
        <v>0.27900000000000003</v>
      </c>
      <c r="I21" s="42" t="s">
        <v>105</v>
      </c>
      <c r="J21" s="40">
        <v>63794.19</v>
      </c>
      <c r="K21" s="41">
        <f t="shared" si="25"/>
        <v>-0.49349999999999999</v>
      </c>
      <c r="L21" s="42" t="s">
        <v>106</v>
      </c>
      <c r="M21" s="40">
        <v>0</v>
      </c>
      <c r="N21" s="41">
        <f t="shared" si="26"/>
        <v>-1</v>
      </c>
      <c r="O21" s="29" t="s">
        <v>78</v>
      </c>
      <c r="P21" s="40">
        <v>0</v>
      </c>
      <c r="Q21" s="41">
        <f t="shared" si="27"/>
        <v>0</v>
      </c>
      <c r="R21" s="29"/>
      <c r="S21" s="40">
        <v>0</v>
      </c>
      <c r="T21" s="41">
        <f t="shared" si="28"/>
        <v>0</v>
      </c>
      <c r="U21" s="43"/>
      <c r="V21" s="40">
        <v>0</v>
      </c>
      <c r="W21" s="41">
        <f t="shared" si="29"/>
        <v>0</v>
      </c>
      <c r="X21" s="42"/>
      <c r="Y21" s="40">
        <v>0</v>
      </c>
      <c r="Z21" s="41">
        <f t="shared" si="30"/>
        <v>0</v>
      </c>
      <c r="AA21" s="42"/>
      <c r="AB21" s="40">
        <v>0</v>
      </c>
      <c r="AC21" s="41">
        <f t="shared" si="31"/>
        <v>0</v>
      </c>
      <c r="AD21" s="43"/>
      <c r="AE21" s="40">
        <v>0</v>
      </c>
      <c r="AF21" s="41">
        <f t="shared" si="32"/>
        <v>0</v>
      </c>
      <c r="AG21" s="43"/>
      <c r="AH21" s="40">
        <v>0</v>
      </c>
      <c r="AI21" s="41">
        <f t="shared" si="33"/>
        <v>0</v>
      </c>
      <c r="AJ21" s="43"/>
      <c r="AK21" s="40">
        <v>0</v>
      </c>
      <c r="AL21" s="41">
        <f t="shared" si="34"/>
        <v>0</v>
      </c>
      <c r="AM21" s="42"/>
      <c r="AN21" s="40">
        <v>0</v>
      </c>
      <c r="AO21" s="41">
        <f t="shared" si="35"/>
        <v>0</v>
      </c>
      <c r="AP21" s="42"/>
      <c r="AQ21" s="40">
        <v>0</v>
      </c>
      <c r="AR21" s="41">
        <f t="shared" si="36"/>
        <v>0</v>
      </c>
      <c r="AS21" s="43"/>
      <c r="AT21" s="40">
        <v>0</v>
      </c>
      <c r="AU21" s="41">
        <f t="shared" si="37"/>
        <v>0</v>
      </c>
      <c r="AV21" s="43"/>
      <c r="AW21" s="40">
        <v>0</v>
      </c>
      <c r="AX21" s="41">
        <f t="shared" si="38"/>
        <v>0</v>
      </c>
      <c r="AY21" s="43"/>
      <c r="AZ21" s="40">
        <v>0</v>
      </c>
      <c r="BA21" s="41">
        <f t="shared" si="39"/>
        <v>0</v>
      </c>
      <c r="BB21" s="42"/>
      <c r="BC21" s="40">
        <v>0</v>
      </c>
      <c r="BD21" s="41">
        <f t="shared" si="40"/>
        <v>0</v>
      </c>
      <c r="BE21" s="42"/>
      <c r="BF21" s="40">
        <v>0</v>
      </c>
      <c r="BG21" s="41">
        <f t="shared" si="41"/>
        <v>0</v>
      </c>
      <c r="BH21" s="43"/>
      <c r="BI21" s="40">
        <v>0</v>
      </c>
      <c r="BJ21" s="41">
        <f t="shared" si="42"/>
        <v>0</v>
      </c>
      <c r="BK21" s="43"/>
      <c r="BL21" s="40">
        <v>0</v>
      </c>
      <c r="BM21" s="41">
        <f t="shared" si="43"/>
        <v>0</v>
      </c>
      <c r="BN21" s="43"/>
      <c r="BO21" s="40">
        <v>0</v>
      </c>
      <c r="BP21" s="41">
        <f t="shared" si="44"/>
        <v>0</v>
      </c>
      <c r="BQ21" s="43"/>
      <c r="BR21" s="40">
        <v>0</v>
      </c>
      <c r="BS21" s="41">
        <f t="shared" si="45"/>
        <v>0</v>
      </c>
      <c r="BT21" s="29"/>
    </row>
    <row r="22" spans="1:72" ht="102" x14ac:dyDescent="0.2">
      <c r="A22" s="38" t="s">
        <v>42</v>
      </c>
      <c r="B22" s="39" t="s">
        <v>43</v>
      </c>
      <c r="C22" s="40">
        <v>98079.8</v>
      </c>
      <c r="D22" s="40">
        <v>31139.200000000001</v>
      </c>
      <c r="E22" s="41">
        <f t="shared" si="23"/>
        <v>-0.6825</v>
      </c>
      <c r="F22" s="29" t="s">
        <v>107</v>
      </c>
      <c r="G22" s="40">
        <v>0</v>
      </c>
      <c r="H22" s="41">
        <f t="shared" si="24"/>
        <v>-1</v>
      </c>
      <c r="I22" s="72" t="s">
        <v>108</v>
      </c>
      <c r="J22" s="40">
        <v>130602.6</v>
      </c>
      <c r="K22" s="41">
        <f t="shared" si="25"/>
        <v>0</v>
      </c>
      <c r="L22" s="42" t="s">
        <v>109</v>
      </c>
      <c r="M22" s="40">
        <v>0</v>
      </c>
      <c r="N22" s="41">
        <f t="shared" si="26"/>
        <v>-1</v>
      </c>
      <c r="O22" s="29" t="s">
        <v>78</v>
      </c>
      <c r="P22" s="40">
        <v>0</v>
      </c>
      <c r="Q22" s="41">
        <f t="shared" si="27"/>
        <v>0</v>
      </c>
      <c r="R22" s="29"/>
      <c r="S22" s="40">
        <v>0</v>
      </c>
      <c r="T22" s="41">
        <f t="shared" si="28"/>
        <v>0</v>
      </c>
      <c r="U22" s="43"/>
      <c r="V22" s="40">
        <v>0</v>
      </c>
      <c r="W22" s="41">
        <f t="shared" si="29"/>
        <v>0</v>
      </c>
      <c r="X22" s="42"/>
      <c r="Y22" s="40">
        <v>0</v>
      </c>
      <c r="Z22" s="41">
        <f t="shared" si="30"/>
        <v>0</v>
      </c>
      <c r="AA22" s="42"/>
      <c r="AB22" s="40">
        <v>0</v>
      </c>
      <c r="AC22" s="41">
        <f t="shared" si="31"/>
        <v>0</v>
      </c>
      <c r="AD22" s="43"/>
      <c r="AE22" s="40">
        <v>0</v>
      </c>
      <c r="AF22" s="41">
        <f t="shared" si="32"/>
        <v>0</v>
      </c>
      <c r="AG22" s="43"/>
      <c r="AH22" s="40">
        <v>0</v>
      </c>
      <c r="AI22" s="41">
        <f t="shared" si="33"/>
        <v>0</v>
      </c>
      <c r="AJ22" s="43"/>
      <c r="AK22" s="40">
        <v>0</v>
      </c>
      <c r="AL22" s="41">
        <f t="shared" si="34"/>
        <v>0</v>
      </c>
      <c r="AM22" s="42"/>
      <c r="AN22" s="40">
        <v>0</v>
      </c>
      <c r="AO22" s="41">
        <f t="shared" si="35"/>
        <v>0</v>
      </c>
      <c r="AP22" s="42"/>
      <c r="AQ22" s="40">
        <v>0</v>
      </c>
      <c r="AR22" s="41">
        <f t="shared" si="36"/>
        <v>0</v>
      </c>
      <c r="AS22" s="43"/>
      <c r="AT22" s="40">
        <v>0</v>
      </c>
      <c r="AU22" s="41">
        <f t="shared" si="37"/>
        <v>0</v>
      </c>
      <c r="AV22" s="43"/>
      <c r="AW22" s="40">
        <v>0</v>
      </c>
      <c r="AX22" s="41">
        <f t="shared" si="38"/>
        <v>0</v>
      </c>
      <c r="AY22" s="43"/>
      <c r="AZ22" s="40">
        <v>0</v>
      </c>
      <c r="BA22" s="41">
        <f t="shared" si="39"/>
        <v>0</v>
      </c>
      <c r="BB22" s="42"/>
      <c r="BC22" s="40">
        <v>0</v>
      </c>
      <c r="BD22" s="41">
        <f t="shared" si="40"/>
        <v>0</v>
      </c>
      <c r="BE22" s="42"/>
      <c r="BF22" s="40">
        <v>0</v>
      </c>
      <c r="BG22" s="41">
        <f t="shared" si="41"/>
        <v>0</v>
      </c>
      <c r="BH22" s="43"/>
      <c r="BI22" s="40">
        <v>0</v>
      </c>
      <c r="BJ22" s="41">
        <f t="shared" si="42"/>
        <v>0</v>
      </c>
      <c r="BK22" s="43"/>
      <c r="BL22" s="40">
        <v>0</v>
      </c>
      <c r="BM22" s="41">
        <f t="shared" si="43"/>
        <v>0</v>
      </c>
      <c r="BN22" s="43"/>
      <c r="BO22" s="40">
        <v>0</v>
      </c>
      <c r="BP22" s="41">
        <f t="shared" si="44"/>
        <v>0</v>
      </c>
      <c r="BQ22" s="43"/>
      <c r="BR22" s="40">
        <v>0</v>
      </c>
      <c r="BS22" s="41">
        <f t="shared" si="45"/>
        <v>0</v>
      </c>
      <c r="BT22" s="29"/>
    </row>
    <row r="23" spans="1:72" ht="25.5" x14ac:dyDescent="0.2">
      <c r="A23" s="38" t="s">
        <v>21</v>
      </c>
      <c r="B23" s="39" t="s">
        <v>22</v>
      </c>
      <c r="C23" s="40">
        <v>196443.66</v>
      </c>
      <c r="D23" s="40">
        <v>184083.7</v>
      </c>
      <c r="E23" s="41">
        <f t="shared" si="23"/>
        <v>-6.2899999999999998E-2</v>
      </c>
      <c r="F23" s="43"/>
      <c r="G23" s="40">
        <v>178713.54</v>
      </c>
      <c r="H23" s="41">
        <f t="shared" si="24"/>
        <v>-2.92E-2</v>
      </c>
      <c r="I23" s="42"/>
      <c r="J23" s="40">
        <v>217730.4</v>
      </c>
      <c r="K23" s="41">
        <f t="shared" si="25"/>
        <v>0.21829999999999999</v>
      </c>
      <c r="L23" s="42" t="s">
        <v>110</v>
      </c>
      <c r="M23" s="40">
        <v>0</v>
      </c>
      <c r="N23" s="41">
        <f t="shared" si="26"/>
        <v>-1</v>
      </c>
      <c r="O23" s="29" t="s">
        <v>78</v>
      </c>
      <c r="P23" s="40">
        <v>0</v>
      </c>
      <c r="Q23" s="41">
        <f t="shared" si="27"/>
        <v>0</v>
      </c>
      <c r="R23" s="43"/>
      <c r="S23" s="40">
        <v>0</v>
      </c>
      <c r="T23" s="41">
        <f t="shared" si="28"/>
        <v>0</v>
      </c>
      <c r="U23" s="43"/>
      <c r="V23" s="40">
        <v>0</v>
      </c>
      <c r="W23" s="41">
        <f t="shared" si="29"/>
        <v>0</v>
      </c>
      <c r="X23" s="42"/>
      <c r="Y23" s="40">
        <v>0</v>
      </c>
      <c r="Z23" s="41">
        <f t="shared" si="30"/>
        <v>0</v>
      </c>
      <c r="AA23" s="42"/>
      <c r="AB23" s="40">
        <v>0</v>
      </c>
      <c r="AC23" s="41">
        <f t="shared" si="31"/>
        <v>0</v>
      </c>
      <c r="AD23" s="43"/>
      <c r="AE23" s="40">
        <v>0</v>
      </c>
      <c r="AF23" s="41">
        <f t="shared" si="32"/>
        <v>0</v>
      </c>
      <c r="AG23" s="43"/>
      <c r="AH23" s="40">
        <v>0</v>
      </c>
      <c r="AI23" s="41">
        <f t="shared" si="33"/>
        <v>0</v>
      </c>
      <c r="AJ23" s="43"/>
      <c r="AK23" s="40">
        <v>0</v>
      </c>
      <c r="AL23" s="41">
        <f t="shared" si="34"/>
        <v>0</v>
      </c>
      <c r="AM23" s="42"/>
      <c r="AN23" s="40">
        <v>0</v>
      </c>
      <c r="AO23" s="41">
        <f t="shared" si="35"/>
        <v>0</v>
      </c>
      <c r="AP23" s="42"/>
      <c r="AQ23" s="40">
        <v>0</v>
      </c>
      <c r="AR23" s="41">
        <f t="shared" si="36"/>
        <v>0</v>
      </c>
      <c r="AS23" s="43"/>
      <c r="AT23" s="40">
        <v>0</v>
      </c>
      <c r="AU23" s="41">
        <f t="shared" si="37"/>
        <v>0</v>
      </c>
      <c r="AV23" s="43"/>
      <c r="AW23" s="40">
        <v>0</v>
      </c>
      <c r="AX23" s="41">
        <f t="shared" si="38"/>
        <v>0</v>
      </c>
      <c r="AY23" s="43"/>
      <c r="AZ23" s="40">
        <v>0</v>
      </c>
      <c r="BA23" s="41">
        <f t="shared" si="39"/>
        <v>0</v>
      </c>
      <c r="BB23" s="42"/>
      <c r="BC23" s="40">
        <v>0</v>
      </c>
      <c r="BD23" s="41">
        <f t="shared" si="40"/>
        <v>0</v>
      </c>
      <c r="BE23" s="42"/>
      <c r="BF23" s="40">
        <v>0</v>
      </c>
      <c r="BG23" s="41">
        <f t="shared" si="41"/>
        <v>0</v>
      </c>
      <c r="BH23" s="43"/>
      <c r="BI23" s="40">
        <v>0</v>
      </c>
      <c r="BJ23" s="41">
        <f t="shared" si="42"/>
        <v>0</v>
      </c>
      <c r="BK23" s="43"/>
      <c r="BL23" s="40">
        <v>0</v>
      </c>
      <c r="BM23" s="41">
        <f t="shared" si="43"/>
        <v>0</v>
      </c>
      <c r="BN23" s="43"/>
      <c r="BO23" s="40">
        <v>0</v>
      </c>
      <c r="BP23" s="41">
        <f t="shared" si="44"/>
        <v>0</v>
      </c>
      <c r="BQ23" s="43"/>
      <c r="BR23" s="40">
        <v>0</v>
      </c>
      <c r="BS23" s="41">
        <f t="shared" si="45"/>
        <v>0</v>
      </c>
      <c r="BT23" s="29"/>
    </row>
    <row r="24" spans="1:72" ht="62.65" customHeight="1" x14ac:dyDescent="0.2">
      <c r="A24" s="38" t="s">
        <v>24</v>
      </c>
      <c r="B24" s="39" t="s">
        <v>44</v>
      </c>
      <c r="C24" s="40">
        <v>68460.92</v>
      </c>
      <c r="D24" s="40">
        <v>-11216.9</v>
      </c>
      <c r="E24" s="41">
        <f t="shared" si="23"/>
        <v>-1.1637999999999999</v>
      </c>
      <c r="F24" s="43" t="s">
        <v>111</v>
      </c>
      <c r="G24" s="40">
        <v>20583.400000000001</v>
      </c>
      <c r="H24" s="41">
        <f t="shared" si="24"/>
        <v>-2.835</v>
      </c>
      <c r="I24" s="27" t="s">
        <v>253</v>
      </c>
      <c r="J24" s="40">
        <v>42512.72</v>
      </c>
      <c r="K24" s="41">
        <f t="shared" si="25"/>
        <v>1.0653999999999999</v>
      </c>
      <c r="L24" s="42" t="s">
        <v>112</v>
      </c>
      <c r="M24" s="40">
        <v>0</v>
      </c>
      <c r="N24" s="41">
        <f t="shared" si="26"/>
        <v>-1</v>
      </c>
      <c r="O24" s="29" t="s">
        <v>78</v>
      </c>
      <c r="P24" s="40">
        <v>0</v>
      </c>
      <c r="Q24" s="41">
        <f t="shared" si="27"/>
        <v>0</v>
      </c>
      <c r="R24" s="29"/>
      <c r="S24" s="40">
        <v>0</v>
      </c>
      <c r="T24" s="41">
        <f t="shared" si="28"/>
        <v>0</v>
      </c>
      <c r="U24" s="43"/>
      <c r="V24" s="40">
        <v>0</v>
      </c>
      <c r="W24" s="41">
        <f t="shared" si="29"/>
        <v>0</v>
      </c>
      <c r="X24" s="42"/>
      <c r="Y24" s="40">
        <v>0</v>
      </c>
      <c r="Z24" s="41">
        <f t="shared" si="30"/>
        <v>0</v>
      </c>
      <c r="AA24" s="42"/>
      <c r="AB24" s="40">
        <v>0</v>
      </c>
      <c r="AC24" s="41">
        <f t="shared" si="31"/>
        <v>0</v>
      </c>
      <c r="AD24" s="43"/>
      <c r="AE24" s="40">
        <v>0</v>
      </c>
      <c r="AF24" s="41">
        <f t="shared" si="32"/>
        <v>0</v>
      </c>
      <c r="AG24" s="43"/>
      <c r="AH24" s="40">
        <v>0</v>
      </c>
      <c r="AI24" s="41">
        <f t="shared" si="33"/>
        <v>0</v>
      </c>
      <c r="AJ24" s="43"/>
      <c r="AK24" s="40">
        <v>0</v>
      </c>
      <c r="AL24" s="41">
        <f t="shared" si="34"/>
        <v>0</v>
      </c>
      <c r="AM24" s="42"/>
      <c r="AN24" s="40">
        <v>0</v>
      </c>
      <c r="AO24" s="41">
        <f t="shared" si="35"/>
        <v>0</v>
      </c>
      <c r="AP24" s="42"/>
      <c r="AQ24" s="40">
        <v>0</v>
      </c>
      <c r="AR24" s="41">
        <f t="shared" si="36"/>
        <v>0</v>
      </c>
      <c r="AS24" s="43"/>
      <c r="AT24" s="40">
        <v>0</v>
      </c>
      <c r="AU24" s="41">
        <f t="shared" si="37"/>
        <v>0</v>
      </c>
      <c r="AV24" s="43"/>
      <c r="AW24" s="40">
        <v>0</v>
      </c>
      <c r="AX24" s="41">
        <f t="shared" si="38"/>
        <v>0</v>
      </c>
      <c r="AY24" s="43"/>
      <c r="AZ24" s="40">
        <v>0</v>
      </c>
      <c r="BA24" s="41">
        <f t="shared" si="39"/>
        <v>0</v>
      </c>
      <c r="BB24" s="42"/>
      <c r="BC24" s="40">
        <v>0</v>
      </c>
      <c r="BD24" s="41">
        <f t="shared" si="40"/>
        <v>0</v>
      </c>
      <c r="BE24" s="42"/>
      <c r="BF24" s="40">
        <v>0</v>
      </c>
      <c r="BG24" s="41">
        <f t="shared" si="41"/>
        <v>0</v>
      </c>
      <c r="BH24" s="43"/>
      <c r="BI24" s="40">
        <v>0</v>
      </c>
      <c r="BJ24" s="41">
        <f t="shared" si="42"/>
        <v>0</v>
      </c>
      <c r="BK24" s="43"/>
      <c r="BL24" s="40">
        <v>0</v>
      </c>
      <c r="BM24" s="41">
        <f t="shared" si="43"/>
        <v>0</v>
      </c>
      <c r="BN24" s="43"/>
      <c r="BO24" s="40">
        <v>0</v>
      </c>
      <c r="BP24" s="41">
        <f t="shared" si="44"/>
        <v>0</v>
      </c>
      <c r="BQ24" s="43"/>
      <c r="BR24" s="40">
        <v>0</v>
      </c>
      <c r="BS24" s="41">
        <f t="shared" si="45"/>
        <v>0</v>
      </c>
      <c r="BT24" s="29"/>
    </row>
    <row r="25" spans="1:72" ht="15.6" customHeight="1" x14ac:dyDescent="0.2">
      <c r="A25" s="44"/>
      <c r="B25" s="39" t="s">
        <v>45</v>
      </c>
      <c r="C25" s="52">
        <f>SUM(C17:C24)</f>
        <v>1089131.54</v>
      </c>
      <c r="D25" s="52">
        <f>SUM(D17:D24)</f>
        <v>734271.48999999987</v>
      </c>
      <c r="E25" s="41">
        <f t="shared" si="23"/>
        <v>-0.32579999999999998</v>
      </c>
      <c r="F25" s="43"/>
      <c r="G25" s="52">
        <f>SUM(G17:G24)</f>
        <v>973295.97</v>
      </c>
      <c r="H25" s="41">
        <f t="shared" si="24"/>
        <v>0.32550000000000001</v>
      </c>
      <c r="I25" s="42"/>
      <c r="J25" s="52">
        <f>SUM(J17:J24)</f>
        <v>1052327.77</v>
      </c>
      <c r="K25" s="41">
        <f t="shared" si="25"/>
        <v>8.1199999999999994E-2</v>
      </c>
      <c r="L25" s="42"/>
      <c r="M25" s="52">
        <f>SUM(M17:M24)</f>
        <v>0</v>
      </c>
      <c r="N25" s="41">
        <f t="shared" si="26"/>
        <v>-1</v>
      </c>
      <c r="O25" s="53"/>
      <c r="P25" s="52">
        <f>SUM(P17:P24)</f>
        <v>0</v>
      </c>
      <c r="Q25" s="41">
        <f t="shared" si="27"/>
        <v>0</v>
      </c>
      <c r="R25" s="53"/>
      <c r="S25" s="52">
        <f>SUM(S17:S24)</f>
        <v>0</v>
      </c>
      <c r="T25" s="41">
        <f t="shared" si="28"/>
        <v>0</v>
      </c>
      <c r="U25" s="43"/>
      <c r="V25" s="52">
        <f>SUM(V17:V24)</f>
        <v>0</v>
      </c>
      <c r="W25" s="41">
        <f t="shared" si="29"/>
        <v>0</v>
      </c>
      <c r="X25" s="42"/>
      <c r="Y25" s="52">
        <f>SUM(Y17:Y24)</f>
        <v>0</v>
      </c>
      <c r="Z25" s="41">
        <f t="shared" si="30"/>
        <v>0</v>
      </c>
      <c r="AA25" s="42"/>
      <c r="AB25" s="52">
        <f>SUM(AB17:AB24)</f>
        <v>0</v>
      </c>
      <c r="AC25" s="41">
        <f t="shared" si="31"/>
        <v>0</v>
      </c>
      <c r="AD25" s="53"/>
      <c r="AE25" s="52">
        <f>SUM(AE17:AE24)</f>
        <v>0</v>
      </c>
      <c r="AF25" s="41">
        <f t="shared" si="32"/>
        <v>0</v>
      </c>
      <c r="AG25" s="53"/>
      <c r="AH25" s="52">
        <f>SUM(AH17:AH24)</f>
        <v>0</v>
      </c>
      <c r="AI25" s="41">
        <f t="shared" si="33"/>
        <v>0</v>
      </c>
      <c r="AJ25" s="43"/>
      <c r="AK25" s="52">
        <f>SUM(AK17:AK24)</f>
        <v>0</v>
      </c>
      <c r="AL25" s="41">
        <f t="shared" si="34"/>
        <v>0</v>
      </c>
      <c r="AM25" s="42"/>
      <c r="AN25" s="52">
        <f>SUM(AN17:AN24)</f>
        <v>0</v>
      </c>
      <c r="AO25" s="41">
        <f t="shared" si="35"/>
        <v>0</v>
      </c>
      <c r="AP25" s="42"/>
      <c r="AQ25" s="52">
        <f>SUM(AQ17:AQ24)</f>
        <v>0</v>
      </c>
      <c r="AR25" s="41">
        <f t="shared" si="36"/>
        <v>0</v>
      </c>
      <c r="AS25" s="53"/>
      <c r="AT25" s="52">
        <f>SUM(AT17:AT24)</f>
        <v>0</v>
      </c>
      <c r="AU25" s="41">
        <f t="shared" si="37"/>
        <v>0</v>
      </c>
      <c r="AV25" s="53"/>
      <c r="AW25" s="52">
        <f>SUM(AW17:AW24)</f>
        <v>0</v>
      </c>
      <c r="AX25" s="41">
        <f t="shared" si="38"/>
        <v>0</v>
      </c>
      <c r="AY25" s="43"/>
      <c r="AZ25" s="52">
        <f>SUM(AZ17:AZ24)</f>
        <v>0</v>
      </c>
      <c r="BA25" s="41">
        <f t="shared" si="39"/>
        <v>0</v>
      </c>
      <c r="BB25" s="42"/>
      <c r="BC25" s="52">
        <f>SUM(BC17:BC24)</f>
        <v>0</v>
      </c>
      <c r="BD25" s="41">
        <f t="shared" si="40"/>
        <v>0</v>
      </c>
      <c r="BE25" s="42"/>
      <c r="BF25" s="52">
        <f>SUM(BF17:BF24)</f>
        <v>0</v>
      </c>
      <c r="BG25" s="41">
        <f t="shared" si="41"/>
        <v>0</v>
      </c>
      <c r="BH25" s="53"/>
      <c r="BI25" s="52">
        <f>SUM(BI17:BI24)</f>
        <v>0</v>
      </c>
      <c r="BJ25" s="41">
        <f t="shared" si="42"/>
        <v>0</v>
      </c>
      <c r="BK25" s="53"/>
      <c r="BL25" s="52">
        <f>SUM(BL17:BL24)</f>
        <v>0</v>
      </c>
      <c r="BM25" s="41">
        <f t="shared" si="43"/>
        <v>0</v>
      </c>
      <c r="BN25" s="53"/>
      <c r="BO25" s="52">
        <f>SUM(BO17:BO24)</f>
        <v>0</v>
      </c>
      <c r="BP25" s="41">
        <f t="shared" si="44"/>
        <v>0</v>
      </c>
      <c r="BQ25" s="53"/>
      <c r="BR25" s="52">
        <f>SUM(BR17:BR24)</f>
        <v>0</v>
      </c>
      <c r="BS25" s="41">
        <f t="shared" si="45"/>
        <v>0</v>
      </c>
      <c r="BT25" s="29"/>
    </row>
    <row r="26" spans="1:72" ht="15.95" customHeight="1" x14ac:dyDescent="0.2">
      <c r="A26" s="61"/>
    </row>
    <row r="27" spans="1:72" ht="15.95" customHeight="1" x14ac:dyDescent="0.2">
      <c r="A27" s="73" t="s">
        <v>47</v>
      </c>
      <c r="B27" s="74"/>
      <c r="C27" s="74"/>
      <c r="D27" s="74"/>
      <c r="E27" s="60"/>
      <c r="F27" s="75"/>
      <c r="G27" s="74"/>
      <c r="H27" s="60"/>
      <c r="I27" s="29"/>
      <c r="J27" s="74"/>
      <c r="K27" s="60"/>
      <c r="L27" s="29"/>
      <c r="M27" s="74"/>
      <c r="N27" s="60"/>
      <c r="O27" s="29"/>
      <c r="P27" s="74"/>
      <c r="Q27" s="60"/>
      <c r="R27" s="29"/>
      <c r="S27" s="74"/>
      <c r="T27" s="60"/>
      <c r="U27" s="75"/>
      <c r="V27" s="74"/>
      <c r="W27" s="60"/>
      <c r="X27" s="29"/>
      <c r="Y27" s="74"/>
      <c r="Z27" s="60"/>
      <c r="AA27" s="29"/>
      <c r="AB27" s="74"/>
      <c r="AC27" s="60"/>
      <c r="AD27" s="29"/>
      <c r="AE27" s="74"/>
      <c r="AF27" s="60"/>
      <c r="AG27" s="29"/>
      <c r="AH27" s="74"/>
      <c r="AI27" s="60"/>
      <c r="AJ27" s="75"/>
      <c r="AK27" s="74"/>
      <c r="AL27" s="60"/>
      <c r="AM27" s="29"/>
      <c r="AN27" s="74"/>
      <c r="AO27" s="60"/>
      <c r="AP27" s="29"/>
      <c r="AQ27" s="74"/>
      <c r="AR27" s="60"/>
      <c r="AS27" s="29"/>
      <c r="AT27" s="74"/>
      <c r="AU27" s="60"/>
      <c r="AV27" s="29"/>
      <c r="AW27" s="74"/>
      <c r="AX27" s="60"/>
      <c r="AY27" s="75"/>
      <c r="AZ27" s="74"/>
      <c r="BA27" s="60"/>
      <c r="BB27" s="29"/>
      <c r="BC27" s="74"/>
      <c r="BD27" s="60"/>
      <c r="BE27" s="29"/>
      <c r="BF27" s="74"/>
      <c r="BG27" s="60"/>
      <c r="BH27" s="29"/>
      <c r="BI27" s="74"/>
      <c r="BJ27" s="60"/>
      <c r="BK27" s="29"/>
      <c r="BL27" s="74"/>
      <c r="BM27" s="60"/>
      <c r="BN27" s="29"/>
      <c r="BO27" s="74"/>
      <c r="BP27" s="60"/>
      <c r="BQ27" s="29"/>
      <c r="BR27" s="74"/>
      <c r="BS27" s="60"/>
      <c r="BT27" s="29"/>
    </row>
    <row r="28" spans="1:72" ht="76.5" x14ac:dyDescent="0.2">
      <c r="A28" s="58">
        <v>506153</v>
      </c>
      <c r="B28" s="39" t="s">
        <v>48</v>
      </c>
      <c r="C28" s="40">
        <v>60286.12</v>
      </c>
      <c r="D28" s="40">
        <v>65859.72</v>
      </c>
      <c r="E28" s="41">
        <f t="shared" ref="E28:E29" si="46">IFERROR(ROUND((D28-C28)/C28,4),0)</f>
        <v>9.2499999999999999E-2</v>
      </c>
      <c r="F28" s="43"/>
      <c r="G28" s="40">
        <v>0</v>
      </c>
      <c r="H28" s="41">
        <f t="shared" ref="H28:H29" si="47">IFERROR(ROUND((G28-D28)/D28,4),0)</f>
        <v>-1</v>
      </c>
      <c r="I28" s="29" t="s">
        <v>113</v>
      </c>
      <c r="J28" s="40">
        <v>130374.72</v>
      </c>
      <c r="K28" s="41">
        <f t="shared" ref="K28:K29" si="48">IFERROR(ROUND((J28-G28)/G28,4),0)</f>
        <v>0</v>
      </c>
      <c r="L28" s="29" t="s">
        <v>113</v>
      </c>
      <c r="M28" s="40">
        <v>0</v>
      </c>
      <c r="N28" s="41">
        <f t="shared" ref="N28:N31" si="49">IFERROR(ROUND((M28-J28)/J28,4),0)</f>
        <v>-1</v>
      </c>
      <c r="O28" s="29" t="s">
        <v>78</v>
      </c>
      <c r="P28" s="40">
        <v>0</v>
      </c>
      <c r="Q28" s="41">
        <f t="shared" ref="Q28:Q29" si="50">IFERROR(ROUND((P28-M28)/M28,4),0)</f>
        <v>0</v>
      </c>
      <c r="R28" s="43"/>
      <c r="S28" s="40">
        <v>0</v>
      </c>
      <c r="T28" s="41">
        <f t="shared" ref="T28:T29" si="51">IFERROR(ROUND((S28-P28)/P28,4),0)</f>
        <v>0</v>
      </c>
      <c r="U28" s="43"/>
      <c r="V28" s="40">
        <v>0</v>
      </c>
      <c r="W28" s="41">
        <f t="shared" ref="W28:W29" si="52">IFERROR(ROUND((V28-S28)/S28,4),0)</f>
        <v>0</v>
      </c>
      <c r="X28" s="42"/>
      <c r="Y28" s="40">
        <v>0</v>
      </c>
      <c r="Z28" s="41">
        <f t="shared" ref="Z28:Z29" si="53">IFERROR(ROUND((Y28-V28)/V28,4),0)</f>
        <v>0</v>
      </c>
      <c r="AA28" s="42"/>
      <c r="AB28" s="40">
        <v>0</v>
      </c>
      <c r="AC28" s="41">
        <f t="shared" ref="AC28:AC31" si="54">IFERROR(ROUND((AB28-Y28)/Y28,4),0)</f>
        <v>0</v>
      </c>
      <c r="AD28" s="43"/>
      <c r="AE28" s="40">
        <v>0</v>
      </c>
      <c r="AF28" s="41">
        <f t="shared" ref="AF28:AF29" si="55">IFERROR(ROUND((AE28-AB28)/AB28,4),0)</f>
        <v>0</v>
      </c>
      <c r="AG28" s="43"/>
      <c r="AH28" s="40">
        <v>0</v>
      </c>
      <c r="AI28" s="41">
        <f t="shared" ref="AI28:AI29" si="56">IFERROR(ROUND((AH28-AE28)/AE28,4),0)</f>
        <v>0</v>
      </c>
      <c r="AJ28" s="43"/>
      <c r="AK28" s="40">
        <v>0</v>
      </c>
      <c r="AL28" s="41">
        <f t="shared" ref="AL28:AL29" si="57">IFERROR(ROUND((AK28-AH28)/AH28,4),0)</f>
        <v>0</v>
      </c>
      <c r="AM28" s="42"/>
      <c r="AN28" s="40">
        <v>0</v>
      </c>
      <c r="AO28" s="41">
        <f t="shared" ref="AO28:AO29" si="58">IFERROR(ROUND((AN28-AK28)/AK28,4),0)</f>
        <v>0</v>
      </c>
      <c r="AP28" s="42"/>
      <c r="AQ28" s="40">
        <v>0</v>
      </c>
      <c r="AR28" s="41">
        <f t="shared" ref="AR28:AR29" si="59">IFERROR(ROUND((AQ28-AN28)/AN28,4),0)</f>
        <v>0</v>
      </c>
      <c r="AS28" s="43"/>
      <c r="AT28" s="40">
        <v>0</v>
      </c>
      <c r="AU28" s="41">
        <f t="shared" ref="AU28:AU29" si="60">IFERROR(ROUND((AT28-AQ28)/AQ28,4),0)</f>
        <v>0</v>
      </c>
      <c r="AV28" s="43"/>
      <c r="AW28" s="40">
        <v>0</v>
      </c>
      <c r="AX28" s="41">
        <f t="shared" ref="AX28:AX29" si="61">IFERROR(ROUND((AW28-AT28)/AT28,4),0)</f>
        <v>0</v>
      </c>
      <c r="AY28" s="43"/>
      <c r="AZ28" s="40">
        <v>0</v>
      </c>
      <c r="BA28" s="41">
        <f t="shared" ref="BA28:BA29" si="62">IFERROR(ROUND((AZ28-AW28)/AW28,4),0)</f>
        <v>0</v>
      </c>
      <c r="BB28" s="42"/>
      <c r="BC28" s="40">
        <v>0</v>
      </c>
      <c r="BD28" s="41">
        <f t="shared" ref="BD28:BD29" si="63">IFERROR(ROUND((BC28-AZ28)/AZ28,4),0)</f>
        <v>0</v>
      </c>
      <c r="BE28" s="42"/>
      <c r="BF28" s="40">
        <v>0</v>
      </c>
      <c r="BG28" s="41">
        <f t="shared" ref="BG28:BG29" si="64">IFERROR(ROUND((BF28-BC28)/BC28,4),0)</f>
        <v>0</v>
      </c>
      <c r="BH28" s="43"/>
      <c r="BI28" s="40">
        <v>0</v>
      </c>
      <c r="BJ28" s="41">
        <f t="shared" ref="BJ28:BJ29" si="65">IFERROR(ROUND((BI28-BF28)/BF28,4),0)</f>
        <v>0</v>
      </c>
      <c r="BK28" s="43"/>
      <c r="BL28" s="40">
        <v>0</v>
      </c>
      <c r="BM28" s="41">
        <f t="shared" ref="BM28:BM29" si="66">IFERROR(ROUND((BL28-BI28)/BI28,4),0)</f>
        <v>0</v>
      </c>
      <c r="BN28" s="43"/>
      <c r="BO28" s="40">
        <v>0</v>
      </c>
      <c r="BP28" s="41">
        <f t="shared" ref="BP28:BP29" si="67">IFERROR(ROUND((BO28-BL28)/BL28,4),0)</f>
        <v>0</v>
      </c>
      <c r="BQ28" s="43"/>
      <c r="BR28" s="40">
        <v>0</v>
      </c>
      <c r="BS28" s="41">
        <f t="shared" ref="BS28:BS29" si="68">IFERROR(ROUND((BR28-BO28)/BO28,4),0)</f>
        <v>0</v>
      </c>
      <c r="BT28" s="29"/>
    </row>
    <row r="29" spans="1:72" ht="15.95" customHeight="1" x14ac:dyDescent="0.2">
      <c r="A29" s="44"/>
      <c r="B29" s="39" t="s">
        <v>49</v>
      </c>
      <c r="C29" s="45">
        <f>SUM(C28)</f>
        <v>60286.12</v>
      </c>
      <c r="D29" s="45">
        <f>SUM(D28)</f>
        <v>65859.72</v>
      </c>
      <c r="E29" s="41">
        <f t="shared" si="46"/>
        <v>9.2499999999999999E-2</v>
      </c>
      <c r="F29" s="43"/>
      <c r="G29" s="45">
        <f>SUM(G28)</f>
        <v>0</v>
      </c>
      <c r="H29" s="41">
        <f t="shared" si="47"/>
        <v>-1</v>
      </c>
      <c r="I29" s="42"/>
      <c r="J29" s="45">
        <f>SUM(J28)</f>
        <v>130374.72</v>
      </c>
      <c r="K29" s="41">
        <f t="shared" si="48"/>
        <v>0</v>
      </c>
      <c r="L29" s="42"/>
      <c r="M29" s="45">
        <f>SUM(M28)</f>
        <v>0</v>
      </c>
      <c r="N29" s="41">
        <f t="shared" si="49"/>
        <v>-1</v>
      </c>
      <c r="O29" s="53"/>
      <c r="P29" s="45">
        <f>SUM(P28)</f>
        <v>0</v>
      </c>
      <c r="Q29" s="41">
        <f t="shared" si="50"/>
        <v>0</v>
      </c>
      <c r="R29" s="53"/>
      <c r="S29" s="45">
        <f>SUM(S28)</f>
        <v>0</v>
      </c>
      <c r="T29" s="41">
        <f t="shared" si="51"/>
        <v>0</v>
      </c>
      <c r="U29" s="43"/>
      <c r="V29" s="45">
        <f>SUM(V28)</f>
        <v>0</v>
      </c>
      <c r="W29" s="41">
        <f t="shared" si="52"/>
        <v>0</v>
      </c>
      <c r="X29" s="42"/>
      <c r="Y29" s="45">
        <f>SUM(Y28)</f>
        <v>0</v>
      </c>
      <c r="Z29" s="41">
        <f t="shared" si="53"/>
        <v>0</v>
      </c>
      <c r="AA29" s="42"/>
      <c r="AB29" s="45">
        <f>SUM(AB28)</f>
        <v>0</v>
      </c>
      <c r="AC29" s="41">
        <f t="shared" si="54"/>
        <v>0</v>
      </c>
      <c r="AD29" s="53"/>
      <c r="AE29" s="45">
        <f>SUM(AE28)</f>
        <v>0</v>
      </c>
      <c r="AF29" s="41">
        <f t="shared" si="55"/>
        <v>0</v>
      </c>
      <c r="AG29" s="53"/>
      <c r="AH29" s="45">
        <f>SUM(AH28)</f>
        <v>0</v>
      </c>
      <c r="AI29" s="41">
        <f t="shared" si="56"/>
        <v>0</v>
      </c>
      <c r="AJ29" s="43"/>
      <c r="AK29" s="45">
        <f>SUM(AK28)</f>
        <v>0</v>
      </c>
      <c r="AL29" s="41">
        <f t="shared" si="57"/>
        <v>0</v>
      </c>
      <c r="AM29" s="42"/>
      <c r="AN29" s="45">
        <f>SUM(AN28)</f>
        <v>0</v>
      </c>
      <c r="AO29" s="41">
        <f t="shared" si="58"/>
        <v>0</v>
      </c>
      <c r="AP29" s="42"/>
      <c r="AQ29" s="45">
        <f>SUM(AQ28)</f>
        <v>0</v>
      </c>
      <c r="AR29" s="41">
        <f t="shared" si="59"/>
        <v>0</v>
      </c>
      <c r="AS29" s="53"/>
      <c r="AT29" s="45">
        <f>SUM(AT28)</f>
        <v>0</v>
      </c>
      <c r="AU29" s="41">
        <f t="shared" si="60"/>
        <v>0</v>
      </c>
      <c r="AV29" s="53"/>
      <c r="AW29" s="45">
        <f>SUM(AW28)</f>
        <v>0</v>
      </c>
      <c r="AX29" s="41">
        <f t="shared" si="61"/>
        <v>0</v>
      </c>
      <c r="AY29" s="43"/>
      <c r="AZ29" s="45">
        <f>SUM(AZ28)</f>
        <v>0</v>
      </c>
      <c r="BA29" s="41">
        <f t="shared" si="62"/>
        <v>0</v>
      </c>
      <c r="BB29" s="42"/>
      <c r="BC29" s="45">
        <f>SUM(BC28)</f>
        <v>0</v>
      </c>
      <c r="BD29" s="41">
        <f t="shared" si="63"/>
        <v>0</v>
      </c>
      <c r="BE29" s="42"/>
      <c r="BF29" s="45">
        <f>SUM(BF28)</f>
        <v>0</v>
      </c>
      <c r="BG29" s="41">
        <f t="shared" si="64"/>
        <v>0</v>
      </c>
      <c r="BH29" s="53"/>
      <c r="BI29" s="45">
        <f>SUM(BI28)</f>
        <v>0</v>
      </c>
      <c r="BJ29" s="41">
        <f t="shared" si="65"/>
        <v>0</v>
      </c>
      <c r="BK29" s="53"/>
      <c r="BL29" s="45">
        <f>SUM(BL28)</f>
        <v>0</v>
      </c>
      <c r="BM29" s="41">
        <f t="shared" si="66"/>
        <v>0</v>
      </c>
      <c r="BN29" s="53"/>
      <c r="BO29" s="45">
        <f>SUM(BO28)</f>
        <v>0</v>
      </c>
      <c r="BP29" s="41">
        <f t="shared" si="67"/>
        <v>0</v>
      </c>
      <c r="BQ29" s="53"/>
      <c r="BR29" s="45">
        <f>SUM(BR28)</f>
        <v>0</v>
      </c>
      <c r="BS29" s="41">
        <f t="shared" si="68"/>
        <v>0</v>
      </c>
      <c r="BT29" s="29"/>
    </row>
    <row r="30" spans="1:72" x14ac:dyDescent="0.2">
      <c r="A30" s="59"/>
      <c r="B30" s="60"/>
      <c r="C30" s="60"/>
      <c r="D30" s="60"/>
      <c r="E30" s="60"/>
      <c r="F30" s="29"/>
      <c r="G30" s="60"/>
      <c r="H30" s="60"/>
      <c r="I30" s="29"/>
      <c r="J30" s="60"/>
      <c r="K30" s="60"/>
      <c r="L30" s="29"/>
      <c r="M30" s="60"/>
      <c r="N30" s="60"/>
      <c r="O30" s="29"/>
      <c r="P30" s="60"/>
      <c r="Q30" s="60"/>
      <c r="R30" s="29"/>
      <c r="S30" s="60"/>
      <c r="T30" s="60"/>
      <c r="U30" s="29"/>
      <c r="V30" s="60"/>
      <c r="W30" s="60"/>
      <c r="X30" s="29"/>
      <c r="Y30" s="60"/>
      <c r="Z30" s="60"/>
      <c r="AA30" s="29"/>
      <c r="AB30" s="60"/>
      <c r="AC30" s="60"/>
      <c r="AD30" s="29"/>
      <c r="AE30" s="60"/>
      <c r="AF30" s="60"/>
      <c r="AG30" s="29"/>
      <c r="AH30" s="60"/>
      <c r="AI30" s="60"/>
      <c r="AJ30" s="29"/>
      <c r="AK30" s="60"/>
      <c r="AL30" s="60"/>
      <c r="AM30" s="29"/>
      <c r="AN30" s="60"/>
      <c r="AO30" s="60"/>
      <c r="AP30" s="29"/>
      <c r="AQ30" s="60"/>
      <c r="AR30" s="60"/>
      <c r="AS30" s="29"/>
      <c r="AT30" s="60"/>
      <c r="AU30" s="60"/>
      <c r="AV30" s="29"/>
      <c r="AW30" s="60"/>
      <c r="AX30" s="60"/>
      <c r="AY30" s="29"/>
      <c r="AZ30" s="60"/>
      <c r="BA30" s="60"/>
      <c r="BB30" s="29"/>
      <c r="BC30" s="60"/>
      <c r="BD30" s="60"/>
      <c r="BE30" s="29"/>
      <c r="BF30" s="60"/>
      <c r="BG30" s="60"/>
      <c r="BH30" s="29"/>
      <c r="BI30" s="60"/>
      <c r="BJ30" s="60"/>
      <c r="BK30" s="29"/>
      <c r="BL30" s="60"/>
      <c r="BM30" s="60"/>
      <c r="BN30" s="29"/>
      <c r="BO30" s="60"/>
      <c r="BP30" s="60"/>
      <c r="BQ30" s="29"/>
      <c r="BR30" s="60"/>
      <c r="BS30" s="60"/>
      <c r="BT30" s="29"/>
    </row>
    <row r="31" spans="1:72" ht="15.95" customHeight="1" x14ac:dyDescent="0.2">
      <c r="A31" s="44"/>
      <c r="B31" s="39" t="s">
        <v>50</v>
      </c>
      <c r="C31" s="45">
        <f>C14+C25+C29</f>
        <v>2001911.9900000002</v>
      </c>
      <c r="D31" s="45">
        <f>D14+D25+D29</f>
        <v>1652793.5899999999</v>
      </c>
      <c r="E31" s="41">
        <f t="shared" ref="E31" si="69">IFERROR(ROUND((D31-C31)/C31,4),0)</f>
        <v>-0.1744</v>
      </c>
      <c r="F31" s="43"/>
      <c r="G31" s="45">
        <f>G14+G25+G29</f>
        <v>1816429.17</v>
      </c>
      <c r="H31" s="41">
        <f t="shared" ref="H31" si="70">IFERROR(ROUND((G31-D31)/D31,4),0)</f>
        <v>9.9000000000000005E-2</v>
      </c>
      <c r="I31" s="42"/>
      <c r="J31" s="45">
        <f>J14+J25+J29</f>
        <v>2018718.9200000002</v>
      </c>
      <c r="K31" s="41">
        <f t="shared" ref="K31" si="71">IFERROR(ROUND((J31-G31)/G31,4),0)</f>
        <v>0.1114</v>
      </c>
      <c r="L31" s="42"/>
      <c r="M31" s="45">
        <f>M14+M25+M29</f>
        <v>62279.159999999996</v>
      </c>
      <c r="N31" s="41">
        <f t="shared" si="49"/>
        <v>-0.96909999999999996</v>
      </c>
      <c r="O31" s="53"/>
      <c r="P31" s="45">
        <f>P14+P25+P29</f>
        <v>62124.240000000005</v>
      </c>
      <c r="Q31" s="41">
        <f t="shared" ref="Q31" si="72">IFERROR(ROUND((P31-M31)/M31,4),0)</f>
        <v>-2.5000000000000001E-3</v>
      </c>
      <c r="R31" s="53"/>
      <c r="S31" s="45">
        <f>S14+S25+S29</f>
        <v>78795.09</v>
      </c>
      <c r="T31" s="41">
        <f t="shared" ref="T31" si="73">IFERROR(ROUND((S31-P31)/P31,4),0)</f>
        <v>0.26829999999999998</v>
      </c>
      <c r="U31" s="43"/>
      <c r="V31" s="45">
        <f>V14+V25+V29</f>
        <v>68785.179999999993</v>
      </c>
      <c r="W31" s="41">
        <f t="shared" ref="W31" si="74">IFERROR(ROUND((V31-S31)/S31,4),0)</f>
        <v>-0.127</v>
      </c>
      <c r="X31" s="42"/>
      <c r="Y31" s="45">
        <f>Y14+Y25+Y29</f>
        <v>75631.399999999994</v>
      </c>
      <c r="Z31" s="41">
        <f t="shared" ref="Z31" si="75">IFERROR(ROUND((Y31-V31)/V31,4),0)</f>
        <v>9.9500000000000005E-2</v>
      </c>
      <c r="AA31" s="42"/>
      <c r="AB31" s="45">
        <f>AB14+AB25+AB29</f>
        <v>71601.34</v>
      </c>
      <c r="AC31" s="41">
        <f t="shared" si="54"/>
        <v>-5.33E-2</v>
      </c>
      <c r="AD31" s="53"/>
      <c r="AE31" s="45">
        <f>AE14+AE25+AE29</f>
        <v>91154.57</v>
      </c>
      <c r="AF31" s="41">
        <f t="shared" ref="AF31" si="76">IFERROR(ROUND((AE31-AD31)/AD31,4),0)</f>
        <v>0</v>
      </c>
      <c r="AG31" s="53"/>
      <c r="AH31" s="45">
        <f>AH14+AH25+AH29</f>
        <v>58139.24</v>
      </c>
      <c r="AI31" s="41">
        <f t="shared" ref="AI31" si="77">IFERROR(ROUND((AH31-AG31)/AG31,4),0)</f>
        <v>0</v>
      </c>
      <c r="AJ31" s="43"/>
      <c r="AK31" s="45">
        <f>AK14+AK25+AK29</f>
        <v>92871.33</v>
      </c>
      <c r="AL31" s="41">
        <f t="shared" ref="AL31" si="78">IFERROR(ROUND((AK31-AH31)/AH31,4),0)</f>
        <v>0.59740000000000004</v>
      </c>
      <c r="AM31" s="42"/>
      <c r="AN31" s="45">
        <f>AN14+AN25+AN29</f>
        <v>68605.48000000001</v>
      </c>
      <c r="AO31" s="41">
        <f t="shared" ref="AO31" si="79">IFERROR(ROUND((AN31-AK31)/AK31,4),0)</f>
        <v>-0.26129999999999998</v>
      </c>
      <c r="AP31" s="42"/>
      <c r="AQ31" s="45">
        <f>AQ14+AQ25+AQ29</f>
        <v>55232.08</v>
      </c>
      <c r="AR31" s="41">
        <f t="shared" ref="AR31" si="80">IFERROR(ROUND((AQ31-AP31)/AP31,4),0)</f>
        <v>0</v>
      </c>
      <c r="AS31" s="53"/>
      <c r="AT31" s="45">
        <f>AT14+AT25+AT29</f>
        <v>93833.11</v>
      </c>
      <c r="AU31" s="41">
        <f t="shared" ref="AU31" si="81">IFERROR(ROUND((AT31-AS31)/AS31,4),0)</f>
        <v>0</v>
      </c>
      <c r="AV31" s="53"/>
      <c r="AW31" s="45">
        <f>AW14+AW25+AW29</f>
        <v>78272.42</v>
      </c>
      <c r="AX31" s="41">
        <f t="shared" ref="AX31" si="82">IFERROR(ROUND((AW31-AV31)/AV31,4),0)</f>
        <v>0</v>
      </c>
      <c r="AY31" s="43"/>
      <c r="AZ31" s="45">
        <f>AZ14+AZ25+AZ29</f>
        <v>94865.31</v>
      </c>
      <c r="BA31" s="41">
        <f t="shared" ref="BA31" si="83">IFERROR(ROUND((AZ31-AW31)/AW31,4),0)</f>
        <v>0.21199999999999999</v>
      </c>
      <c r="BB31" s="42"/>
      <c r="BC31" s="45">
        <f>BC14+BC25+BC29</f>
        <v>65932.12</v>
      </c>
      <c r="BD31" s="41">
        <f t="shared" ref="BD31" si="84">IFERROR(ROUND((BC31-AZ31)/AZ31,4),0)</f>
        <v>-0.30499999999999999</v>
      </c>
      <c r="BE31" s="42"/>
      <c r="BF31" s="45">
        <f>BF14+BF25+BF29</f>
        <v>83018.38</v>
      </c>
      <c r="BG31" s="41">
        <f t="shared" ref="BG31" si="85">IFERROR(ROUND((BF31-BC31)/BC31,4),0)</f>
        <v>0.2591</v>
      </c>
      <c r="BH31" s="53"/>
      <c r="BI31" s="45">
        <f>BI14+BI25+BI29</f>
        <v>46272.959999999999</v>
      </c>
      <c r="BJ31" s="41">
        <f t="shared" ref="BJ31" si="86">IFERROR(ROUND((BI31-BF31)/BF31,4),0)</f>
        <v>-0.44259999999999999</v>
      </c>
      <c r="BK31" s="53"/>
      <c r="BL31" s="45">
        <f>BL14+BL25+BL29</f>
        <v>78631.72</v>
      </c>
      <c r="BM31" s="41">
        <f t="shared" ref="BM31" si="87">IFERROR(ROUND((BL31-BI31)/BI31,4),0)</f>
        <v>0.69930000000000003</v>
      </c>
      <c r="BN31" s="53"/>
      <c r="BO31" s="45">
        <f>BO14+BO25+BO29</f>
        <v>69947.06</v>
      </c>
      <c r="BP31" s="41">
        <f t="shared" ref="BP31" si="88">IFERROR(ROUND((BO31-BL31)/BL31,4),0)</f>
        <v>-0.1104</v>
      </c>
      <c r="BQ31" s="53"/>
      <c r="BR31" s="45">
        <f>BR14+BR25+BR29</f>
        <v>89304.73</v>
      </c>
      <c r="BS31" s="41">
        <f t="shared" ref="BS31" si="89">IFERROR(ROUND((BR31-BO31)/BO31,4),0)</f>
        <v>0.2767</v>
      </c>
      <c r="BT31" s="29"/>
    </row>
    <row r="32" spans="1:72" x14ac:dyDescent="0.2">
      <c r="A32" s="61"/>
    </row>
    <row r="33" spans="1:1" x14ac:dyDescent="0.2">
      <c r="A33" s="61"/>
    </row>
    <row r="34" spans="1:1" x14ac:dyDescent="0.2">
      <c r="A34" s="61"/>
    </row>
    <row r="35" spans="1:1" x14ac:dyDescent="0.2">
      <c r="A35" s="61"/>
    </row>
    <row r="36" spans="1:1" x14ac:dyDescent="0.2">
      <c r="A36" s="61"/>
    </row>
    <row r="37" spans="1:1" x14ac:dyDescent="0.2">
      <c r="A37" s="61"/>
    </row>
    <row r="38" spans="1:1" x14ac:dyDescent="0.2">
      <c r="A38" s="61"/>
    </row>
    <row r="39" spans="1:1" x14ac:dyDescent="0.2">
      <c r="A39" s="61"/>
    </row>
    <row r="40" spans="1:1" x14ac:dyDescent="0.2">
      <c r="A40" s="61"/>
    </row>
    <row r="41" spans="1:1" x14ac:dyDescent="0.2">
      <c r="A41" s="61"/>
    </row>
    <row r="42" spans="1:1" x14ac:dyDescent="0.2">
      <c r="A42" s="61"/>
    </row>
    <row r="43" spans="1:1" x14ac:dyDescent="0.2">
      <c r="A43" s="61"/>
    </row>
    <row r="44" spans="1:1" x14ac:dyDescent="0.2">
      <c r="A44" s="61"/>
    </row>
    <row r="45" spans="1:1" x14ac:dyDescent="0.2">
      <c r="A45" s="61"/>
    </row>
    <row r="46" spans="1:1" x14ac:dyDescent="0.2">
      <c r="A46" s="61"/>
    </row>
    <row r="47" spans="1:1" x14ac:dyDescent="0.2">
      <c r="A47" s="61"/>
    </row>
    <row r="48" spans="1:1" x14ac:dyDescent="0.2">
      <c r="A48" s="61"/>
    </row>
    <row r="49" spans="1:1" x14ac:dyDescent="0.2">
      <c r="A49" s="61"/>
    </row>
  </sheetData>
  <mergeCells count="3">
    <mergeCell ref="A1:BT1"/>
    <mergeCell ref="A2:BT2"/>
    <mergeCell ref="A3:BT3"/>
  </mergeCells>
  <conditionalFormatting sqref="K10:K14 N10:N14 Q10:Q14 E10:E14 H10:H14 E17:E25 H17:H25 K17:K25 N17:N25 Q17:Q25">
    <cfRule type="cellIs" dxfId="175" priority="146" operator="greaterThan">
      <formula>0.1</formula>
    </cfRule>
  </conditionalFormatting>
  <conditionalFormatting sqref="K10:K14 N10:N14 Q10:Q14 E10:E14 H10:H14 E17:E25 H17:H25 K17:K25 N17:N25 Q17:Q25">
    <cfRule type="cellIs" dxfId="174" priority="145" operator="lessThan">
      <formula>-0.1</formula>
    </cfRule>
  </conditionalFormatting>
  <conditionalFormatting sqref="K28">
    <cfRule type="cellIs" dxfId="173" priority="138" operator="greaterThan">
      <formula>0.1</formula>
    </cfRule>
  </conditionalFormatting>
  <conditionalFormatting sqref="K28">
    <cfRule type="cellIs" dxfId="172" priority="137" operator="lessThan">
      <formula>-0.1</formula>
    </cfRule>
  </conditionalFormatting>
  <conditionalFormatting sqref="Q28">
    <cfRule type="cellIs" dxfId="171" priority="136" operator="greaterThan">
      <formula>0.1</formula>
    </cfRule>
  </conditionalFormatting>
  <conditionalFormatting sqref="Q28">
    <cfRule type="cellIs" dxfId="170" priority="135" operator="lessThan">
      <formula>-0.1</formula>
    </cfRule>
  </conditionalFormatting>
  <conditionalFormatting sqref="N28">
    <cfRule type="cellIs" dxfId="169" priority="134" operator="greaterThan">
      <formula>0.1</formula>
    </cfRule>
  </conditionalFormatting>
  <conditionalFormatting sqref="N28">
    <cfRule type="cellIs" dxfId="168" priority="133" operator="lessThan">
      <formula>-0.1</formula>
    </cfRule>
  </conditionalFormatting>
  <conditionalFormatting sqref="K29">
    <cfRule type="cellIs" dxfId="167" priority="144" operator="greaterThan">
      <formula>0.1</formula>
    </cfRule>
  </conditionalFormatting>
  <conditionalFormatting sqref="K29">
    <cfRule type="cellIs" dxfId="166" priority="143" operator="lessThan">
      <formula>-0.1</formula>
    </cfRule>
  </conditionalFormatting>
  <conditionalFormatting sqref="N29">
    <cfRule type="cellIs" dxfId="165" priority="142" operator="greaterThan">
      <formula>0.1</formula>
    </cfRule>
  </conditionalFormatting>
  <conditionalFormatting sqref="N29">
    <cfRule type="cellIs" dxfId="164" priority="141" operator="lessThan">
      <formula>-0.1</formula>
    </cfRule>
  </conditionalFormatting>
  <conditionalFormatting sqref="Q29">
    <cfRule type="cellIs" dxfId="163" priority="140" operator="greaterThan">
      <formula>0.1</formula>
    </cfRule>
  </conditionalFormatting>
  <conditionalFormatting sqref="Q29">
    <cfRule type="cellIs" dxfId="162" priority="139" operator="lessThan">
      <formula>-0.1</formula>
    </cfRule>
  </conditionalFormatting>
  <conditionalFormatting sqref="E28:E29">
    <cfRule type="cellIs" dxfId="161" priority="132" operator="greaterThan">
      <formula>0.1</formula>
    </cfRule>
  </conditionalFormatting>
  <conditionalFormatting sqref="E28:E29">
    <cfRule type="cellIs" dxfId="160" priority="131" operator="lessThan">
      <formula>-0.1</formula>
    </cfRule>
  </conditionalFormatting>
  <conditionalFormatting sqref="H28">
    <cfRule type="cellIs" dxfId="159" priority="128" operator="greaterThan">
      <formula>0.1</formula>
    </cfRule>
  </conditionalFormatting>
  <conditionalFormatting sqref="H28">
    <cfRule type="cellIs" dxfId="158" priority="127" operator="lessThan">
      <formula>-0.1</formula>
    </cfRule>
  </conditionalFormatting>
  <conditionalFormatting sqref="H29">
    <cfRule type="cellIs" dxfId="157" priority="130" operator="greaterThan">
      <formula>0.1</formula>
    </cfRule>
  </conditionalFormatting>
  <conditionalFormatting sqref="H29">
    <cfRule type="cellIs" dxfId="156" priority="129" operator="lessThan">
      <formula>-0.1</formula>
    </cfRule>
  </conditionalFormatting>
  <conditionalFormatting sqref="K31">
    <cfRule type="cellIs" dxfId="155" priority="126" operator="greaterThan">
      <formula>0.1</formula>
    </cfRule>
  </conditionalFormatting>
  <conditionalFormatting sqref="K31">
    <cfRule type="cellIs" dxfId="154" priority="125" operator="lessThan">
      <formula>-0.1</formula>
    </cfRule>
  </conditionalFormatting>
  <conditionalFormatting sqref="N31">
    <cfRule type="cellIs" dxfId="153" priority="124" operator="greaterThan">
      <formula>0.1</formula>
    </cfRule>
  </conditionalFormatting>
  <conditionalFormatting sqref="N31">
    <cfRule type="cellIs" dxfId="152" priority="123" operator="lessThan">
      <formula>-0.1</formula>
    </cfRule>
  </conditionalFormatting>
  <conditionalFormatting sqref="Q31">
    <cfRule type="cellIs" dxfId="151" priority="122" operator="greaterThan">
      <formula>0.1</formula>
    </cfRule>
  </conditionalFormatting>
  <conditionalFormatting sqref="Q31">
    <cfRule type="cellIs" dxfId="150" priority="121" operator="lessThan">
      <formula>-0.1</formula>
    </cfRule>
  </conditionalFormatting>
  <conditionalFormatting sqref="E31">
    <cfRule type="cellIs" dxfId="149" priority="120" operator="greaterThan">
      <formula>0.1</formula>
    </cfRule>
  </conditionalFormatting>
  <conditionalFormatting sqref="E31">
    <cfRule type="cellIs" dxfId="148" priority="119" operator="lessThan">
      <formula>-0.1</formula>
    </cfRule>
  </conditionalFormatting>
  <conditionalFormatting sqref="H31">
    <cfRule type="cellIs" dxfId="147" priority="118" operator="greaterThan">
      <formula>0.1</formula>
    </cfRule>
  </conditionalFormatting>
  <conditionalFormatting sqref="H31">
    <cfRule type="cellIs" dxfId="146" priority="117" operator="lessThan">
      <formula>-0.1</formula>
    </cfRule>
  </conditionalFormatting>
  <conditionalFormatting sqref="T10:T14 T17:T25">
    <cfRule type="cellIs" dxfId="145" priority="116" operator="greaterThan">
      <formula>0.1</formula>
    </cfRule>
  </conditionalFormatting>
  <conditionalFormatting sqref="T10:T14 T17:T25">
    <cfRule type="cellIs" dxfId="144" priority="115" operator="lessThan">
      <formula>-0.1</formula>
    </cfRule>
  </conditionalFormatting>
  <conditionalFormatting sqref="T28:T29">
    <cfRule type="cellIs" dxfId="143" priority="114" operator="greaterThan">
      <formula>0.1</formula>
    </cfRule>
  </conditionalFormatting>
  <conditionalFormatting sqref="T28:T29">
    <cfRule type="cellIs" dxfId="142" priority="113" operator="lessThan">
      <formula>-0.1</formula>
    </cfRule>
  </conditionalFormatting>
  <conditionalFormatting sqref="T31">
    <cfRule type="cellIs" dxfId="141" priority="112" operator="greaterThan">
      <formula>0.1</formula>
    </cfRule>
  </conditionalFormatting>
  <conditionalFormatting sqref="T31">
    <cfRule type="cellIs" dxfId="140" priority="111" operator="lessThan">
      <formula>-0.1</formula>
    </cfRule>
  </conditionalFormatting>
  <conditionalFormatting sqref="Z10:Z14 AC10:AC14 AF10:AF14 W10:W14 W17:W25 Z17:Z25 AC17:AC25 AF17:AF25">
    <cfRule type="cellIs" dxfId="139" priority="110" operator="greaterThan">
      <formula>0.1</formula>
    </cfRule>
  </conditionalFormatting>
  <conditionalFormatting sqref="Z10:Z14 AC10:AC14 AF10:AF14 W10:W14 W17:W25 Z17:Z25 AC17:AC25 AF17:AF25">
    <cfRule type="cellIs" dxfId="138" priority="109" operator="lessThan">
      <formula>-0.1</formula>
    </cfRule>
  </conditionalFormatting>
  <conditionalFormatting sqref="Z28:Z29">
    <cfRule type="cellIs" dxfId="137" priority="108" operator="greaterThan">
      <formula>0.1</formula>
    </cfRule>
  </conditionalFormatting>
  <conditionalFormatting sqref="Z28:Z29">
    <cfRule type="cellIs" dxfId="136" priority="107" operator="lessThan">
      <formula>-0.1</formula>
    </cfRule>
  </conditionalFormatting>
  <conditionalFormatting sqref="AF28:AF29">
    <cfRule type="cellIs" dxfId="135" priority="106" operator="greaterThan">
      <formula>0.1</formula>
    </cfRule>
  </conditionalFormatting>
  <conditionalFormatting sqref="AF28:AF29">
    <cfRule type="cellIs" dxfId="134" priority="105" operator="lessThan">
      <formula>-0.1</formula>
    </cfRule>
  </conditionalFormatting>
  <conditionalFormatting sqref="AC28:AC29">
    <cfRule type="cellIs" dxfId="133" priority="104" operator="greaterThan">
      <formula>0.1</formula>
    </cfRule>
  </conditionalFormatting>
  <conditionalFormatting sqref="AC28:AC29">
    <cfRule type="cellIs" dxfId="132" priority="103" operator="lessThan">
      <formula>-0.1</formula>
    </cfRule>
  </conditionalFormatting>
  <conditionalFormatting sqref="W28:W29">
    <cfRule type="cellIs" dxfId="131" priority="102" operator="greaterThan">
      <formula>0.1</formula>
    </cfRule>
  </conditionalFormatting>
  <conditionalFormatting sqref="W28:W29">
    <cfRule type="cellIs" dxfId="130" priority="101" operator="lessThan">
      <formula>-0.1</formula>
    </cfRule>
  </conditionalFormatting>
  <conditionalFormatting sqref="Z31">
    <cfRule type="cellIs" dxfId="129" priority="100" operator="greaterThan">
      <formula>0.1</formula>
    </cfRule>
  </conditionalFormatting>
  <conditionalFormatting sqref="Z31">
    <cfRule type="cellIs" dxfId="128" priority="99" operator="lessThan">
      <formula>-0.1</formula>
    </cfRule>
  </conditionalFormatting>
  <conditionalFormatting sqref="AC31">
    <cfRule type="cellIs" dxfId="127" priority="98" operator="greaterThan">
      <formula>0.1</formula>
    </cfRule>
  </conditionalFormatting>
  <conditionalFormatting sqref="AC31">
    <cfRule type="cellIs" dxfId="126" priority="97" operator="lessThan">
      <formula>-0.1</formula>
    </cfRule>
  </conditionalFormatting>
  <conditionalFormatting sqref="AF31">
    <cfRule type="cellIs" dxfId="125" priority="96" operator="greaterThan">
      <formula>0.1</formula>
    </cfRule>
  </conditionalFormatting>
  <conditionalFormatting sqref="AF31">
    <cfRule type="cellIs" dxfId="124" priority="95" operator="lessThan">
      <formula>-0.1</formula>
    </cfRule>
  </conditionalFormatting>
  <conditionalFormatting sqref="W31">
    <cfRule type="cellIs" dxfId="123" priority="94" operator="greaterThan">
      <formula>0.1</formula>
    </cfRule>
  </conditionalFormatting>
  <conditionalFormatting sqref="W31">
    <cfRule type="cellIs" dxfId="122" priority="93" operator="lessThan">
      <formula>-0.1</formula>
    </cfRule>
  </conditionalFormatting>
  <conditionalFormatting sqref="AI10:AI14 AI17:AI25">
    <cfRule type="cellIs" dxfId="121" priority="92" operator="greaterThan">
      <formula>0.1</formula>
    </cfRule>
  </conditionalFormatting>
  <conditionalFormatting sqref="AI10:AI14 AI17:AI25">
    <cfRule type="cellIs" dxfId="120" priority="91" operator="lessThan">
      <formula>-0.1</formula>
    </cfRule>
  </conditionalFormatting>
  <conditionalFormatting sqref="AI28">
    <cfRule type="cellIs" dxfId="119" priority="88" operator="greaterThan">
      <formula>0.1</formula>
    </cfRule>
  </conditionalFormatting>
  <conditionalFormatting sqref="AI28">
    <cfRule type="cellIs" dxfId="118" priority="87" operator="lessThan">
      <formula>-0.1</formula>
    </cfRule>
  </conditionalFormatting>
  <conditionalFormatting sqref="AI29">
    <cfRule type="cellIs" dxfId="117" priority="90" operator="greaterThan">
      <formula>0.1</formula>
    </cfRule>
  </conditionalFormatting>
  <conditionalFormatting sqref="AI29">
    <cfRule type="cellIs" dxfId="116" priority="89" operator="lessThan">
      <formula>-0.1</formula>
    </cfRule>
  </conditionalFormatting>
  <conditionalFormatting sqref="AI31">
    <cfRule type="cellIs" dxfId="115" priority="86" operator="greaterThan">
      <formula>0.1</formula>
    </cfRule>
  </conditionalFormatting>
  <conditionalFormatting sqref="AI31">
    <cfRule type="cellIs" dxfId="114" priority="85" operator="lessThan">
      <formula>-0.1</formula>
    </cfRule>
  </conditionalFormatting>
  <conditionalFormatting sqref="AO10:AO14 AR10:AR14 AU10:AU14 AL10:AL14 AL17:AL25 AO17:AO25 AR17:AR25 AU17:AU25">
    <cfRule type="cellIs" dxfId="113" priority="84" operator="greaterThan">
      <formula>0.1</formula>
    </cfRule>
  </conditionalFormatting>
  <conditionalFormatting sqref="AO10:AO14 AR10:AR14 AU10:AU14 AL10:AL14 AL17:AL25 AO17:AO25 AR17:AR25 AU17:AU25">
    <cfRule type="cellIs" dxfId="112" priority="83" operator="lessThan">
      <formula>-0.1</formula>
    </cfRule>
  </conditionalFormatting>
  <conditionalFormatting sqref="AO28">
    <cfRule type="cellIs" dxfId="111" priority="76" operator="greaterThan">
      <formula>0.1</formula>
    </cfRule>
  </conditionalFormatting>
  <conditionalFormatting sqref="AO28">
    <cfRule type="cellIs" dxfId="110" priority="75" operator="lessThan">
      <formula>-0.1</formula>
    </cfRule>
  </conditionalFormatting>
  <conditionalFormatting sqref="AU28">
    <cfRule type="cellIs" dxfId="109" priority="74" operator="greaterThan">
      <formula>0.1</formula>
    </cfRule>
  </conditionalFormatting>
  <conditionalFormatting sqref="AU28">
    <cfRule type="cellIs" dxfId="108" priority="73" operator="lessThan">
      <formula>-0.1</formula>
    </cfRule>
  </conditionalFormatting>
  <conditionalFormatting sqref="AR28">
    <cfRule type="cellIs" dxfId="107" priority="72" operator="greaterThan">
      <formula>0.1</formula>
    </cfRule>
  </conditionalFormatting>
  <conditionalFormatting sqref="AR28">
    <cfRule type="cellIs" dxfId="106" priority="71" operator="lessThan">
      <formula>-0.1</formula>
    </cfRule>
  </conditionalFormatting>
  <conditionalFormatting sqref="AO29">
    <cfRule type="cellIs" dxfId="105" priority="82" operator="greaterThan">
      <formula>0.1</formula>
    </cfRule>
  </conditionalFormatting>
  <conditionalFormatting sqref="AO29">
    <cfRule type="cellIs" dxfId="104" priority="81" operator="lessThan">
      <formula>-0.1</formula>
    </cfRule>
  </conditionalFormatting>
  <conditionalFormatting sqref="AR29">
    <cfRule type="cellIs" dxfId="103" priority="80" operator="greaterThan">
      <formula>0.1</formula>
    </cfRule>
  </conditionalFormatting>
  <conditionalFormatting sqref="AR29">
    <cfRule type="cellIs" dxfId="102" priority="79" operator="lessThan">
      <formula>-0.1</formula>
    </cfRule>
  </conditionalFormatting>
  <conditionalFormatting sqref="AU29">
    <cfRule type="cellIs" dxfId="101" priority="78" operator="greaterThan">
      <formula>0.1</formula>
    </cfRule>
  </conditionalFormatting>
  <conditionalFormatting sqref="AU29">
    <cfRule type="cellIs" dxfId="100" priority="77" operator="lessThan">
      <formula>-0.1</formula>
    </cfRule>
  </conditionalFormatting>
  <conditionalFormatting sqref="AL28">
    <cfRule type="cellIs" dxfId="99" priority="68" operator="greaterThan">
      <formula>0.1</formula>
    </cfRule>
  </conditionalFormatting>
  <conditionalFormatting sqref="AL28">
    <cfRule type="cellIs" dxfId="98" priority="67" operator="lessThan">
      <formula>-0.1</formula>
    </cfRule>
  </conditionalFormatting>
  <conditionalFormatting sqref="AL29">
    <cfRule type="cellIs" dxfId="97" priority="70" operator="greaterThan">
      <formula>0.1</formula>
    </cfRule>
  </conditionalFormatting>
  <conditionalFormatting sqref="AL29">
    <cfRule type="cellIs" dxfId="96" priority="69" operator="lessThan">
      <formula>-0.1</formula>
    </cfRule>
  </conditionalFormatting>
  <conditionalFormatting sqref="AO31">
    <cfRule type="cellIs" dxfId="95" priority="66" operator="greaterThan">
      <formula>0.1</formula>
    </cfRule>
  </conditionalFormatting>
  <conditionalFormatting sqref="AO31">
    <cfRule type="cellIs" dxfId="94" priority="65" operator="lessThan">
      <formula>-0.1</formula>
    </cfRule>
  </conditionalFormatting>
  <conditionalFormatting sqref="AR31">
    <cfRule type="cellIs" dxfId="93" priority="64" operator="greaterThan">
      <formula>0.1</formula>
    </cfRule>
  </conditionalFormatting>
  <conditionalFormatting sqref="AR31">
    <cfRule type="cellIs" dxfId="92" priority="63" operator="lessThan">
      <formula>-0.1</formula>
    </cfRule>
  </conditionalFormatting>
  <conditionalFormatting sqref="AU31">
    <cfRule type="cellIs" dxfId="91" priority="62" operator="greaterThan">
      <formula>0.1</formula>
    </cfRule>
  </conditionalFormatting>
  <conditionalFormatting sqref="AU31">
    <cfRule type="cellIs" dxfId="90" priority="61" operator="lessThan">
      <formula>-0.1</formula>
    </cfRule>
  </conditionalFormatting>
  <conditionalFormatting sqref="AL31">
    <cfRule type="cellIs" dxfId="89" priority="60" operator="greaterThan">
      <formula>0.1</formula>
    </cfRule>
  </conditionalFormatting>
  <conditionalFormatting sqref="AL31">
    <cfRule type="cellIs" dxfId="88" priority="59" operator="lessThan">
      <formula>-0.1</formula>
    </cfRule>
  </conditionalFormatting>
  <conditionalFormatting sqref="AX10:AX14 AX17:AX25">
    <cfRule type="cellIs" dxfId="87" priority="58" operator="greaterThan">
      <formula>0.1</formula>
    </cfRule>
  </conditionalFormatting>
  <conditionalFormatting sqref="AX10:AX14 AX17:AX25">
    <cfRule type="cellIs" dxfId="86" priority="57" operator="lessThan">
      <formula>-0.1</formula>
    </cfRule>
  </conditionalFormatting>
  <conditionalFormatting sqref="AX28">
    <cfRule type="cellIs" dxfId="85" priority="54" operator="greaterThan">
      <formula>0.1</formula>
    </cfRule>
  </conditionalFormatting>
  <conditionalFormatting sqref="AX28">
    <cfRule type="cellIs" dxfId="84" priority="53" operator="lessThan">
      <formula>-0.1</formula>
    </cfRule>
  </conditionalFormatting>
  <conditionalFormatting sqref="AX29">
    <cfRule type="cellIs" dxfId="83" priority="56" operator="greaterThan">
      <formula>0.1</formula>
    </cfRule>
  </conditionalFormatting>
  <conditionalFormatting sqref="AX29">
    <cfRule type="cellIs" dxfId="82" priority="55" operator="lessThan">
      <formula>-0.1</formula>
    </cfRule>
  </conditionalFormatting>
  <conditionalFormatting sqref="AX31">
    <cfRule type="cellIs" dxfId="81" priority="52" operator="greaterThan">
      <formula>0.1</formula>
    </cfRule>
  </conditionalFormatting>
  <conditionalFormatting sqref="AX31">
    <cfRule type="cellIs" dxfId="80" priority="51" operator="lessThan">
      <formula>-0.1</formula>
    </cfRule>
  </conditionalFormatting>
  <conditionalFormatting sqref="BD10:BD14 BG10:BG14 BJ10:BJ14 BA10:BA14 BA17:BA25 BD17:BD25 BG17:BG25 BJ17:BJ25">
    <cfRule type="cellIs" dxfId="79" priority="50" operator="greaterThan">
      <formula>0.1</formula>
    </cfRule>
  </conditionalFormatting>
  <conditionalFormatting sqref="BD10:BD14 BG10:BG14 BJ10:BJ14 BA10:BA14 BA17:BA25 BD17:BD25 BG17:BG25 BJ17:BJ25">
    <cfRule type="cellIs" dxfId="78" priority="49" operator="lessThan">
      <formula>-0.1</formula>
    </cfRule>
  </conditionalFormatting>
  <conditionalFormatting sqref="BD28">
    <cfRule type="cellIs" dxfId="77" priority="42" operator="greaterThan">
      <formula>0.1</formula>
    </cfRule>
  </conditionalFormatting>
  <conditionalFormatting sqref="BD28">
    <cfRule type="cellIs" dxfId="76" priority="41" operator="lessThan">
      <formula>-0.1</formula>
    </cfRule>
  </conditionalFormatting>
  <conditionalFormatting sqref="BJ28">
    <cfRule type="cellIs" dxfId="75" priority="40" operator="greaterThan">
      <formula>0.1</formula>
    </cfRule>
  </conditionalFormatting>
  <conditionalFormatting sqref="BJ28">
    <cfRule type="cellIs" dxfId="74" priority="39" operator="lessThan">
      <formula>-0.1</formula>
    </cfRule>
  </conditionalFormatting>
  <conditionalFormatting sqref="BG28">
    <cfRule type="cellIs" dxfId="73" priority="38" operator="greaterThan">
      <formula>0.1</formula>
    </cfRule>
  </conditionalFormatting>
  <conditionalFormatting sqref="BG28">
    <cfRule type="cellIs" dxfId="72" priority="37" operator="lessThan">
      <formula>-0.1</formula>
    </cfRule>
  </conditionalFormatting>
  <conditionalFormatting sqref="BD29">
    <cfRule type="cellIs" dxfId="71" priority="48" operator="greaterThan">
      <formula>0.1</formula>
    </cfRule>
  </conditionalFormatting>
  <conditionalFormatting sqref="BD29">
    <cfRule type="cellIs" dxfId="70" priority="47" operator="lessThan">
      <formula>-0.1</formula>
    </cfRule>
  </conditionalFormatting>
  <conditionalFormatting sqref="BG29">
    <cfRule type="cellIs" dxfId="69" priority="46" operator="greaterThan">
      <formula>0.1</formula>
    </cfRule>
  </conditionalFormatting>
  <conditionalFormatting sqref="BG29">
    <cfRule type="cellIs" dxfId="68" priority="45" operator="lessThan">
      <formula>-0.1</formula>
    </cfRule>
  </conditionalFormatting>
  <conditionalFormatting sqref="BJ29">
    <cfRule type="cellIs" dxfId="67" priority="44" operator="greaterThan">
      <formula>0.1</formula>
    </cfRule>
  </conditionalFormatting>
  <conditionalFormatting sqref="BJ29">
    <cfRule type="cellIs" dxfId="66" priority="43" operator="lessThan">
      <formula>-0.1</formula>
    </cfRule>
  </conditionalFormatting>
  <conditionalFormatting sqref="BA28">
    <cfRule type="cellIs" dxfId="65" priority="34" operator="greaterThan">
      <formula>0.1</formula>
    </cfRule>
  </conditionalFormatting>
  <conditionalFormatting sqref="BA28">
    <cfRule type="cellIs" dxfId="64" priority="33" operator="lessThan">
      <formula>-0.1</formula>
    </cfRule>
  </conditionalFormatting>
  <conditionalFormatting sqref="BA29">
    <cfRule type="cellIs" dxfId="63" priority="36" operator="greaterThan">
      <formula>0.1</formula>
    </cfRule>
  </conditionalFormatting>
  <conditionalFormatting sqref="BA29">
    <cfRule type="cellIs" dxfId="62" priority="35" operator="lessThan">
      <formula>-0.1</formula>
    </cfRule>
  </conditionalFormatting>
  <conditionalFormatting sqref="BD31">
    <cfRule type="cellIs" dxfId="61" priority="32" operator="greaterThan">
      <formula>0.1</formula>
    </cfRule>
  </conditionalFormatting>
  <conditionalFormatting sqref="BD31">
    <cfRule type="cellIs" dxfId="60" priority="31" operator="lessThan">
      <formula>-0.1</formula>
    </cfRule>
  </conditionalFormatting>
  <conditionalFormatting sqref="BG31">
    <cfRule type="cellIs" dxfId="59" priority="30" operator="greaterThan">
      <formula>0.1</formula>
    </cfRule>
  </conditionalFormatting>
  <conditionalFormatting sqref="BG31">
    <cfRule type="cellIs" dxfId="58" priority="29" operator="lessThan">
      <formula>-0.1</formula>
    </cfRule>
  </conditionalFormatting>
  <conditionalFormatting sqref="BJ31">
    <cfRule type="cellIs" dxfId="57" priority="28" operator="greaterThan">
      <formula>0.1</formula>
    </cfRule>
  </conditionalFormatting>
  <conditionalFormatting sqref="BJ31">
    <cfRule type="cellIs" dxfId="56" priority="27" operator="lessThan">
      <formula>-0.1</formula>
    </cfRule>
  </conditionalFormatting>
  <conditionalFormatting sqref="BA31">
    <cfRule type="cellIs" dxfId="55" priority="26" operator="greaterThan">
      <formula>0.1</formula>
    </cfRule>
  </conditionalFormatting>
  <conditionalFormatting sqref="BA31">
    <cfRule type="cellIs" dxfId="54" priority="25" operator="lessThan">
      <formula>-0.1</formula>
    </cfRule>
  </conditionalFormatting>
  <conditionalFormatting sqref="BM10:BM14 BM17:BM25">
    <cfRule type="cellIs" dxfId="53" priority="24" operator="greaterThan">
      <formula>0.1</formula>
    </cfRule>
  </conditionalFormatting>
  <conditionalFormatting sqref="BM10:BM14 BM17:BM25">
    <cfRule type="cellIs" dxfId="52" priority="23" operator="lessThan">
      <formula>-0.1</formula>
    </cfRule>
  </conditionalFormatting>
  <conditionalFormatting sqref="BM28">
    <cfRule type="cellIs" dxfId="51" priority="20" operator="greaterThan">
      <formula>0.1</formula>
    </cfRule>
  </conditionalFormatting>
  <conditionalFormatting sqref="BM28">
    <cfRule type="cellIs" dxfId="50" priority="19" operator="lessThan">
      <formula>-0.1</formula>
    </cfRule>
  </conditionalFormatting>
  <conditionalFormatting sqref="BM29">
    <cfRule type="cellIs" dxfId="49" priority="22" operator="greaterThan">
      <formula>0.1</formula>
    </cfRule>
  </conditionalFormatting>
  <conditionalFormatting sqref="BM29">
    <cfRule type="cellIs" dxfId="48" priority="21" operator="lessThan">
      <formula>-0.1</formula>
    </cfRule>
  </conditionalFormatting>
  <conditionalFormatting sqref="BM31">
    <cfRule type="cellIs" dxfId="47" priority="18" operator="greaterThan">
      <formula>0.1</formula>
    </cfRule>
  </conditionalFormatting>
  <conditionalFormatting sqref="BM31">
    <cfRule type="cellIs" dxfId="46" priority="17" operator="lessThan">
      <formula>-0.1</formula>
    </cfRule>
  </conditionalFormatting>
  <conditionalFormatting sqref="BP10:BP14 BP17:BP25">
    <cfRule type="cellIs" dxfId="45" priority="16" operator="greaterThan">
      <formula>0.1</formula>
    </cfRule>
  </conditionalFormatting>
  <conditionalFormatting sqref="BP10:BP14 BP17:BP25">
    <cfRule type="cellIs" dxfId="44" priority="15" operator="lessThan">
      <formula>-0.1</formula>
    </cfRule>
  </conditionalFormatting>
  <conditionalFormatting sqref="BP28">
    <cfRule type="cellIs" dxfId="43" priority="12" operator="greaterThan">
      <formula>0.1</formula>
    </cfRule>
  </conditionalFormatting>
  <conditionalFormatting sqref="BP28">
    <cfRule type="cellIs" dxfId="42" priority="11" operator="lessThan">
      <formula>-0.1</formula>
    </cfRule>
  </conditionalFormatting>
  <conditionalFormatting sqref="BP29">
    <cfRule type="cellIs" dxfId="41" priority="14" operator="greaterThan">
      <formula>0.1</formula>
    </cfRule>
  </conditionalFormatting>
  <conditionalFormatting sqref="BP29">
    <cfRule type="cellIs" dxfId="40" priority="13" operator="lessThan">
      <formula>-0.1</formula>
    </cfRule>
  </conditionalFormatting>
  <conditionalFormatting sqref="BP31">
    <cfRule type="cellIs" dxfId="39" priority="10" operator="greaterThan">
      <formula>0.1</formula>
    </cfRule>
  </conditionalFormatting>
  <conditionalFormatting sqref="BP31">
    <cfRule type="cellIs" dxfId="38" priority="9" operator="lessThan">
      <formula>-0.1</formula>
    </cfRule>
  </conditionalFormatting>
  <conditionalFormatting sqref="BS10:BS14 BS17:BS25">
    <cfRule type="cellIs" dxfId="37" priority="8" operator="greaterThan">
      <formula>0.1</formula>
    </cfRule>
  </conditionalFormatting>
  <conditionalFormatting sqref="BS10:BS14 BS17:BS25">
    <cfRule type="cellIs" dxfId="36" priority="7" operator="lessThan">
      <formula>-0.1</formula>
    </cfRule>
  </conditionalFormatting>
  <conditionalFormatting sqref="BS28">
    <cfRule type="cellIs" dxfId="35" priority="4" operator="greaterThan">
      <formula>0.1</formula>
    </cfRule>
  </conditionalFormatting>
  <conditionalFormatting sqref="BS28">
    <cfRule type="cellIs" dxfId="34" priority="3" operator="lessThan">
      <formula>-0.1</formula>
    </cfRule>
  </conditionalFormatting>
  <conditionalFormatting sqref="BS29">
    <cfRule type="cellIs" dxfId="33" priority="6" operator="greaterThan">
      <formula>0.1</formula>
    </cfRule>
  </conditionalFormatting>
  <conditionalFormatting sqref="BS29">
    <cfRule type="cellIs" dxfId="32" priority="5" operator="lessThan">
      <formula>-0.1</formula>
    </cfRule>
  </conditionalFormatting>
  <conditionalFormatting sqref="BS31">
    <cfRule type="cellIs" dxfId="31" priority="2" operator="greaterThan">
      <formula>0.1</formula>
    </cfRule>
  </conditionalFormatting>
  <conditionalFormatting sqref="BS31">
    <cfRule type="cellIs" dxfId="30" priority="1" operator="lessThan">
      <formula>-0.1</formula>
    </cfRule>
  </conditionalFormatting>
  <printOptions horizontalCentered="1"/>
  <pageMargins left="0.5" right="0.5" top="1" bottom="0.75" header="0.3" footer="0.3"/>
  <pageSetup scale="56" fitToWidth="4" orientation="landscape" r:id="rId1"/>
  <headerFooter>
    <oddFooter>&amp;R&amp;"Times New Roman,Regular"Attachment to Response to Question No. 4
Page &amp;P of &amp;N
McCombs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4EB882-B0B6-4D5A-A3C5-751CB57CFBE7}">
  <dimension ref="A1:BT50"/>
  <sheetViews>
    <sheetView zoomScale="80" zoomScaleNormal="80" zoomScaleSheetLayoutView="100" workbookViewId="0">
      <selection sqref="A1:BT1"/>
    </sheetView>
  </sheetViews>
  <sheetFormatPr defaultColWidth="9.140625" defaultRowHeight="12.75" x14ac:dyDescent="0.2"/>
  <cols>
    <col min="1" max="1" width="13.42578125" style="1" customWidth="1"/>
    <col min="2" max="2" width="42.5703125" style="1" customWidth="1"/>
    <col min="3" max="4" width="11.140625" style="1" bestFit="1" customWidth="1"/>
    <col min="5" max="5" width="8.85546875" style="1" bestFit="1" customWidth="1"/>
    <col min="6" max="6" width="28.5703125" style="2" customWidth="1"/>
    <col min="7" max="7" width="13.42578125" style="1" bestFit="1" customWidth="1"/>
    <col min="8" max="8" width="10.5703125" style="1" customWidth="1"/>
    <col min="9" max="9" width="31.5703125" style="2" customWidth="1"/>
    <col min="10" max="10" width="12.140625" style="1" customWidth="1"/>
    <col min="11" max="11" width="10.140625" style="1" customWidth="1"/>
    <col min="12" max="12" width="34.42578125" style="2" customWidth="1"/>
    <col min="13" max="13" width="14.5703125" style="1" customWidth="1"/>
    <col min="14" max="14" width="10.140625" style="1" customWidth="1"/>
    <col min="15" max="15" width="37" style="2" customWidth="1"/>
    <col min="16" max="16" width="11.85546875" style="1" customWidth="1"/>
    <col min="17" max="17" width="10.140625" style="1" customWidth="1"/>
    <col min="18" max="18" width="32.5703125" style="2" customWidth="1"/>
    <col min="19" max="19" width="9.140625" style="1"/>
    <col min="20" max="20" width="17.5703125" style="1" bestFit="1" customWidth="1"/>
    <col min="21" max="21" width="10.85546875" style="1" bestFit="1" customWidth="1"/>
    <col min="22" max="16384" width="9.140625" style="1"/>
  </cols>
  <sheetData>
    <row r="1" spans="1:72" ht="20.85" customHeight="1" x14ac:dyDescent="0.3">
      <c r="A1" s="87" t="s">
        <v>0</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7"/>
      <c r="BL1" s="87"/>
      <c r="BM1" s="87"/>
      <c r="BN1" s="87"/>
      <c r="BO1" s="87"/>
      <c r="BP1" s="87"/>
      <c r="BQ1" s="87"/>
      <c r="BR1" s="87"/>
      <c r="BS1" s="87"/>
      <c r="BT1" s="87"/>
    </row>
    <row r="2" spans="1:72" ht="20.85" customHeight="1" x14ac:dyDescent="0.3">
      <c r="A2" s="87" t="s">
        <v>1</v>
      </c>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row>
    <row r="3" spans="1:72" ht="20.85" customHeight="1" x14ac:dyDescent="0.2">
      <c r="A3" s="88" t="s">
        <v>2</v>
      </c>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row>
    <row r="4" spans="1:72" ht="15.95" customHeight="1" x14ac:dyDescent="0.2"/>
    <row r="5" spans="1:72" x14ac:dyDescent="0.2">
      <c r="B5" s="3" t="s">
        <v>3</v>
      </c>
      <c r="C5" s="4" t="s">
        <v>4</v>
      </c>
      <c r="D5" s="4" t="s">
        <v>5</v>
      </c>
      <c r="E5" s="5"/>
      <c r="F5" s="6"/>
      <c r="G5" s="4" t="s">
        <v>6</v>
      </c>
      <c r="H5" s="5"/>
      <c r="I5" s="7"/>
      <c r="J5" s="4" t="s">
        <v>7</v>
      </c>
      <c r="K5" s="5"/>
      <c r="L5" s="7"/>
      <c r="M5" s="4" t="s">
        <v>8</v>
      </c>
      <c r="N5" s="5"/>
      <c r="O5" s="6"/>
      <c r="P5" s="4" t="s">
        <v>9</v>
      </c>
      <c r="Q5" s="5"/>
    </row>
    <row r="6" spans="1:72" ht="39" thickBot="1" x14ac:dyDescent="0.25">
      <c r="A6" s="8"/>
      <c r="B6" s="9" t="s">
        <v>10</v>
      </c>
      <c r="C6" s="10" t="s">
        <v>11</v>
      </c>
      <c r="D6" s="10" t="s">
        <v>12</v>
      </c>
      <c r="E6" s="11" t="s">
        <v>13</v>
      </c>
      <c r="F6" s="12" t="s">
        <v>14</v>
      </c>
      <c r="G6" s="10" t="s">
        <v>4</v>
      </c>
      <c r="H6" s="11" t="s">
        <v>13</v>
      </c>
      <c r="I6" s="12" t="s">
        <v>14</v>
      </c>
      <c r="J6" s="10" t="s">
        <v>5</v>
      </c>
      <c r="K6" s="11" t="s">
        <v>13</v>
      </c>
      <c r="L6" s="12" t="s">
        <v>14</v>
      </c>
      <c r="M6" s="10" t="s">
        <v>6</v>
      </c>
      <c r="N6" s="11" t="s">
        <v>13</v>
      </c>
      <c r="O6" s="12" t="s">
        <v>14</v>
      </c>
      <c r="P6" s="10" t="s">
        <v>7</v>
      </c>
      <c r="Q6" s="11" t="s">
        <v>13</v>
      </c>
      <c r="R6" s="12" t="s">
        <v>14</v>
      </c>
    </row>
    <row r="7" spans="1:72" ht="15.95" customHeight="1" thickTop="1" x14ac:dyDescent="0.2">
      <c r="B7" s="13" t="s">
        <v>15</v>
      </c>
    </row>
    <row r="8" spans="1:72" ht="15.95" customHeight="1" x14ac:dyDescent="0.2">
      <c r="A8" s="14"/>
    </row>
    <row r="9" spans="1:72" ht="15.95" customHeight="1" x14ac:dyDescent="0.2">
      <c r="A9" s="15" t="s">
        <v>16</v>
      </c>
      <c r="B9" s="16"/>
      <c r="C9" s="17"/>
      <c r="D9" s="17"/>
      <c r="E9" s="17"/>
      <c r="F9" s="18"/>
      <c r="G9" s="19"/>
      <c r="H9" s="19"/>
      <c r="I9" s="20"/>
      <c r="J9" s="19"/>
      <c r="K9" s="19"/>
      <c r="L9" s="20"/>
      <c r="M9" s="19"/>
      <c r="N9" s="19"/>
      <c r="O9" s="20"/>
      <c r="P9" s="19"/>
      <c r="Q9" s="19"/>
      <c r="R9" s="21"/>
    </row>
    <row r="10" spans="1:72" ht="15.95" customHeight="1" x14ac:dyDescent="0.2">
      <c r="A10" s="22" t="s">
        <v>17</v>
      </c>
      <c r="B10" s="23" t="s">
        <v>18</v>
      </c>
      <c r="C10" s="24">
        <v>0</v>
      </c>
      <c r="D10" s="24">
        <v>0</v>
      </c>
      <c r="E10" s="25">
        <f>IFERROR(ROUND((D10-C10)/C10,4),0)</f>
        <v>0</v>
      </c>
      <c r="F10" s="26"/>
      <c r="G10" s="24">
        <v>0</v>
      </c>
      <c r="H10" s="25">
        <f>IFERROR(ROUND((G10-D10)/D10,4),0)</f>
        <v>0</v>
      </c>
      <c r="I10" s="27"/>
      <c r="J10" s="24">
        <v>0</v>
      </c>
      <c r="K10" s="25">
        <f>IFERROR(ROUND((J10-G10)/G10,4),0)</f>
        <v>0</v>
      </c>
      <c r="L10" s="27"/>
      <c r="M10" s="24">
        <v>0</v>
      </c>
      <c r="N10" s="25">
        <f>(IFERROR(ROUND((M10-J10)/J10,4),0))</f>
        <v>0</v>
      </c>
      <c r="O10" s="28"/>
      <c r="P10" s="24">
        <v>0</v>
      </c>
      <c r="Q10" s="25">
        <f>(IFERROR(ROUND((P10-M10)/M10,4),0))</f>
        <v>0</v>
      </c>
      <c r="R10" s="29"/>
    </row>
    <row r="11" spans="1:72" ht="15.95" customHeight="1" x14ac:dyDescent="0.2">
      <c r="A11" s="30" t="s">
        <v>19</v>
      </c>
      <c r="B11" s="31" t="s">
        <v>20</v>
      </c>
      <c r="C11" s="32">
        <v>0</v>
      </c>
      <c r="D11" s="32">
        <v>0</v>
      </c>
      <c r="E11" s="33">
        <f t="shared" ref="E11:E14" si="0">IFERROR(ROUND((D11-C11)/C11,4),0)</f>
        <v>0</v>
      </c>
      <c r="F11" s="34"/>
      <c r="G11" s="32">
        <v>0</v>
      </c>
      <c r="H11" s="33">
        <f t="shared" ref="H11:H14" si="1">IFERROR(ROUND((G11-D11)/D11,4),0)</f>
        <v>0</v>
      </c>
      <c r="I11" s="35"/>
      <c r="J11" s="32">
        <v>0</v>
      </c>
      <c r="K11" s="33">
        <f t="shared" ref="K11:K14" si="2">IFERROR(ROUND((J11-G11)/G11,4),0)</f>
        <v>0</v>
      </c>
      <c r="L11" s="35"/>
      <c r="M11" s="32">
        <v>0</v>
      </c>
      <c r="N11" s="33">
        <f t="shared" ref="N11:N14" si="3">(IFERROR(ROUND((M11-J11)/J11,4),0))</f>
        <v>0</v>
      </c>
      <c r="O11" s="36"/>
      <c r="P11" s="32">
        <v>0</v>
      </c>
      <c r="Q11" s="33">
        <f t="shared" ref="Q11:Q14" si="4">(IFERROR(ROUND((P11-M11)/M11,4),0))</f>
        <v>0</v>
      </c>
      <c r="R11" s="37"/>
    </row>
    <row r="12" spans="1:72" ht="51" x14ac:dyDescent="0.2">
      <c r="A12" s="38" t="s">
        <v>21</v>
      </c>
      <c r="B12" s="39" t="s">
        <v>22</v>
      </c>
      <c r="C12" s="40">
        <v>35970.43</v>
      </c>
      <c r="D12" s="40">
        <v>47037.91</v>
      </c>
      <c r="E12" s="41">
        <f t="shared" si="0"/>
        <v>0.30769999999999997</v>
      </c>
      <c r="F12" s="29" t="s">
        <v>23</v>
      </c>
      <c r="G12" s="40">
        <v>44713.88</v>
      </c>
      <c r="H12" s="41">
        <f t="shared" si="1"/>
        <v>-4.9399999999999999E-2</v>
      </c>
      <c r="I12" s="42"/>
      <c r="J12" s="40">
        <v>42737.45</v>
      </c>
      <c r="K12" s="41">
        <f t="shared" si="2"/>
        <v>-4.4200000000000003E-2</v>
      </c>
      <c r="L12" s="42"/>
      <c r="M12" s="40">
        <v>25887.61</v>
      </c>
      <c r="N12" s="41">
        <f t="shared" si="3"/>
        <v>-0.39429999999999998</v>
      </c>
      <c r="O12" s="29" t="s">
        <v>23</v>
      </c>
      <c r="P12" s="40">
        <v>56074.31</v>
      </c>
      <c r="Q12" s="41">
        <f t="shared" si="4"/>
        <v>1.1660999999999999</v>
      </c>
      <c r="R12" s="29" t="s">
        <v>23</v>
      </c>
    </row>
    <row r="13" spans="1:72" ht="51" x14ac:dyDescent="0.2">
      <c r="A13" s="38" t="s">
        <v>24</v>
      </c>
      <c r="B13" s="39" t="s">
        <v>25</v>
      </c>
      <c r="C13" s="40">
        <v>49757.49</v>
      </c>
      <c r="D13" s="40">
        <v>28983.86</v>
      </c>
      <c r="E13" s="41">
        <f t="shared" si="0"/>
        <v>-0.41749999999999998</v>
      </c>
      <c r="F13" s="43" t="s">
        <v>26</v>
      </c>
      <c r="G13" s="40">
        <v>33449.410000000003</v>
      </c>
      <c r="H13" s="41">
        <f t="shared" si="1"/>
        <v>0.15409999999999999</v>
      </c>
      <c r="I13" s="27" t="s">
        <v>254</v>
      </c>
      <c r="J13" s="40">
        <v>51224.6</v>
      </c>
      <c r="K13" s="41">
        <f t="shared" si="2"/>
        <v>0.53139999999999998</v>
      </c>
      <c r="L13" s="42" t="s">
        <v>27</v>
      </c>
      <c r="M13" s="40">
        <v>26955.57</v>
      </c>
      <c r="N13" s="41">
        <f t="shared" si="3"/>
        <v>-0.4738</v>
      </c>
      <c r="O13" s="29" t="s">
        <v>28</v>
      </c>
      <c r="P13" s="40">
        <v>43350.82</v>
      </c>
      <c r="Q13" s="41">
        <f t="shared" si="4"/>
        <v>0.60819999999999996</v>
      </c>
      <c r="R13" s="29" t="s">
        <v>29</v>
      </c>
    </row>
    <row r="14" spans="1:72" ht="15.95" customHeight="1" x14ac:dyDescent="0.2">
      <c r="A14" s="44"/>
      <c r="B14" s="39" t="s">
        <v>30</v>
      </c>
      <c r="C14" s="45">
        <f>SUM(C10:C13)</f>
        <v>85727.92</v>
      </c>
      <c r="D14" s="45">
        <f>SUM(D10:D13)</f>
        <v>76021.77</v>
      </c>
      <c r="E14" s="41">
        <f t="shared" si="0"/>
        <v>-0.1132</v>
      </c>
      <c r="F14" s="43"/>
      <c r="G14" s="45">
        <f>SUM(G10:G13)</f>
        <v>78163.290000000008</v>
      </c>
      <c r="H14" s="41">
        <f t="shared" si="1"/>
        <v>2.8199999999999999E-2</v>
      </c>
      <c r="I14" s="42"/>
      <c r="J14" s="45">
        <f>SUM(J10:J13)</f>
        <v>93962.049999999988</v>
      </c>
      <c r="K14" s="41">
        <f t="shared" si="2"/>
        <v>0.2021</v>
      </c>
      <c r="L14" s="42"/>
      <c r="M14" s="45">
        <f>SUM(M10:M13)</f>
        <v>52843.18</v>
      </c>
      <c r="N14" s="41">
        <f t="shared" si="3"/>
        <v>-0.43759999999999999</v>
      </c>
      <c r="O14" s="29"/>
      <c r="P14" s="45">
        <f>SUM(P10:P13)</f>
        <v>99425.13</v>
      </c>
      <c r="Q14" s="41">
        <f t="shared" si="4"/>
        <v>0.88149999999999995</v>
      </c>
      <c r="R14" s="29"/>
    </row>
    <row r="15" spans="1:72" ht="15.95" customHeight="1" x14ac:dyDescent="0.2">
      <c r="A15" s="46"/>
      <c r="E15" s="47"/>
      <c r="H15" s="47"/>
      <c r="I15" s="48"/>
      <c r="K15" s="47"/>
      <c r="L15" s="48"/>
      <c r="N15" s="47"/>
      <c r="Q15" s="47"/>
    </row>
    <row r="16" spans="1:72" ht="15.95" customHeight="1" x14ac:dyDescent="0.2">
      <c r="A16" s="15" t="s">
        <v>31</v>
      </c>
      <c r="B16" s="17"/>
      <c r="C16" s="17"/>
      <c r="D16" s="17"/>
      <c r="E16" s="49"/>
      <c r="F16" s="18"/>
      <c r="G16" s="17"/>
      <c r="H16" s="49"/>
      <c r="I16" s="50"/>
      <c r="J16" s="17"/>
      <c r="K16" s="49"/>
      <c r="L16" s="50"/>
      <c r="M16" s="17"/>
      <c r="N16" s="49"/>
      <c r="O16" s="51"/>
      <c r="P16" s="17"/>
      <c r="Q16" s="49"/>
      <c r="R16" s="21"/>
    </row>
    <row r="17" spans="1:18" ht="15.95" customHeight="1" x14ac:dyDescent="0.2">
      <c r="A17" s="38" t="s">
        <v>32</v>
      </c>
      <c r="B17" s="39" t="s">
        <v>33</v>
      </c>
      <c r="C17" s="40">
        <v>0</v>
      </c>
      <c r="D17" s="40">
        <v>0</v>
      </c>
      <c r="E17" s="41">
        <f t="shared" ref="E17:E25" si="5">IFERROR(ROUND((D17-C17)/C17,4),0)</f>
        <v>0</v>
      </c>
      <c r="F17" s="43"/>
      <c r="G17" s="40">
        <v>0</v>
      </c>
      <c r="H17" s="41">
        <f t="shared" ref="H17:H25" si="6">IFERROR(ROUND((G17-D17)/D17,4),0)</f>
        <v>0</v>
      </c>
      <c r="I17" s="42"/>
      <c r="J17" s="40">
        <v>0</v>
      </c>
      <c r="K17" s="41">
        <f t="shared" ref="K17:K25" si="7">IFERROR(ROUND((J17-G17)/G17,4),0)</f>
        <v>0</v>
      </c>
      <c r="L17" s="42"/>
      <c r="M17" s="40">
        <v>0</v>
      </c>
      <c r="N17" s="41">
        <f t="shared" ref="N17:N25" si="8">(IFERROR(ROUND((M17-J17)/J17,4),0))</f>
        <v>0</v>
      </c>
      <c r="O17" s="43"/>
      <c r="P17" s="40">
        <v>0</v>
      </c>
      <c r="Q17" s="41">
        <f t="shared" ref="Q17:Q25" si="9">(IFERROR(ROUND((P17-M17)/M17,4),0))</f>
        <v>0</v>
      </c>
      <c r="R17" s="29"/>
    </row>
    <row r="18" spans="1:18" ht="15.95" customHeight="1" x14ac:dyDescent="0.2">
      <c r="A18" s="38" t="s">
        <v>34</v>
      </c>
      <c r="B18" s="39" t="s">
        <v>35</v>
      </c>
      <c r="C18" s="40">
        <v>0</v>
      </c>
      <c r="D18" s="40">
        <v>0</v>
      </c>
      <c r="E18" s="41">
        <f t="shared" si="5"/>
        <v>0</v>
      </c>
      <c r="F18" s="43"/>
      <c r="G18" s="40">
        <v>0</v>
      </c>
      <c r="H18" s="41">
        <f t="shared" si="6"/>
        <v>0</v>
      </c>
      <c r="I18" s="42"/>
      <c r="J18" s="40">
        <v>0</v>
      </c>
      <c r="K18" s="41">
        <f t="shared" si="7"/>
        <v>0</v>
      </c>
      <c r="L18" s="42"/>
      <c r="M18" s="40">
        <v>0</v>
      </c>
      <c r="N18" s="41">
        <f t="shared" si="8"/>
        <v>0</v>
      </c>
      <c r="O18" s="43"/>
      <c r="P18" s="40">
        <v>0</v>
      </c>
      <c r="Q18" s="41">
        <f t="shared" si="9"/>
        <v>0</v>
      </c>
      <c r="R18" s="29"/>
    </row>
    <row r="19" spans="1:18" ht="15.95" customHeight="1" x14ac:dyDescent="0.2">
      <c r="A19" s="38" t="s">
        <v>36</v>
      </c>
      <c r="B19" s="39" t="s">
        <v>37</v>
      </c>
      <c r="C19" s="40">
        <v>0</v>
      </c>
      <c r="D19" s="40">
        <v>0</v>
      </c>
      <c r="E19" s="41">
        <f t="shared" si="5"/>
        <v>0</v>
      </c>
      <c r="F19" s="43"/>
      <c r="G19" s="40">
        <v>0</v>
      </c>
      <c r="H19" s="41">
        <f t="shared" si="6"/>
        <v>0</v>
      </c>
      <c r="I19" s="42"/>
      <c r="J19" s="40">
        <v>0</v>
      </c>
      <c r="K19" s="41">
        <f t="shared" si="7"/>
        <v>0</v>
      </c>
      <c r="L19" s="42"/>
      <c r="M19" s="40">
        <v>0</v>
      </c>
      <c r="N19" s="41">
        <f t="shared" si="8"/>
        <v>0</v>
      </c>
      <c r="O19" s="43"/>
      <c r="P19" s="40">
        <v>0</v>
      </c>
      <c r="Q19" s="41">
        <f t="shared" si="9"/>
        <v>0</v>
      </c>
      <c r="R19" s="29"/>
    </row>
    <row r="20" spans="1:18" ht="15.95" customHeight="1" x14ac:dyDescent="0.2">
      <c r="A20" s="38" t="s">
        <v>38</v>
      </c>
      <c r="B20" s="39" t="s">
        <v>39</v>
      </c>
      <c r="C20" s="40">
        <v>0</v>
      </c>
      <c r="D20" s="40">
        <v>0</v>
      </c>
      <c r="E20" s="41">
        <f t="shared" si="5"/>
        <v>0</v>
      </c>
      <c r="F20" s="43"/>
      <c r="G20" s="40">
        <v>0</v>
      </c>
      <c r="H20" s="41">
        <f t="shared" si="6"/>
        <v>0</v>
      </c>
      <c r="I20" s="42"/>
      <c r="J20" s="40">
        <v>0</v>
      </c>
      <c r="K20" s="41">
        <f t="shared" si="7"/>
        <v>0</v>
      </c>
      <c r="L20" s="42"/>
      <c r="M20" s="40">
        <v>0</v>
      </c>
      <c r="N20" s="41">
        <f t="shared" si="8"/>
        <v>0</v>
      </c>
      <c r="O20" s="43"/>
      <c r="P20" s="40">
        <v>0</v>
      </c>
      <c r="Q20" s="41">
        <f t="shared" si="9"/>
        <v>0</v>
      </c>
      <c r="R20" s="29"/>
    </row>
    <row r="21" spans="1:18" ht="15.95" customHeight="1" x14ac:dyDescent="0.2">
      <c r="A21" s="38" t="s">
        <v>40</v>
      </c>
      <c r="B21" s="39" t="s">
        <v>41</v>
      </c>
      <c r="C21" s="40">
        <v>0</v>
      </c>
      <c r="D21" s="40">
        <v>0</v>
      </c>
      <c r="E21" s="41">
        <f t="shared" si="5"/>
        <v>0</v>
      </c>
      <c r="F21" s="43"/>
      <c r="G21" s="40">
        <v>0</v>
      </c>
      <c r="H21" s="41">
        <f t="shared" si="6"/>
        <v>0</v>
      </c>
      <c r="I21" s="42"/>
      <c r="J21" s="40">
        <v>0</v>
      </c>
      <c r="K21" s="41">
        <f t="shared" si="7"/>
        <v>0</v>
      </c>
      <c r="L21" s="42"/>
      <c r="M21" s="40">
        <v>0</v>
      </c>
      <c r="N21" s="41">
        <f t="shared" si="8"/>
        <v>0</v>
      </c>
      <c r="O21" s="43"/>
      <c r="P21" s="40">
        <v>0</v>
      </c>
      <c r="Q21" s="41">
        <f t="shared" si="9"/>
        <v>0</v>
      </c>
      <c r="R21" s="29"/>
    </row>
    <row r="22" spans="1:18" ht="15.95" customHeight="1" x14ac:dyDescent="0.2">
      <c r="A22" s="38" t="s">
        <v>42</v>
      </c>
      <c r="B22" s="39" t="s">
        <v>43</v>
      </c>
      <c r="C22" s="40">
        <v>0</v>
      </c>
      <c r="D22" s="40">
        <v>0</v>
      </c>
      <c r="E22" s="41">
        <f t="shared" si="5"/>
        <v>0</v>
      </c>
      <c r="F22" s="43"/>
      <c r="G22" s="40">
        <v>0</v>
      </c>
      <c r="H22" s="41">
        <f t="shared" si="6"/>
        <v>0</v>
      </c>
      <c r="I22" s="42"/>
      <c r="J22" s="40">
        <v>0</v>
      </c>
      <c r="K22" s="41">
        <f t="shared" si="7"/>
        <v>0</v>
      </c>
      <c r="L22" s="42"/>
      <c r="M22" s="40">
        <v>0</v>
      </c>
      <c r="N22" s="41">
        <f t="shared" si="8"/>
        <v>0</v>
      </c>
      <c r="O22" s="43"/>
      <c r="P22" s="40">
        <v>0</v>
      </c>
      <c r="Q22" s="41">
        <f t="shared" si="9"/>
        <v>0</v>
      </c>
      <c r="R22" s="29"/>
    </row>
    <row r="23" spans="1:18" ht="15.95" customHeight="1" x14ac:dyDescent="0.2">
      <c r="A23" s="38" t="s">
        <v>21</v>
      </c>
      <c r="B23" s="39" t="s">
        <v>22</v>
      </c>
      <c r="C23" s="40">
        <v>0</v>
      </c>
      <c r="D23" s="40">
        <v>0</v>
      </c>
      <c r="E23" s="41">
        <f t="shared" si="5"/>
        <v>0</v>
      </c>
      <c r="F23" s="43"/>
      <c r="G23" s="40">
        <v>0</v>
      </c>
      <c r="H23" s="41">
        <f t="shared" si="6"/>
        <v>0</v>
      </c>
      <c r="I23" s="42"/>
      <c r="J23" s="40">
        <v>0</v>
      </c>
      <c r="K23" s="41">
        <f t="shared" si="7"/>
        <v>0</v>
      </c>
      <c r="L23" s="42"/>
      <c r="M23" s="40">
        <v>0</v>
      </c>
      <c r="N23" s="41">
        <f t="shared" si="8"/>
        <v>0</v>
      </c>
      <c r="O23" s="43"/>
      <c r="P23" s="40">
        <v>0</v>
      </c>
      <c r="Q23" s="41">
        <f t="shared" si="9"/>
        <v>0</v>
      </c>
      <c r="R23" s="29"/>
    </row>
    <row r="24" spans="1:18" ht="15.95" customHeight="1" x14ac:dyDescent="0.2">
      <c r="A24" s="38" t="s">
        <v>24</v>
      </c>
      <c r="B24" s="39" t="s">
        <v>44</v>
      </c>
      <c r="C24" s="40">
        <v>0</v>
      </c>
      <c r="D24" s="40">
        <v>0</v>
      </c>
      <c r="E24" s="41">
        <f t="shared" si="5"/>
        <v>0</v>
      </c>
      <c r="F24" s="43"/>
      <c r="G24" s="40">
        <v>0</v>
      </c>
      <c r="H24" s="41">
        <f t="shared" si="6"/>
        <v>0</v>
      </c>
      <c r="I24" s="42"/>
      <c r="J24" s="40">
        <v>0</v>
      </c>
      <c r="K24" s="41">
        <f t="shared" si="7"/>
        <v>0</v>
      </c>
      <c r="L24" s="42"/>
      <c r="M24" s="40">
        <v>0</v>
      </c>
      <c r="N24" s="41">
        <f t="shared" si="8"/>
        <v>0</v>
      </c>
      <c r="O24" s="43"/>
      <c r="P24" s="40">
        <v>0</v>
      </c>
      <c r="Q24" s="41">
        <f t="shared" si="9"/>
        <v>0</v>
      </c>
      <c r="R24" s="29"/>
    </row>
    <row r="25" spans="1:18" ht="15.95" customHeight="1" x14ac:dyDescent="0.2">
      <c r="A25" s="44"/>
      <c r="B25" s="39" t="s">
        <v>45</v>
      </c>
      <c r="C25" s="52">
        <f>SUM(C17:C24)</f>
        <v>0</v>
      </c>
      <c r="D25" s="52">
        <f>SUM(D17:D24)</f>
        <v>0</v>
      </c>
      <c r="E25" s="41">
        <f t="shared" si="5"/>
        <v>0</v>
      </c>
      <c r="F25" s="43"/>
      <c r="G25" s="52">
        <f>SUM(G17:G24)</f>
        <v>0</v>
      </c>
      <c r="H25" s="41">
        <f t="shared" si="6"/>
        <v>0</v>
      </c>
      <c r="I25" s="42"/>
      <c r="J25" s="52">
        <f>SUM(J17:J24)</f>
        <v>0</v>
      </c>
      <c r="K25" s="41">
        <f t="shared" si="7"/>
        <v>0</v>
      </c>
      <c r="L25" s="42"/>
      <c r="M25" s="52">
        <f>SUM(M17:M24)</f>
        <v>0</v>
      </c>
      <c r="N25" s="41">
        <f t="shared" si="8"/>
        <v>0</v>
      </c>
      <c r="O25" s="53"/>
      <c r="P25" s="52">
        <f>SUM(P17:P24)</f>
        <v>0</v>
      </c>
      <c r="Q25" s="41">
        <f t="shared" si="9"/>
        <v>0</v>
      </c>
      <c r="R25" s="29"/>
    </row>
    <row r="26" spans="1:18" ht="15.95" customHeight="1" x14ac:dyDescent="0.2">
      <c r="A26" s="46"/>
    </row>
    <row r="27" spans="1:18" ht="15.95" hidden="1" customHeight="1" x14ac:dyDescent="0.2">
      <c r="A27" s="54"/>
      <c r="B27" s="1" t="s">
        <v>46</v>
      </c>
    </row>
    <row r="28" spans="1:18" ht="15.95" customHeight="1" x14ac:dyDescent="0.2">
      <c r="A28" s="55" t="s">
        <v>47</v>
      </c>
      <c r="B28" s="56"/>
      <c r="C28" s="56"/>
      <c r="D28" s="56"/>
      <c r="E28" s="19"/>
      <c r="F28" s="57"/>
      <c r="G28" s="56"/>
      <c r="H28" s="19"/>
      <c r="I28" s="20"/>
      <c r="J28" s="56"/>
      <c r="K28" s="19"/>
      <c r="L28" s="20"/>
      <c r="M28" s="56"/>
      <c r="N28" s="19"/>
      <c r="O28" s="20"/>
      <c r="P28" s="56"/>
      <c r="Q28" s="19"/>
      <c r="R28" s="21"/>
    </row>
    <row r="29" spans="1:18" ht="15.95" customHeight="1" x14ac:dyDescent="0.2">
      <c r="A29" s="58">
        <v>506153</v>
      </c>
      <c r="B29" s="39" t="s">
        <v>48</v>
      </c>
      <c r="C29" s="40">
        <v>0</v>
      </c>
      <c r="D29" s="40">
        <v>0</v>
      </c>
      <c r="E29" s="41">
        <f t="shared" ref="E29:E30" si="10">IFERROR(ROUND((D29-C29)/C29,4),0)</f>
        <v>0</v>
      </c>
      <c r="F29" s="43"/>
      <c r="G29" s="40">
        <v>0</v>
      </c>
      <c r="H29" s="41">
        <f t="shared" ref="H29:H30" si="11">IFERROR(ROUND((G29-D29)/D29,4),0)</f>
        <v>0</v>
      </c>
      <c r="I29" s="42"/>
      <c r="J29" s="40">
        <v>0</v>
      </c>
      <c r="K29" s="41">
        <f t="shared" ref="K29:K30" si="12">IFERROR(ROUND((J29-G29)/G29,4),0)</f>
        <v>0</v>
      </c>
      <c r="L29" s="42"/>
      <c r="M29" s="40">
        <v>0</v>
      </c>
      <c r="N29" s="41">
        <f t="shared" ref="N29:N32" si="13">IFERROR(ROUND((M29-J29)/J29,4),0)</f>
        <v>0</v>
      </c>
      <c r="O29" s="43"/>
      <c r="P29" s="40">
        <v>0</v>
      </c>
      <c r="Q29" s="41">
        <f t="shared" ref="Q29:Q30" si="14">IFERROR(ROUND((P29-M29)/M29,4),0)</f>
        <v>0</v>
      </c>
      <c r="R29" s="29"/>
    </row>
    <row r="30" spans="1:18" ht="15.95" customHeight="1" x14ac:dyDescent="0.2">
      <c r="A30" s="44"/>
      <c r="B30" s="39" t="s">
        <v>49</v>
      </c>
      <c r="C30" s="45">
        <f>SUM(C29)</f>
        <v>0</v>
      </c>
      <c r="D30" s="45">
        <f>SUM(D29)</f>
        <v>0</v>
      </c>
      <c r="E30" s="41">
        <f t="shared" si="10"/>
        <v>0</v>
      </c>
      <c r="F30" s="43"/>
      <c r="G30" s="45">
        <f>SUM(G29)</f>
        <v>0</v>
      </c>
      <c r="H30" s="41">
        <f t="shared" si="11"/>
        <v>0</v>
      </c>
      <c r="I30" s="42"/>
      <c r="J30" s="45">
        <f>SUM(J29)</f>
        <v>0</v>
      </c>
      <c r="K30" s="41">
        <f t="shared" si="12"/>
        <v>0</v>
      </c>
      <c r="L30" s="42"/>
      <c r="M30" s="45">
        <f>SUM(M29)</f>
        <v>0</v>
      </c>
      <c r="N30" s="41">
        <f t="shared" si="13"/>
        <v>0</v>
      </c>
      <c r="O30" s="53"/>
      <c r="P30" s="45">
        <f>SUM(P29)</f>
        <v>0</v>
      </c>
      <c r="Q30" s="41">
        <f t="shared" si="14"/>
        <v>0</v>
      </c>
      <c r="R30" s="29"/>
    </row>
    <row r="31" spans="1:18" x14ac:dyDescent="0.2">
      <c r="A31" s="59"/>
      <c r="B31" s="60"/>
      <c r="C31" s="60"/>
      <c r="D31" s="60"/>
      <c r="E31" s="60"/>
      <c r="F31" s="29"/>
      <c r="G31" s="60"/>
      <c r="H31" s="60"/>
      <c r="I31" s="29"/>
      <c r="J31" s="60"/>
      <c r="K31" s="60"/>
      <c r="L31" s="29"/>
      <c r="M31" s="60"/>
      <c r="N31" s="60"/>
      <c r="O31" s="29"/>
      <c r="P31" s="60"/>
      <c r="Q31" s="60"/>
      <c r="R31" s="29"/>
    </row>
    <row r="32" spans="1:18" ht="15.95" customHeight="1" x14ac:dyDescent="0.2">
      <c r="A32" s="44"/>
      <c r="B32" s="39" t="s">
        <v>50</v>
      </c>
      <c r="C32" s="45">
        <f>C14+C25+C30</f>
        <v>85727.92</v>
      </c>
      <c r="D32" s="45">
        <f>D14+D25+D30</f>
        <v>76021.77</v>
      </c>
      <c r="E32" s="41">
        <f t="shared" ref="E32" si="15">IFERROR(ROUND((D32-C32)/C32,4),0)</f>
        <v>-0.1132</v>
      </c>
      <c r="F32" s="43"/>
      <c r="G32" s="45">
        <f>G14+G25+G30</f>
        <v>78163.290000000008</v>
      </c>
      <c r="H32" s="41">
        <f t="shared" ref="H32" si="16">IFERROR(ROUND((G32-D32)/D32,4),0)</f>
        <v>2.8199999999999999E-2</v>
      </c>
      <c r="I32" s="42"/>
      <c r="J32" s="45">
        <f>J14+J25+J30</f>
        <v>93962.049999999988</v>
      </c>
      <c r="K32" s="41">
        <f t="shared" ref="K32" si="17">IFERROR(ROUND((J32-G32)/G32,4),0)</f>
        <v>0.2021</v>
      </c>
      <c r="L32" s="42"/>
      <c r="M32" s="45">
        <f>M14+M25+M30</f>
        <v>52843.18</v>
      </c>
      <c r="N32" s="41">
        <f t="shared" si="13"/>
        <v>-0.43759999999999999</v>
      </c>
      <c r="O32" s="53"/>
      <c r="P32" s="45">
        <f>P14+P25+P30</f>
        <v>99425.13</v>
      </c>
      <c r="Q32" s="41">
        <f t="shared" ref="Q32" si="18">IFERROR(ROUND((P32-M32)/M32,4),0)</f>
        <v>0.88149999999999995</v>
      </c>
      <c r="R32" s="29"/>
    </row>
    <row r="33" spans="1:1" x14ac:dyDescent="0.2">
      <c r="A33" s="61"/>
    </row>
    <row r="34" spans="1:1" x14ac:dyDescent="0.2">
      <c r="A34" s="61"/>
    </row>
    <row r="35" spans="1:1" x14ac:dyDescent="0.2">
      <c r="A35" s="61"/>
    </row>
    <row r="36" spans="1:1" x14ac:dyDescent="0.2">
      <c r="A36" s="61"/>
    </row>
    <row r="37" spans="1:1" x14ac:dyDescent="0.2">
      <c r="A37" s="61"/>
    </row>
    <row r="38" spans="1:1" x14ac:dyDescent="0.2">
      <c r="A38" s="61"/>
    </row>
    <row r="39" spans="1:1" x14ac:dyDescent="0.2">
      <c r="A39" s="61"/>
    </row>
    <row r="40" spans="1:1" x14ac:dyDescent="0.2">
      <c r="A40" s="61"/>
    </row>
    <row r="41" spans="1:1" x14ac:dyDescent="0.2">
      <c r="A41" s="61"/>
    </row>
    <row r="42" spans="1:1" x14ac:dyDescent="0.2">
      <c r="A42" s="61"/>
    </row>
    <row r="43" spans="1:1" x14ac:dyDescent="0.2">
      <c r="A43" s="61"/>
    </row>
    <row r="44" spans="1:1" x14ac:dyDescent="0.2">
      <c r="A44" s="61"/>
    </row>
    <row r="45" spans="1:1" x14ac:dyDescent="0.2">
      <c r="A45" s="61"/>
    </row>
    <row r="46" spans="1:1" x14ac:dyDescent="0.2">
      <c r="A46" s="61"/>
    </row>
    <row r="47" spans="1:1" x14ac:dyDescent="0.2">
      <c r="A47" s="61"/>
    </row>
    <row r="48" spans="1:1" x14ac:dyDescent="0.2">
      <c r="A48" s="61"/>
    </row>
    <row r="49" spans="1:1" x14ac:dyDescent="0.2">
      <c r="A49" s="61"/>
    </row>
    <row r="50" spans="1:1" x14ac:dyDescent="0.2">
      <c r="A50" s="61"/>
    </row>
  </sheetData>
  <mergeCells count="3">
    <mergeCell ref="A1:BT1"/>
    <mergeCell ref="A2:BT2"/>
    <mergeCell ref="A3:BT3"/>
  </mergeCells>
  <conditionalFormatting sqref="K10:K14 N10:N14 Q10:Q14 E10:E14 H10:H14 E17:E25 H17:H25 K17:K25 N17:N25 Q17:Q25">
    <cfRule type="cellIs" dxfId="29" priority="30" operator="greaterThan">
      <formula>0.1</formula>
    </cfRule>
  </conditionalFormatting>
  <conditionalFormatting sqref="K10:K14 N10:N14 Q10:Q14 E10:E14 H10:H14 E17:E25 H17:H25 K17:K25 N17:N25 Q17:Q25">
    <cfRule type="cellIs" dxfId="28" priority="29" operator="lessThan">
      <formula>-0.1</formula>
    </cfRule>
  </conditionalFormatting>
  <conditionalFormatting sqref="K29">
    <cfRule type="cellIs" dxfId="27" priority="22" operator="greaterThan">
      <formula>0.1</formula>
    </cfRule>
  </conditionalFormatting>
  <conditionalFormatting sqref="K29">
    <cfRule type="cellIs" dxfId="26" priority="21" operator="lessThan">
      <formula>-0.1</formula>
    </cfRule>
  </conditionalFormatting>
  <conditionalFormatting sqref="Q29">
    <cfRule type="cellIs" dxfId="25" priority="20" operator="greaterThan">
      <formula>0.1</formula>
    </cfRule>
  </conditionalFormatting>
  <conditionalFormatting sqref="Q29">
    <cfRule type="cellIs" dxfId="24" priority="19" operator="lessThan">
      <formula>-0.1</formula>
    </cfRule>
  </conditionalFormatting>
  <conditionalFormatting sqref="N29">
    <cfRule type="cellIs" dxfId="23" priority="18" operator="greaterThan">
      <formula>0.1</formula>
    </cfRule>
  </conditionalFormatting>
  <conditionalFormatting sqref="N29">
    <cfRule type="cellIs" dxfId="22" priority="17" operator="lessThan">
      <formula>-0.1</formula>
    </cfRule>
  </conditionalFormatting>
  <conditionalFormatting sqref="K30">
    <cfRule type="cellIs" dxfId="21" priority="28" operator="greaterThan">
      <formula>0.1</formula>
    </cfRule>
  </conditionalFormatting>
  <conditionalFormatting sqref="K30">
    <cfRule type="cellIs" dxfId="20" priority="27" operator="lessThan">
      <formula>-0.1</formula>
    </cfRule>
  </conditionalFormatting>
  <conditionalFormatting sqref="N30">
    <cfRule type="cellIs" dxfId="19" priority="26" operator="greaterThan">
      <formula>0.1</formula>
    </cfRule>
  </conditionalFormatting>
  <conditionalFormatting sqref="N30">
    <cfRule type="cellIs" dxfId="18" priority="25" operator="lessThan">
      <formula>-0.1</formula>
    </cfRule>
  </conditionalFormatting>
  <conditionalFormatting sqref="Q30">
    <cfRule type="cellIs" dxfId="17" priority="24" operator="greaterThan">
      <formula>0.1</formula>
    </cfRule>
  </conditionalFormatting>
  <conditionalFormatting sqref="Q30">
    <cfRule type="cellIs" dxfId="16" priority="23" operator="lessThan">
      <formula>-0.1</formula>
    </cfRule>
  </conditionalFormatting>
  <conditionalFormatting sqref="E29:E30">
    <cfRule type="cellIs" dxfId="15" priority="16" operator="greaterThan">
      <formula>0.1</formula>
    </cfRule>
  </conditionalFormatting>
  <conditionalFormatting sqref="E29:E30">
    <cfRule type="cellIs" dxfId="14" priority="15" operator="lessThan">
      <formula>-0.1</formula>
    </cfRule>
  </conditionalFormatting>
  <conditionalFormatting sqref="H29">
    <cfRule type="cellIs" dxfId="13" priority="12" operator="greaterThan">
      <formula>0.1</formula>
    </cfRule>
  </conditionalFormatting>
  <conditionalFormatting sqref="H29">
    <cfRule type="cellIs" dxfId="12" priority="11" operator="lessThan">
      <formula>-0.1</formula>
    </cfRule>
  </conditionalFormatting>
  <conditionalFormatting sqref="H30">
    <cfRule type="cellIs" dxfId="11" priority="14" operator="greaterThan">
      <formula>0.1</formula>
    </cfRule>
  </conditionalFormatting>
  <conditionalFormatting sqref="H30">
    <cfRule type="cellIs" dxfId="10" priority="13" operator="lessThan">
      <formula>-0.1</formula>
    </cfRule>
  </conditionalFormatting>
  <conditionalFormatting sqref="K32">
    <cfRule type="cellIs" dxfId="9" priority="10" operator="greaterThan">
      <formula>0.1</formula>
    </cfRule>
  </conditionalFormatting>
  <conditionalFormatting sqref="K32">
    <cfRule type="cellIs" dxfId="8" priority="9" operator="lessThan">
      <formula>-0.1</formula>
    </cfRule>
  </conditionalFormatting>
  <conditionalFormatting sqref="N32">
    <cfRule type="cellIs" dxfId="7" priority="8" operator="greaterThan">
      <formula>0.1</formula>
    </cfRule>
  </conditionalFormatting>
  <conditionalFormatting sqref="N32">
    <cfRule type="cellIs" dxfId="6" priority="7" operator="lessThan">
      <formula>-0.1</formula>
    </cfRule>
  </conditionalFormatting>
  <conditionalFormatting sqref="Q32">
    <cfRule type="cellIs" dxfId="5" priority="6" operator="greaterThan">
      <formula>0.1</formula>
    </cfRule>
  </conditionalFormatting>
  <conditionalFormatting sqref="Q32">
    <cfRule type="cellIs" dxfId="4" priority="5" operator="lessThan">
      <formula>-0.1</formula>
    </cfRule>
  </conditionalFormatting>
  <conditionalFormatting sqref="E32">
    <cfRule type="cellIs" dxfId="3" priority="4" operator="greaterThan">
      <formula>0.1</formula>
    </cfRule>
  </conditionalFormatting>
  <conditionalFormatting sqref="E32">
    <cfRule type="cellIs" dxfId="2" priority="3" operator="lessThan">
      <formula>-0.1</formula>
    </cfRule>
  </conditionalFormatting>
  <conditionalFormatting sqref="H32">
    <cfRule type="cellIs" dxfId="1" priority="2" operator="greaterThan">
      <formula>0.1</formula>
    </cfRule>
  </conditionalFormatting>
  <conditionalFormatting sqref="H32">
    <cfRule type="cellIs" dxfId="0" priority="1" operator="lessThan">
      <formula>-0.1</formula>
    </cfRule>
  </conditionalFormatting>
  <printOptions horizontalCentered="1"/>
  <pageMargins left="0.5" right="0.5" top="1" bottom="0.75" header="0.3" footer="0.3"/>
  <pageSetup scale="56" fitToWidth="4" orientation="landscape" r:id="rId1"/>
  <headerFooter>
    <oddFooter>&amp;R&amp;"Times New Roman,Regular"Attachment to Response to Question No. 4
Page &amp;P of &amp;N
McCombs</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Witness_x0020_Testimony xmlns="65bfb563-8fe2-4d34-a09f-38a217d8feea" xsi:nil="true"/>
    <Year xmlns="65bfb563-8fe2-4d34-a09f-38a217d8feea">2024</Year>
    <Filing_x0020_Case_x0020__x0023_ xmlns="65bfb563-8fe2-4d34-a09f-38a217d8feea" xsi:nil="true"/>
    <Construction_x0020_Monitoring_x0020_Description xmlns="65bfb563-8fe2-4d34-a09f-38a217d8feea" xsi:nil="true"/>
    <Review_x0020_Case_x0020_Doc_x0020_Types xmlns="65bfb563-8fe2-4d34-a09f-38a217d8feea">01.2 – 1st Data Request Attachments</Review_x0020_Case_x0020_Doc_x0020_Types>
    <Status xmlns="65bfb563-8fe2-4d34-a09f-38a217d8feea"/>
    <Filing_x0020_Witness xmlns="65bfb563-8fe2-4d34-a09f-38a217d8feea" xsi:nil="true"/>
    <Filings xmlns="65bfb563-8fe2-4d34-a09f-38a217d8feea" xsi:nil="true"/>
    <IconOverlay xmlns="http://schemas.microsoft.com/sharepoint/v4" xsi:nil="true"/>
    <Document_x0020_Type xmlns="65bfb563-8fe2-4d34-a09f-38a217d8feea">
      <Value>ECR</Value>
    </Document_x0020_Type>
    <Filing_x0020_Type xmlns="65bfb563-8fe2-4d34-a09f-38a217d8feea">
      <Value>Review Cases (ECR/FAC/OST)</Value>
    </Filing_x0020_Type>
    <Construction_x0020_Monitoring xmlns="65bfb563-8fe2-4d34-a09f-38a217d8feea" xsi:nil="true"/>
    <Case_x0020__x0023_ xmlns="65bfb563-8fe2-4d34-a09f-38a217d8feea">2023-00376</Case_x0020__x0023_>
    <Review_x0020_Case_x0020_Expense_x0020_Period xmlns="65bfb563-8fe2-4d34-a09f-38a217d8feea">Mar-Feb (ECR)</Review_x0020_Case_x0020_Expense_x0020_Period>
    <Filing_x0020_Doc_x0020_Types xmlns="65bfb563-8fe2-4d34-a09f-38a217d8feea" xsi:nil="true"/>
    <Company xmlns="65bfb563-8fe2-4d34-a09f-38a217d8feea">
      <Value>KU</Value>
    </Company>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F510F20E04BCF41BE361D2F61EE6FFA" ma:contentTypeVersion="32" ma:contentTypeDescription="Create a new document." ma:contentTypeScope="" ma:versionID="9202b90fee17b6f8c867726da0d4e789">
  <xsd:schema xmlns:xsd="http://www.w3.org/2001/XMLSchema" xmlns:xs="http://www.w3.org/2001/XMLSchema" xmlns:p="http://schemas.microsoft.com/office/2006/metadata/properties" xmlns:ns1="http://schemas.microsoft.com/sharepoint/v3" xmlns:ns2="65bfb563-8fe2-4d34-a09f-38a217d8feea" xmlns:ns3="http://schemas.microsoft.com/sharepoint/v4" targetNamespace="http://schemas.microsoft.com/office/2006/metadata/properties" ma:root="true" ma:fieldsID="f66fd574be8513941aebec9a583d385e" ns1:_="" ns2:_="" ns3:_="">
    <xsd:import namespace="http://schemas.microsoft.com/sharepoint/v3"/>
    <xsd:import namespace="65bfb563-8fe2-4d34-a09f-38a217d8feea"/>
    <xsd:import namespace="http://schemas.microsoft.com/sharepoint/v4"/>
    <xsd:element name="properties">
      <xsd:complexType>
        <xsd:sequence>
          <xsd:element name="documentManagement">
            <xsd:complexType>
              <xsd:all>
                <xsd:element ref="ns2:Company" minOccurs="0"/>
                <xsd:element ref="ns2:Year"/>
                <xsd:element ref="ns2:Document_x0020_Type" minOccurs="0"/>
                <xsd:element ref="ns2:Filing_x0020_Type" minOccurs="0"/>
                <xsd:element ref="ns2:Filings" minOccurs="0"/>
                <xsd:element ref="ns2:Filing_x0020_Doc_x0020_Types" minOccurs="0"/>
                <xsd:element ref="ns2:Filing_x0020_Case_x0020__x0023_" minOccurs="0"/>
                <xsd:element ref="ns2:Filing_x0020_Witness" minOccurs="0"/>
                <xsd:element ref="ns2:Review_x0020_Case_x0020_Expense_x0020_Period" minOccurs="0"/>
                <xsd:element ref="ns2:Review_x0020_Case_x0020_Doc_x0020_Types" minOccurs="0"/>
                <xsd:element ref="ns2:Case_x0020__x0023_" minOccurs="0"/>
                <xsd:element ref="ns2:Witness_x0020_Testimony" minOccurs="0"/>
                <xsd:element ref="ns2:Construction_x0020_Monitoring_x0020_Description" minOccurs="0"/>
                <xsd:element ref="ns2:Construction_x0020_Monitoring" minOccurs="0"/>
                <xsd:element ref="ns2:Status" minOccurs="0"/>
                <xsd:element ref="ns3:IconOverlay" minOccurs="0"/>
                <xsd:element ref="ns1:_vti_ItemDeclaredRecord" minOccurs="0"/>
                <xsd:element ref="ns1:_vti_ItemHoldRecord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DeclaredRecord" ma:index="31" nillable="true" ma:displayName="Declared Record" ma:hidden="true" ma:internalName="_vti_ItemDeclaredRecord" ma:readOnly="true">
      <xsd:simpleType>
        <xsd:restriction base="dms:DateTime"/>
      </xsd:simpleType>
    </xsd:element>
    <xsd:element name="_vti_ItemHoldRecordStatus" ma:index="32" nillable="true" ma:displayName="Hold and Record Status" ma:decimals="0" ma:description="" ma:hidden="true" ma:indexed="true" ma:internalName="_vti_ItemHoldRecordStatu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5bfb563-8fe2-4d34-a09f-38a217d8feea" elementFormDefault="qualified">
    <xsd:import namespace="http://schemas.microsoft.com/office/2006/documentManagement/types"/>
    <xsd:import namespace="http://schemas.microsoft.com/office/infopath/2007/PartnerControls"/>
    <xsd:element name="Company" ma:index="2" nillable="true" ma:displayName="Company" ma:internalName="Company" ma:requiredMultiChoice="true">
      <xsd:complexType>
        <xsd:complexContent>
          <xsd:extension base="dms:MultiChoice">
            <xsd:sequence>
              <xsd:element name="Value" maxOccurs="unbounded" minOccurs="0" nillable="true">
                <xsd:simpleType>
                  <xsd:restriction base="dms:Choice">
                    <xsd:enumeration value="KU"/>
                    <xsd:enumeration value="LGE"/>
                    <xsd:enumeration value="ODP"/>
                  </xsd:restriction>
                </xsd:simpleType>
              </xsd:element>
            </xsd:sequence>
          </xsd:extension>
        </xsd:complexContent>
      </xsd:complexType>
    </xsd:element>
    <xsd:element name="Year" ma:index="3" ma:displayName="Year" ma:format="Dropdown" ma:internalName="Year">
      <xsd:simpleType>
        <xsd:restriction base="dms:Choice">
          <xsd:enumeration value="2026"/>
          <xsd:enumeration value="2025"/>
          <xsd:enumeration value="2024"/>
          <xsd:enumeration value="2023"/>
          <xsd:enumeration value="2022"/>
          <xsd:enumeration value="2021"/>
          <xsd:enumeration value="2020"/>
          <xsd:enumeration value="2019"/>
          <xsd:enumeration value="2018"/>
          <xsd:enumeration value="2017"/>
          <xsd:enumeration value="2016"/>
          <xsd:enumeration value="2015"/>
        </xsd:restriction>
      </xsd:simpleType>
    </xsd:element>
    <xsd:element name="Document_x0020_Type" ma:index="4" nillable="true" ma:displayName="Document Type" ma:internalName="Document_x0020_Type" ma:requiredMultiChoice="true">
      <xsd:complexType>
        <xsd:complexContent>
          <xsd:extension base="dms:MultiChoice">
            <xsd:sequence>
              <xsd:element name="Value" maxOccurs="unbounded" minOccurs="0" nillable="true">
                <xsd:simpleType>
                  <xsd:restriction base="dms:Choice">
                    <xsd:enumeration value="DSM"/>
                    <xsd:enumeration value="ECR"/>
                    <xsd:enumeration value="FAC / OST"/>
                    <xsd:enumeration value="GLT"/>
                    <xsd:enumeration value="GSC"/>
                    <xsd:enumeration value="HEA"/>
                    <xsd:enumeration value="LFF"/>
                    <xsd:enumeration value="WNA"/>
                  </xsd:restriction>
                </xsd:simpleType>
              </xsd:element>
            </xsd:sequence>
          </xsd:extension>
        </xsd:complexContent>
      </xsd:complexType>
    </xsd:element>
    <xsd:element name="Filing_x0020_Type" ma:index="5" nillable="true" ma:displayName="Filing Type" ma:internalName="Filing_x0020_Type" ma:requiredMultiChoice="true">
      <xsd:complexType>
        <xsd:complexContent>
          <xsd:extension base="dms:MultiChoice">
            <xsd:sequence>
              <xsd:element name="Value" maxOccurs="unbounded" minOccurs="0" nillable="true">
                <xsd:simpleType>
                  <xsd:restriction base="dms:Choice">
                    <xsd:enumeration value="Monthly Filings (ECR/LFF)"/>
                    <xsd:enumeration value="Form A Filings (FAC/OST)"/>
                    <xsd:enumeration value="Form B Filings (FAC/OST)"/>
                    <xsd:enumeration value="Fixed NAS FAC/OSS Factor (NFOF)"/>
                    <xsd:enumeration value="Fuel Supply Contracts (FAC)"/>
                    <xsd:enumeration value="Avoided Energy Cost (LQF)"/>
                    <xsd:enumeration value="Municipal WPS Reports (FAC)"/>
                    <xsd:enumeration value="Quarterly Filings (GSC)"/>
                    <xsd:enumeration value="Annual Filing (DSM)"/>
                    <xsd:enumeration value="Annual Filing (GLT/LFF/WNA)"/>
                    <xsd:enumeration value="Forecasted Annual Filing (GLT)"/>
                    <xsd:enumeration value="True-up Annual Filing (GLT)"/>
                    <xsd:enumeration value="Review Cases (ECR/FAC/OST)"/>
                    <xsd:enumeration value="Construction Monitoring (ECR)"/>
                    <xsd:enumeration value="Approved Project Detail (ECR/GLT)"/>
                  </xsd:restriction>
                </xsd:simpleType>
              </xsd:element>
            </xsd:sequence>
          </xsd:extension>
        </xsd:complexContent>
      </xsd:complexType>
    </xsd:element>
    <xsd:element name="Filings" ma:index="6" nillable="true" ma:displayName="Filing Expense Period" ma:format="Dropdown" ma:internalName="Filings">
      <xsd:simpleType>
        <xsd:restriction base="dms:Choice">
          <xsd:enumeration value="01-Jan"/>
          <xsd:enumeration value="02-Feb"/>
          <xsd:enumeration value="03-Mar"/>
          <xsd:enumeration value="04-Apr"/>
          <xsd:enumeration value="05-May"/>
          <xsd:enumeration value="06-Jun"/>
          <xsd:enumeration value="07-Jul"/>
          <xsd:enumeration value="08-Aug"/>
          <xsd:enumeration value="09-Sep"/>
          <xsd:enumeration value="10-Oct"/>
          <xsd:enumeration value="11-Nov"/>
          <xsd:enumeration value="12-Dec"/>
          <xsd:enumeration value="Nov-Jan (GSC)"/>
          <xsd:enumeration value="Feb-Apr (GSC)"/>
          <xsd:enumeration value="May-Jul (GSC)"/>
          <xsd:enumeration value="Aug-Oct (GSC)"/>
          <xsd:enumeration value="Apr-May (LFF)"/>
          <xsd:enumeration value="Jan-Dec (GLT/WNA)"/>
          <xsd:enumeration value="N/A"/>
        </xsd:restriction>
      </xsd:simpleType>
    </xsd:element>
    <xsd:element name="Filing_x0020_Doc_x0020_Types" ma:index="7" nillable="true" ma:displayName="Filing Doc Types" ma:format="Dropdown" ma:internalName="Filing_x0020_Doc_x0020_Types">
      <xsd:simpleType>
        <xsd:restriction base="dms:Choice">
          <xsd:enumeration value="00 – Orders/Requests for Information"/>
          <xsd:enumeration value="01.1 – 1st Data Request Responses/Testimony"/>
          <xsd:enumeration value="01.2 – 1st Data Request Attachments"/>
          <xsd:enumeration value="01.3 – 1st Data Request Confidentiality Petition"/>
          <xsd:enumeration value="01.4 – 1st Data Request/Testimony - As Filed"/>
          <xsd:enumeration value="02.1 – 2nd Data Request Responses/Testimony"/>
          <xsd:enumeration value="02.2 – 2nd Data Request Attachments"/>
          <xsd:enumeration value="02.3 – 2nd Data Request Confidentiality Petition"/>
          <xsd:enumeration value="02.4 – 2nd Data Request/Testimony - As Filed"/>
          <xsd:enumeration value="03.1 – 3rd Data Request Responses/Testimony"/>
          <xsd:enumeration value="03.2 – 3rd Data Request Attachments"/>
          <xsd:enumeration value="03.3 – 3rd Data Request Confidentiality Petition"/>
          <xsd:enumeration value="03.4 – 3rd Data Request/Testimony - As Filed"/>
          <xsd:enumeration value="04.1 – Post Hearing Data Request Responses/Testimony"/>
          <xsd:enumeration value="04.2 – Post Hearing Data Request Attachments"/>
          <xsd:enumeration value="04.3 – Post Hearing Data Request Confidentiality Petition"/>
          <xsd:enumeration value="04.4 – Post Hearing Data Request/Testimony - As Filed"/>
          <xsd:enumeration value="05 – Technical Conference or Hearings"/>
          <xsd:enumeration value="06 – Briefs"/>
          <xsd:enumeration value="07 – Support"/>
          <xsd:enumeration value="08 – Tariffs"/>
          <xsd:enumeration value="09 – Proof of Publication/Certificate of Notice"/>
          <xsd:enumeration value="10 – eFiled/Filed Documents"/>
          <xsd:enumeration value="10.1 – Application"/>
          <xsd:enumeration value="10.2 – Application - As Filed"/>
          <xsd:enumeration value="11 – Talking Points (Internal Use Only)"/>
          <xsd:enumeration value="12 – Data Request Assignments"/>
          <xsd:enumeration value="13 – Review Checklists"/>
        </xsd:restriction>
      </xsd:simpleType>
    </xsd:element>
    <xsd:element name="Filing_x0020_Case_x0020__x0023_" ma:index="8" nillable="true" ma:displayName="Filing Case #" ma:internalName="Filing_x0020_Case_x0020__x0023_">
      <xsd:simpleType>
        <xsd:restriction base="dms:Text">
          <xsd:maxLength value="255"/>
        </xsd:restriction>
      </xsd:simpleType>
    </xsd:element>
    <xsd:element name="Filing_x0020_Witness" ma:index="9" nillable="true" ma:displayName="Filing Witness" ma:format="Dropdown" ma:internalName="Filing_x0020_Witness">
      <xsd:simpleType>
        <xsd:restriction base="dms:Choice">
          <xsd:enumeration value="Billiter, Delbert"/>
          <xsd:enumeration value="Drake, Michael"/>
          <xsd:enumeration value="Fackler, Andrea"/>
          <xsd:enumeration value="Garrett, Chris"/>
          <xsd:enumeration value="Rahn, Derek"/>
          <xsd:enumeration value="Rieth, Tom"/>
          <xsd:enumeration value="Schram, Chuck"/>
          <xsd:enumeration value="Wilson, Stuart"/>
        </xsd:restriction>
      </xsd:simpleType>
    </xsd:element>
    <xsd:element name="Review_x0020_Case_x0020_Expense_x0020_Period" ma:index="10" nillable="true" ma:displayName="Review Case Expense Period" ma:format="Dropdown" ma:internalName="Review_x0020_Case_x0020_Expense_x0020_Period">
      <xsd:simpleType>
        <xsd:restriction base="dms:Choice">
          <xsd:enumeration value="Mar-Aug (ECR)"/>
          <xsd:enumeration value="Sep-Feb (ECR)"/>
          <xsd:enumeration value="Mar-Feb (ECR)"/>
          <xsd:enumeration value="May-Oct (ECR)"/>
          <xsd:enumeration value="May-Oct (FAC)"/>
          <xsd:enumeration value="Nov-Apr (FAC)"/>
          <xsd:enumeration value="Nov-Oct (FAC)"/>
        </xsd:restriction>
      </xsd:simpleType>
    </xsd:element>
    <xsd:element name="Review_x0020_Case_x0020_Doc_x0020_Types" ma:index="11" nillable="true" ma:displayName="Review Case Doc Types" ma:format="Dropdown" ma:internalName="Review_x0020_Case_x0020_Doc_x0020_Types">
      <xsd:simpleType>
        <xsd:restriction base="dms:Choice">
          <xsd:enumeration value="00.1 – Orders"/>
          <xsd:enumeration value="00.2 – Requests for Information"/>
          <xsd:enumeration value="00.4 – Other Communications/eFilings"/>
          <xsd:enumeration value="01.1 – 1st Data Request Responses/Testimony"/>
          <xsd:enumeration value="01.2 – 1st Data Request Attachments"/>
          <xsd:enumeration value="01.3 – 1st Data Request Confidentiality Petition"/>
          <xsd:enumeration value="01.4 – 1st Data Request/Testimony - As Filed"/>
          <xsd:enumeration value="01.5 – 1st Data Request/Testimony Support"/>
          <xsd:enumeration value="02.1 – 2nd Data Request Responses/Testimony"/>
          <xsd:enumeration value="02.2 – 2nd Data Request Attachments"/>
          <xsd:enumeration value="02.3 – 2nd Data Request Confidentiality Petition"/>
          <xsd:enumeration value="02.4 – 2nd Data Request/Testimony - As Filed"/>
          <xsd:enumeration value="03.1 – 3rd Data Request Responses/Testimony"/>
          <xsd:enumeration value="03.2 – 3rd Data Request Attachments"/>
          <xsd:enumeration value="03.3 – 3rd Data Request Confidentiality Petition"/>
          <xsd:enumeration value="03.4 – 3rd Data Request/Testimony - As Filed"/>
          <xsd:enumeration value="04.1 – Post Hearing Data Request Responses/Testimony/Briefs"/>
          <xsd:enumeration value="04.2 – Post Hearing Data Request Attachments"/>
          <xsd:enumeration value="04.3 – Post Hearing Data Request Confidentiality Petition"/>
          <xsd:enumeration value="04.4 – Post Hearing Data Request/Testimony - As Filed"/>
          <xsd:enumeration value="05 – Technical Conference or Hearings"/>
          <xsd:enumeration value="06 - Witness E-book"/>
          <xsd:enumeration value="10 – Application"/>
          <xsd:enumeration value="10.1 – Application - As Filed"/>
          <xsd:enumeration value="11 - Talking Points (Internal Use Only)"/>
        </xsd:restriction>
      </xsd:simpleType>
    </xsd:element>
    <xsd:element name="Case_x0020__x0023_" ma:index="12" nillable="true" ma:displayName="Review Case #" ma:internalName="Case_x0020__x0023_">
      <xsd:simpleType>
        <xsd:restriction base="dms:Text">
          <xsd:maxLength value="255"/>
        </xsd:restriction>
      </xsd:simpleType>
    </xsd:element>
    <xsd:element name="Witness_x0020_Testimony" ma:index="13" nillable="true" ma:displayName="Review Case Witness" ma:format="Dropdown" ma:internalName="Witness_x0020_Testimony">
      <xsd:simpleType>
        <xsd:restriction base="dms:Choice">
          <xsd:enumeration value="Billiter, Delbert"/>
          <xsd:enumeration value="Drake, Michael"/>
          <xsd:enumeration value="Fackler, Andrea"/>
          <xsd:enumeration value="Garrett, Christopher"/>
          <xsd:enumeration value="Neal, Susan"/>
          <xsd:enumeration value="Williams, Scott"/>
          <xsd:enumeration value="Multiple"/>
          <xsd:enumeration value="N/A"/>
          <xsd:enumeration value="Rahn, Derek"/>
          <xsd:enumeration value="Schram, Chuck"/>
          <xsd:enumeration value="Wilson, Stuart"/>
        </xsd:restriction>
      </xsd:simpleType>
    </xsd:element>
    <xsd:element name="Construction_x0020_Monitoring_x0020_Description" ma:index="14" nillable="true" ma:displayName="Construction Monitoring Description" ma:format="Dropdown" ma:internalName="Construction_x0020_Monitoring_x0020_Description">
      <xsd:simpleType>
        <xsd:restriction base="dms:Choice">
          <xsd:enumeration value="2011 ECR Plan"/>
          <xsd:enumeration value="2016 ECR Plan"/>
          <xsd:enumeration value="TC Landfill"/>
          <xsd:enumeration value="2020 ECR Plan"/>
        </xsd:restriction>
      </xsd:simpleType>
    </xsd:element>
    <xsd:element name="Construction_x0020_Monitoring" ma:index="15" nillable="true" ma:displayName="Construction Monitoring Period" ma:format="Dropdown" ma:internalName="Construction_x0020_Monitoring">
      <xsd:simpleType>
        <xsd:restriction base="dms:Choice">
          <xsd:enumeration value="Q1"/>
          <xsd:enumeration value="Q2"/>
          <xsd:enumeration value="Q3"/>
          <xsd:enumeration value="Q4"/>
        </xsd:restriction>
      </xsd:simpleType>
    </xsd:element>
    <xsd:element name="Status" ma:index="23" nillable="true" ma:displayName="Status (Internal Use Only)" ma:internalName="Status">
      <xsd:complexType>
        <xsd:complexContent>
          <xsd:extension base="dms:MultiChoice">
            <xsd:sequence>
              <xsd:element name="Value" maxOccurs="unbounded" minOccurs="0" nillable="true">
                <xsd:simpleType>
                  <xsd:restriction base="dms:Choice">
                    <xsd:enumeration value="Final"/>
                    <xsd:enumeration value="Filed"/>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0"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1E45A14-9BF9-4DA4-B4F0-57E2F3F859A7}">
  <ds:schemaRefs>
    <ds:schemaRef ds:uri="65bfb563-8fe2-4d34-a09f-38a217d8feea"/>
    <ds:schemaRef ds:uri="http://schemas.microsoft.com/office/2006/metadata/properties"/>
    <ds:schemaRef ds:uri="http://purl.org/dc/terms/"/>
    <ds:schemaRef ds:uri="http://www.w3.org/XML/1998/namespace"/>
    <ds:schemaRef ds:uri="http://schemas.microsoft.com/sharepoint/v3"/>
    <ds:schemaRef ds:uri="http://schemas.microsoft.com/office/2006/documentManagement/types"/>
    <ds:schemaRef ds:uri="http://purl.org/dc/dcmitype/"/>
    <ds:schemaRef ds:uri="http://purl.org/dc/elements/1.1/"/>
    <ds:schemaRef ds:uri="http://schemas.microsoft.com/office/infopath/2007/PartnerControls"/>
    <ds:schemaRef ds:uri="http://schemas.openxmlformats.org/package/2006/metadata/core-properties"/>
    <ds:schemaRef ds:uri="http://schemas.microsoft.com/sharepoint/v4"/>
  </ds:schemaRefs>
</ds:datastoreItem>
</file>

<file path=customXml/itemProps2.xml><?xml version="1.0" encoding="utf-8"?>
<ds:datastoreItem xmlns:ds="http://schemas.openxmlformats.org/officeDocument/2006/customXml" ds:itemID="{49AA84B1-005F-40CF-9866-5110E96E6996}">
  <ds:schemaRefs>
    <ds:schemaRef ds:uri="http://schemas.microsoft.com/sharepoint/v3/contenttype/forms"/>
  </ds:schemaRefs>
</ds:datastoreItem>
</file>

<file path=customXml/itemProps3.xml><?xml version="1.0" encoding="utf-8"?>
<ds:datastoreItem xmlns:ds="http://schemas.openxmlformats.org/officeDocument/2006/customXml" ds:itemID="{6163A820-D9B1-450E-9F98-B614E439BA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5bfb563-8fe2-4d34-a09f-38a217d8feea"/>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KU 2YE 04.21</vt:lpstr>
      <vt:lpstr>KU 2YE 04.23</vt:lpstr>
      <vt:lpstr>KU 6ME 10.23</vt:lpstr>
      <vt:lpstr>'KU 2YE 04.21'!Print_Area</vt:lpstr>
      <vt:lpstr>'KU 2YE 04.23'!Print_Area</vt:lpstr>
      <vt:lpstr>'KU 6ME 10.23'!Print_Area</vt:lpstr>
      <vt:lpstr>'KU 2YE 04.21'!Print_Titles</vt:lpstr>
      <vt:lpstr>'KU 2YE 04.23'!Print_Titles</vt:lpstr>
      <vt:lpstr>'KU 6ME 10.23'!Print_Titles</vt:lpstr>
    </vt:vector>
  </TitlesOfParts>
  <Company>LKE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Price, Beth</dc:creator>
  <cp:lastModifiedBy>Fackler, Andrea</cp:lastModifiedBy>
  <cp:lastPrinted>2024-02-14T19:57:22Z</cp:lastPrinted>
  <dcterms:created xsi:type="dcterms:W3CDTF">2024-01-31T17:08:10Z</dcterms:created>
  <dcterms:modified xsi:type="dcterms:W3CDTF">2024-02-14T19:58:18Z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0x010100FF510F20E04BCF41BE361D2F61EE6FFA</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y fmtid="{D5CDD505-2E9C-101B-9397-08002B2CF9AE}" pid="5" name="MSIP_Label_d662fcd2-3ff9-4261-9b26-9dd5808d0bb4_Enabled">
    <vt:lpwstr>true</vt:lpwstr>
  </property>
  <property fmtid="{D5CDD505-2E9C-101B-9397-08002B2CF9AE}" pid="6" name="MSIP_Label_d662fcd2-3ff9-4261-9b26-9dd5808d0bb4_SetDate">
    <vt:lpwstr>2024-02-14T19:57:29Z</vt:lpwstr>
  </property>
  <property fmtid="{D5CDD505-2E9C-101B-9397-08002B2CF9AE}" pid="7" name="MSIP_Label_d662fcd2-3ff9-4261-9b26-9dd5808d0bb4_Method">
    <vt:lpwstr>Privileged</vt:lpwstr>
  </property>
  <property fmtid="{D5CDD505-2E9C-101B-9397-08002B2CF9AE}" pid="8" name="MSIP_Label_d662fcd2-3ff9-4261-9b26-9dd5808d0bb4_Name">
    <vt:lpwstr>d662fcd2-3ff9-4261-9b26-9dd5808d0bb4</vt:lpwstr>
  </property>
  <property fmtid="{D5CDD505-2E9C-101B-9397-08002B2CF9AE}" pid="9" name="MSIP_Label_d662fcd2-3ff9-4261-9b26-9dd5808d0bb4_SiteId">
    <vt:lpwstr>5ee3b0ba-a559-45ee-a69e-6d3e963a3e72</vt:lpwstr>
  </property>
  <property fmtid="{D5CDD505-2E9C-101B-9397-08002B2CF9AE}" pid="10" name="MSIP_Label_d662fcd2-3ff9-4261-9b26-9dd5808d0bb4_ActionId">
    <vt:lpwstr>93bfb2ad-a967-43df-93c6-47023802bc8b</vt:lpwstr>
  </property>
  <property fmtid="{D5CDD505-2E9C-101B-9397-08002B2CF9AE}" pid="11" name="MSIP_Label_d662fcd2-3ff9-4261-9b26-9dd5808d0bb4_ContentBits">
    <vt:lpwstr>0</vt:lpwstr>
  </property>
</Properties>
</file>