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s2\rates\CN2023\CNs-00375-00376 - L K ECR 2-year review (Sep19-Aug23)\3 - Data Requests and Testimony\LGE\0 - efiled 02-14-2024\"/>
    </mc:Choice>
  </mc:AlternateContent>
  <xr:revisionPtr revIDLastSave="0" documentId="13_ncr:1_{2B89559D-E48C-42E2-AE8F-3BFAAC2CB510}" xr6:coauthVersionLast="47" xr6:coauthVersionMax="47" xr10:uidLastSave="{00000000-0000-0000-0000-000000000000}"/>
  <bookViews>
    <workbookView xWindow="-120" yWindow="-120" windowWidth="29040" windowHeight="17025" xr2:uid="{7DE92D6E-E9F8-4B6A-9020-A262ABD4E137}"/>
  </bookViews>
  <sheets>
    <sheet name="LG&amp;E 2YE 04.21" sheetId="3" r:id="rId1"/>
    <sheet name="LG&amp;E 2YE 04.23" sheetId="2" r:id="rId2"/>
    <sheet name="LG&amp;E 6ME 10.23" sheetId="1" r:id="rId3"/>
  </sheets>
  <definedNames>
    <definedName name="_xlnm.Print_Area" localSheetId="0">'LG&amp;E 2YE 04.21'!$A$1:$Q$28</definedName>
    <definedName name="_xlnm.Print_Area" localSheetId="1">'LG&amp;E 2YE 04.23'!$A$1:$Q$28</definedName>
    <definedName name="_xlnm.Print_Area" localSheetId="2">'LG&amp;E 6ME 10.23'!$A$1:$Q$28</definedName>
    <definedName name="_xlnm.Print_Titles" localSheetId="0">'LG&amp;E 2YE 04.21'!$A:$B,'LG&amp;E 2YE 04.21'!$1:$3</definedName>
    <definedName name="_xlnm.Print_Titles" localSheetId="1">'LG&amp;E 2YE 04.23'!$A:$B,'LG&amp;E 2YE 04.23'!$1:$3</definedName>
    <definedName name="_xlnm.Print_Titles" localSheetId="2">'LG&amp;E 6ME 10.23'!$A:$B,'LG&amp;E 6ME 10.23'!$1:$3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30" i="3" l="1"/>
  <c r="AW30" i="3"/>
  <c r="AK30" i="3"/>
  <c r="Y30" i="3"/>
  <c r="M30" i="3"/>
  <c r="BS28" i="3"/>
  <c r="BR28" i="3"/>
  <c r="BO28" i="3"/>
  <c r="BP28" i="3" s="1"/>
  <c r="BM28" i="3"/>
  <c r="BL28" i="3"/>
  <c r="BI28" i="3"/>
  <c r="BJ28" i="3" s="1"/>
  <c r="BG28" i="3"/>
  <c r="BF28" i="3"/>
  <c r="BC28" i="3"/>
  <c r="BD28" i="3" s="1"/>
  <c r="BA28" i="3"/>
  <c r="AZ28" i="3"/>
  <c r="AW28" i="3"/>
  <c r="AX28" i="3" s="1"/>
  <c r="AU28" i="3"/>
  <c r="AT28" i="3"/>
  <c r="AQ28" i="3"/>
  <c r="AR28" i="3" s="1"/>
  <c r="AO28" i="3"/>
  <c r="AN28" i="3"/>
  <c r="AK28" i="3"/>
  <c r="AL28" i="3" s="1"/>
  <c r="AI28" i="3"/>
  <c r="AH28" i="3"/>
  <c r="AE28" i="3"/>
  <c r="AF28" i="3" s="1"/>
  <c r="AC28" i="3"/>
  <c r="AB28" i="3"/>
  <c r="Y28" i="3"/>
  <c r="Z28" i="3" s="1"/>
  <c r="W28" i="3"/>
  <c r="V28" i="3"/>
  <c r="S28" i="3"/>
  <c r="T28" i="3" s="1"/>
  <c r="Q28" i="3"/>
  <c r="P28" i="3"/>
  <c r="M28" i="3"/>
  <c r="N28" i="3" s="1"/>
  <c r="K28" i="3"/>
  <c r="J28" i="3"/>
  <c r="G28" i="3"/>
  <c r="H28" i="3" s="1"/>
  <c r="E28" i="3"/>
  <c r="D28" i="3"/>
  <c r="C28" i="3"/>
  <c r="BS27" i="3"/>
  <c r="BP27" i="3"/>
  <c r="BM27" i="3"/>
  <c r="BJ27" i="3"/>
  <c r="BG27" i="3"/>
  <c r="BD27" i="3"/>
  <c r="BA27" i="3"/>
  <c r="AX27" i="3"/>
  <c r="AU27" i="3"/>
  <c r="AR27" i="3"/>
  <c r="AO27" i="3"/>
  <c r="AL27" i="3"/>
  <c r="AI27" i="3"/>
  <c r="AF27" i="3"/>
  <c r="AC27" i="3"/>
  <c r="W27" i="3"/>
  <c r="T27" i="3"/>
  <c r="Q27" i="3"/>
  <c r="N27" i="3"/>
  <c r="K27" i="3"/>
  <c r="E27" i="3"/>
  <c r="BS23" i="3"/>
  <c r="BR23" i="3"/>
  <c r="BO23" i="3"/>
  <c r="BP23" i="3" s="1"/>
  <c r="BM23" i="3"/>
  <c r="BL23" i="3"/>
  <c r="BI23" i="3"/>
  <c r="BJ23" i="3" s="1"/>
  <c r="BG23" i="3"/>
  <c r="BF23" i="3"/>
  <c r="BC23" i="3"/>
  <c r="BD23" i="3" s="1"/>
  <c r="BA23" i="3"/>
  <c r="AZ23" i="3"/>
  <c r="AW23" i="3"/>
  <c r="AX23" i="3" s="1"/>
  <c r="AU23" i="3"/>
  <c r="AT23" i="3"/>
  <c r="AQ23" i="3"/>
  <c r="AR23" i="3" s="1"/>
  <c r="AO23" i="3"/>
  <c r="AN23" i="3"/>
  <c r="AK23" i="3"/>
  <c r="AL23" i="3" s="1"/>
  <c r="AI23" i="3"/>
  <c r="AH23" i="3"/>
  <c r="AE23" i="3"/>
  <c r="AF23" i="3" s="1"/>
  <c r="AC23" i="3"/>
  <c r="AB23" i="3"/>
  <c r="Y23" i="3"/>
  <c r="Z23" i="3" s="1"/>
  <c r="W23" i="3"/>
  <c r="V23" i="3"/>
  <c r="S23" i="3"/>
  <c r="T23" i="3" s="1"/>
  <c r="Q23" i="3"/>
  <c r="P23" i="3"/>
  <c r="M23" i="3"/>
  <c r="N23" i="3" s="1"/>
  <c r="K23" i="3"/>
  <c r="J23" i="3"/>
  <c r="G23" i="3"/>
  <c r="H23" i="3" s="1"/>
  <c r="E23" i="3"/>
  <c r="D23" i="3"/>
  <c r="C23" i="3"/>
  <c r="BS22" i="3"/>
  <c r="BP22" i="3"/>
  <c r="BM22" i="3"/>
  <c r="BJ22" i="3"/>
  <c r="BG22" i="3"/>
  <c r="BD22" i="3"/>
  <c r="BA22" i="3"/>
  <c r="AX22" i="3"/>
  <c r="AU22" i="3"/>
  <c r="AR22" i="3"/>
  <c r="AO22" i="3"/>
  <c r="AL22" i="3"/>
  <c r="AI22" i="3"/>
  <c r="AF22" i="3"/>
  <c r="AC22" i="3"/>
  <c r="Z22" i="3"/>
  <c r="W22" i="3"/>
  <c r="T22" i="3"/>
  <c r="Q22" i="3"/>
  <c r="N22" i="3"/>
  <c r="K22" i="3"/>
  <c r="H22" i="3"/>
  <c r="E22" i="3"/>
  <c r="BS21" i="3"/>
  <c r="BP21" i="3"/>
  <c r="BM21" i="3"/>
  <c r="BJ21" i="3"/>
  <c r="BG21" i="3"/>
  <c r="BD21" i="3"/>
  <c r="BA21" i="3"/>
  <c r="AX21" i="3"/>
  <c r="AU21" i="3"/>
  <c r="AR21" i="3"/>
  <c r="AO21" i="3"/>
  <c r="AL21" i="3"/>
  <c r="AI21" i="3"/>
  <c r="AF21" i="3"/>
  <c r="AC21" i="3"/>
  <c r="Z21" i="3"/>
  <c r="W21" i="3"/>
  <c r="T21" i="3"/>
  <c r="Q21" i="3"/>
  <c r="N21" i="3"/>
  <c r="K21" i="3"/>
  <c r="H21" i="3"/>
  <c r="E21" i="3"/>
  <c r="BS20" i="3"/>
  <c r="BP20" i="3"/>
  <c r="BM20" i="3"/>
  <c r="BJ20" i="3"/>
  <c r="BG20" i="3"/>
  <c r="BD20" i="3"/>
  <c r="BA20" i="3"/>
  <c r="AX20" i="3"/>
  <c r="AU20" i="3"/>
  <c r="AR20" i="3"/>
  <c r="AO20" i="3"/>
  <c r="AL20" i="3"/>
  <c r="AI20" i="3"/>
  <c r="AF20" i="3"/>
  <c r="AC20" i="3"/>
  <c r="Z20" i="3"/>
  <c r="W20" i="3"/>
  <c r="T20" i="3"/>
  <c r="Q20" i="3"/>
  <c r="N20" i="3"/>
  <c r="K20" i="3"/>
  <c r="H20" i="3"/>
  <c r="E20" i="3"/>
  <c r="BS19" i="3"/>
  <c r="BP19" i="3"/>
  <c r="BM19" i="3"/>
  <c r="BJ19" i="3"/>
  <c r="BG19" i="3"/>
  <c r="BD19" i="3"/>
  <c r="BA19" i="3"/>
  <c r="AX19" i="3"/>
  <c r="AU19" i="3"/>
  <c r="AR19" i="3"/>
  <c r="AO19" i="3"/>
  <c r="AL19" i="3"/>
  <c r="AI19" i="3"/>
  <c r="AF19" i="3"/>
  <c r="AC19" i="3"/>
  <c r="Z19" i="3"/>
  <c r="W19" i="3"/>
  <c r="T19" i="3"/>
  <c r="Q19" i="3"/>
  <c r="N19" i="3"/>
  <c r="K19" i="3"/>
  <c r="H19" i="3"/>
  <c r="E19" i="3"/>
  <c r="BS18" i="3"/>
  <c r="BP18" i="3"/>
  <c r="BM18" i="3"/>
  <c r="BJ18" i="3"/>
  <c r="BG18" i="3"/>
  <c r="BD18" i="3"/>
  <c r="BA18" i="3"/>
  <c r="AX18" i="3"/>
  <c r="AU18" i="3"/>
  <c r="AR18" i="3"/>
  <c r="AO18" i="3"/>
  <c r="AL18" i="3"/>
  <c r="AI18" i="3"/>
  <c r="AF18" i="3"/>
  <c r="AC18" i="3"/>
  <c r="Z18" i="3"/>
  <c r="W18" i="3"/>
  <c r="T18" i="3"/>
  <c r="Q18" i="3"/>
  <c r="N18" i="3"/>
  <c r="K18" i="3"/>
  <c r="H18" i="3"/>
  <c r="E18" i="3"/>
  <c r="BS17" i="3"/>
  <c r="BP17" i="3"/>
  <c r="BM17" i="3"/>
  <c r="BJ17" i="3"/>
  <c r="BG17" i="3"/>
  <c r="BD17" i="3"/>
  <c r="BA17" i="3"/>
  <c r="AX17" i="3"/>
  <c r="AU17" i="3"/>
  <c r="AR17" i="3"/>
  <c r="AO17" i="3"/>
  <c r="AL17" i="3"/>
  <c r="AI17" i="3"/>
  <c r="AF17" i="3"/>
  <c r="AC17" i="3"/>
  <c r="Z17" i="3"/>
  <c r="W17" i="3"/>
  <c r="T17" i="3"/>
  <c r="Q17" i="3"/>
  <c r="N17" i="3"/>
  <c r="K17" i="3"/>
  <c r="H17" i="3"/>
  <c r="E17" i="3"/>
  <c r="BS16" i="3"/>
  <c r="BP16" i="3"/>
  <c r="BM16" i="3"/>
  <c r="BJ16" i="3"/>
  <c r="BG16" i="3"/>
  <c r="BD16" i="3"/>
  <c r="BA16" i="3"/>
  <c r="AX16" i="3"/>
  <c r="AU16" i="3"/>
  <c r="AR16" i="3"/>
  <c r="AO16" i="3"/>
  <c r="AL16" i="3"/>
  <c r="AI16" i="3"/>
  <c r="AF16" i="3"/>
  <c r="AC16" i="3"/>
  <c r="Z16" i="3"/>
  <c r="W16" i="3"/>
  <c r="T16" i="3"/>
  <c r="Q16" i="3"/>
  <c r="N16" i="3"/>
  <c r="K16" i="3"/>
  <c r="H16" i="3"/>
  <c r="E16" i="3"/>
  <c r="BS15" i="3"/>
  <c r="BP15" i="3"/>
  <c r="BM15" i="3"/>
  <c r="BJ15" i="3"/>
  <c r="BG15" i="3"/>
  <c r="BD15" i="3"/>
  <c r="BA15" i="3"/>
  <c r="AX15" i="3"/>
  <c r="AU15" i="3"/>
  <c r="AR15" i="3"/>
  <c r="AO15" i="3"/>
  <c r="AL15" i="3"/>
  <c r="AI15" i="3"/>
  <c r="AF15" i="3"/>
  <c r="AC15" i="3"/>
  <c r="Z15" i="3"/>
  <c r="W15" i="3"/>
  <c r="T15" i="3"/>
  <c r="Q15" i="3"/>
  <c r="N15" i="3"/>
  <c r="K15" i="3"/>
  <c r="H15" i="3"/>
  <c r="E15" i="3"/>
  <c r="BR12" i="3"/>
  <c r="BR30" i="3" s="1"/>
  <c r="BS30" i="3" s="1"/>
  <c r="BO12" i="3"/>
  <c r="BO30" i="3" s="1"/>
  <c r="BP30" i="3" s="1"/>
  <c r="BL12" i="3"/>
  <c r="BL30" i="3" s="1"/>
  <c r="BM30" i="3" s="1"/>
  <c r="BI12" i="3"/>
  <c r="BF12" i="3"/>
  <c r="BJ12" i="3" s="1"/>
  <c r="BC12" i="3"/>
  <c r="BC30" i="3" s="1"/>
  <c r="BD30" i="3" s="1"/>
  <c r="AZ12" i="3"/>
  <c r="AZ30" i="3" s="1"/>
  <c r="BA30" i="3" s="1"/>
  <c r="AW12" i="3"/>
  <c r="AT12" i="3"/>
  <c r="AX12" i="3" s="1"/>
  <c r="AQ12" i="3"/>
  <c r="AQ30" i="3" s="1"/>
  <c r="AR30" i="3" s="1"/>
  <c r="AN12" i="3"/>
  <c r="AN30" i="3" s="1"/>
  <c r="AO30" i="3" s="1"/>
  <c r="AK12" i="3"/>
  <c r="AH12" i="3"/>
  <c r="AL12" i="3" s="1"/>
  <c r="AE12" i="3"/>
  <c r="AE30" i="3" s="1"/>
  <c r="AF30" i="3" s="1"/>
  <c r="AB12" i="3"/>
  <c r="AB30" i="3" s="1"/>
  <c r="AC30" i="3" s="1"/>
  <c r="Y12" i="3"/>
  <c r="V12" i="3"/>
  <c r="Z12" i="3" s="1"/>
  <c r="S12" i="3"/>
  <c r="S30" i="3" s="1"/>
  <c r="T30" i="3" s="1"/>
  <c r="P12" i="3"/>
  <c r="P30" i="3" s="1"/>
  <c r="Q30" i="3" s="1"/>
  <c r="M12" i="3"/>
  <c r="J12" i="3"/>
  <c r="N12" i="3" s="1"/>
  <c r="G12" i="3"/>
  <c r="G30" i="3" s="1"/>
  <c r="H30" i="3" s="1"/>
  <c r="D12" i="3"/>
  <c r="D30" i="3" s="1"/>
  <c r="E30" i="3" s="1"/>
  <c r="C12" i="3"/>
  <c r="C30" i="3" s="1"/>
  <c r="BS11" i="3"/>
  <c r="BP11" i="3"/>
  <c r="BM11" i="3"/>
  <c r="BJ11" i="3"/>
  <c r="BG11" i="3"/>
  <c r="BD11" i="3"/>
  <c r="BA11" i="3"/>
  <c r="AX11" i="3"/>
  <c r="AU11" i="3"/>
  <c r="AR11" i="3"/>
  <c r="AO11" i="3"/>
  <c r="AL11" i="3"/>
  <c r="AI11" i="3"/>
  <c r="AF11" i="3"/>
  <c r="AC11" i="3"/>
  <c r="Z11" i="3"/>
  <c r="W11" i="3"/>
  <c r="T11" i="3"/>
  <c r="Q11" i="3"/>
  <c r="N11" i="3"/>
  <c r="K11" i="3"/>
  <c r="H11" i="3"/>
  <c r="E11" i="3"/>
  <c r="BS10" i="3"/>
  <c r="BP10" i="3"/>
  <c r="BM10" i="3"/>
  <c r="BJ10" i="3"/>
  <c r="BG10" i="3"/>
  <c r="BD10" i="3"/>
  <c r="BA10" i="3"/>
  <c r="AX10" i="3"/>
  <c r="AU10" i="3"/>
  <c r="AR10" i="3"/>
  <c r="AO10" i="3"/>
  <c r="AI10" i="3"/>
  <c r="AF10" i="3"/>
  <c r="AC10" i="3"/>
  <c r="Z10" i="3"/>
  <c r="W10" i="3"/>
  <c r="T10" i="3"/>
  <c r="Q10" i="3"/>
  <c r="N10" i="3"/>
  <c r="K10" i="3"/>
  <c r="H10" i="3"/>
  <c r="E10" i="3"/>
  <c r="BR30" i="2"/>
  <c r="BS30" i="2" s="1"/>
  <c r="BF30" i="2"/>
  <c r="BG30" i="2" s="1"/>
  <c r="AT30" i="2"/>
  <c r="AU30" i="2" s="1"/>
  <c r="AH30" i="2"/>
  <c r="AI30" i="2" s="1"/>
  <c r="V30" i="2"/>
  <c r="J30" i="2"/>
  <c r="K30" i="2" s="1"/>
  <c r="BS28" i="2"/>
  <c r="BR28" i="2"/>
  <c r="BP28" i="2"/>
  <c r="BO28" i="2"/>
  <c r="BO30" i="2" s="1"/>
  <c r="BP30" i="2" s="1"/>
  <c r="BM28" i="2"/>
  <c r="BL28" i="2"/>
  <c r="BJ28" i="2"/>
  <c r="BI28" i="2"/>
  <c r="BG28" i="2"/>
  <c r="BF28" i="2"/>
  <c r="BD28" i="2"/>
  <c r="BC28" i="2"/>
  <c r="BC30" i="2" s="1"/>
  <c r="BD30" i="2" s="1"/>
  <c r="BA28" i="2"/>
  <c r="AZ28" i="2"/>
  <c r="AX28" i="2"/>
  <c r="AW28" i="2"/>
  <c r="AU28" i="2"/>
  <c r="AT28" i="2"/>
  <c r="AR28" i="2"/>
  <c r="AQ28" i="2"/>
  <c r="AQ30" i="2" s="1"/>
  <c r="AR30" i="2" s="1"/>
  <c r="AO28" i="2"/>
  <c r="AN28" i="2"/>
  <c r="AL28" i="2"/>
  <c r="AK28" i="2"/>
  <c r="AI28" i="2"/>
  <c r="AH28" i="2"/>
  <c r="AF28" i="2"/>
  <c r="AE28" i="2"/>
  <c r="AE30" i="2" s="1"/>
  <c r="AF30" i="2" s="1"/>
  <c r="AC28" i="2"/>
  <c r="AB28" i="2"/>
  <c r="Z28" i="2"/>
  <c r="Y28" i="2"/>
  <c r="V28" i="2"/>
  <c r="T28" i="2"/>
  <c r="S28" i="2"/>
  <c r="S30" i="2" s="1"/>
  <c r="T30" i="2" s="1"/>
  <c r="Q28" i="2"/>
  <c r="P28" i="2"/>
  <c r="N28" i="2"/>
  <c r="M28" i="2"/>
  <c r="J28" i="2"/>
  <c r="H28" i="2"/>
  <c r="G28" i="2"/>
  <c r="G30" i="2" s="1"/>
  <c r="D28" i="2"/>
  <c r="C28" i="2"/>
  <c r="E28" i="2" s="1"/>
  <c r="BS27" i="2"/>
  <c r="BP27" i="2"/>
  <c r="BM27" i="2"/>
  <c r="BJ27" i="2"/>
  <c r="BG27" i="2"/>
  <c r="BD27" i="2"/>
  <c r="BA27" i="2"/>
  <c r="AX27" i="2"/>
  <c r="AU27" i="2"/>
  <c r="AR27" i="2"/>
  <c r="AO27" i="2"/>
  <c r="AL27" i="2"/>
  <c r="AI27" i="2"/>
  <c r="AF27" i="2"/>
  <c r="AC27" i="2"/>
  <c r="Z27" i="2"/>
  <c r="W27" i="2"/>
  <c r="T27" i="2"/>
  <c r="Q27" i="2"/>
  <c r="K27" i="2"/>
  <c r="H27" i="2"/>
  <c r="E27" i="2"/>
  <c r="BR23" i="2"/>
  <c r="BS23" i="2" s="1"/>
  <c r="BO23" i="2"/>
  <c r="BP23" i="2" s="1"/>
  <c r="BL23" i="2"/>
  <c r="BL30" i="2" s="1"/>
  <c r="BM30" i="2" s="1"/>
  <c r="BI23" i="2"/>
  <c r="BJ23" i="2" s="1"/>
  <c r="BF23" i="2"/>
  <c r="BG23" i="2" s="1"/>
  <c r="BC23" i="2"/>
  <c r="BD23" i="2" s="1"/>
  <c r="AZ23" i="2"/>
  <c r="AZ30" i="2" s="1"/>
  <c r="AW23" i="2"/>
  <c r="AX23" i="2" s="1"/>
  <c r="AT23" i="2"/>
  <c r="AU23" i="2" s="1"/>
  <c r="AQ23" i="2"/>
  <c r="AR23" i="2" s="1"/>
  <c r="AN23" i="2"/>
  <c r="AN30" i="2" s="1"/>
  <c r="AK23" i="2"/>
  <c r="AL23" i="2" s="1"/>
  <c r="AH23" i="2"/>
  <c r="AI23" i="2" s="1"/>
  <c r="AE23" i="2"/>
  <c r="AF23" i="2" s="1"/>
  <c r="AB23" i="2"/>
  <c r="AB30" i="2" s="1"/>
  <c r="AC30" i="2" s="1"/>
  <c r="Y23" i="2"/>
  <c r="Z23" i="2" s="1"/>
  <c r="V23" i="2"/>
  <c r="W23" i="2" s="1"/>
  <c r="S23" i="2"/>
  <c r="T23" i="2" s="1"/>
  <c r="P23" i="2"/>
  <c r="P30" i="2" s="1"/>
  <c r="Q30" i="2" s="1"/>
  <c r="M23" i="2"/>
  <c r="N23" i="2" s="1"/>
  <c r="J23" i="2"/>
  <c r="K23" i="2" s="1"/>
  <c r="G23" i="2"/>
  <c r="H23" i="2" s="1"/>
  <c r="D23" i="2"/>
  <c r="D30" i="2" s="1"/>
  <c r="C23" i="2"/>
  <c r="BS22" i="2"/>
  <c r="BP22" i="2"/>
  <c r="BM22" i="2"/>
  <c r="BJ22" i="2"/>
  <c r="BG22" i="2"/>
  <c r="BD22" i="2"/>
  <c r="BA22" i="2"/>
  <c r="AX22" i="2"/>
  <c r="AU22" i="2"/>
  <c r="AR22" i="2"/>
  <c r="AO22" i="2"/>
  <c r="AL22" i="2"/>
  <c r="AI22" i="2"/>
  <c r="AF22" i="2"/>
  <c r="AC22" i="2"/>
  <c r="Z22" i="2"/>
  <c r="W22" i="2"/>
  <c r="T22" i="2"/>
  <c r="Q22" i="2"/>
  <c r="N22" i="2"/>
  <c r="K22" i="2"/>
  <c r="H22" i="2"/>
  <c r="E22" i="2"/>
  <c r="BS21" i="2"/>
  <c r="BP21" i="2"/>
  <c r="BM21" i="2"/>
  <c r="BJ21" i="2"/>
  <c r="BG21" i="2"/>
  <c r="BD21" i="2"/>
  <c r="BA21" i="2"/>
  <c r="AX21" i="2"/>
  <c r="AU21" i="2"/>
  <c r="AR21" i="2"/>
  <c r="AO21" i="2"/>
  <c r="AL21" i="2"/>
  <c r="AI21" i="2"/>
  <c r="AF21" i="2"/>
  <c r="AC21" i="2"/>
  <c r="Z21" i="2"/>
  <c r="W21" i="2"/>
  <c r="T21" i="2"/>
  <c r="Q21" i="2"/>
  <c r="N21" i="2"/>
  <c r="K21" i="2"/>
  <c r="H21" i="2"/>
  <c r="E21" i="2"/>
  <c r="BS20" i="2"/>
  <c r="BP20" i="2"/>
  <c r="BM20" i="2"/>
  <c r="BJ20" i="2"/>
  <c r="BG20" i="2"/>
  <c r="BD20" i="2"/>
  <c r="BA20" i="2"/>
  <c r="AX20" i="2"/>
  <c r="AU20" i="2"/>
  <c r="AR20" i="2"/>
  <c r="AO20" i="2"/>
  <c r="AL20" i="2"/>
  <c r="AI20" i="2"/>
  <c r="AF20" i="2"/>
  <c r="AC20" i="2"/>
  <c r="Z20" i="2"/>
  <c r="W20" i="2"/>
  <c r="T20" i="2"/>
  <c r="Q20" i="2"/>
  <c r="N20" i="2"/>
  <c r="K20" i="2"/>
  <c r="H20" i="2"/>
  <c r="E20" i="2"/>
  <c r="BS19" i="2"/>
  <c r="BP19" i="2"/>
  <c r="BM19" i="2"/>
  <c r="BJ19" i="2"/>
  <c r="BG19" i="2"/>
  <c r="BD19" i="2"/>
  <c r="BA19" i="2"/>
  <c r="AX19" i="2"/>
  <c r="AU19" i="2"/>
  <c r="AR19" i="2"/>
  <c r="AO19" i="2"/>
  <c r="AL19" i="2"/>
  <c r="AI19" i="2"/>
  <c r="AF19" i="2"/>
  <c r="AC19" i="2"/>
  <c r="Z19" i="2"/>
  <c r="W19" i="2"/>
  <c r="T19" i="2"/>
  <c r="Q19" i="2"/>
  <c r="N19" i="2"/>
  <c r="K19" i="2"/>
  <c r="H19" i="2"/>
  <c r="E19" i="2"/>
  <c r="BS18" i="2"/>
  <c r="BP18" i="2"/>
  <c r="BM18" i="2"/>
  <c r="BJ18" i="2"/>
  <c r="BG18" i="2"/>
  <c r="BD18" i="2"/>
  <c r="BA18" i="2"/>
  <c r="AX18" i="2"/>
  <c r="AU18" i="2"/>
  <c r="AR18" i="2"/>
  <c r="AO18" i="2"/>
  <c r="AL18" i="2"/>
  <c r="AI18" i="2"/>
  <c r="AF18" i="2"/>
  <c r="AC18" i="2"/>
  <c r="Z18" i="2"/>
  <c r="W18" i="2"/>
  <c r="T18" i="2"/>
  <c r="Q18" i="2"/>
  <c r="N18" i="2"/>
  <c r="K18" i="2"/>
  <c r="H18" i="2"/>
  <c r="E18" i="2"/>
  <c r="BS17" i="2"/>
  <c r="BP17" i="2"/>
  <c r="BM17" i="2"/>
  <c r="BJ17" i="2"/>
  <c r="BG17" i="2"/>
  <c r="BD17" i="2"/>
  <c r="BA17" i="2"/>
  <c r="AX17" i="2"/>
  <c r="AU17" i="2"/>
  <c r="AR17" i="2"/>
  <c r="AO17" i="2"/>
  <c r="AL17" i="2"/>
  <c r="AI17" i="2"/>
  <c r="AF17" i="2"/>
  <c r="AC17" i="2"/>
  <c r="Z17" i="2"/>
  <c r="W17" i="2"/>
  <c r="T17" i="2"/>
  <c r="Q17" i="2"/>
  <c r="N17" i="2"/>
  <c r="K17" i="2"/>
  <c r="H17" i="2"/>
  <c r="E17" i="2"/>
  <c r="BS16" i="2"/>
  <c r="BP16" i="2"/>
  <c r="BM16" i="2"/>
  <c r="BJ16" i="2"/>
  <c r="BG16" i="2"/>
  <c r="BD16" i="2"/>
  <c r="BA16" i="2"/>
  <c r="AX16" i="2"/>
  <c r="AU16" i="2"/>
  <c r="AR16" i="2"/>
  <c r="AO16" i="2"/>
  <c r="AL16" i="2"/>
  <c r="AI16" i="2"/>
  <c r="AF16" i="2"/>
  <c r="AC16" i="2"/>
  <c r="Z16" i="2"/>
  <c r="W16" i="2"/>
  <c r="T16" i="2"/>
  <c r="Q16" i="2"/>
  <c r="N16" i="2"/>
  <c r="K16" i="2"/>
  <c r="H16" i="2"/>
  <c r="E16" i="2"/>
  <c r="BS15" i="2"/>
  <c r="BP15" i="2"/>
  <c r="BM15" i="2"/>
  <c r="BJ15" i="2"/>
  <c r="BG15" i="2"/>
  <c r="BD15" i="2"/>
  <c r="BA15" i="2"/>
  <c r="AX15" i="2"/>
  <c r="AU15" i="2"/>
  <c r="AR15" i="2"/>
  <c r="AO15" i="2"/>
  <c r="AL15" i="2"/>
  <c r="AI15" i="2"/>
  <c r="AF15" i="2"/>
  <c r="AC15" i="2"/>
  <c r="Z15" i="2"/>
  <c r="W15" i="2"/>
  <c r="T15" i="2"/>
  <c r="Q15" i="2"/>
  <c r="N15" i="2"/>
  <c r="K15" i="2"/>
  <c r="H15" i="2"/>
  <c r="E15" i="2"/>
  <c r="BS12" i="2"/>
  <c r="BR12" i="2"/>
  <c r="BP12" i="2"/>
  <c r="BO12" i="2"/>
  <c r="BL12" i="2"/>
  <c r="BM12" i="2" s="1"/>
  <c r="BJ12" i="2"/>
  <c r="BI12" i="2"/>
  <c r="BI30" i="2" s="1"/>
  <c r="BJ30" i="2" s="1"/>
  <c r="BG12" i="2"/>
  <c r="BF12" i="2"/>
  <c r="BD12" i="2"/>
  <c r="BC12" i="2"/>
  <c r="AZ12" i="2"/>
  <c r="BA12" i="2" s="1"/>
  <c r="AX12" i="2"/>
  <c r="AW12" i="2"/>
  <c r="AW30" i="2" s="1"/>
  <c r="AX30" i="2" s="1"/>
  <c r="AU12" i="2"/>
  <c r="AT12" i="2"/>
  <c r="AR12" i="2"/>
  <c r="AQ12" i="2"/>
  <c r="AN12" i="2"/>
  <c r="AO12" i="2" s="1"/>
  <c r="AL12" i="2"/>
  <c r="AK12" i="2"/>
  <c r="AK30" i="2" s="1"/>
  <c r="AL30" i="2" s="1"/>
  <c r="AI12" i="2"/>
  <c r="AH12" i="2"/>
  <c r="AF12" i="2"/>
  <c r="AE12" i="2"/>
  <c r="AB12" i="2"/>
  <c r="AC12" i="2" s="1"/>
  <c r="Z12" i="2"/>
  <c r="Y12" i="2"/>
  <c r="Y30" i="2" s="1"/>
  <c r="Z30" i="2" s="1"/>
  <c r="W12" i="2"/>
  <c r="V12" i="2"/>
  <c r="T12" i="2"/>
  <c r="S12" i="2"/>
  <c r="P12" i="2"/>
  <c r="Q12" i="2" s="1"/>
  <c r="N12" i="2"/>
  <c r="M12" i="2"/>
  <c r="M30" i="2" s="1"/>
  <c r="N30" i="2" s="1"/>
  <c r="K12" i="2"/>
  <c r="J12" i="2"/>
  <c r="H12" i="2"/>
  <c r="G12" i="2"/>
  <c r="D12" i="2"/>
  <c r="E12" i="2" s="1"/>
  <c r="C12" i="2"/>
  <c r="C30" i="2" s="1"/>
  <c r="BS11" i="2"/>
  <c r="BP11" i="2"/>
  <c r="BM11" i="2"/>
  <c r="BJ11" i="2"/>
  <c r="BG11" i="2"/>
  <c r="BD11" i="2"/>
  <c r="BA11" i="2"/>
  <c r="AX11" i="2"/>
  <c r="AU11" i="2"/>
  <c r="AR11" i="2"/>
  <c r="AO11" i="2"/>
  <c r="AL11" i="2"/>
  <c r="AI11" i="2"/>
  <c r="AF11" i="2"/>
  <c r="AC11" i="2"/>
  <c r="Z11" i="2"/>
  <c r="W11" i="2"/>
  <c r="T11" i="2"/>
  <c r="Q11" i="2"/>
  <c r="N11" i="2"/>
  <c r="K11" i="2"/>
  <c r="H11" i="2"/>
  <c r="E11" i="2"/>
  <c r="BS10" i="2"/>
  <c r="BP10" i="2"/>
  <c r="BM10" i="2"/>
  <c r="BJ10" i="2"/>
  <c r="BG10" i="2"/>
  <c r="BD10" i="2"/>
  <c r="BA10" i="2"/>
  <c r="AX10" i="2"/>
  <c r="AU10" i="2"/>
  <c r="AR10" i="2"/>
  <c r="AO10" i="2"/>
  <c r="AL10" i="2"/>
  <c r="AI10" i="2"/>
  <c r="AF10" i="2"/>
  <c r="AC10" i="2"/>
  <c r="Z10" i="2"/>
  <c r="W10" i="2"/>
  <c r="T10" i="2"/>
  <c r="Q10" i="2"/>
  <c r="N10" i="2"/>
  <c r="K10" i="2"/>
  <c r="H10" i="2"/>
  <c r="E10" i="2"/>
  <c r="P30" i="1"/>
  <c r="D30" i="1"/>
  <c r="E30" i="1" s="1"/>
  <c r="C30" i="1"/>
  <c r="Q28" i="1"/>
  <c r="P28" i="1"/>
  <c r="N28" i="1"/>
  <c r="M28" i="1"/>
  <c r="J28" i="1"/>
  <c r="H28" i="1"/>
  <c r="G28" i="1"/>
  <c r="K28" i="1" s="1"/>
  <c r="D28" i="1"/>
  <c r="C28" i="1"/>
  <c r="E28" i="1" s="1"/>
  <c r="Q27" i="1"/>
  <c r="N27" i="1"/>
  <c r="K27" i="1"/>
  <c r="H27" i="1"/>
  <c r="E27" i="1"/>
  <c r="Q23" i="1"/>
  <c r="P23" i="1"/>
  <c r="N23" i="1"/>
  <c r="M23" i="1"/>
  <c r="J23" i="1"/>
  <c r="G23" i="1"/>
  <c r="H23" i="1" s="1"/>
  <c r="D23" i="1"/>
  <c r="C23" i="1"/>
  <c r="E23" i="1" s="1"/>
  <c r="Q22" i="1"/>
  <c r="N22" i="1"/>
  <c r="K22" i="1"/>
  <c r="H22" i="1"/>
  <c r="E22" i="1"/>
  <c r="Q21" i="1"/>
  <c r="N21" i="1"/>
  <c r="K21" i="1"/>
  <c r="H21" i="1"/>
  <c r="E21" i="1"/>
  <c r="Q20" i="1"/>
  <c r="N20" i="1"/>
  <c r="K20" i="1"/>
  <c r="H20" i="1"/>
  <c r="E20" i="1"/>
  <c r="Q19" i="1"/>
  <c r="N19" i="1"/>
  <c r="K19" i="1"/>
  <c r="H19" i="1"/>
  <c r="E19" i="1"/>
  <c r="Q18" i="1"/>
  <c r="N18" i="1"/>
  <c r="K18" i="1"/>
  <c r="H18" i="1"/>
  <c r="E18" i="1"/>
  <c r="Q17" i="1"/>
  <c r="N17" i="1"/>
  <c r="K17" i="1"/>
  <c r="H17" i="1"/>
  <c r="E17" i="1"/>
  <c r="Q16" i="1"/>
  <c r="N16" i="1"/>
  <c r="K16" i="1"/>
  <c r="H16" i="1"/>
  <c r="E16" i="1"/>
  <c r="Q15" i="1"/>
  <c r="N15" i="1"/>
  <c r="K15" i="1"/>
  <c r="H15" i="1"/>
  <c r="E15" i="1"/>
  <c r="P12" i="1"/>
  <c r="Q12" i="1" s="1"/>
  <c r="M12" i="1"/>
  <c r="M30" i="1" s="1"/>
  <c r="N30" i="1" s="1"/>
  <c r="K12" i="1"/>
  <c r="J12" i="1"/>
  <c r="J30" i="1" s="1"/>
  <c r="G12" i="1"/>
  <c r="H12" i="1" s="1"/>
  <c r="D12" i="1"/>
  <c r="E12" i="1" s="1"/>
  <c r="C12" i="1"/>
  <c r="Q11" i="1"/>
  <c r="N11" i="1"/>
  <c r="K11" i="1"/>
  <c r="H11" i="1"/>
  <c r="E11" i="1"/>
  <c r="Q10" i="1"/>
  <c r="N10" i="1"/>
  <c r="K10" i="1"/>
  <c r="H10" i="1"/>
  <c r="E10" i="1"/>
  <c r="Q30" i="1" l="1"/>
  <c r="H30" i="2"/>
  <c r="E30" i="2"/>
  <c r="BA30" i="2"/>
  <c r="N30" i="3"/>
  <c r="W30" i="2"/>
  <c r="Z30" i="3"/>
  <c r="K30" i="1"/>
  <c r="AO30" i="2"/>
  <c r="N12" i="1"/>
  <c r="E23" i="2"/>
  <c r="Q23" i="2"/>
  <c r="AC23" i="2"/>
  <c r="AO23" i="2"/>
  <c r="BA23" i="2"/>
  <c r="BM23" i="2"/>
  <c r="E12" i="3"/>
  <c r="Q12" i="3"/>
  <c r="AC12" i="3"/>
  <c r="AO12" i="3"/>
  <c r="BA12" i="3"/>
  <c r="BM12" i="3"/>
  <c r="K23" i="1"/>
  <c r="G30" i="1"/>
  <c r="H30" i="1" s="1"/>
  <c r="K28" i="2"/>
  <c r="W28" i="2"/>
  <c r="H12" i="3"/>
  <c r="T12" i="3"/>
  <c r="AF12" i="3"/>
  <c r="AR12" i="3"/>
  <c r="BD12" i="3"/>
  <c r="BP12" i="3"/>
  <c r="K12" i="3"/>
  <c r="W12" i="3"/>
  <c r="AI12" i="3"/>
  <c r="AU12" i="3"/>
  <c r="BG12" i="3"/>
  <c r="BS12" i="3"/>
  <c r="J30" i="3"/>
  <c r="K30" i="3" s="1"/>
  <c r="V30" i="3"/>
  <c r="W30" i="3" s="1"/>
  <c r="AH30" i="3"/>
  <c r="AI30" i="3" s="1"/>
  <c r="AT30" i="3"/>
  <c r="AU30" i="3" s="1"/>
  <c r="BF30" i="3"/>
  <c r="BG30" i="3" s="1"/>
  <c r="BJ30" i="3" l="1"/>
  <c r="AX30" i="3"/>
  <c r="AL30" i="3"/>
</calcChain>
</file>

<file path=xl/sharedStrings.xml><?xml version="1.0" encoding="utf-8"?>
<sst xmlns="http://schemas.openxmlformats.org/spreadsheetml/2006/main" count="523" uniqueCount="192">
  <si>
    <t>LOUISVILLE GAS AND ELECTRIC COMPANY</t>
  </si>
  <si>
    <t>ENVIRONMENTAL SURCHARGE REPORT</t>
  </si>
  <si>
    <t>Pollution Control - Operations &amp; Maintenance Expenses</t>
  </si>
  <si>
    <t>Billing Month</t>
  </si>
  <si>
    <t>MAY-2023</t>
  </si>
  <si>
    <t>JUN-2023</t>
  </si>
  <si>
    <t>JUL-2023</t>
  </si>
  <si>
    <t>AUG-2023</t>
  </si>
  <si>
    <t>SEP-2023</t>
  </si>
  <si>
    <t>OCT-2023</t>
  </si>
  <si>
    <t>Expense Month</t>
  </si>
  <si>
    <t>MAR-2023</t>
  </si>
  <si>
    <t>APR-2023</t>
  </si>
  <si>
    <t>% Change from Prior Period</t>
  </si>
  <si>
    <t>Variance Explanation from Prior Period</t>
  </si>
  <si>
    <t>O&amp;M Expense Account</t>
  </si>
  <si>
    <t>2009 Plan</t>
  </si>
  <si>
    <t>502013</t>
  </si>
  <si>
    <t>ECR Landfill Operations</t>
  </si>
  <si>
    <t>Fluctuations/timing of supplemental contractor CCRT/Landfill operator labor cost (invoice timing)</t>
  </si>
  <si>
    <t>512107</t>
  </si>
  <si>
    <t>ECR Landfill Maintenance</t>
  </si>
  <si>
    <t>TC 1A1 Fly Ash Transfer Station Nuva Feeder maintenance</t>
  </si>
  <si>
    <t>Replaced 0A Gypsum Elevation Belt, repair 2A Vacuum Exhauster Silencer piping, landfill permit fee</t>
  </si>
  <si>
    <t>TC1 material returned to inventory</t>
  </si>
  <si>
    <t>Recalibrate CCRT Silo Fly Ash truck scales</t>
  </si>
  <si>
    <t xml:space="preserve">    Total 2009 Plan O&amp;M Expenses</t>
  </si>
  <si>
    <t>2011 Plan</t>
  </si>
  <si>
    <t>502056</t>
  </si>
  <si>
    <t xml:space="preserve"> ECR Scrubber Operations</t>
  </si>
  <si>
    <t>512055</t>
  </si>
  <si>
    <t>ECR Scrubber Maintenance</t>
  </si>
  <si>
    <t>506159</t>
  </si>
  <si>
    <t>ECR Sorbent Injection Operation</t>
  </si>
  <si>
    <t>506152</t>
  </si>
  <si>
    <t>ECR Sorbent Reactant - Reagent Only</t>
  </si>
  <si>
    <t>512152</t>
  </si>
  <si>
    <t>ECR Sorbent Injection Maintenance</t>
  </si>
  <si>
    <t>506156</t>
  </si>
  <si>
    <t>ECR Baghouse Operations</t>
  </si>
  <si>
    <t>512156</t>
  </si>
  <si>
    <t>ECR Baghouse Maintenance</t>
  </si>
  <si>
    <t>506151</t>
  </si>
  <si>
    <t xml:space="preserve"> ECR Activated Carbon</t>
  </si>
  <si>
    <t xml:space="preserve">    Total 2011 Plan O&amp;M Expenses</t>
  </si>
  <si>
    <t>The 2001 Plan was eliminated from ECR recovery in August 2010 per PSC Order No. 2009-00549.</t>
  </si>
  <si>
    <t>2016 Plan</t>
  </si>
  <si>
    <t>ECR Liquid Injection - Reagent Only</t>
  </si>
  <si>
    <t xml:space="preserve">    Total 2016 Plan O&amp;M Expenses</t>
  </si>
  <si>
    <t>O&amp;M Expense for All Plans</t>
  </si>
  <si>
    <t>MAY-2021</t>
  </si>
  <si>
    <t>JUN-2021</t>
  </si>
  <si>
    <t>JUL-2021</t>
  </si>
  <si>
    <t>AUG-2021</t>
  </si>
  <si>
    <t>SEP-2021</t>
  </si>
  <si>
    <t>OCT-2021</t>
  </si>
  <si>
    <t>NOV-2021</t>
  </si>
  <si>
    <t>DEC-2021</t>
  </si>
  <si>
    <t>JAN-2022</t>
  </si>
  <si>
    <t>FEB-2022</t>
  </si>
  <si>
    <t>MAR-2022</t>
  </si>
  <si>
    <t>APR-2022</t>
  </si>
  <si>
    <t>MAY-2022</t>
  </si>
  <si>
    <t>JUN-2022</t>
  </si>
  <si>
    <t>JUL-2022</t>
  </si>
  <si>
    <t>AUG-2022</t>
  </si>
  <si>
    <t>SEP-2022</t>
  </si>
  <si>
    <t>OCT-2022</t>
  </si>
  <si>
    <t>NOV-2022</t>
  </si>
  <si>
    <t>DEC-2022</t>
  </si>
  <si>
    <t>JAN-2023</t>
  </si>
  <si>
    <t>FEB-2023</t>
  </si>
  <si>
    <t>MAR-2021</t>
  </si>
  <si>
    <t>APR-2021</t>
  </si>
  <si>
    <t>Repairs to TC 0B1 reclaim water pump</t>
  </si>
  <si>
    <t>Fluctuations of normal system maintenance</t>
  </si>
  <si>
    <t xml:space="preserve"> Warehouse material (mechanical seal) returned to inventory</t>
  </si>
  <si>
    <t>Fluctuations of normal system maintenance (back to typical monthly costs without large credit seen in August)</t>
  </si>
  <si>
    <t>Fluctuations of normal system maintenance - lower maintenance activity</t>
  </si>
  <si>
    <t>Gypsum Reclaim Water Pump Recirculation Valve maintenance, replacement of 0B vacuum belt filter cloth</t>
  </si>
  <si>
    <t>Replaced TC2 CCRT Transfer Station Valves</t>
  </si>
  <si>
    <t>Replaced 0A vacuum belt filter cloth</t>
  </si>
  <si>
    <t>TC1 - maintenance to 1B dilute phase pressure blower.</t>
  </si>
  <si>
    <t>CCRT Transfer Station Filter Separator maintenance, 0B Reclaim Water Tank Agitator Gear Box maintenance, add inspection port on 1A CCRT Filter Separator</t>
  </si>
  <si>
    <t>Repair to CCRT Reclaim Water Piping expansion joint</t>
  </si>
  <si>
    <t>CCRT Dewatering Vac Belt roller and roller guides replaced</t>
  </si>
  <si>
    <t>Warehouse material returned to inventory crediting account</t>
  </si>
  <si>
    <t>A2 Reclaim Water Pump Leak maintenance</t>
  </si>
  <si>
    <t>Wrapping up of MC1 FGD outage expenses (absorber maintenance) - more than normal month, but less than previous month</t>
  </si>
  <si>
    <t>MC3 Stack repairs, MC4 Absorber Agitator Mechanical Seal repair</t>
  </si>
  <si>
    <t xml:space="preserve">Ox Air Blower Class 1 Service </t>
  </si>
  <si>
    <t>Rolled out of ECR into base rates</t>
  </si>
  <si>
    <t>Timing of contractor workforce payments</t>
  </si>
  <si>
    <t xml:space="preserve">Fluctuations month to month are the result of purchase and delivery timing of the consumable material, Hydrated Lime, at both Mill Creek and Trimble County generating stations. The purchases and usage fluctuate with the variations in generation and coal quality. </t>
  </si>
  <si>
    <t>Fluctuations of normal system maintenance - (did not have maintenance items that we had in March)</t>
  </si>
  <si>
    <t>MC2 PAC lances</t>
  </si>
  <si>
    <t xml:space="preserve">MC2 PAC lances in May and not in June </t>
  </si>
  <si>
    <t>Fluctuations of normal system maintenance - minimal maintenance needs in April as compared to March</t>
  </si>
  <si>
    <t>MC 1-2 PJFF Nuva Feeder Instrument Air Line Insulation removal and repairs, MC1&amp;MC3 PJFF Air Compressor Filter Inspections/Replacements</t>
  </si>
  <si>
    <t>Fluctuation of normal system maintenance - didn't have larger maintenance items like May.</t>
  </si>
  <si>
    <t>MAY-2019</t>
  </si>
  <si>
    <t>JUN-2019</t>
  </si>
  <si>
    <t>JUL-2019</t>
  </si>
  <si>
    <t>AUG-2019</t>
  </si>
  <si>
    <t>SEP-2019</t>
  </si>
  <si>
    <t>OCT-2019</t>
  </si>
  <si>
    <t>NOV-2019</t>
  </si>
  <si>
    <t>DEC-2019</t>
  </si>
  <si>
    <t>JAN-2020</t>
  </si>
  <si>
    <t>FEB-2020</t>
  </si>
  <si>
    <t>MAR-2020</t>
  </si>
  <si>
    <t>APR-2020</t>
  </si>
  <si>
    <t>MAY-2020</t>
  </si>
  <si>
    <t>JUN-2020</t>
  </si>
  <si>
    <t>JUL-2020</t>
  </si>
  <si>
    <t>AUG-2020</t>
  </si>
  <si>
    <t>SEP-2020</t>
  </si>
  <si>
    <t>OCT-2020</t>
  </si>
  <si>
    <t>NOV-2020</t>
  </si>
  <si>
    <t>DEC-2020</t>
  </si>
  <si>
    <t>JAN-2021</t>
  </si>
  <si>
    <t>FEB-2021</t>
  </si>
  <si>
    <t>MAR-2019</t>
  </si>
  <si>
    <t>APR-2019</t>
  </si>
  <si>
    <t>Began charging CCRT operator time to this account (instead of 512017)</t>
  </si>
  <si>
    <t>Fluctuations/timing of operator labor cost (invoice timing)</t>
  </si>
  <si>
    <t>Charges back down to typical monthly landfill/CCRT maintenance costs</t>
  </si>
  <si>
    <t>Increased hydrocyclone tank and equipment repairs</t>
  </si>
  <si>
    <t>No longer charging CCRT operator time to this account - moved to account 502013</t>
  </si>
  <si>
    <t>Fluctuations in normal maintenance - only regular preventive maintenance work orders, unlike March which had some corrective work orders (broken valve stem at inlet)</t>
  </si>
  <si>
    <t>Increased maintenance on isolation valve, various tank inspections</t>
  </si>
  <si>
    <t>Fluctuations of normal system maintenance - standard preventive maintenance work orders</t>
  </si>
  <si>
    <t>Fluidizing air blower back pressure regulator repair</t>
  </si>
  <si>
    <t>Purchase of Trex Device Communicator</t>
  </si>
  <si>
    <t>Repairs to reclaim water system</t>
  </si>
  <si>
    <t>Replacement of water pump valve at CCRT</t>
  </si>
  <si>
    <t>Large maintenance items  in April - MC1 &amp; MC2  Underflow tank cleaning, MC1 &amp; MC2 quench water pipe weld, U3 FGS Inlet Expansion Joint repair, U1&amp;U2 Elevator Stack safety replacements.</t>
  </si>
  <si>
    <t>Fluctuations of normal system maintenance - Did not have the large maintenance items on U1 &amp; U2 in May like in April.</t>
  </si>
  <si>
    <t>MC4 E Recycle Pump Repairs</t>
  </si>
  <si>
    <t>Fluctuations of normal system maintenance - (no recycle pump repairs as in June)</t>
  </si>
  <si>
    <t>MC4A Hydrocyclone Feed Pump Repairs</t>
  </si>
  <si>
    <t>MC3 FGD outage maintenance, resulting in higher than typical cost, but lower than prior month</t>
  </si>
  <si>
    <t>Fluctuations in normal system maintenance - no longer in outage</t>
  </si>
  <si>
    <t>MC 4D Abs Agitator Gear maintenance, MC1 &amp; MC2 AQCS Compressor maintenance, MC1&amp;MC WFGD Oxidation air blower maintenance</t>
  </si>
  <si>
    <t xml:space="preserve">Fluctuations in normal system maintenance - decreased maintenance activity </t>
  </si>
  <si>
    <t>MC3 absorber agitators support leg installation</t>
  </si>
  <si>
    <t>MC1-4 AQCS (air compressors and dryers inspections and maintenance), MC1&amp;MC2 lighting in Overflow Distribution Room, MC3-D Recycle Pump discharge valve maintenance.</t>
  </si>
  <si>
    <t>Fluctuations of normal system maintenance - lower maintenance activity than prior month</t>
  </si>
  <si>
    <t>Scaffolding &amp; Coating of MC1&amp;2 and MC3 hydrocyclone room ceilings, MC4-C Recycle Pump Repair</t>
  </si>
  <si>
    <t>Significant increase in maintenance expense due to MC4 Fall 2020 FGD Outage (scaffolding, underflow tank repairs, absorber vessel inspections, recycle pump repairs)</t>
  </si>
  <si>
    <t>Reduced maintenance expense after coming off an outage</t>
  </si>
  <si>
    <t>MC1 Spring FGD outage (recycle pumps flush water valves)</t>
  </si>
  <si>
    <t>Fluctuations month to month are the result of purchase and delivery timing of the consumable material, Hydrated Lime, at both Mill Creek and Trimble County generating stations. The purchases and usage fluctuate with the variations in generation and coal quality. Lower load during April (outage season).</t>
  </si>
  <si>
    <t>Fluctuations month to month are the result of purchase and delivery timing of the consumable material, Hydrated Lime, at both Mill Creek and Trimble County generating stations. The purchases and usage fluctuate with the variations in generation and coal quality.</t>
  </si>
  <si>
    <t>Timing of supplemental contractor labor costs (timing of FPG invoicing)</t>
  </si>
  <si>
    <t>Timing of supplemental contractor labor costs (timing of FPG invoicing); Scaffolding costs, demo of 3A and 3B PAC injection assembly for parts to use on U1 and U2.</t>
  </si>
  <si>
    <t>SIS PAC &amp; SAMM Overhead Crane Repairs, material for  SAMM systems (filter bags, cages, chains, wing nuts)</t>
  </si>
  <si>
    <t>Fluctuations of supplemental contractor labor/equipment costs (timing of FPG invoicing) each month</t>
  </si>
  <si>
    <t>Fluctuations of maintenance costs - quarterly PMs to inspect and change U1 &amp; U4 desiccant filters, replace U2 PAC lances.</t>
  </si>
  <si>
    <t>Fabrication of PAC WYES from TEI</t>
  </si>
  <si>
    <t>Fluctuations of normal system maintenance (did have the maintenance items that occurred in November &amp; December)</t>
  </si>
  <si>
    <t>Fluctuations of normal system maintenance - lower maintenance costs at both TC and MC</t>
  </si>
  <si>
    <t>Company labor work for baghouse operations</t>
  </si>
  <si>
    <t>Company labor work for baghouse operations completed in Jan 2020</t>
  </si>
  <si>
    <t>Additional maintenance on MC1 due to FGD outage.</t>
  </si>
  <si>
    <t>Fluctuations of system maintenance - U1 no longer in outage. Maintenance consisted of routine preventive maintenance orders.</t>
  </si>
  <si>
    <t>Replace elements and rebuild U4A Air Compressor, replace U3 PJFF Baghouse A&amp;B Lighting</t>
  </si>
  <si>
    <t xml:space="preserve">Fluctuations of normal system maintenance - BWF PJFF Bag Sampling </t>
  </si>
  <si>
    <t>Fluctuations of normal system maintenance - insulated pulse air headers outlet pipes/hoses</t>
  </si>
  <si>
    <t>Fluctuations of system maintenance - U3 was in outage in October and thus did more maintenance, some pulse air header maintenance but less than October.</t>
  </si>
  <si>
    <t>Fluctuations in system maintenance - insulated the pulse air headers outlet pipes, bag samples, U1&amp;U2 air compressor room fan louvers repairs</t>
  </si>
  <si>
    <t>Fluctuations in normal system maintenance - lower than prior month</t>
  </si>
  <si>
    <t>Overhead crane repairs, MC4D filter separator maintenance</t>
  </si>
  <si>
    <t>MC1-4 Air Compressor and Air Dryer inspections and maintenance during outage season</t>
  </si>
  <si>
    <t>Decreased maintenance costs due to outage expenses - (MC2 was in outage during May)</t>
  </si>
  <si>
    <t>Purchase of MC4 PJFF SEP SEL Valve Air purge kit</t>
  </si>
  <si>
    <t>MC4 in outage - PJFF bag samples</t>
  </si>
  <si>
    <t>Increased maintenance on PJFF air compressors (MC1A/1B/2B)</t>
  </si>
  <si>
    <t xml:space="preserve"> Fluctuations of normal system maintenance (no air compressor maintenance)</t>
  </si>
  <si>
    <t>Fluctuations month to month are the result of purchase and delivery timing of the raw consumable material, Activated Carbon, at Mill Creek generating station. The purchases and usage fluctuate with the variations in generation and coal quality.</t>
  </si>
  <si>
    <t>Fluctuations month to month are the result of purchase and delivery timing of the raw consumable material, Mercontrol, at Mill Creek generating station. The purchases and usage fluctuate with the variations in generation and coal quality.</t>
  </si>
  <si>
    <t>Large maintenance items - U4F Abs Agitator maintenance, install printed circuit boards in the U3&amp;U4 AQCS batter chargers, U1A underflow maintenance</t>
  </si>
  <si>
    <t>Incurred associated FGD maintenance items (industrial cleaning, scaffolding, miscellaneous maintenance repairs)</t>
  </si>
  <si>
    <t>Adding MOVs to MC1-4 WFGD underflow transfer line, MC4B AQCS air compressor maintenance, additional MC1 Spring FGD outage expense (absorber vessel inspections and cleaning, inlet leaking test ports maintenance)</t>
  </si>
  <si>
    <t>Timing of supplemental contractor labor costs (timing of FPG invoicing) as well as maintenance expenses incurred in December but not January.</t>
  </si>
  <si>
    <t>Increased TC1 hydrated lime maintenance, MC4A SAMM silo cone gasket replacement, MC4B2 SAMM Blower maintenance</t>
  </si>
  <si>
    <t>MC1 PJFF lighting maintenance, PJFF dryers dew point sensors maintenance</t>
  </si>
  <si>
    <t>Fluctuations of normal system maintenance (no water pump valve or dewatering belt maintenance like prior months)</t>
  </si>
  <si>
    <t>B2 Fly ash Feed Valve maintenance</t>
  </si>
  <si>
    <t>CCRT site case loaders and skid steer maintenance</t>
  </si>
  <si>
    <t>TC1 CCRT Nuva Feeder maintenance</t>
  </si>
  <si>
    <t>April through November 2019 expenses were excluded from the filing and added in December 2019. Impacts to Operating Expenses and Rate Base shown in the Attachment to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</si>
</sst>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numFmts>
  <fonts count="7" x14ac:knownFonts="1">
    <font>
      <sz val="11"/>
      <color theme="1"/>
      <name val="Calibri"/>
      <family val="2"/>
      <scheme val="minor"/>
    </font>
    <font>
      <sz val="11"/>
      <color theme="1"/>
      <name val="Calibri"/>
      <family val="2"/>
      <scheme val="minor"/>
    </font>
    <font>
      <sz val="10"/>
      <name val="Arial"/>
      <family val="2"/>
    </font>
    <font>
      <b/>
      <sz val="14"/>
      <name val="Times New Roman"/>
      <family val="1"/>
    </font>
    <font>
      <sz val="10"/>
      <name val="Times New Roman"/>
      <family val="1"/>
    </font>
    <font>
      <b/>
      <sz val="10"/>
      <name val="Times New Roman"/>
      <family val="1"/>
    </font>
    <font>
      <b/>
      <vertAlign val="superscript"/>
      <sz val="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double">
        <color indexed="64"/>
      </top>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86">
    <xf numFmtId="0" fontId="0" fillId="0" borderId="0" xfId="0"/>
    <xf numFmtId="0" fontId="3" fillId="0" borderId="0" xfId="2" applyFont="1"/>
    <xf numFmtId="0" fontId="4" fillId="0" borderId="0" xfId="2" applyFont="1"/>
    <xf numFmtId="0" fontId="5" fillId="0" borderId="0" xfId="2" applyFont="1"/>
    <xf numFmtId="0" fontId="4" fillId="0" borderId="0" xfId="2" applyFont="1" applyAlignment="1">
      <alignment vertical="center"/>
    </xf>
    <xf numFmtId="0" fontId="4" fillId="0" borderId="0" xfId="2" applyFont="1" applyAlignment="1">
      <alignment horizontal="right"/>
    </xf>
    <xf numFmtId="17" fontId="4" fillId="0" borderId="0" xfId="2" quotePrefix="1" applyNumberFormat="1" applyFont="1" applyAlignment="1">
      <alignment horizontal="center"/>
    </xf>
    <xf numFmtId="0" fontId="4" fillId="0" borderId="0" xfId="2" applyFont="1" applyAlignment="1">
      <alignment horizontal="center" wrapText="1"/>
    </xf>
    <xf numFmtId="0" fontId="4" fillId="0" borderId="0" xfId="2" applyFont="1" applyAlignment="1">
      <alignment horizontal="center" vertical="center"/>
    </xf>
    <xf numFmtId="17" fontId="4" fillId="0" borderId="0" xfId="2" applyNumberFormat="1" applyFont="1" applyAlignment="1">
      <alignment horizontal="center" vertical="center"/>
    </xf>
    <xf numFmtId="0" fontId="4" fillId="0" borderId="1" xfId="2" applyFont="1" applyBorder="1" applyAlignment="1">
      <alignment horizontal="center"/>
    </xf>
    <xf numFmtId="0" fontId="4" fillId="0" borderId="1" xfId="2" applyFont="1" applyBorder="1" applyAlignment="1">
      <alignment horizontal="right"/>
    </xf>
    <xf numFmtId="17" fontId="4" fillId="0" borderId="1" xfId="2" quotePrefix="1" applyNumberFormat="1" applyFont="1" applyBorder="1" applyAlignment="1">
      <alignment horizontal="center"/>
    </xf>
    <xf numFmtId="0" fontId="4" fillId="0" borderId="1" xfId="2" applyFont="1" applyBorder="1" applyAlignment="1">
      <alignment horizontal="center" wrapText="1"/>
    </xf>
    <xf numFmtId="0" fontId="4" fillId="0" borderId="1" xfId="2" applyFont="1" applyBorder="1" applyAlignment="1">
      <alignment horizontal="center" vertical="center" wrapText="1"/>
    </xf>
    <xf numFmtId="0" fontId="5" fillId="0" borderId="0" xfId="2" applyFont="1" applyAlignment="1">
      <alignment horizontal="center"/>
    </xf>
    <xf numFmtId="0" fontId="4" fillId="0" borderId="0" xfId="2" applyFont="1" applyAlignment="1">
      <alignment horizontal="center"/>
    </xf>
    <xf numFmtId="0" fontId="4" fillId="0" borderId="0" xfId="2" applyFont="1" applyAlignment="1">
      <alignment horizontal="center" vertical="center" wrapText="1"/>
    </xf>
    <xf numFmtId="0" fontId="5" fillId="0" borderId="2" xfId="2" applyFont="1" applyBorder="1"/>
    <xf numFmtId="0" fontId="5" fillId="0" borderId="3" xfId="3" applyFont="1" applyBorder="1"/>
    <xf numFmtId="0" fontId="4" fillId="0" borderId="4" xfId="3" applyFont="1" applyBorder="1"/>
    <xf numFmtId="0" fontId="4" fillId="0" borderId="5" xfId="3" applyFont="1" applyBorder="1"/>
    <xf numFmtId="0" fontId="4" fillId="0" borderId="5" xfId="3" applyFont="1" applyBorder="1" applyAlignment="1">
      <alignment vertical="center"/>
    </xf>
    <xf numFmtId="0" fontId="4" fillId="0" borderId="5" xfId="2" applyFont="1" applyBorder="1"/>
    <xf numFmtId="0" fontId="4" fillId="0" borderId="5" xfId="2" applyFont="1" applyBorder="1" applyAlignment="1">
      <alignment vertical="center"/>
    </xf>
    <xf numFmtId="0" fontId="4" fillId="0" borderId="6" xfId="2" applyFont="1" applyBorder="1" applyAlignment="1">
      <alignment vertical="center"/>
    </xf>
    <xf numFmtId="0" fontId="5" fillId="0" borderId="7" xfId="3" quotePrefix="1" applyFont="1" applyBorder="1" applyAlignment="1">
      <alignment horizontal="left"/>
    </xf>
    <xf numFmtId="0" fontId="4" fillId="0" borderId="7" xfId="3" applyFont="1" applyBorder="1"/>
    <xf numFmtId="164" fontId="4" fillId="0" borderId="7" xfId="4" applyNumberFormat="1" applyFont="1" applyFill="1" applyBorder="1" applyProtection="1">
      <protection locked="0"/>
    </xf>
    <xf numFmtId="9" fontId="4" fillId="0" borderId="7" xfId="5" applyFont="1" applyFill="1" applyBorder="1" applyProtection="1">
      <protection locked="0"/>
    </xf>
    <xf numFmtId="0" fontId="4" fillId="0" borderId="7" xfId="2" applyFont="1" applyBorder="1" applyAlignment="1">
      <alignment vertical="center" wrapText="1"/>
    </xf>
    <xf numFmtId="43" fontId="4" fillId="0" borderId="7" xfId="4" applyFont="1" applyFill="1" applyBorder="1" applyAlignment="1" applyProtection="1">
      <alignment vertical="center" wrapText="1"/>
      <protection locked="0"/>
    </xf>
    <xf numFmtId="0" fontId="4" fillId="0" borderId="7" xfId="3" applyFont="1" applyBorder="1" applyAlignment="1">
      <alignment vertical="center" wrapText="1"/>
    </xf>
    <xf numFmtId="0" fontId="5" fillId="0" borderId="7" xfId="3" applyFont="1" applyBorder="1"/>
    <xf numFmtId="43" fontId="4" fillId="0" borderId="7" xfId="4" applyFont="1" applyFill="1" applyBorder="1" applyProtection="1">
      <protection locked="0"/>
    </xf>
    <xf numFmtId="0" fontId="4" fillId="0" borderId="7" xfId="2" applyFont="1" applyBorder="1" applyAlignment="1">
      <alignment vertical="center"/>
    </xf>
    <xf numFmtId="9" fontId="4" fillId="0" borderId="0" xfId="5" applyFont="1" applyFill="1" applyBorder="1"/>
    <xf numFmtId="43" fontId="4" fillId="0" borderId="0" xfId="4" applyFont="1" applyFill="1" applyBorder="1" applyAlignment="1" applyProtection="1">
      <alignment vertical="center" wrapText="1"/>
      <protection locked="0"/>
    </xf>
    <xf numFmtId="43" fontId="4" fillId="0" borderId="0" xfId="4" applyFont="1" applyFill="1" applyBorder="1" applyAlignment="1" applyProtection="1">
      <alignment vertical="center"/>
      <protection locked="0"/>
    </xf>
    <xf numFmtId="0" fontId="5" fillId="0" borderId="8" xfId="3" applyFont="1" applyBorder="1"/>
    <xf numFmtId="0" fontId="4" fillId="0" borderId="9" xfId="3" applyFont="1" applyBorder="1"/>
    <xf numFmtId="9" fontId="4" fillId="0" borderId="9" xfId="5" applyFont="1" applyFill="1" applyBorder="1"/>
    <xf numFmtId="0" fontId="4" fillId="0" borderId="9" xfId="3" applyFont="1" applyBorder="1" applyAlignment="1">
      <alignment vertical="center"/>
    </xf>
    <xf numFmtId="43" fontId="4" fillId="0" borderId="9" xfId="4" applyFont="1" applyFill="1" applyBorder="1" applyAlignment="1" applyProtection="1">
      <alignment vertical="center"/>
      <protection locked="0"/>
    </xf>
    <xf numFmtId="0" fontId="4" fillId="0" borderId="9" xfId="3" applyFont="1" applyBorder="1" applyAlignment="1">
      <alignment horizontal="center" vertical="center"/>
    </xf>
    <xf numFmtId="0" fontId="4" fillId="0" borderId="7" xfId="3" applyFont="1" applyBorder="1" applyAlignment="1">
      <alignment vertical="center"/>
    </xf>
    <xf numFmtId="43" fontId="4" fillId="0" borderId="7" xfId="4" applyFont="1" applyFill="1" applyBorder="1" applyAlignment="1" applyProtection="1">
      <alignment vertical="center"/>
      <protection locked="0"/>
    </xf>
    <xf numFmtId="43" fontId="4" fillId="0" borderId="7" xfId="1" applyFont="1" applyFill="1" applyBorder="1"/>
    <xf numFmtId="0" fontId="4" fillId="0" borderId="7" xfId="3" quotePrefix="1" applyFont="1" applyBorder="1" applyAlignment="1">
      <alignment horizontal="left" vertical="center"/>
    </xf>
    <xf numFmtId="1" fontId="6" fillId="0" borderId="2" xfId="2" applyNumberFormat="1" applyFont="1" applyBorder="1" applyAlignment="1">
      <alignment horizontal="right"/>
    </xf>
    <xf numFmtId="0" fontId="5" fillId="0" borderId="8" xfId="0" quotePrefix="1" applyFont="1" applyBorder="1" applyAlignment="1">
      <alignment horizontal="left"/>
    </xf>
    <xf numFmtId="0" fontId="4" fillId="0" borderId="9" xfId="0" applyFont="1" applyBorder="1" applyAlignment="1">
      <alignment horizontal="center"/>
    </xf>
    <xf numFmtId="0" fontId="4" fillId="0" borderId="9" xfId="2" applyFont="1" applyBorder="1"/>
    <xf numFmtId="0" fontId="4" fillId="0" borderId="9" xfId="0" applyFont="1" applyBorder="1" applyAlignment="1">
      <alignment horizontal="center" vertical="center"/>
    </xf>
    <xf numFmtId="0" fontId="4" fillId="0" borderId="9" xfId="2" applyFont="1" applyBorder="1" applyAlignment="1">
      <alignment vertical="center"/>
    </xf>
    <xf numFmtId="0" fontId="5" fillId="0" borderId="7" xfId="3" applyFont="1" applyBorder="1" applyAlignment="1">
      <alignment horizontal="left"/>
    </xf>
    <xf numFmtId="0" fontId="5" fillId="0" borderId="7" xfId="2" applyFont="1" applyBorder="1"/>
    <xf numFmtId="0" fontId="4" fillId="0" borderId="7" xfId="2" applyFont="1" applyBorder="1"/>
    <xf numFmtId="0" fontId="4" fillId="0" borderId="1" xfId="2" applyFont="1" applyBorder="1"/>
    <xf numFmtId="0" fontId="4" fillId="0" borderId="2" xfId="2" applyFont="1" applyBorder="1"/>
    <xf numFmtId="0" fontId="4" fillId="0" borderId="6" xfId="3" applyFont="1" applyBorder="1"/>
    <xf numFmtId="0" fontId="4" fillId="0" borderId="9" xfId="3" applyFont="1" applyBorder="1" applyAlignment="1">
      <alignment vertical="center" wrapText="1"/>
    </xf>
    <xf numFmtId="0" fontId="4" fillId="0" borderId="0" xfId="2" applyFont="1" applyAlignment="1">
      <alignment vertical="center" wrapText="1"/>
    </xf>
    <xf numFmtId="43" fontId="4" fillId="0" borderId="9" xfId="4" applyFont="1" applyFill="1" applyBorder="1" applyAlignment="1" applyProtection="1">
      <alignment vertical="center" wrapText="1"/>
      <protection locked="0"/>
    </xf>
    <xf numFmtId="164" fontId="4" fillId="0" borderId="10" xfId="4" applyNumberFormat="1" applyFont="1" applyFill="1" applyBorder="1" applyProtection="1">
      <protection locked="0"/>
    </xf>
    <xf numFmtId="0" fontId="4" fillId="0" borderId="6" xfId="3" applyFont="1" applyBorder="1" applyAlignment="1">
      <alignment vertical="center"/>
    </xf>
    <xf numFmtId="43" fontId="4" fillId="0" borderId="11" xfId="4" applyFont="1" applyFill="1" applyBorder="1" applyAlignment="1" applyProtection="1">
      <alignment vertical="center"/>
      <protection locked="0"/>
    </xf>
    <xf numFmtId="0" fontId="4" fillId="0" borderId="4" xfId="3" applyFont="1" applyBorder="1" applyAlignment="1">
      <alignment vertical="center"/>
    </xf>
    <xf numFmtId="164" fontId="4" fillId="0" borderId="12" xfId="4" applyNumberFormat="1" applyFont="1" applyFill="1" applyBorder="1" applyProtection="1">
      <protection locked="0"/>
    </xf>
    <xf numFmtId="9" fontId="4" fillId="0" borderId="13" xfId="5" applyFont="1" applyFill="1" applyBorder="1" applyProtection="1">
      <protection locked="0"/>
    </xf>
    <xf numFmtId="0" fontId="4" fillId="0" borderId="9" xfId="0" applyFont="1" applyBorder="1" applyAlignment="1">
      <alignment horizontal="center" vertical="center" wrapText="1"/>
    </xf>
    <xf numFmtId="0" fontId="4" fillId="0" borderId="14" xfId="2" applyFont="1" applyBorder="1" applyAlignment="1">
      <alignment horizontal="center"/>
    </xf>
    <xf numFmtId="9" fontId="4" fillId="2" borderId="7" xfId="5" applyFont="1" applyFill="1" applyBorder="1" applyProtection="1">
      <protection locked="0"/>
    </xf>
    <xf numFmtId="164" fontId="4" fillId="3" borderId="7" xfId="4" applyNumberFormat="1" applyFont="1" applyFill="1" applyBorder="1" applyProtection="1">
      <protection locked="0"/>
    </xf>
    <xf numFmtId="0" fontId="4" fillId="0" borderId="9" xfId="2" applyFont="1" applyBorder="1" applyAlignment="1">
      <alignment vertical="center" wrapText="1"/>
    </xf>
    <xf numFmtId="0" fontId="4" fillId="0" borderId="9" xfId="3" applyFont="1" applyBorder="1" applyAlignment="1">
      <alignment horizontal="center" vertical="center" wrapText="1"/>
    </xf>
    <xf numFmtId="0" fontId="4" fillId="0" borderId="6" xfId="2" applyFont="1" applyBorder="1" applyAlignment="1">
      <alignment vertical="center" wrapText="1"/>
    </xf>
    <xf numFmtId="43" fontId="4" fillId="0" borderId="7" xfId="4" applyFont="1" applyFill="1" applyBorder="1" applyAlignment="1" applyProtection="1">
      <alignment wrapText="1"/>
      <protection locked="0"/>
    </xf>
    <xf numFmtId="0" fontId="5" fillId="0" borderId="8" xfId="3" quotePrefix="1" applyFont="1" applyBorder="1" applyAlignment="1">
      <alignment horizontal="left"/>
    </xf>
    <xf numFmtId="0" fontId="5" fillId="0" borderId="15" xfId="3" quotePrefix="1" applyFont="1" applyBorder="1" applyAlignment="1">
      <alignment horizontal="left"/>
    </xf>
    <xf numFmtId="164" fontId="4" fillId="0" borderId="6" xfId="4" applyNumberFormat="1" applyFont="1" applyFill="1" applyBorder="1" applyProtection="1">
      <protection locked="0"/>
    </xf>
    <xf numFmtId="0" fontId="4" fillId="0" borderId="6" xfId="3" applyFont="1" applyBorder="1" applyAlignment="1">
      <alignment vertical="center" wrapText="1"/>
    </xf>
    <xf numFmtId="9" fontId="4" fillId="0" borderId="11" xfId="5" applyFont="1" applyFill="1" applyBorder="1" applyProtection="1">
      <protection locked="0"/>
    </xf>
    <xf numFmtId="0" fontId="4" fillId="0" borderId="7" xfId="3" quotePrefix="1" applyFont="1" applyBorder="1" applyAlignment="1">
      <alignment horizontal="left" vertical="center" wrapText="1"/>
    </xf>
    <xf numFmtId="0" fontId="3" fillId="0" borderId="0" xfId="2" applyFont="1" applyAlignment="1">
      <alignment horizontal="center"/>
    </xf>
    <xf numFmtId="0" fontId="5" fillId="0" borderId="0" xfId="2" applyFont="1" applyAlignment="1">
      <alignment horizontal="center"/>
    </xf>
  </cellXfs>
  <cellStyles count="6">
    <cellStyle name="Comma" xfId="1" builtinId="3"/>
    <cellStyle name="Comma 2" xfId="4" xr:uid="{7BDCF4B1-1CA7-4FFD-89A0-3BC38C2181DB}"/>
    <cellStyle name="Normal" xfId="0" builtinId="0"/>
    <cellStyle name="Normal 2" xfId="3" xr:uid="{5682CBAE-FA1A-48BD-90E6-431680D85C0B}"/>
    <cellStyle name="Normal 4" xfId="2" xr:uid="{5DC008E0-03E2-4EB7-ACEC-4E540F330943}"/>
    <cellStyle name="Percent 2" xfId="5" xr:uid="{C98564A5-02DA-48DE-8296-F0A65D0C2B8E}"/>
  </cellStyles>
  <dxfs count="32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0B060-9559-4E30-97E7-887C2AFDC346}">
  <dimension ref="A1:BT30"/>
  <sheetViews>
    <sheetView tabSelected="1" zoomScaleNormal="100" zoomScaleSheetLayoutView="100" workbookViewId="0">
      <selection sqref="A1:BT1"/>
    </sheetView>
  </sheetViews>
  <sheetFormatPr defaultColWidth="9.140625" defaultRowHeight="12.75" x14ac:dyDescent="0.2"/>
  <cols>
    <col min="1" max="1" width="13.28515625" style="2" customWidth="1"/>
    <col min="2" max="2" width="42.7109375" style="2" customWidth="1"/>
    <col min="3" max="4" width="11.140625" style="2" bestFit="1" customWidth="1"/>
    <col min="5" max="5" width="8.85546875" style="2" bestFit="1" customWidth="1"/>
    <col min="6" max="6" width="34.42578125" style="4" customWidth="1"/>
    <col min="7" max="7" width="13.42578125" style="2" bestFit="1" customWidth="1"/>
    <col min="8" max="8" width="10.5703125" style="2" customWidth="1"/>
    <col min="9" max="9" width="36.85546875" style="4" customWidth="1"/>
    <col min="10" max="10" width="12.140625" style="2" customWidth="1"/>
    <col min="11" max="11" width="10.140625" style="2" customWidth="1"/>
    <col min="12" max="12" width="37.85546875" style="4" customWidth="1"/>
    <col min="13" max="13" width="14.7109375" style="2" customWidth="1"/>
    <col min="14" max="14" width="10.140625" style="2" customWidth="1"/>
    <col min="15" max="15" width="34.28515625" style="4" customWidth="1"/>
    <col min="16" max="16" width="11.85546875" style="2" customWidth="1"/>
    <col min="17" max="17" width="10.140625" style="2" customWidth="1"/>
    <col min="18" max="18" width="35" style="4" customWidth="1"/>
    <col min="19" max="19" width="11.85546875" style="2" customWidth="1"/>
    <col min="20" max="20" width="10.140625" style="2" customWidth="1"/>
    <col min="21" max="21" width="37.7109375" style="4" customWidth="1"/>
    <col min="22" max="22" width="13.42578125" style="2" bestFit="1" customWidth="1"/>
    <col min="23" max="23" width="10.5703125" style="2" customWidth="1"/>
    <col min="24" max="24" width="35.7109375" style="4" customWidth="1"/>
    <col min="25" max="25" width="12.140625" style="2" customWidth="1"/>
    <col min="26" max="26" width="10.140625" style="2" customWidth="1"/>
    <col min="27" max="27" width="32.28515625" style="4" customWidth="1"/>
    <col min="28" max="28" width="14.7109375" style="2" customWidth="1"/>
    <col min="29" max="29" width="10.140625" style="2" customWidth="1"/>
    <col min="30" max="30" width="35.5703125" style="4" customWidth="1"/>
    <col min="31" max="31" width="11.85546875" style="2" customWidth="1"/>
    <col min="32" max="32" width="10.140625" style="2" customWidth="1"/>
    <col min="33" max="33" width="33.7109375" style="4" customWidth="1"/>
    <col min="34" max="34" width="11.85546875" style="2" customWidth="1"/>
    <col min="35" max="35" width="10.140625" style="2" customWidth="1"/>
    <col min="36" max="36" width="31.28515625" style="4" customWidth="1"/>
    <col min="37" max="37" width="13.42578125" style="2" bestFit="1" customWidth="1"/>
    <col min="38" max="38" width="10.5703125" style="2" customWidth="1"/>
    <col min="39" max="39" width="35" style="4" customWidth="1"/>
    <col min="40" max="40" width="12.140625" style="2" customWidth="1"/>
    <col min="41" max="41" width="10.140625" style="2" customWidth="1"/>
    <col min="42" max="42" width="32.28515625" style="4" customWidth="1"/>
    <col min="43" max="43" width="14.7109375" style="2" customWidth="1"/>
    <col min="44" max="44" width="10.140625" style="2" customWidth="1"/>
    <col min="45" max="45" width="32.28515625" style="4" customWidth="1"/>
    <col min="46" max="46" width="11.85546875" style="2" customWidth="1"/>
    <col min="47" max="47" width="10.140625" style="2" customWidth="1"/>
    <col min="48" max="48" width="33.7109375" style="4" customWidth="1"/>
    <col min="49" max="49" width="11.85546875" style="2" customWidth="1"/>
    <col min="50" max="50" width="10.140625" style="2" customWidth="1"/>
    <col min="51" max="51" width="35.5703125" style="4" customWidth="1"/>
    <col min="52" max="52" width="13.42578125" style="2" bestFit="1" customWidth="1"/>
    <col min="53" max="53" width="10.5703125" style="2" customWidth="1"/>
    <col min="54" max="54" width="34.7109375" style="4" customWidth="1"/>
    <col min="55" max="55" width="12.140625" style="2" customWidth="1"/>
    <col min="56" max="56" width="10.140625" style="2" customWidth="1"/>
    <col min="57" max="57" width="33.28515625" style="4" customWidth="1"/>
    <col min="58" max="58" width="14.7109375" style="2" customWidth="1"/>
    <col min="59" max="59" width="10.140625" style="2" customWidth="1"/>
    <col min="60" max="60" width="36.5703125" style="4" customWidth="1"/>
    <col min="61" max="61" width="11.85546875" style="2" customWidth="1"/>
    <col min="62" max="62" width="10.140625" style="2" customWidth="1"/>
    <col min="63" max="63" width="34.140625" style="4" customWidth="1"/>
    <col min="64" max="64" width="11.85546875" style="2" customWidth="1"/>
    <col min="65" max="65" width="10.140625" style="2" customWidth="1"/>
    <col min="66" max="66" width="34.140625" style="4" customWidth="1"/>
    <col min="67" max="67" width="11.85546875" style="2" customWidth="1"/>
    <col min="68" max="68" width="10.140625" style="2" customWidth="1"/>
    <col min="69" max="69" width="33.5703125" style="4" customWidth="1"/>
    <col min="70" max="70" width="11.85546875" style="2" customWidth="1"/>
    <col min="71" max="71" width="10.140625" style="2" customWidth="1"/>
    <col min="72" max="72" width="33.28515625" style="4" customWidth="1"/>
    <col min="73" max="16384" width="9.140625" style="2"/>
  </cols>
  <sheetData>
    <row r="1" spans="1:72" ht="20.85" customHeight="1" x14ac:dyDescent="0.3">
      <c r="A1" s="84"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row>
    <row r="2" spans="1:72" ht="20.85" customHeight="1" x14ac:dyDescent="0.3">
      <c r="A2" s="84" t="s">
        <v>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row>
    <row r="3" spans="1:72" ht="20.85" customHeight="1" x14ac:dyDescent="0.2">
      <c r="A3" s="85" t="s">
        <v>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row>
    <row r="4" spans="1:72" ht="15.95" customHeight="1" x14ac:dyDescent="0.2"/>
    <row r="5" spans="1:72" x14ac:dyDescent="0.2">
      <c r="B5" s="5" t="s">
        <v>3</v>
      </c>
      <c r="C5" s="6" t="s">
        <v>100</v>
      </c>
      <c r="D5" s="6" t="s">
        <v>101</v>
      </c>
      <c r="E5" s="7"/>
      <c r="F5" s="9"/>
      <c r="G5" s="6" t="s">
        <v>102</v>
      </c>
      <c r="H5" s="7"/>
      <c r="I5" s="9"/>
      <c r="J5" s="6" t="s">
        <v>103</v>
      </c>
      <c r="K5" s="7"/>
      <c r="L5" s="8"/>
      <c r="M5" s="6" t="s">
        <v>104</v>
      </c>
      <c r="N5" s="7"/>
      <c r="O5" s="8"/>
      <c r="P5" s="6" t="s">
        <v>105</v>
      </c>
      <c r="Q5" s="7"/>
      <c r="R5" s="8"/>
      <c r="S5" s="6" t="s">
        <v>106</v>
      </c>
      <c r="T5" s="7"/>
      <c r="U5" s="9"/>
      <c r="V5" s="6" t="s">
        <v>107</v>
      </c>
      <c r="W5" s="7"/>
      <c r="X5" s="9"/>
      <c r="Y5" s="6" t="s">
        <v>108</v>
      </c>
      <c r="Z5" s="7"/>
      <c r="AA5" s="8"/>
      <c r="AB5" s="6" t="s">
        <v>109</v>
      </c>
      <c r="AC5" s="7"/>
      <c r="AD5" s="8"/>
      <c r="AE5" s="6" t="s">
        <v>110</v>
      </c>
      <c r="AF5" s="7"/>
      <c r="AG5" s="8"/>
      <c r="AH5" s="6" t="s">
        <v>111</v>
      </c>
      <c r="AI5" s="7"/>
      <c r="AJ5" s="9"/>
      <c r="AK5" s="6" t="s">
        <v>112</v>
      </c>
      <c r="AL5" s="7"/>
      <c r="AM5" s="9"/>
      <c r="AN5" s="6" t="s">
        <v>113</v>
      </c>
      <c r="AO5" s="7"/>
      <c r="AP5" s="8"/>
      <c r="AQ5" s="6" t="s">
        <v>114</v>
      </c>
      <c r="AR5" s="7"/>
      <c r="AS5" s="8"/>
      <c r="AT5" s="6" t="s">
        <v>115</v>
      </c>
      <c r="AU5" s="7"/>
      <c r="AV5" s="8"/>
      <c r="AW5" s="6" t="s">
        <v>116</v>
      </c>
      <c r="AX5" s="7"/>
      <c r="AY5" s="8"/>
      <c r="AZ5" s="6" t="s">
        <v>117</v>
      </c>
      <c r="BA5" s="7"/>
      <c r="BB5" s="9"/>
      <c r="BC5" s="6" t="s">
        <v>118</v>
      </c>
      <c r="BD5" s="7"/>
      <c r="BE5" s="9"/>
      <c r="BF5" s="6" t="s">
        <v>119</v>
      </c>
      <c r="BG5" s="7"/>
      <c r="BH5" s="8"/>
      <c r="BI5" s="6" t="s">
        <v>120</v>
      </c>
      <c r="BJ5" s="7"/>
      <c r="BK5" s="8"/>
      <c r="BL5" s="6" t="s">
        <v>121</v>
      </c>
      <c r="BM5" s="7"/>
      <c r="BN5" s="8"/>
      <c r="BO5" s="6" t="s">
        <v>72</v>
      </c>
      <c r="BP5" s="7"/>
      <c r="BQ5" s="8"/>
      <c r="BR5" s="6" t="s">
        <v>73</v>
      </c>
      <c r="BS5" s="7"/>
    </row>
    <row r="6" spans="1:72" ht="39" thickBot="1" x14ac:dyDescent="0.25">
      <c r="A6" s="10"/>
      <c r="B6" s="11" t="s">
        <v>10</v>
      </c>
      <c r="C6" s="12" t="s">
        <v>122</v>
      </c>
      <c r="D6" s="12" t="s">
        <v>123</v>
      </c>
      <c r="E6" s="13" t="s">
        <v>13</v>
      </c>
      <c r="F6" s="14" t="s">
        <v>14</v>
      </c>
      <c r="G6" s="12" t="s">
        <v>100</v>
      </c>
      <c r="H6" s="13" t="s">
        <v>13</v>
      </c>
      <c r="I6" s="14" t="s">
        <v>14</v>
      </c>
      <c r="J6" s="12" t="s">
        <v>101</v>
      </c>
      <c r="K6" s="13" t="s">
        <v>13</v>
      </c>
      <c r="L6" s="14" t="s">
        <v>14</v>
      </c>
      <c r="M6" s="12" t="s">
        <v>102</v>
      </c>
      <c r="N6" s="13" t="s">
        <v>13</v>
      </c>
      <c r="O6" s="14" t="s">
        <v>14</v>
      </c>
      <c r="P6" s="12" t="s">
        <v>103</v>
      </c>
      <c r="Q6" s="13" t="s">
        <v>13</v>
      </c>
      <c r="R6" s="14" t="s">
        <v>14</v>
      </c>
      <c r="S6" s="12" t="s">
        <v>104</v>
      </c>
      <c r="T6" s="13" t="s">
        <v>13</v>
      </c>
      <c r="U6" s="14" t="s">
        <v>14</v>
      </c>
      <c r="V6" s="12" t="s">
        <v>105</v>
      </c>
      <c r="W6" s="13" t="s">
        <v>13</v>
      </c>
      <c r="X6" s="14" t="s">
        <v>14</v>
      </c>
      <c r="Y6" s="12" t="s">
        <v>106</v>
      </c>
      <c r="Z6" s="13" t="s">
        <v>13</v>
      </c>
      <c r="AA6" s="14" t="s">
        <v>14</v>
      </c>
      <c r="AB6" s="12" t="s">
        <v>107</v>
      </c>
      <c r="AC6" s="13" t="s">
        <v>13</v>
      </c>
      <c r="AD6" s="14" t="s">
        <v>14</v>
      </c>
      <c r="AE6" s="12" t="s">
        <v>108</v>
      </c>
      <c r="AF6" s="13" t="s">
        <v>13</v>
      </c>
      <c r="AG6" s="14" t="s">
        <v>14</v>
      </c>
      <c r="AH6" s="12" t="s">
        <v>109</v>
      </c>
      <c r="AI6" s="13" t="s">
        <v>13</v>
      </c>
      <c r="AJ6" s="14" t="s">
        <v>14</v>
      </c>
      <c r="AK6" s="12" t="s">
        <v>110</v>
      </c>
      <c r="AL6" s="13" t="s">
        <v>13</v>
      </c>
      <c r="AM6" s="14" t="s">
        <v>14</v>
      </c>
      <c r="AN6" s="12" t="s">
        <v>111</v>
      </c>
      <c r="AO6" s="13" t="s">
        <v>13</v>
      </c>
      <c r="AP6" s="14" t="s">
        <v>14</v>
      </c>
      <c r="AQ6" s="12" t="s">
        <v>112</v>
      </c>
      <c r="AR6" s="13" t="s">
        <v>13</v>
      </c>
      <c r="AS6" s="14" t="s">
        <v>14</v>
      </c>
      <c r="AT6" s="12" t="s">
        <v>113</v>
      </c>
      <c r="AU6" s="13" t="s">
        <v>13</v>
      </c>
      <c r="AV6" s="14" t="s">
        <v>14</v>
      </c>
      <c r="AW6" s="12" t="s">
        <v>114</v>
      </c>
      <c r="AX6" s="13" t="s">
        <v>13</v>
      </c>
      <c r="AY6" s="14" t="s">
        <v>14</v>
      </c>
      <c r="AZ6" s="12" t="s">
        <v>115</v>
      </c>
      <c r="BA6" s="13" t="s">
        <v>13</v>
      </c>
      <c r="BB6" s="14" t="s">
        <v>14</v>
      </c>
      <c r="BC6" s="12" t="s">
        <v>116</v>
      </c>
      <c r="BD6" s="13" t="s">
        <v>13</v>
      </c>
      <c r="BE6" s="14" t="s">
        <v>14</v>
      </c>
      <c r="BF6" s="12" t="s">
        <v>117</v>
      </c>
      <c r="BG6" s="13" t="s">
        <v>13</v>
      </c>
      <c r="BH6" s="14" t="s">
        <v>14</v>
      </c>
      <c r="BI6" s="12" t="s">
        <v>118</v>
      </c>
      <c r="BJ6" s="13" t="s">
        <v>13</v>
      </c>
      <c r="BK6" s="14" t="s">
        <v>14</v>
      </c>
      <c r="BL6" s="12" t="s">
        <v>119</v>
      </c>
      <c r="BM6" s="13" t="s">
        <v>13</v>
      </c>
      <c r="BN6" s="14" t="s">
        <v>14</v>
      </c>
      <c r="BO6" s="12" t="s">
        <v>120</v>
      </c>
      <c r="BP6" s="13" t="s">
        <v>13</v>
      </c>
      <c r="BQ6" s="14" t="s">
        <v>14</v>
      </c>
      <c r="BR6" s="12" t="s">
        <v>121</v>
      </c>
      <c r="BS6" s="13" t="s">
        <v>13</v>
      </c>
      <c r="BT6" s="14" t="s">
        <v>14</v>
      </c>
    </row>
    <row r="7" spans="1:72" ht="14.25" thickTop="1" thickBot="1" x14ac:dyDescent="0.25">
      <c r="A7" s="16"/>
      <c r="B7" s="16" t="s">
        <v>15</v>
      </c>
      <c r="C7" s="6"/>
      <c r="D7" s="6"/>
      <c r="E7" s="7"/>
      <c r="F7" s="17"/>
      <c r="G7" s="6"/>
      <c r="H7" s="7"/>
      <c r="I7" s="17"/>
      <c r="J7" s="6"/>
      <c r="K7" s="7"/>
      <c r="L7" s="17"/>
      <c r="M7" s="6"/>
      <c r="N7" s="7"/>
      <c r="O7" s="17"/>
      <c r="P7" s="6"/>
      <c r="Q7" s="7"/>
      <c r="R7" s="17"/>
      <c r="S7" s="6"/>
      <c r="T7" s="7"/>
      <c r="U7" s="17"/>
      <c r="V7" s="6"/>
      <c r="W7" s="7"/>
      <c r="X7" s="17"/>
      <c r="Y7" s="6"/>
      <c r="Z7" s="7"/>
      <c r="AA7" s="17"/>
      <c r="AB7" s="6"/>
      <c r="AC7" s="7"/>
      <c r="AD7" s="17"/>
      <c r="AE7" s="6"/>
      <c r="AF7" s="7"/>
      <c r="AG7" s="17"/>
      <c r="AH7" s="6"/>
      <c r="AI7" s="7"/>
      <c r="AJ7" s="17"/>
      <c r="AK7" s="6"/>
      <c r="AL7" s="7"/>
      <c r="AM7" s="17"/>
      <c r="AN7" s="6"/>
      <c r="AO7" s="7"/>
      <c r="AP7" s="17"/>
      <c r="AQ7" s="6"/>
      <c r="AR7" s="7"/>
      <c r="AS7" s="17"/>
      <c r="AT7" s="6"/>
      <c r="AU7" s="7"/>
      <c r="AV7" s="17"/>
      <c r="AW7" s="6"/>
      <c r="AX7" s="7"/>
      <c r="AY7" s="17"/>
      <c r="AZ7" s="6"/>
      <c r="BA7" s="7"/>
      <c r="BB7" s="17"/>
      <c r="BC7" s="6"/>
      <c r="BD7" s="7"/>
      <c r="BE7" s="17"/>
      <c r="BF7" s="6"/>
      <c r="BG7" s="7"/>
      <c r="BH7" s="17"/>
      <c r="BI7" s="6"/>
      <c r="BJ7" s="7"/>
      <c r="BK7" s="17"/>
      <c r="BL7" s="6"/>
      <c r="BM7" s="7"/>
      <c r="BN7" s="17"/>
      <c r="BO7" s="6"/>
      <c r="BP7" s="7"/>
      <c r="BQ7" s="17"/>
      <c r="BR7" s="6"/>
      <c r="BS7" s="7"/>
      <c r="BT7" s="17"/>
    </row>
    <row r="8" spans="1:72" ht="15.95" customHeight="1" thickTop="1" x14ac:dyDescent="0.2">
      <c r="A8" s="59"/>
      <c r="B8" s="16"/>
      <c r="C8" s="16"/>
      <c r="D8" s="16"/>
      <c r="E8" s="16"/>
      <c r="F8" s="8"/>
      <c r="G8" s="16"/>
      <c r="H8" s="16"/>
      <c r="I8" s="8"/>
      <c r="J8" s="16"/>
      <c r="K8" s="16"/>
      <c r="L8" s="8"/>
      <c r="M8" s="16"/>
      <c r="N8" s="16"/>
      <c r="O8" s="8"/>
      <c r="R8" s="8"/>
      <c r="U8" s="8"/>
      <c r="V8" s="71"/>
      <c r="W8" s="16"/>
      <c r="X8" s="8"/>
      <c r="Y8" s="16"/>
      <c r="Z8" s="16"/>
      <c r="AA8" s="8"/>
      <c r="AB8" s="16"/>
      <c r="AC8" s="16"/>
      <c r="AD8" s="8"/>
      <c r="AG8" s="8"/>
      <c r="AJ8" s="8"/>
      <c r="AK8" s="16"/>
      <c r="AL8" s="16"/>
      <c r="AM8" s="8"/>
      <c r="AN8" s="16"/>
      <c r="AO8" s="16"/>
      <c r="AP8" s="8"/>
      <c r="AQ8" s="16"/>
      <c r="AR8" s="16"/>
      <c r="AS8" s="8"/>
      <c r="AV8" s="8"/>
      <c r="AY8" s="8"/>
      <c r="AZ8" s="16"/>
      <c r="BA8" s="16"/>
      <c r="BB8" s="8"/>
      <c r="BC8" s="16"/>
      <c r="BD8" s="16"/>
      <c r="BE8" s="8"/>
      <c r="BF8" s="16"/>
      <c r="BG8" s="16"/>
      <c r="BH8" s="8"/>
      <c r="BK8" s="8"/>
      <c r="BN8" s="8"/>
      <c r="BQ8" s="8"/>
    </row>
    <row r="9" spans="1:72" ht="15.95" customHeight="1" x14ac:dyDescent="0.2">
      <c r="A9" s="19" t="s">
        <v>16</v>
      </c>
      <c r="B9" s="20"/>
      <c r="C9" s="21"/>
      <c r="D9" s="21"/>
      <c r="E9" s="21"/>
      <c r="F9" s="22"/>
      <c r="G9" s="23"/>
      <c r="H9" s="23"/>
      <c r="I9" s="24"/>
      <c r="J9" s="23"/>
      <c r="K9" s="23"/>
      <c r="L9" s="24"/>
      <c r="M9" s="23"/>
      <c r="N9" s="23"/>
      <c r="O9" s="24"/>
      <c r="P9" s="23"/>
      <c r="Q9" s="23"/>
      <c r="R9" s="24"/>
      <c r="S9" s="23"/>
      <c r="T9" s="23"/>
      <c r="U9" s="22"/>
      <c r="V9" s="23"/>
      <c r="W9" s="23"/>
      <c r="X9" s="24"/>
      <c r="Y9" s="23"/>
      <c r="Z9" s="23"/>
      <c r="AA9" s="24"/>
      <c r="AB9" s="23"/>
      <c r="AC9" s="23"/>
      <c r="AD9" s="24"/>
      <c r="AE9" s="23"/>
      <c r="AF9" s="23"/>
      <c r="AG9" s="24"/>
      <c r="AH9" s="23"/>
      <c r="AI9" s="23"/>
      <c r="AJ9" s="22"/>
      <c r="AK9" s="23"/>
      <c r="AL9" s="23"/>
      <c r="AM9" s="24"/>
      <c r="AN9" s="23"/>
      <c r="AO9" s="23"/>
      <c r="AP9" s="24"/>
      <c r="AQ9" s="23"/>
      <c r="AR9" s="23"/>
      <c r="AS9" s="24"/>
      <c r="AT9" s="23"/>
      <c r="AU9" s="23"/>
      <c r="AV9" s="24"/>
      <c r="AW9" s="23"/>
      <c r="AX9" s="23"/>
      <c r="AY9" s="22"/>
      <c r="AZ9" s="23"/>
      <c r="BA9" s="23"/>
      <c r="BB9" s="24"/>
      <c r="BC9" s="23"/>
      <c r="BD9" s="23"/>
      <c r="BE9" s="24"/>
      <c r="BF9" s="23"/>
      <c r="BG9" s="23"/>
      <c r="BH9" s="24"/>
      <c r="BI9" s="23"/>
      <c r="BJ9" s="23"/>
      <c r="BK9" s="24"/>
      <c r="BL9" s="23"/>
      <c r="BM9" s="23"/>
      <c r="BN9" s="24"/>
      <c r="BO9" s="23"/>
      <c r="BP9" s="23"/>
      <c r="BQ9" s="24"/>
      <c r="BR9" s="23"/>
      <c r="BS9" s="23"/>
      <c r="BT9" s="25"/>
    </row>
    <row r="10" spans="1:72" ht="38.25" x14ac:dyDescent="0.2">
      <c r="A10" s="26" t="s">
        <v>17</v>
      </c>
      <c r="B10" s="27" t="s">
        <v>18</v>
      </c>
      <c r="C10" s="28">
        <v>0</v>
      </c>
      <c r="D10" s="28">
        <v>0</v>
      </c>
      <c r="E10" s="29">
        <f>IFERROR(ROUND((D10-C10)/C10,4),0)</f>
        <v>0</v>
      </c>
      <c r="F10" s="45"/>
      <c r="G10" s="28">
        <v>0</v>
      </c>
      <c r="H10" s="29">
        <f>IFERROR(ROUND((G10-D10)/D10,4),0)</f>
        <v>0</v>
      </c>
      <c r="I10" s="46"/>
      <c r="J10" s="28">
        <v>0</v>
      </c>
      <c r="K10" s="29">
        <f>IFERROR(ROUND((J10-G10)/G10,4),0)</f>
        <v>0</v>
      </c>
      <c r="L10" s="46"/>
      <c r="M10" s="28">
        <v>0</v>
      </c>
      <c r="N10" s="29">
        <f>IFERROR(ROUND((M10-J10)/J10,4),0)</f>
        <v>0</v>
      </c>
      <c r="O10" s="35"/>
      <c r="P10" s="28">
        <v>0</v>
      </c>
      <c r="Q10" s="29">
        <f>IFERROR(ROUND((P10-M10)/M10,4),0)</f>
        <v>0</v>
      </c>
      <c r="R10" s="35"/>
      <c r="S10" s="28">
        <v>0</v>
      </c>
      <c r="T10" s="29">
        <f>IFERROR(ROUND((S10-P10)/P10,4),0)</f>
        <v>0</v>
      </c>
      <c r="U10" s="45"/>
      <c r="V10" s="28">
        <v>0</v>
      </c>
      <c r="W10" s="29">
        <f>IFERROR(ROUND((V10-S10)/S10,4),0)</f>
        <v>0</v>
      </c>
      <c r="X10" s="45"/>
      <c r="Y10" s="28">
        <v>0</v>
      </c>
      <c r="Z10" s="29">
        <f>IFERROR(ROUND((Y10-V10)/V10,4),0)</f>
        <v>0</v>
      </c>
      <c r="AA10" s="46"/>
      <c r="AB10" s="28">
        <v>0</v>
      </c>
      <c r="AC10" s="29">
        <f>IFERROR(ROUND((AB10-Y10)/Y10,4),0)</f>
        <v>0</v>
      </c>
      <c r="AD10" s="46"/>
      <c r="AE10" s="28">
        <v>0</v>
      </c>
      <c r="AF10" s="29">
        <f>IFERROR(ROUND((AE10-AB10)/AB10,4),0)</f>
        <v>0</v>
      </c>
      <c r="AG10" s="35"/>
      <c r="AH10" s="28">
        <v>0</v>
      </c>
      <c r="AI10" s="29">
        <f>IFERROR(ROUND((AH10-AE10)/AE10,4),0)</f>
        <v>0</v>
      </c>
      <c r="AJ10" s="35"/>
      <c r="AK10" s="28">
        <v>42856.41</v>
      </c>
      <c r="AL10" s="72">
        <v>1</v>
      </c>
      <c r="AM10" s="31" t="s">
        <v>124</v>
      </c>
      <c r="AN10" s="28">
        <v>29522.09</v>
      </c>
      <c r="AO10" s="29">
        <f>IFERROR(ROUND((AN10-AK10)/AK10,4),0)</f>
        <v>-0.31109999999999999</v>
      </c>
      <c r="AP10" s="32" t="s">
        <v>125</v>
      </c>
      <c r="AQ10" s="28">
        <v>34465.43</v>
      </c>
      <c r="AR10" s="29">
        <f>IFERROR(ROUND((AQ10-AN10)/AN10,4),0)</f>
        <v>0.16739999999999999</v>
      </c>
      <c r="AS10" s="30" t="s">
        <v>19</v>
      </c>
      <c r="AT10" s="28">
        <v>46006.2</v>
      </c>
      <c r="AU10" s="29">
        <f>IFERROR(ROUND((AT10-AQ10)/AQ10,4),0)</f>
        <v>0.33489999999999998</v>
      </c>
      <c r="AV10" s="30" t="s">
        <v>19</v>
      </c>
      <c r="AW10" s="28">
        <v>60067.76</v>
      </c>
      <c r="AX10" s="29">
        <f>IFERROR(ROUND((AW10-AT10)/AT10,4),0)</f>
        <v>0.30559999999999998</v>
      </c>
      <c r="AY10" s="30" t="s">
        <v>19</v>
      </c>
      <c r="AZ10" s="28">
        <v>53141.36</v>
      </c>
      <c r="BA10" s="29">
        <f>IFERROR(ROUND((AZ10-AW10)/AW10,4),0)</f>
        <v>-0.1153</v>
      </c>
      <c r="BB10" s="30" t="s">
        <v>19</v>
      </c>
      <c r="BC10" s="28">
        <v>49783.92</v>
      </c>
      <c r="BD10" s="29">
        <f>IFERROR(ROUND((BC10-AZ10)/AZ10,4),0)</f>
        <v>-6.3200000000000006E-2</v>
      </c>
      <c r="BE10" s="31"/>
      <c r="BF10" s="28">
        <v>33934.9</v>
      </c>
      <c r="BG10" s="29">
        <f>IFERROR(ROUND((BF10-BC10)/BC10,4),0)</f>
        <v>-0.31840000000000002</v>
      </c>
      <c r="BH10" s="30" t="s">
        <v>19</v>
      </c>
      <c r="BI10" s="28">
        <v>54370.32</v>
      </c>
      <c r="BJ10" s="29">
        <f>IFERROR(ROUND((BI10-BF10)/BF10,4),0)</f>
        <v>0.60219999999999996</v>
      </c>
      <c r="BK10" s="30" t="s">
        <v>19</v>
      </c>
      <c r="BL10" s="28">
        <v>29784.720000000001</v>
      </c>
      <c r="BM10" s="29">
        <f>IFERROR(ROUND((BL10-BI10)/BI10,4),0)</f>
        <v>-0.45219999999999999</v>
      </c>
      <c r="BN10" s="30" t="s">
        <v>19</v>
      </c>
      <c r="BO10" s="28">
        <v>37534.11</v>
      </c>
      <c r="BP10" s="29">
        <f>IFERROR(ROUND((BO10-BL10)/BL10,4),0)</f>
        <v>0.26019999999999999</v>
      </c>
      <c r="BQ10" s="30" t="s">
        <v>19</v>
      </c>
      <c r="BR10" s="28">
        <v>30100.97</v>
      </c>
      <c r="BS10" s="29">
        <f>IFERROR(ROUND((BR10-BO10)/BO10,4),0)</f>
        <v>-0.19800000000000001</v>
      </c>
      <c r="BT10" s="30" t="s">
        <v>19</v>
      </c>
    </row>
    <row r="11" spans="1:72" ht="63.75" x14ac:dyDescent="0.2">
      <c r="A11" s="26" t="s">
        <v>20</v>
      </c>
      <c r="B11" s="27" t="s">
        <v>21</v>
      </c>
      <c r="C11" s="28">
        <v>0</v>
      </c>
      <c r="D11" s="73">
        <v>0</v>
      </c>
      <c r="E11" s="29">
        <f>IFERROR(ROUND((D11-C11)/C11,4),0)</f>
        <v>0</v>
      </c>
      <c r="F11" s="45"/>
      <c r="G11" s="73">
        <v>0</v>
      </c>
      <c r="H11" s="29">
        <f>IFERROR(ROUND((G11-D11)/D11,4),0)</f>
        <v>0</v>
      </c>
      <c r="I11" s="46"/>
      <c r="J11" s="73">
        <v>0</v>
      </c>
      <c r="K11" s="29">
        <f>IFERROR(ROUND((J11-G11)/G11,4),0)</f>
        <v>0</v>
      </c>
      <c r="L11" s="46"/>
      <c r="M11" s="73">
        <v>0</v>
      </c>
      <c r="N11" s="29">
        <f>IFERROR(ROUND((M11-J11)/J11,4),0)</f>
        <v>0</v>
      </c>
      <c r="O11" s="35"/>
      <c r="P11" s="73">
        <v>0</v>
      </c>
      <c r="Q11" s="29">
        <f>IFERROR(ROUND((P11-M11)/M11,4),0)</f>
        <v>0</v>
      </c>
      <c r="R11" s="35"/>
      <c r="S11" s="73">
        <v>0</v>
      </c>
      <c r="T11" s="29">
        <f>IFERROR(ROUND((S11-P11)/P11,4),0)</f>
        <v>0</v>
      </c>
      <c r="U11" s="45"/>
      <c r="V11" s="73">
        <v>0</v>
      </c>
      <c r="W11" s="29">
        <f>IFERROR(ROUND((V11-S11)/S11,4),0)</f>
        <v>0</v>
      </c>
      <c r="X11" s="45"/>
      <c r="Y11" s="73">
        <v>0</v>
      </c>
      <c r="Z11" s="29">
        <f>IFERROR(ROUND((Y11-V11)/V11,4),0)</f>
        <v>0</v>
      </c>
      <c r="AA11" s="46"/>
      <c r="AB11" s="73">
        <v>530939.19999999995</v>
      </c>
      <c r="AC11" s="29">
        <f>IFERROR(ROUND((AB11-Y11)/Y11,4),0)</f>
        <v>0</v>
      </c>
      <c r="AD11" s="31" t="s">
        <v>191</v>
      </c>
      <c r="AE11" s="28">
        <v>71762.23</v>
      </c>
      <c r="AF11" s="29">
        <f>IFERROR(ROUND((AE11-AB11)/AB11,4),0)</f>
        <v>-0.86480000000000001</v>
      </c>
      <c r="AG11" s="30" t="s">
        <v>126</v>
      </c>
      <c r="AH11" s="28">
        <v>93726.8</v>
      </c>
      <c r="AI11" s="29">
        <f>IFERROR(ROUND((AH11-AE11)/AE11,4),0)</f>
        <v>0.30609999999999998</v>
      </c>
      <c r="AJ11" s="30" t="s">
        <v>127</v>
      </c>
      <c r="AK11" s="28">
        <v>47520.35</v>
      </c>
      <c r="AL11" s="29">
        <f>IFERROR(ROUND((AK11-AH11)/AH11,4),0)</f>
        <v>-0.49299999999999999</v>
      </c>
      <c r="AM11" s="31" t="s">
        <v>128</v>
      </c>
      <c r="AN11" s="28">
        <v>26717.51</v>
      </c>
      <c r="AO11" s="29">
        <f>IFERROR(ROUND((AN11-AK11)/AK11,4),0)</f>
        <v>-0.43780000000000002</v>
      </c>
      <c r="AP11" s="32" t="s">
        <v>129</v>
      </c>
      <c r="AQ11" s="28">
        <v>64440.12</v>
      </c>
      <c r="AR11" s="29">
        <f>IFERROR(ROUND((AQ11-AN11)/AN11,4),0)</f>
        <v>1.4118999999999999</v>
      </c>
      <c r="AS11" s="31" t="s">
        <v>130</v>
      </c>
      <c r="AT11" s="28">
        <v>26192.560000000001</v>
      </c>
      <c r="AU11" s="29">
        <f>IFERROR(ROUND((AT11-AQ11)/AQ11,4),0)</f>
        <v>-0.59350000000000003</v>
      </c>
      <c r="AV11" s="31" t="s">
        <v>131</v>
      </c>
      <c r="AW11" s="28">
        <v>36405.68</v>
      </c>
      <c r="AX11" s="29">
        <f>IFERROR(ROUND((AW11-AT11)/AT11,4),0)</f>
        <v>0.38990000000000002</v>
      </c>
      <c r="AY11" s="30" t="s">
        <v>132</v>
      </c>
      <c r="AZ11" s="28">
        <v>50452.639999999999</v>
      </c>
      <c r="BA11" s="29">
        <f>IFERROR(ROUND((AZ11-AW11)/AW11,4),0)</f>
        <v>0.38579999999999998</v>
      </c>
      <c r="BB11" s="30" t="s">
        <v>133</v>
      </c>
      <c r="BC11" s="28">
        <v>32515.56</v>
      </c>
      <c r="BD11" s="29">
        <f>IFERROR(ROUND((BC11-AZ11)/AZ11,4),0)</f>
        <v>-0.35549999999999998</v>
      </c>
      <c r="BE11" s="31" t="s">
        <v>131</v>
      </c>
      <c r="BF11" s="28">
        <v>41705.620000000003</v>
      </c>
      <c r="BG11" s="29">
        <f>IFERROR(ROUND((BF11-BC11)/BC11,4),0)</f>
        <v>0.28260000000000002</v>
      </c>
      <c r="BH11" s="30" t="s">
        <v>134</v>
      </c>
      <c r="BI11" s="28">
        <v>44194.93</v>
      </c>
      <c r="BJ11" s="29">
        <f>IFERROR(ROUND((BI11-BF11)/BF11,4),0)</f>
        <v>5.9700000000000003E-2</v>
      </c>
      <c r="BK11" s="30"/>
      <c r="BL11" s="28">
        <v>46502.34</v>
      </c>
      <c r="BM11" s="29">
        <f>IFERROR(ROUND((BL11-BI11)/BI11,4),0)</f>
        <v>5.2200000000000003E-2</v>
      </c>
      <c r="BN11" s="30"/>
      <c r="BO11" s="28">
        <v>49145.33</v>
      </c>
      <c r="BP11" s="29">
        <f>IFERROR(ROUND((BO11-BL11)/BL11,4),0)</f>
        <v>5.6800000000000003E-2</v>
      </c>
      <c r="BQ11" s="30"/>
      <c r="BR11" s="28">
        <v>55868.7</v>
      </c>
      <c r="BS11" s="29">
        <f>IFERROR(ROUND((BR11-BO11)/BO11,4),0)</f>
        <v>0.1368</v>
      </c>
      <c r="BT11" s="30" t="s">
        <v>135</v>
      </c>
    </row>
    <row r="12" spans="1:72" ht="15.95" customHeight="1" x14ac:dyDescent="0.2">
      <c r="A12" s="33"/>
      <c r="B12" s="27" t="s">
        <v>26</v>
      </c>
      <c r="C12" s="34">
        <f>SUM(C10:C11)</f>
        <v>0</v>
      </c>
      <c r="D12" s="34">
        <f>SUM(D10:D11)</f>
        <v>0</v>
      </c>
      <c r="E12" s="29">
        <f>IFERROR(ROUND((D12-C12)/C12,4),0)</f>
        <v>0</v>
      </c>
      <c r="F12" s="45"/>
      <c r="G12" s="34">
        <f>SUM(G10:G11)</f>
        <v>0</v>
      </c>
      <c r="H12" s="29">
        <f>IFERROR(ROUND((G12-D12)/D12,4),0)</f>
        <v>0</v>
      </c>
      <c r="I12" s="46"/>
      <c r="J12" s="34">
        <f>SUM(J10:J11)</f>
        <v>0</v>
      </c>
      <c r="K12" s="29">
        <f>IFERROR(ROUND((J12-G12)/G12,4),0)</f>
        <v>0</v>
      </c>
      <c r="L12" s="46"/>
      <c r="M12" s="34">
        <f>SUM(M10:M11)</f>
        <v>0</v>
      </c>
      <c r="N12" s="29">
        <f>IFERROR(ROUND((M12-J12)/J12,4),0)</f>
        <v>0</v>
      </c>
      <c r="O12" s="35"/>
      <c r="P12" s="34">
        <f>SUM(P10:P11)</f>
        <v>0</v>
      </c>
      <c r="Q12" s="29">
        <f>IFERROR(ROUND((P12-M12)/M12,4),0)</f>
        <v>0</v>
      </c>
      <c r="R12" s="35"/>
      <c r="S12" s="34">
        <f>SUM(S10:S11)</f>
        <v>0</v>
      </c>
      <c r="T12" s="29">
        <f>IFERROR(ROUND((S12-P12)/P12,4),0)</f>
        <v>0</v>
      </c>
      <c r="U12" s="45"/>
      <c r="V12" s="34">
        <f>SUM(V10:V11)</f>
        <v>0</v>
      </c>
      <c r="W12" s="29">
        <f>IFERROR(ROUND((V12-S12)/S12,4),0)</f>
        <v>0</v>
      </c>
      <c r="X12" s="45"/>
      <c r="Y12" s="34">
        <f>SUM(Y10:Y11)</f>
        <v>0</v>
      </c>
      <c r="Z12" s="29">
        <f>IFERROR(ROUND((Y12-V12)/V12,4),0)</f>
        <v>0</v>
      </c>
      <c r="AA12" s="46"/>
      <c r="AB12" s="34">
        <f>SUM(AB10:AB11)</f>
        <v>530939.19999999995</v>
      </c>
      <c r="AC12" s="29">
        <f>IFERROR(ROUND((AB12-Y12)/Y12,4),0)</f>
        <v>0</v>
      </c>
      <c r="AD12" s="31"/>
      <c r="AE12" s="34">
        <f>SUM(AE10:AE11)</f>
        <v>71762.23</v>
      </c>
      <c r="AF12" s="29">
        <f>IFERROR(ROUND((AE12-AB12)/AB12,4),0)</f>
        <v>-0.86480000000000001</v>
      </c>
      <c r="AG12" s="35"/>
      <c r="AH12" s="34">
        <f>SUM(AH10:AH11)</f>
        <v>93726.8</v>
      </c>
      <c r="AI12" s="29">
        <f>IFERROR(ROUND((AH12-AE12)/AE12,4),0)</f>
        <v>0.30609999999999998</v>
      </c>
      <c r="AJ12" s="30"/>
      <c r="AK12" s="34">
        <f>SUM(AK10:AK11)</f>
        <v>90376.760000000009</v>
      </c>
      <c r="AL12" s="29">
        <f>IFERROR(ROUND((AK12-AH12)/AH12,4),0)</f>
        <v>-3.5700000000000003E-2</v>
      </c>
      <c r="AM12" s="31"/>
      <c r="AN12" s="34">
        <f>SUM(AN10:AN11)</f>
        <v>56239.6</v>
      </c>
      <c r="AO12" s="29">
        <f>IFERROR(ROUND((AN12-AK12)/AK12,4),0)</f>
        <v>-0.37769999999999998</v>
      </c>
      <c r="AP12" s="32"/>
      <c r="AQ12" s="34">
        <f>SUM(AQ10:AQ11)</f>
        <v>98905.55</v>
      </c>
      <c r="AR12" s="29">
        <f>IFERROR(ROUND((AQ12-AN12)/AN12,4),0)</f>
        <v>0.75860000000000005</v>
      </c>
      <c r="AS12" s="31"/>
      <c r="AT12" s="34">
        <f>SUM(AT10:AT11)</f>
        <v>72198.759999999995</v>
      </c>
      <c r="AU12" s="29">
        <f>IFERROR(ROUND((AT12-AQ12)/AQ12,4),0)</f>
        <v>-0.27</v>
      </c>
      <c r="AV12" s="31"/>
      <c r="AW12" s="34">
        <f>SUM(AW10:AW11)</f>
        <v>96473.44</v>
      </c>
      <c r="AX12" s="29">
        <f>IFERROR(ROUND((AW12-AT12)/AT12,4),0)</f>
        <v>0.3362</v>
      </c>
      <c r="AY12" s="30"/>
      <c r="AZ12" s="34">
        <f>SUM(AZ10:AZ11)</f>
        <v>103594</v>
      </c>
      <c r="BA12" s="29">
        <f>IFERROR(ROUND((AZ12-AW12)/AW12,4),0)</f>
        <v>7.3800000000000004E-2</v>
      </c>
      <c r="BB12" s="30"/>
      <c r="BC12" s="34">
        <f>SUM(BC10:BC11)</f>
        <v>82299.48</v>
      </c>
      <c r="BD12" s="29">
        <f>IFERROR(ROUND((BC12-AZ12)/AZ12,4),0)</f>
        <v>-0.2056</v>
      </c>
      <c r="BE12" s="31"/>
      <c r="BF12" s="34">
        <f>SUM(BF10:BF11)</f>
        <v>75640.52</v>
      </c>
      <c r="BG12" s="29">
        <f>IFERROR(ROUND((BF12-BC12)/BC12,4),0)</f>
        <v>-8.09E-2</v>
      </c>
      <c r="BH12" s="30"/>
      <c r="BI12" s="34">
        <f>SUM(BI10:BI11)</f>
        <v>98565.25</v>
      </c>
      <c r="BJ12" s="29">
        <f>IFERROR(ROUND((BI12-BF12)/BF12,4),0)</f>
        <v>0.30309999999999998</v>
      </c>
      <c r="BK12" s="30"/>
      <c r="BL12" s="34">
        <f>SUM(BL10:BL11)</f>
        <v>76287.06</v>
      </c>
      <c r="BM12" s="29">
        <f>IFERROR(ROUND((BL12-BI12)/BI12,4),0)</f>
        <v>-0.22600000000000001</v>
      </c>
      <c r="BN12" s="30"/>
      <c r="BO12" s="34">
        <f>SUM(BO10:BO11)</f>
        <v>86679.44</v>
      </c>
      <c r="BP12" s="29">
        <f>IFERROR(ROUND((BO12-BL12)/BL12,4),0)</f>
        <v>0.13619999999999999</v>
      </c>
      <c r="BQ12" s="30"/>
      <c r="BR12" s="34">
        <f>SUM(BR10:BR11)</f>
        <v>85969.67</v>
      </c>
      <c r="BS12" s="29">
        <f>IFERROR(ROUND((BR12-BO12)/BO12,4),0)</f>
        <v>-8.2000000000000007E-3</v>
      </c>
      <c r="BT12" s="30"/>
    </row>
    <row r="13" spans="1:72" ht="15.95" customHeight="1" x14ac:dyDescent="0.2">
      <c r="A13" s="18"/>
      <c r="E13" s="36"/>
      <c r="H13" s="36"/>
      <c r="I13" s="38"/>
      <c r="K13" s="36"/>
      <c r="L13" s="38"/>
      <c r="N13" s="36"/>
      <c r="Q13" s="36"/>
      <c r="T13" s="36"/>
      <c r="W13" s="36"/>
      <c r="Z13" s="36"/>
      <c r="AA13" s="38"/>
      <c r="AC13" s="36"/>
      <c r="AD13" s="37"/>
      <c r="AF13" s="36"/>
      <c r="AI13" s="36"/>
      <c r="AJ13" s="62"/>
      <c r="AL13" s="36"/>
      <c r="AM13" s="37"/>
      <c r="AO13" s="36"/>
      <c r="AP13" s="62"/>
      <c r="AR13" s="36"/>
      <c r="AS13" s="37"/>
      <c r="AU13" s="36"/>
      <c r="AV13" s="37"/>
      <c r="AX13" s="36"/>
      <c r="AY13" s="62"/>
      <c r="BA13" s="36"/>
      <c r="BB13" s="62"/>
      <c r="BD13" s="36"/>
      <c r="BE13" s="37"/>
      <c r="BG13" s="36"/>
      <c r="BH13" s="62"/>
      <c r="BJ13" s="36"/>
      <c r="BK13" s="62"/>
      <c r="BM13" s="36"/>
      <c r="BN13" s="62"/>
      <c r="BP13" s="36"/>
      <c r="BQ13" s="62"/>
      <c r="BS13" s="36"/>
      <c r="BT13" s="62"/>
    </row>
    <row r="14" spans="1:72" ht="15.95" customHeight="1" x14ac:dyDescent="0.2">
      <c r="A14" s="39" t="s">
        <v>27</v>
      </c>
      <c r="B14" s="40"/>
      <c r="C14" s="40"/>
      <c r="D14" s="40"/>
      <c r="E14" s="41"/>
      <c r="F14" s="42"/>
      <c r="G14" s="40"/>
      <c r="H14" s="41"/>
      <c r="I14" s="43"/>
      <c r="J14" s="40"/>
      <c r="K14" s="41"/>
      <c r="L14" s="43"/>
      <c r="M14" s="40"/>
      <c r="N14" s="41"/>
      <c r="O14" s="44"/>
      <c r="P14" s="40"/>
      <c r="Q14" s="41"/>
      <c r="R14" s="44"/>
      <c r="S14" s="40"/>
      <c r="T14" s="41"/>
      <c r="U14" s="42"/>
      <c r="V14" s="40"/>
      <c r="W14" s="41"/>
      <c r="X14" s="42"/>
      <c r="Y14" s="40"/>
      <c r="Z14" s="41"/>
      <c r="AA14" s="43"/>
      <c r="AB14" s="40"/>
      <c r="AC14" s="41"/>
      <c r="AD14" s="63"/>
      <c r="AE14" s="40"/>
      <c r="AF14" s="41"/>
      <c r="AG14" s="44"/>
      <c r="AH14" s="40"/>
      <c r="AI14" s="41"/>
      <c r="AJ14" s="74"/>
      <c r="AK14" s="40"/>
      <c r="AL14" s="41"/>
      <c r="AM14" s="63"/>
      <c r="AN14" s="40"/>
      <c r="AO14" s="41"/>
      <c r="AP14" s="61"/>
      <c r="AQ14" s="40"/>
      <c r="AR14" s="41"/>
      <c r="AS14" s="63"/>
      <c r="AT14" s="40"/>
      <c r="AU14" s="41"/>
      <c r="AV14" s="63"/>
      <c r="AW14" s="40"/>
      <c r="AX14" s="41"/>
      <c r="AY14" s="75"/>
      <c r="AZ14" s="40"/>
      <c r="BA14" s="41"/>
      <c r="BB14" s="74"/>
      <c r="BC14" s="40"/>
      <c r="BD14" s="41"/>
      <c r="BE14" s="63"/>
      <c r="BF14" s="40"/>
      <c r="BG14" s="41"/>
      <c r="BH14" s="75"/>
      <c r="BI14" s="40"/>
      <c r="BJ14" s="41"/>
      <c r="BK14" s="75"/>
      <c r="BL14" s="40"/>
      <c r="BM14" s="41"/>
      <c r="BN14" s="75"/>
      <c r="BO14" s="40"/>
      <c r="BP14" s="41"/>
      <c r="BQ14" s="75"/>
      <c r="BR14" s="40"/>
      <c r="BS14" s="41"/>
      <c r="BT14" s="76"/>
    </row>
    <row r="15" spans="1:72" ht="15.95" customHeight="1" x14ac:dyDescent="0.2">
      <c r="A15" s="26" t="s">
        <v>28</v>
      </c>
      <c r="B15" s="27" t="s">
        <v>29</v>
      </c>
      <c r="C15" s="28">
        <v>0</v>
      </c>
      <c r="D15" s="28">
        <v>0</v>
      </c>
      <c r="E15" s="29">
        <f t="shared" ref="E15:E23" si="0">IFERROR(ROUND((D15-C15)/C15,4),0)</f>
        <v>0</v>
      </c>
      <c r="F15" s="32"/>
      <c r="G15" s="28">
        <v>0</v>
      </c>
      <c r="H15" s="29">
        <f t="shared" ref="H15:H23" si="1">IFERROR(ROUND((G15-D15)/D15,4),0)</f>
        <v>0</v>
      </c>
      <c r="I15" s="31"/>
      <c r="J15" s="28">
        <v>0</v>
      </c>
      <c r="K15" s="29">
        <f t="shared" ref="K15:K23" si="2">IFERROR(ROUND((J15-G15)/G15,4),0)</f>
        <v>0</v>
      </c>
      <c r="L15" s="46"/>
      <c r="M15" s="28">
        <v>0</v>
      </c>
      <c r="N15" s="29">
        <f t="shared" ref="N15:N23" si="3">IFERROR(ROUND((M15-J15)/J15,4),0)</f>
        <v>0</v>
      </c>
      <c r="O15" s="45"/>
      <c r="P15" s="28">
        <v>0</v>
      </c>
      <c r="Q15" s="29">
        <f t="shared" ref="Q15:Q23" si="4">IFERROR(ROUND((P15-M15)/M15,4),0)</f>
        <v>0</v>
      </c>
      <c r="R15" s="45"/>
      <c r="S15" s="28">
        <v>0</v>
      </c>
      <c r="T15" s="29">
        <f t="shared" ref="T15:T23" si="5">IFERROR(ROUND((S15-P15)/P15,4),0)</f>
        <v>0</v>
      </c>
      <c r="U15" s="45"/>
      <c r="V15" s="28">
        <v>0</v>
      </c>
      <c r="W15" s="29">
        <f t="shared" ref="W15:W23" si="6">IFERROR(ROUND((V15-S15)/S15,4),0)</f>
        <v>0</v>
      </c>
      <c r="X15" s="45"/>
      <c r="Y15" s="28">
        <v>0</v>
      </c>
      <c r="Z15" s="29">
        <f t="shared" ref="Z15:Z23" si="7">IFERROR(ROUND((Y15-V15)/V15,4),0)</f>
        <v>0</v>
      </c>
      <c r="AA15" s="46"/>
      <c r="AB15" s="28">
        <v>0</v>
      </c>
      <c r="AC15" s="29">
        <f t="shared" ref="AC15:AC23" si="8">IFERROR(ROUND((AB15-Y15)/Y15,4),0)</f>
        <v>0</v>
      </c>
      <c r="AD15" s="31"/>
      <c r="AE15" s="28">
        <v>0</v>
      </c>
      <c r="AF15" s="29">
        <f t="shared" ref="AF15:AF23" si="9">IFERROR(ROUND((AE15-AB15)/AB15,4),0)</f>
        <v>0</v>
      </c>
      <c r="AG15" s="45"/>
      <c r="AH15" s="28">
        <v>0</v>
      </c>
      <c r="AI15" s="29">
        <f t="shared" ref="AI15:AI23" si="10">IFERROR(ROUND((AH15-AE15)/AE15,4),0)</f>
        <v>0</v>
      </c>
      <c r="AJ15" s="30"/>
      <c r="AK15" s="28">
        <v>0</v>
      </c>
      <c r="AL15" s="29">
        <f t="shared" ref="AL15:AL23" si="11">IFERROR(ROUND((AK15-AH15)/AH15,4),0)</f>
        <v>0</v>
      </c>
      <c r="AM15" s="31"/>
      <c r="AN15" s="28">
        <v>0</v>
      </c>
      <c r="AO15" s="29">
        <f t="shared" ref="AO15:AO23" si="12">IFERROR(ROUND((AN15-AK15)/AK15,4),0)</f>
        <v>0</v>
      </c>
      <c r="AP15" s="32"/>
      <c r="AQ15" s="28">
        <v>0</v>
      </c>
      <c r="AR15" s="29">
        <f t="shared" ref="AR15:AR23" si="13">IFERROR(ROUND((AQ15-AN15)/AN15,4),0)</f>
        <v>0</v>
      </c>
      <c r="AS15" s="31"/>
      <c r="AT15" s="28">
        <v>0</v>
      </c>
      <c r="AU15" s="29">
        <f t="shared" ref="AU15:AU23" si="14">IFERROR(ROUND((AT15-AQ15)/AQ15,4),0)</f>
        <v>0</v>
      </c>
      <c r="AV15" s="31"/>
      <c r="AW15" s="28">
        <v>0</v>
      </c>
      <c r="AX15" s="29">
        <f t="shared" ref="AX15:AX23" si="15">IFERROR(ROUND((AW15-AT15)/AT15,4),0)</f>
        <v>0</v>
      </c>
      <c r="AY15" s="32"/>
      <c r="AZ15" s="28">
        <v>0</v>
      </c>
      <c r="BA15" s="29">
        <f t="shared" ref="BA15:BA23" si="16">IFERROR(ROUND((AZ15-AW15)/AW15,4),0)</f>
        <v>0</v>
      </c>
      <c r="BB15" s="30"/>
      <c r="BC15" s="28">
        <v>0</v>
      </c>
      <c r="BD15" s="29">
        <f t="shared" ref="BD15:BD23" si="17">IFERROR(ROUND((BC15-AZ15)/AZ15,4),0)</f>
        <v>0</v>
      </c>
      <c r="BE15" s="31"/>
      <c r="BF15" s="28">
        <v>0</v>
      </c>
      <c r="BG15" s="29">
        <f t="shared" ref="BG15:BG23" si="18">IFERROR(ROUND((BF15-BC15)/BC15,4),0)</f>
        <v>0</v>
      </c>
      <c r="BH15" s="32"/>
      <c r="BI15" s="28">
        <v>0</v>
      </c>
      <c r="BJ15" s="29">
        <f t="shared" ref="BJ15:BJ23" si="19">IFERROR(ROUND((BI15-BF15)/BF15,4),0)</f>
        <v>0</v>
      </c>
      <c r="BK15" s="32"/>
      <c r="BL15" s="28">
        <v>0</v>
      </c>
      <c r="BM15" s="29">
        <f t="shared" ref="BM15:BM23" si="20">IFERROR(ROUND((BL15-BI15)/BI15,4),0)</f>
        <v>0</v>
      </c>
      <c r="BN15" s="32"/>
      <c r="BO15" s="28">
        <v>0</v>
      </c>
      <c r="BP15" s="29">
        <f t="shared" ref="BP15:BP23" si="21">IFERROR(ROUND((BO15-BL15)/BL15,4),0)</f>
        <v>0</v>
      </c>
      <c r="BQ15" s="32"/>
      <c r="BR15" s="28">
        <v>0</v>
      </c>
      <c r="BS15" s="29">
        <f t="shared" ref="BS15:BS23" si="22">IFERROR(ROUND((BR15-BO15)/BO15,4),0)</f>
        <v>0</v>
      </c>
      <c r="BT15" s="30"/>
    </row>
    <row r="16" spans="1:72" ht="71.45" customHeight="1" x14ac:dyDescent="0.2">
      <c r="A16" s="26" t="s">
        <v>30</v>
      </c>
      <c r="B16" s="27" t="s">
        <v>31</v>
      </c>
      <c r="C16" s="28">
        <v>68670.41</v>
      </c>
      <c r="D16" s="28">
        <v>167499.26</v>
      </c>
      <c r="E16" s="29">
        <f t="shared" si="0"/>
        <v>1.4392</v>
      </c>
      <c r="F16" s="32" t="s">
        <v>136</v>
      </c>
      <c r="G16" s="28">
        <v>62895.9</v>
      </c>
      <c r="H16" s="29">
        <f t="shared" si="1"/>
        <v>-0.62450000000000006</v>
      </c>
      <c r="I16" s="77" t="s">
        <v>137</v>
      </c>
      <c r="J16" s="28">
        <v>73051.47</v>
      </c>
      <c r="K16" s="29">
        <f t="shared" si="2"/>
        <v>0.1615</v>
      </c>
      <c r="L16" s="31" t="s">
        <v>138</v>
      </c>
      <c r="M16" s="28">
        <v>52026.42</v>
      </c>
      <c r="N16" s="29">
        <f t="shared" si="3"/>
        <v>-0.2878</v>
      </c>
      <c r="O16" s="32" t="s">
        <v>139</v>
      </c>
      <c r="P16" s="28">
        <v>69630.2</v>
      </c>
      <c r="Q16" s="29">
        <f t="shared" si="4"/>
        <v>0.33839999999999998</v>
      </c>
      <c r="R16" s="32" t="s">
        <v>140</v>
      </c>
      <c r="S16" s="28">
        <v>192118.56</v>
      </c>
      <c r="T16" s="29">
        <f t="shared" si="5"/>
        <v>1.7591000000000001</v>
      </c>
      <c r="U16" s="32" t="s">
        <v>181</v>
      </c>
      <c r="V16" s="28">
        <v>166023.04999999999</v>
      </c>
      <c r="W16" s="29">
        <f t="shared" si="6"/>
        <v>-0.1358</v>
      </c>
      <c r="X16" s="32" t="s">
        <v>182</v>
      </c>
      <c r="Y16" s="28">
        <v>167944.88</v>
      </c>
      <c r="Z16" s="29">
        <f t="shared" si="7"/>
        <v>1.1599999999999999E-2</v>
      </c>
      <c r="AA16" s="46"/>
      <c r="AB16" s="28">
        <v>137103.44</v>
      </c>
      <c r="AC16" s="29">
        <f t="shared" si="8"/>
        <v>-0.18360000000000001</v>
      </c>
      <c r="AD16" s="31" t="s">
        <v>141</v>
      </c>
      <c r="AE16" s="28">
        <v>88805.94</v>
      </c>
      <c r="AF16" s="29">
        <f t="shared" si="9"/>
        <v>-0.3523</v>
      </c>
      <c r="AG16" s="32" t="s">
        <v>142</v>
      </c>
      <c r="AH16" s="28">
        <v>94470.82</v>
      </c>
      <c r="AI16" s="29">
        <f t="shared" si="10"/>
        <v>6.3799999999999996E-2</v>
      </c>
      <c r="AJ16" s="30"/>
      <c r="AK16" s="28">
        <v>143997.1</v>
      </c>
      <c r="AL16" s="29">
        <f t="shared" si="11"/>
        <v>0.5242</v>
      </c>
      <c r="AM16" s="31" t="s">
        <v>143</v>
      </c>
      <c r="AN16" s="28">
        <v>57756.33</v>
      </c>
      <c r="AO16" s="29">
        <f t="shared" si="12"/>
        <v>-0.59889999999999999</v>
      </c>
      <c r="AP16" s="32" t="s">
        <v>144</v>
      </c>
      <c r="AQ16" s="28">
        <v>67775.83</v>
      </c>
      <c r="AR16" s="29">
        <f t="shared" si="13"/>
        <v>0.17349999999999999</v>
      </c>
      <c r="AS16" s="31" t="s">
        <v>145</v>
      </c>
      <c r="AT16" s="28">
        <v>45568.95</v>
      </c>
      <c r="AU16" s="29">
        <f t="shared" si="14"/>
        <v>-0.32769999999999999</v>
      </c>
      <c r="AV16" s="31" t="s">
        <v>78</v>
      </c>
      <c r="AW16" s="28">
        <v>134395.38</v>
      </c>
      <c r="AX16" s="29">
        <f t="shared" si="15"/>
        <v>1.9493</v>
      </c>
      <c r="AY16" s="32" t="s">
        <v>146</v>
      </c>
      <c r="AZ16" s="28">
        <v>84990.45</v>
      </c>
      <c r="BA16" s="29">
        <f t="shared" si="16"/>
        <v>-0.36759999999999998</v>
      </c>
      <c r="BB16" s="30" t="s">
        <v>147</v>
      </c>
      <c r="BC16" s="28">
        <v>149075.07</v>
      </c>
      <c r="BD16" s="29">
        <f t="shared" si="17"/>
        <v>0.754</v>
      </c>
      <c r="BE16" s="31" t="s">
        <v>148</v>
      </c>
      <c r="BF16" s="28">
        <v>40631.4</v>
      </c>
      <c r="BG16" s="29">
        <f t="shared" si="18"/>
        <v>-0.72740000000000005</v>
      </c>
      <c r="BH16" s="32" t="s">
        <v>75</v>
      </c>
      <c r="BI16" s="28">
        <v>319444.92</v>
      </c>
      <c r="BJ16" s="29">
        <f t="shared" si="19"/>
        <v>6.8620000000000001</v>
      </c>
      <c r="BK16" s="32" t="s">
        <v>149</v>
      </c>
      <c r="BL16" s="28">
        <v>109945.12</v>
      </c>
      <c r="BM16" s="29">
        <f t="shared" si="20"/>
        <v>-0.65580000000000005</v>
      </c>
      <c r="BN16" s="32" t="s">
        <v>150</v>
      </c>
      <c r="BO16" s="28">
        <v>155347.93</v>
      </c>
      <c r="BP16" s="29">
        <f t="shared" si="21"/>
        <v>0.41299999999999998</v>
      </c>
      <c r="BQ16" s="32" t="s">
        <v>151</v>
      </c>
      <c r="BR16" s="28">
        <v>336069.93</v>
      </c>
      <c r="BS16" s="29">
        <f t="shared" si="22"/>
        <v>1.1633</v>
      </c>
      <c r="BT16" s="30" t="s">
        <v>183</v>
      </c>
    </row>
    <row r="17" spans="1:72" ht="25.5" x14ac:dyDescent="0.2">
      <c r="A17" s="26" t="s">
        <v>32</v>
      </c>
      <c r="B17" s="27" t="s">
        <v>33</v>
      </c>
      <c r="C17" s="28">
        <v>13124.15</v>
      </c>
      <c r="D17" s="28">
        <v>10075.530000000001</v>
      </c>
      <c r="E17" s="29">
        <f t="shared" si="0"/>
        <v>-0.23230000000000001</v>
      </c>
      <c r="F17" s="30" t="s">
        <v>92</v>
      </c>
      <c r="G17" s="28">
        <v>12919.79</v>
      </c>
      <c r="H17" s="29">
        <f t="shared" si="1"/>
        <v>0.2823</v>
      </c>
      <c r="I17" s="30" t="s">
        <v>92</v>
      </c>
      <c r="J17" s="28">
        <v>10975.89</v>
      </c>
      <c r="K17" s="29">
        <f t="shared" si="2"/>
        <v>-0.15049999999999999</v>
      </c>
      <c r="L17" s="30" t="s">
        <v>92</v>
      </c>
      <c r="M17" s="28">
        <v>11940.43</v>
      </c>
      <c r="N17" s="29">
        <f t="shared" si="3"/>
        <v>8.7900000000000006E-2</v>
      </c>
      <c r="O17" s="32"/>
      <c r="P17" s="28">
        <v>5229.17</v>
      </c>
      <c r="Q17" s="29">
        <f t="shared" si="4"/>
        <v>-0.56210000000000004</v>
      </c>
      <c r="R17" s="30" t="s">
        <v>92</v>
      </c>
      <c r="S17" s="28">
        <v>14666.06</v>
      </c>
      <c r="T17" s="29">
        <f t="shared" si="5"/>
        <v>1.8047</v>
      </c>
      <c r="U17" s="30" t="s">
        <v>92</v>
      </c>
      <c r="V17" s="28">
        <v>7932.94</v>
      </c>
      <c r="W17" s="29">
        <f t="shared" si="6"/>
        <v>-0.45910000000000001</v>
      </c>
      <c r="X17" s="30" t="s">
        <v>92</v>
      </c>
      <c r="Y17" s="28">
        <v>13418.5</v>
      </c>
      <c r="Z17" s="29">
        <f t="shared" si="7"/>
        <v>0.6915</v>
      </c>
      <c r="AA17" s="30" t="s">
        <v>92</v>
      </c>
      <c r="AB17" s="28">
        <v>10718.22</v>
      </c>
      <c r="AC17" s="29">
        <f t="shared" si="8"/>
        <v>-0.20119999999999999</v>
      </c>
      <c r="AD17" s="30" t="s">
        <v>92</v>
      </c>
      <c r="AE17" s="28">
        <v>14750.96</v>
      </c>
      <c r="AF17" s="29">
        <f t="shared" si="9"/>
        <v>0.37630000000000002</v>
      </c>
      <c r="AG17" s="30" t="s">
        <v>92</v>
      </c>
      <c r="AH17" s="28">
        <v>10145.709999999999</v>
      </c>
      <c r="AI17" s="29">
        <f t="shared" si="10"/>
        <v>-0.31219999999999998</v>
      </c>
      <c r="AJ17" s="30" t="s">
        <v>92</v>
      </c>
      <c r="AK17" s="28">
        <v>13052.58</v>
      </c>
      <c r="AL17" s="29">
        <f t="shared" si="11"/>
        <v>0.28649999999999998</v>
      </c>
      <c r="AM17" s="30" t="s">
        <v>92</v>
      </c>
      <c r="AN17" s="28">
        <v>10444.870000000001</v>
      </c>
      <c r="AO17" s="29">
        <f t="shared" si="12"/>
        <v>-0.19980000000000001</v>
      </c>
      <c r="AP17" s="30" t="s">
        <v>92</v>
      </c>
      <c r="AQ17" s="28">
        <v>12020.02</v>
      </c>
      <c r="AR17" s="29">
        <f t="shared" si="13"/>
        <v>0.15079999999999999</v>
      </c>
      <c r="AS17" s="30" t="s">
        <v>92</v>
      </c>
      <c r="AT17" s="28">
        <v>9969.7000000000007</v>
      </c>
      <c r="AU17" s="29">
        <f t="shared" si="14"/>
        <v>-0.1706</v>
      </c>
      <c r="AV17" s="30" t="s">
        <v>92</v>
      </c>
      <c r="AW17" s="28">
        <v>11438.36</v>
      </c>
      <c r="AX17" s="29">
        <f t="shared" si="15"/>
        <v>0.14729999999999999</v>
      </c>
      <c r="AY17" s="30" t="s">
        <v>92</v>
      </c>
      <c r="AZ17" s="28">
        <v>12433.34</v>
      </c>
      <c r="BA17" s="29">
        <f t="shared" si="16"/>
        <v>8.6999999999999994E-2</v>
      </c>
      <c r="BB17" s="30"/>
      <c r="BC17" s="28">
        <v>15509.01</v>
      </c>
      <c r="BD17" s="29">
        <f t="shared" si="17"/>
        <v>0.24740000000000001</v>
      </c>
      <c r="BE17" s="30" t="s">
        <v>92</v>
      </c>
      <c r="BF17" s="28">
        <v>12631.96</v>
      </c>
      <c r="BG17" s="29">
        <f t="shared" si="18"/>
        <v>-0.1855</v>
      </c>
      <c r="BH17" s="30" t="s">
        <v>92</v>
      </c>
      <c r="BI17" s="28">
        <v>12405.35</v>
      </c>
      <c r="BJ17" s="29">
        <f t="shared" si="19"/>
        <v>-1.7899999999999999E-2</v>
      </c>
      <c r="BK17" s="32"/>
      <c r="BL17" s="28">
        <v>14871.38</v>
      </c>
      <c r="BM17" s="29">
        <f t="shared" si="20"/>
        <v>0.1988</v>
      </c>
      <c r="BN17" s="30" t="s">
        <v>92</v>
      </c>
      <c r="BO17" s="28">
        <v>8899.24</v>
      </c>
      <c r="BP17" s="29">
        <f t="shared" si="21"/>
        <v>-0.40160000000000001</v>
      </c>
      <c r="BQ17" s="30" t="s">
        <v>92</v>
      </c>
      <c r="BR17" s="28">
        <v>11371.74</v>
      </c>
      <c r="BS17" s="29">
        <f t="shared" si="22"/>
        <v>0.27779999999999999</v>
      </c>
      <c r="BT17" s="30" t="s">
        <v>92</v>
      </c>
    </row>
    <row r="18" spans="1:72" ht="114.75" x14ac:dyDescent="0.2">
      <c r="A18" s="78" t="s">
        <v>34</v>
      </c>
      <c r="B18" s="27" t="s">
        <v>35</v>
      </c>
      <c r="C18" s="28">
        <v>324165.28000000003</v>
      </c>
      <c r="D18" s="28">
        <v>284762.08</v>
      </c>
      <c r="E18" s="29">
        <f t="shared" si="0"/>
        <v>-0.1216</v>
      </c>
      <c r="F18" s="30" t="s">
        <v>93</v>
      </c>
      <c r="G18" s="28">
        <v>314339.81</v>
      </c>
      <c r="H18" s="29">
        <f t="shared" si="1"/>
        <v>0.10390000000000001</v>
      </c>
      <c r="I18" s="30" t="s">
        <v>93</v>
      </c>
      <c r="J18" s="28">
        <v>291323.09000000003</v>
      </c>
      <c r="K18" s="29">
        <f t="shared" si="2"/>
        <v>-7.3200000000000001E-2</v>
      </c>
      <c r="L18" s="31"/>
      <c r="M18" s="28">
        <v>353092.76</v>
      </c>
      <c r="N18" s="29">
        <f t="shared" si="3"/>
        <v>0.21199999999999999</v>
      </c>
      <c r="O18" s="30" t="s">
        <v>93</v>
      </c>
      <c r="P18" s="28">
        <v>414051.79</v>
      </c>
      <c r="Q18" s="29">
        <f t="shared" si="4"/>
        <v>0.1726</v>
      </c>
      <c r="R18" s="30" t="s">
        <v>93</v>
      </c>
      <c r="S18" s="28">
        <v>163221.60999999999</v>
      </c>
      <c r="T18" s="29">
        <f t="shared" si="5"/>
        <v>-0.60580000000000001</v>
      </c>
      <c r="U18" s="30" t="s">
        <v>93</v>
      </c>
      <c r="V18" s="28">
        <v>169851.6</v>
      </c>
      <c r="W18" s="29">
        <f t="shared" si="6"/>
        <v>4.0599999999999997E-2</v>
      </c>
      <c r="X18" s="32"/>
      <c r="Y18" s="28">
        <v>130851.37</v>
      </c>
      <c r="Z18" s="29">
        <f t="shared" si="7"/>
        <v>-0.2296</v>
      </c>
      <c r="AA18" s="30" t="s">
        <v>93</v>
      </c>
      <c r="AB18" s="28">
        <v>198455.83</v>
      </c>
      <c r="AC18" s="29">
        <f t="shared" si="8"/>
        <v>0.51670000000000005</v>
      </c>
      <c r="AD18" s="30" t="s">
        <v>93</v>
      </c>
      <c r="AE18" s="28">
        <v>201823.58</v>
      </c>
      <c r="AF18" s="29">
        <f t="shared" si="9"/>
        <v>1.7000000000000001E-2</v>
      </c>
      <c r="AG18" s="32"/>
      <c r="AH18" s="28">
        <v>252274.05</v>
      </c>
      <c r="AI18" s="29">
        <f t="shared" si="10"/>
        <v>0.25</v>
      </c>
      <c r="AJ18" s="30" t="s">
        <v>93</v>
      </c>
      <c r="AK18" s="28">
        <v>284047.23</v>
      </c>
      <c r="AL18" s="29">
        <f t="shared" si="11"/>
        <v>0.12590000000000001</v>
      </c>
      <c r="AM18" s="30" t="s">
        <v>93</v>
      </c>
      <c r="AN18" s="28">
        <v>187735.04000000001</v>
      </c>
      <c r="AO18" s="29">
        <f t="shared" si="12"/>
        <v>-0.33910000000000001</v>
      </c>
      <c r="AP18" s="30" t="s">
        <v>152</v>
      </c>
      <c r="AQ18" s="28">
        <v>160136.54999999999</v>
      </c>
      <c r="AR18" s="29">
        <f t="shared" si="13"/>
        <v>-0.14699999999999999</v>
      </c>
      <c r="AS18" s="30" t="s">
        <v>93</v>
      </c>
      <c r="AT18" s="28">
        <v>211371.23</v>
      </c>
      <c r="AU18" s="29">
        <f t="shared" si="14"/>
        <v>0.31990000000000002</v>
      </c>
      <c r="AV18" s="30" t="s">
        <v>153</v>
      </c>
      <c r="AW18" s="28">
        <v>264662.02</v>
      </c>
      <c r="AX18" s="29">
        <f t="shared" si="15"/>
        <v>0.25209999999999999</v>
      </c>
      <c r="AY18" s="30" t="s">
        <v>93</v>
      </c>
      <c r="AZ18" s="28">
        <v>293055.5</v>
      </c>
      <c r="BA18" s="29">
        <f t="shared" si="16"/>
        <v>0.10730000000000001</v>
      </c>
      <c r="BB18" s="30" t="s">
        <v>93</v>
      </c>
      <c r="BC18" s="28">
        <v>300021.75</v>
      </c>
      <c r="BD18" s="29">
        <f t="shared" si="17"/>
        <v>2.3800000000000002E-2</v>
      </c>
      <c r="BE18" s="31"/>
      <c r="BF18" s="28">
        <v>247574.32</v>
      </c>
      <c r="BG18" s="29">
        <f t="shared" si="18"/>
        <v>-0.17480000000000001</v>
      </c>
      <c r="BH18" s="30" t="s">
        <v>93</v>
      </c>
      <c r="BI18" s="28">
        <v>210793.63</v>
      </c>
      <c r="BJ18" s="29">
        <f t="shared" si="19"/>
        <v>-0.14860000000000001</v>
      </c>
      <c r="BK18" s="30" t="s">
        <v>93</v>
      </c>
      <c r="BL18" s="28">
        <v>245468.69</v>
      </c>
      <c r="BM18" s="29">
        <f t="shared" si="20"/>
        <v>0.16450000000000001</v>
      </c>
      <c r="BN18" s="30" t="s">
        <v>93</v>
      </c>
      <c r="BO18" s="28">
        <v>261630.34</v>
      </c>
      <c r="BP18" s="29">
        <f t="shared" si="21"/>
        <v>6.5799999999999997E-2</v>
      </c>
      <c r="BQ18" s="32"/>
      <c r="BR18" s="28">
        <v>273344.39</v>
      </c>
      <c r="BS18" s="29">
        <f t="shared" si="22"/>
        <v>4.48E-2</v>
      </c>
      <c r="BT18" s="30"/>
    </row>
    <row r="19" spans="1:72" ht="51" x14ac:dyDescent="0.2">
      <c r="A19" s="79" t="s">
        <v>36</v>
      </c>
      <c r="B19" s="27" t="s">
        <v>37</v>
      </c>
      <c r="C19" s="28">
        <v>80768.899999999994</v>
      </c>
      <c r="D19" s="28">
        <v>91866.12</v>
      </c>
      <c r="E19" s="29">
        <f t="shared" si="0"/>
        <v>0.13739999999999999</v>
      </c>
      <c r="F19" s="30" t="s">
        <v>154</v>
      </c>
      <c r="G19" s="28">
        <v>66622.899999999994</v>
      </c>
      <c r="H19" s="29">
        <f t="shared" si="1"/>
        <v>-0.27479999999999999</v>
      </c>
      <c r="I19" s="30" t="s">
        <v>154</v>
      </c>
      <c r="J19" s="28">
        <v>78550.990000000005</v>
      </c>
      <c r="K19" s="29">
        <f t="shared" si="2"/>
        <v>0.17899999999999999</v>
      </c>
      <c r="L19" s="30" t="s">
        <v>154</v>
      </c>
      <c r="M19" s="28">
        <v>59587.71</v>
      </c>
      <c r="N19" s="29">
        <f t="shared" si="3"/>
        <v>-0.2414</v>
      </c>
      <c r="O19" s="30" t="s">
        <v>154</v>
      </c>
      <c r="P19" s="28">
        <v>71362.880000000005</v>
      </c>
      <c r="Q19" s="29">
        <f t="shared" si="4"/>
        <v>0.1976</v>
      </c>
      <c r="R19" s="30" t="s">
        <v>154</v>
      </c>
      <c r="S19" s="28">
        <v>63975.13</v>
      </c>
      <c r="T19" s="29">
        <f t="shared" si="5"/>
        <v>-0.10349999999999999</v>
      </c>
      <c r="U19" s="30" t="s">
        <v>154</v>
      </c>
      <c r="V19" s="28">
        <v>49044.09</v>
      </c>
      <c r="W19" s="29">
        <f t="shared" si="6"/>
        <v>-0.2334</v>
      </c>
      <c r="X19" s="30" t="s">
        <v>154</v>
      </c>
      <c r="Y19" s="28">
        <v>59282.9</v>
      </c>
      <c r="Z19" s="29">
        <f t="shared" si="7"/>
        <v>0.20880000000000001</v>
      </c>
      <c r="AA19" s="31" t="s">
        <v>154</v>
      </c>
      <c r="AB19" s="28">
        <v>80138.42</v>
      </c>
      <c r="AC19" s="29">
        <f t="shared" si="8"/>
        <v>0.3518</v>
      </c>
      <c r="AD19" s="31" t="s">
        <v>155</v>
      </c>
      <c r="AE19" s="80">
        <v>62272.09</v>
      </c>
      <c r="AF19" s="29">
        <f t="shared" si="9"/>
        <v>-0.22289999999999999</v>
      </c>
      <c r="AG19" s="32" t="s">
        <v>184</v>
      </c>
      <c r="AH19" s="28">
        <v>62361.9</v>
      </c>
      <c r="AI19" s="29">
        <f t="shared" si="10"/>
        <v>1.4E-3</v>
      </c>
      <c r="AJ19" s="30"/>
      <c r="AK19" s="28">
        <v>67722.19</v>
      </c>
      <c r="AL19" s="29">
        <f t="shared" si="11"/>
        <v>8.5999999999999993E-2</v>
      </c>
      <c r="AM19" s="31"/>
      <c r="AN19" s="28">
        <v>68209.88</v>
      </c>
      <c r="AO19" s="29">
        <f t="shared" si="12"/>
        <v>7.1999999999999998E-3</v>
      </c>
      <c r="AP19" s="32"/>
      <c r="AQ19" s="28">
        <v>61461.07</v>
      </c>
      <c r="AR19" s="29">
        <f t="shared" si="13"/>
        <v>-9.8900000000000002E-2</v>
      </c>
      <c r="AS19" s="31"/>
      <c r="AT19" s="28">
        <v>96737.26</v>
      </c>
      <c r="AU19" s="29">
        <f t="shared" si="14"/>
        <v>0.57399999999999995</v>
      </c>
      <c r="AV19" s="31" t="s">
        <v>156</v>
      </c>
      <c r="AW19" s="28">
        <v>65568.100000000006</v>
      </c>
      <c r="AX19" s="29">
        <f t="shared" si="15"/>
        <v>-0.32219999999999999</v>
      </c>
      <c r="AY19" s="32" t="s">
        <v>157</v>
      </c>
      <c r="AZ19" s="64">
        <v>73830.34</v>
      </c>
      <c r="BA19" s="29">
        <f t="shared" si="16"/>
        <v>0.126</v>
      </c>
      <c r="BB19" s="30"/>
      <c r="BC19" s="28">
        <v>90292.4</v>
      </c>
      <c r="BD19" s="29">
        <f t="shared" si="17"/>
        <v>0.223</v>
      </c>
      <c r="BE19" s="31" t="s">
        <v>158</v>
      </c>
      <c r="BF19" s="28">
        <v>56690.879999999997</v>
      </c>
      <c r="BG19" s="29">
        <f t="shared" si="18"/>
        <v>-0.37209999999999999</v>
      </c>
      <c r="BH19" s="32" t="s">
        <v>157</v>
      </c>
      <c r="BI19" s="28">
        <v>82104.22</v>
      </c>
      <c r="BJ19" s="29">
        <f t="shared" si="19"/>
        <v>0.44829999999999998</v>
      </c>
      <c r="BK19" s="81" t="s">
        <v>185</v>
      </c>
      <c r="BL19" s="64">
        <v>101501.5</v>
      </c>
      <c r="BM19" s="29">
        <f t="shared" si="20"/>
        <v>0.23630000000000001</v>
      </c>
      <c r="BN19" s="81" t="s">
        <v>159</v>
      </c>
      <c r="BO19" s="64">
        <v>64807.26</v>
      </c>
      <c r="BP19" s="82">
        <f t="shared" si="21"/>
        <v>-0.36149999999999999</v>
      </c>
      <c r="BQ19" s="32" t="s">
        <v>160</v>
      </c>
      <c r="BR19" s="28">
        <v>57987.97</v>
      </c>
      <c r="BS19" s="29">
        <f t="shared" si="22"/>
        <v>-0.1052</v>
      </c>
      <c r="BT19" s="30" t="s">
        <v>161</v>
      </c>
    </row>
    <row r="20" spans="1:72" ht="47.65" customHeight="1" x14ac:dyDescent="0.2">
      <c r="A20" s="26" t="s">
        <v>38</v>
      </c>
      <c r="B20" s="27" t="s">
        <v>39</v>
      </c>
      <c r="C20" s="28">
        <v>0</v>
      </c>
      <c r="D20" s="28">
        <v>0</v>
      </c>
      <c r="E20" s="29">
        <f t="shared" si="0"/>
        <v>0</v>
      </c>
      <c r="F20" s="32"/>
      <c r="G20" s="28">
        <v>0</v>
      </c>
      <c r="H20" s="29">
        <f t="shared" si="1"/>
        <v>0</v>
      </c>
      <c r="I20" s="31"/>
      <c r="J20" s="28">
        <v>0</v>
      </c>
      <c r="K20" s="29">
        <f t="shared" si="2"/>
        <v>0</v>
      </c>
      <c r="L20" s="31"/>
      <c r="M20" s="28">
        <v>0</v>
      </c>
      <c r="N20" s="29">
        <f t="shared" si="3"/>
        <v>0</v>
      </c>
      <c r="O20" s="32"/>
      <c r="P20" s="28">
        <v>0</v>
      </c>
      <c r="Q20" s="29">
        <f t="shared" si="4"/>
        <v>0</v>
      </c>
      <c r="R20" s="32"/>
      <c r="S20" s="28">
        <v>0</v>
      </c>
      <c r="T20" s="29">
        <f t="shared" si="5"/>
        <v>0</v>
      </c>
      <c r="U20" s="32"/>
      <c r="V20" s="28">
        <v>0</v>
      </c>
      <c r="W20" s="29">
        <f t="shared" si="6"/>
        <v>0</v>
      </c>
      <c r="X20" s="32"/>
      <c r="Y20" s="28">
        <v>0</v>
      </c>
      <c r="Z20" s="29">
        <f t="shared" si="7"/>
        <v>0</v>
      </c>
      <c r="AA20" s="31"/>
      <c r="AB20" s="28">
        <v>0</v>
      </c>
      <c r="AC20" s="29">
        <f t="shared" si="8"/>
        <v>0</v>
      </c>
      <c r="AD20" s="31"/>
      <c r="AE20" s="80">
        <v>3116.77</v>
      </c>
      <c r="AF20" s="29">
        <f t="shared" si="9"/>
        <v>0</v>
      </c>
      <c r="AG20" s="32" t="s">
        <v>162</v>
      </c>
      <c r="AH20" s="28">
        <v>0</v>
      </c>
      <c r="AI20" s="29">
        <f t="shared" si="10"/>
        <v>-1</v>
      </c>
      <c r="AJ20" s="32" t="s">
        <v>163</v>
      </c>
      <c r="AK20" s="28">
        <v>0</v>
      </c>
      <c r="AL20" s="29">
        <f t="shared" si="11"/>
        <v>0</v>
      </c>
      <c r="AM20" s="31"/>
      <c r="AN20" s="28">
        <v>0</v>
      </c>
      <c r="AO20" s="29">
        <f t="shared" si="12"/>
        <v>0</v>
      </c>
      <c r="AP20" s="32"/>
      <c r="AQ20" s="28">
        <v>0</v>
      </c>
      <c r="AR20" s="29">
        <f t="shared" si="13"/>
        <v>0</v>
      </c>
      <c r="AS20" s="31"/>
      <c r="AT20" s="28">
        <v>0</v>
      </c>
      <c r="AU20" s="29">
        <f t="shared" si="14"/>
        <v>0</v>
      </c>
      <c r="AV20" s="31"/>
      <c r="AW20" s="28">
        <v>0</v>
      </c>
      <c r="AX20" s="29">
        <f t="shared" si="15"/>
        <v>0</v>
      </c>
      <c r="AY20" s="32"/>
      <c r="AZ20" s="64">
        <v>0</v>
      </c>
      <c r="BA20" s="29">
        <f t="shared" si="16"/>
        <v>0</v>
      </c>
      <c r="BB20" s="30"/>
      <c r="BC20" s="28">
        <v>0</v>
      </c>
      <c r="BD20" s="29">
        <f t="shared" si="17"/>
        <v>0</v>
      </c>
      <c r="BE20" s="31"/>
      <c r="BF20" s="28">
        <v>0</v>
      </c>
      <c r="BG20" s="29">
        <f t="shared" si="18"/>
        <v>0</v>
      </c>
      <c r="BH20" s="32"/>
      <c r="BI20" s="28">
        <v>0</v>
      </c>
      <c r="BJ20" s="29">
        <f t="shared" si="19"/>
        <v>0</v>
      </c>
      <c r="BK20" s="81"/>
      <c r="BL20" s="64">
        <v>0</v>
      </c>
      <c r="BM20" s="29">
        <f t="shared" si="20"/>
        <v>0</v>
      </c>
      <c r="BN20" s="81"/>
      <c r="BO20" s="64">
        <v>0</v>
      </c>
      <c r="BP20" s="29">
        <f t="shared" si="21"/>
        <v>0</v>
      </c>
      <c r="BQ20" s="32"/>
      <c r="BR20" s="28">
        <v>0</v>
      </c>
      <c r="BS20" s="29">
        <f t="shared" si="22"/>
        <v>0</v>
      </c>
      <c r="BT20" s="30"/>
    </row>
    <row r="21" spans="1:72" ht="60.75" customHeight="1" x14ac:dyDescent="0.2">
      <c r="A21" s="26" t="s">
        <v>40</v>
      </c>
      <c r="B21" s="27" t="s">
        <v>41</v>
      </c>
      <c r="C21" s="28">
        <v>47943.17</v>
      </c>
      <c r="D21" s="28">
        <v>54084.52</v>
      </c>
      <c r="E21" s="29">
        <f t="shared" si="0"/>
        <v>0.12809999999999999</v>
      </c>
      <c r="F21" s="32" t="s">
        <v>164</v>
      </c>
      <c r="G21" s="28">
        <v>22054.34</v>
      </c>
      <c r="H21" s="29">
        <f t="shared" si="1"/>
        <v>-0.59219999999999995</v>
      </c>
      <c r="I21" s="32" t="s">
        <v>165</v>
      </c>
      <c r="J21" s="28">
        <v>21478.03</v>
      </c>
      <c r="K21" s="29">
        <f t="shared" si="2"/>
        <v>-2.6100000000000002E-2</v>
      </c>
      <c r="L21" s="31"/>
      <c r="M21" s="28">
        <v>79164.75</v>
      </c>
      <c r="N21" s="29">
        <f t="shared" si="3"/>
        <v>2.6858</v>
      </c>
      <c r="O21" s="32" t="s">
        <v>166</v>
      </c>
      <c r="P21" s="28">
        <v>50311.79</v>
      </c>
      <c r="Q21" s="29">
        <f t="shared" si="4"/>
        <v>-0.36449999999999999</v>
      </c>
      <c r="R21" s="32" t="s">
        <v>167</v>
      </c>
      <c r="S21" s="28">
        <v>47618.12</v>
      </c>
      <c r="T21" s="29">
        <f t="shared" si="5"/>
        <v>-5.3499999999999999E-2</v>
      </c>
      <c r="U21" s="32"/>
      <c r="V21" s="28">
        <v>98381.01</v>
      </c>
      <c r="W21" s="29">
        <f t="shared" si="6"/>
        <v>1.0660000000000001</v>
      </c>
      <c r="X21" s="32" t="s">
        <v>168</v>
      </c>
      <c r="Y21" s="28">
        <v>45043.38</v>
      </c>
      <c r="Z21" s="29">
        <f t="shared" si="7"/>
        <v>-0.54220000000000002</v>
      </c>
      <c r="AA21" s="77" t="s">
        <v>169</v>
      </c>
      <c r="AB21" s="28">
        <v>76902.52</v>
      </c>
      <c r="AC21" s="29">
        <f t="shared" si="8"/>
        <v>0.70730000000000004</v>
      </c>
      <c r="AD21" s="31" t="s">
        <v>170</v>
      </c>
      <c r="AE21" s="28">
        <v>36091.24</v>
      </c>
      <c r="AF21" s="29">
        <f t="shared" si="9"/>
        <v>-0.53069999999999995</v>
      </c>
      <c r="AG21" s="32" t="s">
        <v>171</v>
      </c>
      <c r="AH21" s="28">
        <v>62808.57</v>
      </c>
      <c r="AI21" s="29">
        <f t="shared" si="10"/>
        <v>0.74029999999999996</v>
      </c>
      <c r="AJ21" s="30" t="s">
        <v>172</v>
      </c>
      <c r="AK21" s="28">
        <v>49109.69</v>
      </c>
      <c r="AL21" s="29">
        <f t="shared" si="11"/>
        <v>-0.21809999999999999</v>
      </c>
      <c r="AM21" s="31" t="s">
        <v>171</v>
      </c>
      <c r="AN21" s="28">
        <v>80780.83</v>
      </c>
      <c r="AO21" s="29">
        <f t="shared" si="12"/>
        <v>0.64490000000000003</v>
      </c>
      <c r="AP21" s="32" t="s">
        <v>173</v>
      </c>
      <c r="AQ21" s="28">
        <v>51443.41</v>
      </c>
      <c r="AR21" s="29">
        <f t="shared" si="13"/>
        <v>-0.36320000000000002</v>
      </c>
      <c r="AS21" s="31" t="s">
        <v>157</v>
      </c>
      <c r="AT21" s="28">
        <v>39602.089999999997</v>
      </c>
      <c r="AU21" s="29">
        <f t="shared" si="14"/>
        <v>-0.23019999999999999</v>
      </c>
      <c r="AV21" s="31" t="s">
        <v>174</v>
      </c>
      <c r="AW21" s="28">
        <v>44015.86</v>
      </c>
      <c r="AX21" s="29">
        <f t="shared" si="15"/>
        <v>0.1115</v>
      </c>
      <c r="AY21" s="32" t="s">
        <v>175</v>
      </c>
      <c r="AZ21" s="28">
        <v>61694.400000000001</v>
      </c>
      <c r="BA21" s="29">
        <f t="shared" si="16"/>
        <v>0.40160000000000001</v>
      </c>
      <c r="BB21" s="30" t="s">
        <v>157</v>
      </c>
      <c r="BC21" s="28">
        <v>33460.47</v>
      </c>
      <c r="BD21" s="29">
        <f t="shared" si="17"/>
        <v>-0.45760000000000001</v>
      </c>
      <c r="BE21" s="31" t="s">
        <v>78</v>
      </c>
      <c r="BF21" s="28">
        <v>52221.55</v>
      </c>
      <c r="BG21" s="29">
        <f t="shared" si="18"/>
        <v>0.56069999999999998</v>
      </c>
      <c r="BH21" s="32" t="s">
        <v>176</v>
      </c>
      <c r="BI21" s="28">
        <v>53257.94</v>
      </c>
      <c r="BJ21" s="29">
        <f t="shared" si="19"/>
        <v>1.9800000000000002E-2</v>
      </c>
      <c r="BK21" s="32"/>
      <c r="BL21" s="28">
        <v>106227.78</v>
      </c>
      <c r="BM21" s="29">
        <f t="shared" si="20"/>
        <v>0.99460000000000004</v>
      </c>
      <c r="BN21" s="32" t="s">
        <v>177</v>
      </c>
      <c r="BO21" s="28">
        <v>35865.86</v>
      </c>
      <c r="BP21" s="29">
        <f t="shared" si="21"/>
        <v>-0.66239999999999999</v>
      </c>
      <c r="BQ21" s="32" t="s">
        <v>178</v>
      </c>
      <c r="BR21" s="28">
        <v>49257.32</v>
      </c>
      <c r="BS21" s="29">
        <f t="shared" si="22"/>
        <v>0.37340000000000001</v>
      </c>
      <c r="BT21" s="30" t="s">
        <v>186</v>
      </c>
    </row>
    <row r="22" spans="1:72" ht="89.25" x14ac:dyDescent="0.2">
      <c r="A22" s="26" t="s">
        <v>42</v>
      </c>
      <c r="B22" s="27" t="s">
        <v>43</v>
      </c>
      <c r="C22" s="28">
        <v>50995.199999999997</v>
      </c>
      <c r="D22" s="28">
        <v>17537.900000000001</v>
      </c>
      <c r="E22" s="29">
        <f t="shared" si="0"/>
        <v>-0.65610000000000002</v>
      </c>
      <c r="F22" s="30" t="s">
        <v>179</v>
      </c>
      <c r="G22" s="28">
        <v>33971.9</v>
      </c>
      <c r="H22" s="29">
        <f t="shared" si="1"/>
        <v>0.93710000000000004</v>
      </c>
      <c r="I22" s="30" t="s">
        <v>179</v>
      </c>
      <c r="J22" s="28">
        <v>35192</v>
      </c>
      <c r="K22" s="29">
        <f t="shared" si="2"/>
        <v>3.5900000000000001E-2</v>
      </c>
      <c r="L22" s="31"/>
      <c r="M22" s="28">
        <v>35457.599999999999</v>
      </c>
      <c r="N22" s="29">
        <f t="shared" si="3"/>
        <v>7.4999999999999997E-3</v>
      </c>
      <c r="O22" s="32"/>
      <c r="P22" s="28">
        <v>35515.699999999997</v>
      </c>
      <c r="Q22" s="29">
        <f t="shared" si="4"/>
        <v>1.6000000000000001E-3</v>
      </c>
      <c r="R22" s="32"/>
      <c r="S22" s="28">
        <v>34710.6</v>
      </c>
      <c r="T22" s="29">
        <f t="shared" si="5"/>
        <v>-2.2700000000000001E-2</v>
      </c>
      <c r="U22" s="32"/>
      <c r="V22" s="28">
        <v>34411.800000000003</v>
      </c>
      <c r="W22" s="29">
        <f t="shared" si="6"/>
        <v>-8.6E-3</v>
      </c>
      <c r="X22" s="32"/>
      <c r="Y22" s="28">
        <v>31382.1</v>
      </c>
      <c r="Z22" s="29">
        <f t="shared" si="7"/>
        <v>-8.7999999999999995E-2</v>
      </c>
      <c r="AA22" s="31"/>
      <c r="AB22" s="28">
        <v>2672.8</v>
      </c>
      <c r="AC22" s="29">
        <f t="shared" si="8"/>
        <v>-0.91479999999999995</v>
      </c>
      <c r="AD22" s="30" t="s">
        <v>179</v>
      </c>
      <c r="AE22" s="28">
        <v>0</v>
      </c>
      <c r="AF22" s="29">
        <f t="shared" si="9"/>
        <v>-1</v>
      </c>
      <c r="AG22" s="30" t="s">
        <v>179</v>
      </c>
      <c r="AH22" s="28">
        <v>0</v>
      </c>
      <c r="AI22" s="29">
        <f t="shared" si="10"/>
        <v>0</v>
      </c>
      <c r="AJ22" s="30"/>
      <c r="AK22" s="28">
        <v>17640</v>
      </c>
      <c r="AL22" s="29">
        <f t="shared" si="11"/>
        <v>0</v>
      </c>
      <c r="AM22" s="31"/>
      <c r="AN22" s="28">
        <v>35053.199999999997</v>
      </c>
      <c r="AO22" s="29">
        <f t="shared" si="12"/>
        <v>0.98709999999999998</v>
      </c>
      <c r="AP22" s="30" t="s">
        <v>179</v>
      </c>
      <c r="AQ22" s="28">
        <v>0</v>
      </c>
      <c r="AR22" s="29">
        <f t="shared" si="13"/>
        <v>-1</v>
      </c>
      <c r="AS22" s="30" t="s">
        <v>179</v>
      </c>
      <c r="AT22" s="28">
        <v>17194.8</v>
      </c>
      <c r="AU22" s="29">
        <f t="shared" si="14"/>
        <v>0</v>
      </c>
      <c r="AV22" s="31"/>
      <c r="AW22" s="28">
        <v>0</v>
      </c>
      <c r="AX22" s="29">
        <f t="shared" si="15"/>
        <v>-1</v>
      </c>
      <c r="AY22" s="30" t="s">
        <v>179</v>
      </c>
      <c r="AZ22" s="28">
        <v>17917.2</v>
      </c>
      <c r="BA22" s="29">
        <f t="shared" si="16"/>
        <v>0</v>
      </c>
      <c r="BB22" s="30" t="s">
        <v>179</v>
      </c>
      <c r="BC22" s="28">
        <v>51252</v>
      </c>
      <c r="BD22" s="29">
        <f t="shared" si="17"/>
        <v>1.8605</v>
      </c>
      <c r="BE22" s="30" t="s">
        <v>179</v>
      </c>
      <c r="BF22" s="28">
        <v>20652</v>
      </c>
      <c r="BG22" s="29">
        <f t="shared" si="18"/>
        <v>-0.59699999999999998</v>
      </c>
      <c r="BH22" s="30" t="s">
        <v>179</v>
      </c>
      <c r="BI22" s="28">
        <v>33843.599999999999</v>
      </c>
      <c r="BJ22" s="29">
        <f t="shared" si="19"/>
        <v>0.63880000000000003</v>
      </c>
      <c r="BK22" s="30" t="s">
        <v>179</v>
      </c>
      <c r="BL22" s="28">
        <v>35389.199999999997</v>
      </c>
      <c r="BM22" s="29">
        <f t="shared" si="20"/>
        <v>4.5699999999999998E-2</v>
      </c>
      <c r="BN22" s="32"/>
      <c r="BO22" s="28">
        <v>35658</v>
      </c>
      <c r="BP22" s="29">
        <f t="shared" si="21"/>
        <v>7.6E-3</v>
      </c>
      <c r="BQ22" s="32"/>
      <c r="BR22" s="28">
        <v>34456.800000000003</v>
      </c>
      <c r="BS22" s="29">
        <f t="shared" si="22"/>
        <v>-3.3700000000000001E-2</v>
      </c>
      <c r="BT22" s="30"/>
    </row>
    <row r="23" spans="1:72" ht="15.95" customHeight="1" x14ac:dyDescent="0.2">
      <c r="A23" s="33"/>
      <c r="B23" s="27" t="s">
        <v>44</v>
      </c>
      <c r="C23" s="47">
        <f>SUM(C15:C22)</f>
        <v>585667.11</v>
      </c>
      <c r="D23" s="47">
        <f>SUM(D15:D22)</f>
        <v>625825.41</v>
      </c>
      <c r="E23" s="29">
        <f t="shared" si="0"/>
        <v>6.8599999999999994E-2</v>
      </c>
      <c r="F23" s="32"/>
      <c r="G23" s="47">
        <f>SUM(G15:G22)</f>
        <v>512804.64000000007</v>
      </c>
      <c r="H23" s="29">
        <f t="shared" si="1"/>
        <v>-0.18060000000000001</v>
      </c>
      <c r="I23" s="31"/>
      <c r="J23" s="47">
        <f>SUM(J15:J22)</f>
        <v>510571.47</v>
      </c>
      <c r="K23" s="29">
        <f t="shared" si="2"/>
        <v>-4.4000000000000003E-3</v>
      </c>
      <c r="L23" s="31"/>
      <c r="M23" s="47">
        <f>SUM(M15:M22)</f>
        <v>591269.67000000004</v>
      </c>
      <c r="N23" s="29">
        <f t="shared" si="3"/>
        <v>0.15809999999999999</v>
      </c>
      <c r="O23" s="48"/>
      <c r="P23" s="47">
        <f>SUM(P15:P22)</f>
        <v>646101.53</v>
      </c>
      <c r="Q23" s="29">
        <f t="shared" si="4"/>
        <v>9.2700000000000005E-2</v>
      </c>
      <c r="R23" s="48"/>
      <c r="S23" s="47">
        <f>SUM(S15:S22)</f>
        <v>516310.07999999996</v>
      </c>
      <c r="T23" s="29">
        <f t="shared" si="5"/>
        <v>-0.2009</v>
      </c>
      <c r="U23" s="45"/>
      <c r="V23" s="47">
        <f>SUM(V15:V22)</f>
        <v>525644.49</v>
      </c>
      <c r="W23" s="29">
        <f t="shared" si="6"/>
        <v>1.8100000000000002E-2</v>
      </c>
      <c r="X23" s="32"/>
      <c r="Y23" s="47">
        <f>SUM(Y15:Y22)</f>
        <v>447923.13</v>
      </c>
      <c r="Z23" s="29">
        <f t="shared" si="7"/>
        <v>-0.1479</v>
      </c>
      <c r="AA23" s="46"/>
      <c r="AB23" s="47">
        <f>SUM(AB15:AB22)</f>
        <v>505991.23</v>
      </c>
      <c r="AC23" s="29">
        <f t="shared" si="8"/>
        <v>0.12959999999999999</v>
      </c>
      <c r="AD23" s="46"/>
      <c r="AE23" s="47">
        <f>SUM(AE15:AE22)</f>
        <v>406860.57999999996</v>
      </c>
      <c r="AF23" s="29">
        <f t="shared" si="9"/>
        <v>-0.19589999999999999</v>
      </c>
      <c r="AG23" s="83"/>
      <c r="AH23" s="47">
        <f>SUM(AH15:AH22)</f>
        <v>482061.05</v>
      </c>
      <c r="AI23" s="29">
        <f t="shared" si="10"/>
        <v>0.18479999999999999</v>
      </c>
      <c r="AJ23" s="30"/>
      <c r="AK23" s="47">
        <f>SUM(AK15:AK22)</f>
        <v>575568.79</v>
      </c>
      <c r="AL23" s="29">
        <f t="shared" si="11"/>
        <v>0.19400000000000001</v>
      </c>
      <c r="AM23" s="46"/>
      <c r="AN23" s="47">
        <f>SUM(AN15:AN22)</f>
        <v>439980.15</v>
      </c>
      <c r="AO23" s="29">
        <f t="shared" si="12"/>
        <v>-0.2356</v>
      </c>
      <c r="AP23" s="32"/>
      <c r="AQ23" s="47">
        <f>SUM(AQ15:AQ22)</f>
        <v>352836.88</v>
      </c>
      <c r="AR23" s="29">
        <f t="shared" si="13"/>
        <v>-0.1981</v>
      </c>
      <c r="AS23" s="46"/>
      <c r="AT23" s="47">
        <f>SUM(AT15:AT22)</f>
        <v>420444.02999999997</v>
      </c>
      <c r="AU23" s="29">
        <f t="shared" si="14"/>
        <v>0.19159999999999999</v>
      </c>
      <c r="AV23" s="46"/>
      <c r="AW23" s="47">
        <f>SUM(AW15:AW22)</f>
        <v>520079.72</v>
      </c>
      <c r="AX23" s="29">
        <f t="shared" si="15"/>
        <v>0.23699999999999999</v>
      </c>
      <c r="AY23" s="83"/>
      <c r="AZ23" s="47">
        <f>SUM(AZ15:AZ22)</f>
        <v>543921.23</v>
      </c>
      <c r="BA23" s="29">
        <f t="shared" si="16"/>
        <v>4.58E-2</v>
      </c>
      <c r="BB23" s="35"/>
      <c r="BC23" s="47">
        <f>SUM(BC15:BC22)</f>
        <v>639610.69999999995</v>
      </c>
      <c r="BD23" s="29">
        <f t="shared" si="17"/>
        <v>0.1759</v>
      </c>
      <c r="BE23" s="46"/>
      <c r="BF23" s="47">
        <f>SUM(BF15:BF22)</f>
        <v>430402.11</v>
      </c>
      <c r="BG23" s="29">
        <f t="shared" si="18"/>
        <v>-0.3271</v>
      </c>
      <c r="BH23" s="83"/>
      <c r="BI23" s="47">
        <f>SUM(BI15:BI22)</f>
        <v>711849.6599999998</v>
      </c>
      <c r="BJ23" s="29">
        <f t="shared" si="19"/>
        <v>0.65390000000000004</v>
      </c>
      <c r="BK23" s="48"/>
      <c r="BL23" s="47">
        <f>SUM(BL15:BL22)</f>
        <v>613403.66999999993</v>
      </c>
      <c r="BM23" s="29">
        <f t="shared" si="20"/>
        <v>-0.13830000000000001</v>
      </c>
      <c r="BN23" s="48"/>
      <c r="BO23" s="47">
        <f>SUM(BO15:BO22)</f>
        <v>562208.63</v>
      </c>
      <c r="BP23" s="29">
        <f t="shared" si="21"/>
        <v>-8.3500000000000005E-2</v>
      </c>
      <c r="BQ23" s="83"/>
      <c r="BR23" s="47">
        <f>SUM(BR15:BR22)</f>
        <v>762488.15</v>
      </c>
      <c r="BS23" s="29">
        <f t="shared" si="22"/>
        <v>0.35620000000000002</v>
      </c>
      <c r="BT23" s="30"/>
    </row>
    <row r="24" spans="1:72" ht="15.95" customHeight="1" x14ac:dyDescent="0.2">
      <c r="A24" s="18"/>
      <c r="F24" s="62"/>
      <c r="I24" s="62"/>
      <c r="AJ24" s="62"/>
      <c r="BH24" s="62"/>
      <c r="BQ24" s="62"/>
      <c r="BT24" s="62"/>
    </row>
    <row r="25" spans="1:72" ht="15.95" hidden="1" customHeight="1" x14ac:dyDescent="0.2">
      <c r="A25" s="49"/>
      <c r="B25" s="2" t="s">
        <v>45</v>
      </c>
      <c r="F25" s="62"/>
      <c r="AJ25" s="62"/>
      <c r="BQ25" s="62"/>
      <c r="BT25" s="62"/>
    </row>
    <row r="26" spans="1:72" ht="15.95" customHeight="1" x14ac:dyDescent="0.2">
      <c r="A26" s="50" t="s">
        <v>46</v>
      </c>
      <c r="B26" s="51"/>
      <c r="C26" s="51"/>
      <c r="D26" s="51"/>
      <c r="E26" s="52"/>
      <c r="F26" s="70"/>
      <c r="G26" s="51"/>
      <c r="H26" s="52"/>
      <c r="I26" s="54"/>
      <c r="J26" s="51"/>
      <c r="K26" s="52"/>
      <c r="L26" s="54"/>
      <c r="M26" s="51"/>
      <c r="N26" s="52"/>
      <c r="O26" s="54"/>
      <c r="P26" s="51"/>
      <c r="Q26" s="52"/>
      <c r="R26" s="54"/>
      <c r="S26" s="51"/>
      <c r="T26" s="52"/>
      <c r="U26" s="53"/>
      <c r="V26" s="51"/>
      <c r="W26" s="52"/>
      <c r="X26" s="53"/>
      <c r="Y26" s="51"/>
      <c r="Z26" s="52"/>
      <c r="AA26" s="54"/>
      <c r="AB26" s="51"/>
      <c r="AC26" s="52"/>
      <c r="AD26" s="54"/>
      <c r="AE26" s="51"/>
      <c r="AF26" s="52"/>
      <c r="AG26" s="54"/>
      <c r="AH26" s="51"/>
      <c r="AI26" s="52"/>
      <c r="AJ26" s="74"/>
      <c r="AK26" s="51"/>
      <c r="AL26" s="52"/>
      <c r="AM26" s="54"/>
      <c r="AN26" s="51"/>
      <c r="AO26" s="52"/>
      <c r="AP26" s="53"/>
      <c r="AQ26" s="51"/>
      <c r="AR26" s="52"/>
      <c r="AS26" s="54"/>
      <c r="AT26" s="51"/>
      <c r="AU26" s="52"/>
      <c r="AV26" s="54"/>
      <c r="AW26" s="51"/>
      <c r="AX26" s="52"/>
      <c r="AY26" s="54"/>
      <c r="AZ26" s="51"/>
      <c r="BA26" s="52"/>
      <c r="BB26" s="54"/>
      <c r="BC26" s="51"/>
      <c r="BD26" s="52"/>
      <c r="BE26" s="54"/>
      <c r="BF26" s="51"/>
      <c r="BG26" s="52"/>
      <c r="BH26" s="54"/>
      <c r="BI26" s="51"/>
      <c r="BJ26" s="52"/>
      <c r="BK26" s="54"/>
      <c r="BL26" s="51"/>
      <c r="BM26" s="52"/>
      <c r="BN26" s="54"/>
      <c r="BO26" s="51"/>
      <c r="BP26" s="52"/>
      <c r="BQ26" s="74"/>
      <c r="BR26" s="51"/>
      <c r="BS26" s="52"/>
      <c r="BT26" s="76"/>
    </row>
    <row r="27" spans="1:72" ht="89.25" x14ac:dyDescent="0.2">
      <c r="A27" s="55">
        <v>506153</v>
      </c>
      <c r="B27" s="27" t="s">
        <v>47</v>
      </c>
      <c r="C27" s="28">
        <v>60801.75</v>
      </c>
      <c r="D27" s="28">
        <v>0</v>
      </c>
      <c r="E27" s="29">
        <f>IFERROR(ROUND((D27-C27)/C27,4),0)</f>
        <v>-1</v>
      </c>
      <c r="F27" s="30" t="s">
        <v>180</v>
      </c>
      <c r="G27" s="28">
        <v>122197.48</v>
      </c>
      <c r="H27" s="29">
        <v>1</v>
      </c>
      <c r="I27" s="30" t="s">
        <v>180</v>
      </c>
      <c r="J27" s="28">
        <v>61869.53</v>
      </c>
      <c r="K27" s="29">
        <f>IFERROR(ROUND((J27-G27)/G27,4),0)</f>
        <v>-0.49370000000000003</v>
      </c>
      <c r="L27" s="30" t="s">
        <v>180</v>
      </c>
      <c r="M27" s="28">
        <v>62519.13</v>
      </c>
      <c r="N27" s="29">
        <f>IFERROR(ROUND((M27-J27)/J27,4),0)</f>
        <v>1.0500000000000001E-2</v>
      </c>
      <c r="O27" s="45"/>
      <c r="P27" s="28">
        <v>62685.99</v>
      </c>
      <c r="Q27" s="29">
        <f>IFERROR(ROUND((P27-M27)/M27,4),0)</f>
        <v>2.7000000000000001E-3</v>
      </c>
      <c r="R27" s="45"/>
      <c r="S27" s="28">
        <v>63353.46</v>
      </c>
      <c r="T27" s="29">
        <f>IFERROR(ROUND((S27-P27)/P27,4),0)</f>
        <v>1.06E-2</v>
      </c>
      <c r="U27" s="45"/>
      <c r="V27" s="28">
        <v>0</v>
      </c>
      <c r="W27" s="29">
        <f>IFERROR(ROUND((V27-S27)/S27,4),0)</f>
        <v>-1</v>
      </c>
      <c r="X27" s="30" t="s">
        <v>180</v>
      </c>
      <c r="Y27" s="28">
        <v>59181.81</v>
      </c>
      <c r="Z27" s="29">
        <v>1</v>
      </c>
      <c r="AA27" s="30" t="s">
        <v>180</v>
      </c>
      <c r="AB27" s="28">
        <v>124927.01</v>
      </c>
      <c r="AC27" s="29">
        <f>IFERROR(ROUND((AB27-Y27)/Y27,4),0)</f>
        <v>1.1109</v>
      </c>
      <c r="AD27" s="30" t="s">
        <v>180</v>
      </c>
      <c r="AE27" s="28">
        <v>62602.559999999998</v>
      </c>
      <c r="AF27" s="29">
        <f>IFERROR(ROUND((AE27-AB27)/AB27,4),0)</f>
        <v>-0.49890000000000001</v>
      </c>
      <c r="AG27" s="30" t="s">
        <v>180</v>
      </c>
      <c r="AH27" s="28">
        <v>123967.53</v>
      </c>
      <c r="AI27" s="29">
        <f>IFERROR(ROUND((AH27-AE27)/AE27,4),0)</f>
        <v>0.98019999999999996</v>
      </c>
      <c r="AJ27" s="30" t="s">
        <v>180</v>
      </c>
      <c r="AK27" s="28">
        <v>63075.35</v>
      </c>
      <c r="AL27" s="29">
        <f>IFERROR(ROUND((AK27-AH27)/AH27,4),0)</f>
        <v>-0.49120000000000003</v>
      </c>
      <c r="AM27" s="30" t="s">
        <v>180</v>
      </c>
      <c r="AN27" s="28">
        <v>63479.72</v>
      </c>
      <c r="AO27" s="29">
        <f>IFERROR(ROUND((AN27-AK27)/AK27,4),0)</f>
        <v>6.4000000000000003E-3</v>
      </c>
      <c r="AP27" s="45"/>
      <c r="AQ27" s="28">
        <v>63395.68</v>
      </c>
      <c r="AR27" s="29">
        <f>IFERROR(ROUND((AQ27-AN27)/AN27,4),0)</f>
        <v>-1.2999999999999999E-3</v>
      </c>
      <c r="AS27" s="46"/>
      <c r="AT27" s="28">
        <v>63143.56</v>
      </c>
      <c r="AU27" s="29">
        <f>IFERROR(ROUND((AT27-AQ27)/AQ27,4),0)</f>
        <v>-4.0000000000000001E-3</v>
      </c>
      <c r="AV27" s="46"/>
      <c r="AW27" s="28">
        <v>62947.46</v>
      </c>
      <c r="AX27" s="29">
        <f>IFERROR(ROUND((AW27-AT27)/AT27,4),0)</f>
        <v>-3.0999999999999999E-3</v>
      </c>
      <c r="AY27" s="45"/>
      <c r="AZ27" s="28">
        <v>63031.5</v>
      </c>
      <c r="BA27" s="29">
        <f>IFERROR(ROUND((AZ27-AW27)/AW27,4),0)</f>
        <v>1.2999999999999999E-3</v>
      </c>
      <c r="BB27" s="35"/>
      <c r="BC27" s="28">
        <v>63171.57</v>
      </c>
      <c r="BD27" s="29">
        <f>IFERROR(ROUND((BC27-AZ27)/AZ27,4),0)</f>
        <v>2.2000000000000001E-3</v>
      </c>
      <c r="BE27" s="46"/>
      <c r="BF27" s="28">
        <v>63087.53</v>
      </c>
      <c r="BG27" s="29">
        <f>IFERROR(ROUND((BF27-BC27)/BC27,4),0)</f>
        <v>-1.2999999999999999E-3</v>
      </c>
      <c r="BH27" s="45"/>
      <c r="BI27" s="28">
        <v>60034</v>
      </c>
      <c r="BJ27" s="29">
        <f>IFERROR(ROUND((BI27-BF27)/BF27,4),0)</f>
        <v>-4.8399999999999999E-2</v>
      </c>
      <c r="BK27" s="45"/>
      <c r="BL27" s="28">
        <v>59837.91</v>
      </c>
      <c r="BM27" s="29">
        <f>IFERROR(ROUND((BL27-BI27)/BI27,4),0)</f>
        <v>-3.3E-3</v>
      </c>
      <c r="BN27" s="45"/>
      <c r="BO27" s="28">
        <v>60174.07</v>
      </c>
      <c r="BP27" s="29">
        <f>IFERROR(ROUND((BO27-BL27)/BL27,4),0)</f>
        <v>5.5999999999999999E-3</v>
      </c>
      <c r="BQ27" s="32"/>
      <c r="BR27" s="28">
        <v>59725.85</v>
      </c>
      <c r="BS27" s="29">
        <f>IFERROR(ROUND((BR27-BO27)/BO27,4),0)</f>
        <v>-7.4000000000000003E-3</v>
      </c>
      <c r="BT27" s="30"/>
    </row>
    <row r="28" spans="1:72" ht="15.95" customHeight="1" x14ac:dyDescent="0.2">
      <c r="A28" s="33"/>
      <c r="B28" s="27" t="s">
        <v>48</v>
      </c>
      <c r="C28" s="34">
        <f>SUM(C27)</f>
        <v>60801.75</v>
      </c>
      <c r="D28" s="34">
        <f>SUM(D27)</f>
        <v>0</v>
      </c>
      <c r="E28" s="29">
        <f>IFERROR(ROUND((D28-C28)/C28,4),0)</f>
        <v>-1</v>
      </c>
      <c r="F28" s="32"/>
      <c r="G28" s="34">
        <f>SUM(G27)</f>
        <v>122197.48</v>
      </c>
      <c r="H28" s="29">
        <f>IFERROR(ROUND((G28-D28)/D28,4),0)</f>
        <v>0</v>
      </c>
      <c r="I28" s="46"/>
      <c r="J28" s="34">
        <f>SUM(J27)</f>
        <v>61869.53</v>
      </c>
      <c r="K28" s="29">
        <f>IFERROR(ROUND((J28-G28)/G28,4),0)</f>
        <v>-0.49370000000000003</v>
      </c>
      <c r="L28" s="46"/>
      <c r="M28" s="34">
        <f>SUM(M27)</f>
        <v>62519.13</v>
      </c>
      <c r="N28" s="29">
        <f>IFERROR(ROUND((M28-J28)/J28,4),0)</f>
        <v>1.0500000000000001E-2</v>
      </c>
      <c r="O28" s="48"/>
      <c r="P28" s="34">
        <f>SUM(P27)</f>
        <v>62685.99</v>
      </c>
      <c r="Q28" s="29">
        <f>IFERROR(ROUND((P28-M28)/M28,4),0)</f>
        <v>2.7000000000000001E-3</v>
      </c>
      <c r="R28" s="48"/>
      <c r="S28" s="34">
        <f>SUM(S27)</f>
        <v>63353.46</v>
      </c>
      <c r="T28" s="29">
        <f>IFERROR(ROUND((S28-P28)/P28,4),0)</f>
        <v>1.06E-2</v>
      </c>
      <c r="U28" s="45"/>
      <c r="V28" s="34">
        <f>SUM(V27)</f>
        <v>0</v>
      </c>
      <c r="W28" s="29">
        <f>IFERROR(ROUND((V28-S28)/S28,4),0)</f>
        <v>-1</v>
      </c>
      <c r="X28" s="45"/>
      <c r="Y28" s="34">
        <f>SUM(Y27)</f>
        <v>59181.81</v>
      </c>
      <c r="Z28" s="29">
        <f>IFERROR(ROUND((Y28-V28)/V28,4),0)</f>
        <v>0</v>
      </c>
      <c r="AA28" s="46"/>
      <c r="AB28" s="34">
        <f>SUM(AB27)</f>
        <v>124927.01</v>
      </c>
      <c r="AC28" s="29">
        <f>IFERROR(ROUND((AB28-Y28)/Y28,4),0)</f>
        <v>1.1109</v>
      </c>
      <c r="AD28" s="46"/>
      <c r="AE28" s="34">
        <f>SUM(AE27)</f>
        <v>62602.559999999998</v>
      </c>
      <c r="AF28" s="29">
        <f>IFERROR(ROUND((AE28-AB28)/AB28,4),0)</f>
        <v>-0.49890000000000001</v>
      </c>
      <c r="AG28" s="48"/>
      <c r="AH28" s="34">
        <f>SUM(AH27)</f>
        <v>123967.53</v>
      </c>
      <c r="AI28" s="29">
        <f>IFERROR(ROUND((AH28-AE28)/AE28,4),0)</f>
        <v>0.98019999999999996</v>
      </c>
      <c r="AJ28" s="35"/>
      <c r="AK28" s="34">
        <f>SUM(AK27)</f>
        <v>63075.35</v>
      </c>
      <c r="AL28" s="29">
        <f>IFERROR(ROUND((AK28-AH28)/AH28,4),0)</f>
        <v>-0.49120000000000003</v>
      </c>
      <c r="AM28" s="46"/>
      <c r="AN28" s="34">
        <f>SUM(AN27)</f>
        <v>63479.72</v>
      </c>
      <c r="AO28" s="29">
        <f>IFERROR(ROUND((AN28-AK28)/AK28,4),0)</f>
        <v>6.4000000000000003E-3</v>
      </c>
      <c r="AP28" s="45"/>
      <c r="AQ28" s="34">
        <f>SUM(AQ27)</f>
        <v>63395.68</v>
      </c>
      <c r="AR28" s="29">
        <f>IFERROR(ROUND((AQ28-AN28)/AN28,4),0)</f>
        <v>-1.2999999999999999E-3</v>
      </c>
      <c r="AS28" s="46"/>
      <c r="AT28" s="34">
        <f>SUM(AT27)</f>
        <v>63143.56</v>
      </c>
      <c r="AU28" s="29">
        <f>IFERROR(ROUND((AT28-AQ28)/AQ28,4),0)</f>
        <v>-4.0000000000000001E-3</v>
      </c>
      <c r="AV28" s="46"/>
      <c r="AW28" s="34">
        <f>SUM(AW27)</f>
        <v>62947.46</v>
      </c>
      <c r="AX28" s="29">
        <f>IFERROR(ROUND((AW28-AT28)/AT28,4),0)</f>
        <v>-3.0999999999999999E-3</v>
      </c>
      <c r="AY28" s="48"/>
      <c r="AZ28" s="34">
        <f>SUM(AZ27)</f>
        <v>63031.5</v>
      </c>
      <c r="BA28" s="29">
        <f>IFERROR(ROUND((AZ28-AW28)/AW28,4),0)</f>
        <v>1.2999999999999999E-3</v>
      </c>
      <c r="BB28" s="35"/>
      <c r="BC28" s="34">
        <f>SUM(BC27)</f>
        <v>63171.57</v>
      </c>
      <c r="BD28" s="29">
        <f>IFERROR(ROUND((BC28-AZ28)/AZ28,4),0)</f>
        <v>2.2000000000000001E-3</v>
      </c>
      <c r="BE28" s="46"/>
      <c r="BF28" s="34">
        <f>SUM(BF27)</f>
        <v>63087.53</v>
      </c>
      <c r="BG28" s="29">
        <f>IFERROR(ROUND((BF28-BC28)/BC28,4),0)</f>
        <v>-1.2999999999999999E-3</v>
      </c>
      <c r="BH28" s="48"/>
      <c r="BI28" s="34">
        <f>SUM(BI27)</f>
        <v>60034</v>
      </c>
      <c r="BJ28" s="29">
        <f>IFERROR(ROUND((BI28-BF28)/BF28,4),0)</f>
        <v>-4.8399999999999999E-2</v>
      </c>
      <c r="BK28" s="48"/>
      <c r="BL28" s="34">
        <f>SUM(BL27)</f>
        <v>59837.91</v>
      </c>
      <c r="BM28" s="29">
        <f>IFERROR(ROUND((BL28-BI28)/BI28,4),0)</f>
        <v>-3.3E-3</v>
      </c>
      <c r="BN28" s="48"/>
      <c r="BO28" s="34">
        <f>SUM(BO27)</f>
        <v>60174.07</v>
      </c>
      <c r="BP28" s="29">
        <f>IFERROR(ROUND((BO28-BL28)/BL28,4),0)</f>
        <v>5.5999999999999999E-3</v>
      </c>
      <c r="BQ28" s="83"/>
      <c r="BR28" s="34">
        <f>SUM(BR27)</f>
        <v>59725.85</v>
      </c>
      <c r="BS28" s="29">
        <f>IFERROR(ROUND((BR28-BO28)/BO28,4),0)</f>
        <v>-7.4000000000000003E-3</v>
      </c>
      <c r="BT28" s="35"/>
    </row>
    <row r="29" spans="1:72" x14ac:dyDescent="0.2">
      <c r="A29" s="56"/>
      <c r="B29" s="57"/>
      <c r="C29" s="57"/>
      <c r="D29" s="57"/>
      <c r="E29" s="57"/>
      <c r="F29" s="30"/>
      <c r="G29" s="57"/>
      <c r="H29" s="57"/>
      <c r="I29" s="35"/>
      <c r="J29" s="57"/>
      <c r="K29" s="57"/>
      <c r="L29" s="35"/>
      <c r="M29" s="57"/>
      <c r="N29" s="57"/>
      <c r="O29" s="35"/>
      <c r="P29" s="57"/>
      <c r="Q29" s="57"/>
      <c r="R29" s="35"/>
      <c r="S29" s="57"/>
      <c r="T29" s="57"/>
      <c r="U29" s="35"/>
      <c r="V29" s="57"/>
      <c r="W29" s="57"/>
      <c r="X29" s="35"/>
      <c r="Y29" s="57"/>
      <c r="Z29" s="57"/>
      <c r="AA29" s="35"/>
      <c r="AB29" s="57"/>
      <c r="AC29" s="57"/>
      <c r="AD29" s="35"/>
      <c r="AE29" s="57"/>
      <c r="AF29" s="57"/>
      <c r="AG29" s="35"/>
      <c r="AH29" s="57"/>
      <c r="AI29" s="57"/>
      <c r="AJ29" s="35"/>
      <c r="AK29" s="57"/>
      <c r="AL29" s="57"/>
      <c r="AM29" s="35"/>
      <c r="AN29" s="57"/>
      <c r="AO29" s="57"/>
      <c r="AP29" s="35"/>
      <c r="AQ29" s="57"/>
      <c r="AR29" s="57"/>
      <c r="AS29" s="35"/>
      <c r="AT29" s="57"/>
      <c r="AU29" s="57"/>
      <c r="AV29" s="35"/>
      <c r="AW29" s="57"/>
      <c r="AX29" s="57"/>
      <c r="AY29" s="35"/>
      <c r="AZ29" s="57"/>
      <c r="BA29" s="57"/>
      <c r="BB29" s="35"/>
      <c r="BC29" s="57"/>
      <c r="BD29" s="57"/>
      <c r="BE29" s="35"/>
      <c r="BF29" s="57"/>
      <c r="BG29" s="57"/>
      <c r="BH29" s="35"/>
      <c r="BI29" s="57"/>
      <c r="BJ29" s="57"/>
      <c r="BK29" s="35"/>
      <c r="BL29" s="57"/>
      <c r="BM29" s="57"/>
      <c r="BN29" s="35"/>
      <c r="BO29" s="57"/>
      <c r="BP29" s="57"/>
      <c r="BQ29" s="35"/>
      <c r="BR29" s="57"/>
      <c r="BS29" s="57"/>
      <c r="BT29" s="35"/>
    </row>
    <row r="30" spans="1:72" ht="15.95" customHeight="1" x14ac:dyDescent="0.2">
      <c r="A30" s="33"/>
      <c r="B30" s="27" t="s">
        <v>49</v>
      </c>
      <c r="C30" s="34">
        <f>C12+C23+C28</f>
        <v>646468.86</v>
      </c>
      <c r="D30" s="34">
        <f>D12+D23+D28</f>
        <v>625825.41</v>
      </c>
      <c r="E30" s="29">
        <f>IFERROR(ROUND((D30-C30)/C30,4),0)</f>
        <v>-3.1899999999999998E-2</v>
      </c>
      <c r="F30" s="32"/>
      <c r="G30" s="34">
        <f>G12+G23+G28</f>
        <v>635002.12000000011</v>
      </c>
      <c r="H30" s="29">
        <f>IFERROR(ROUND((G30-D30)/D30,4),0)</f>
        <v>1.47E-2</v>
      </c>
      <c r="I30" s="46"/>
      <c r="J30" s="34">
        <f>J12+J23+J28</f>
        <v>572441</v>
      </c>
      <c r="K30" s="29">
        <f>IFERROR(ROUND((J30-G30)/G30,4),0)</f>
        <v>-9.8500000000000004E-2</v>
      </c>
      <c r="L30" s="46"/>
      <c r="M30" s="34">
        <f>M12+M23+M28</f>
        <v>653788.80000000005</v>
      </c>
      <c r="N30" s="29">
        <f>IFERROR(ROUND((M30-J30)/J30,4),0)</f>
        <v>0.1421</v>
      </c>
      <c r="O30" s="48"/>
      <c r="P30" s="34">
        <f>P12+P23+P28</f>
        <v>708787.52</v>
      </c>
      <c r="Q30" s="29">
        <f>IFERROR(ROUND((P30-M30)/M30,4),0)</f>
        <v>8.4099999999999994E-2</v>
      </c>
      <c r="R30" s="48"/>
      <c r="S30" s="34">
        <f>S12+S23+S28</f>
        <v>579663.53999999992</v>
      </c>
      <c r="T30" s="29">
        <f>IFERROR(ROUND((S30-P30)/P30,4),0)</f>
        <v>-0.1822</v>
      </c>
      <c r="U30" s="45"/>
      <c r="V30" s="34">
        <f>V12+V23+V28</f>
        <v>525644.49</v>
      </c>
      <c r="W30" s="29">
        <f>IFERROR(ROUND((V30-S30)/S30,4),0)</f>
        <v>-9.3200000000000005E-2</v>
      </c>
      <c r="X30" s="45"/>
      <c r="Y30" s="34">
        <f>Y12+Y23+Y28</f>
        <v>507104.94</v>
      </c>
      <c r="Z30" s="29">
        <f>IFERROR(ROUND((Y30-V30)/V30,4),0)</f>
        <v>-3.5299999999999998E-2</v>
      </c>
      <c r="AA30" s="46"/>
      <c r="AB30" s="34">
        <f>AB12+AB23+AB28</f>
        <v>1161857.44</v>
      </c>
      <c r="AC30" s="29">
        <f>IFERROR(ROUND((AB30-Y30)/Y30,4),0)</f>
        <v>1.2911999999999999</v>
      </c>
      <c r="AD30" s="46"/>
      <c r="AE30" s="34">
        <f>AE12+AE23+AE28</f>
        <v>541225.36999999988</v>
      </c>
      <c r="AF30" s="29">
        <f>IFERROR(ROUND((AE30-AB30)/AB30,4),0)</f>
        <v>-0.53420000000000001</v>
      </c>
      <c r="AG30" s="48"/>
      <c r="AH30" s="34">
        <f>AH12+AH23+AH28</f>
        <v>699755.38</v>
      </c>
      <c r="AI30" s="29">
        <f>IFERROR(ROUND((AH30-AE30)/AE30,4),0)</f>
        <v>0.29289999999999999</v>
      </c>
      <c r="AJ30" s="35"/>
      <c r="AK30" s="34">
        <f>AK12+AK23+AK28</f>
        <v>729020.9</v>
      </c>
      <c r="AL30" s="29">
        <f>IFERROR(ROUND((AK30-AH30)/AH30,4),0)</f>
        <v>4.1799999999999997E-2</v>
      </c>
      <c r="AM30" s="46"/>
      <c r="AN30" s="34">
        <f>AN12+AN23+AN28</f>
        <v>559699.47</v>
      </c>
      <c r="AO30" s="29">
        <f>IFERROR(ROUND((AN30-AK30)/AK30,4),0)</f>
        <v>-0.23230000000000001</v>
      </c>
      <c r="AP30" s="45"/>
      <c r="AQ30" s="34">
        <f>AQ12+AQ23+AQ28</f>
        <v>515138.11</v>
      </c>
      <c r="AR30" s="29">
        <f>IFERROR(ROUND((AQ30-AN30)/AN30,4),0)</f>
        <v>-7.9600000000000004E-2</v>
      </c>
      <c r="AS30" s="46"/>
      <c r="AT30" s="34">
        <f>AT12+AT23+AT28</f>
        <v>555786.35</v>
      </c>
      <c r="AU30" s="29">
        <f>IFERROR(ROUND((AT30-AQ30)/AQ30,4),0)</f>
        <v>7.8899999999999998E-2</v>
      </c>
      <c r="AV30" s="46"/>
      <c r="AW30" s="34">
        <f>AW12+AW23+AW28</f>
        <v>679500.61999999988</v>
      </c>
      <c r="AX30" s="29">
        <f>IFERROR(ROUND((AW30-AT30)/AT30,4),0)</f>
        <v>0.22259999999999999</v>
      </c>
      <c r="AY30" s="45"/>
      <c r="AZ30" s="34">
        <f>AZ12+AZ23+AZ28</f>
        <v>710546.73</v>
      </c>
      <c r="BA30" s="29">
        <f>IFERROR(ROUND((AZ30-AW30)/AW30,4),0)</f>
        <v>4.5699999999999998E-2</v>
      </c>
      <c r="BB30" s="35"/>
      <c r="BC30" s="34">
        <f>BC12+BC23+BC28</f>
        <v>785081.74999999988</v>
      </c>
      <c r="BD30" s="29">
        <f>IFERROR(ROUND((BC30-AZ30)/AZ30,4),0)</f>
        <v>0.10489999999999999</v>
      </c>
      <c r="BE30" s="46"/>
      <c r="BF30" s="34">
        <f>BF12+BF23+BF28</f>
        <v>569130.16</v>
      </c>
      <c r="BG30" s="29">
        <f>IFERROR(ROUND((BF30-BC30)/BC30,4),0)</f>
        <v>-0.27510000000000001</v>
      </c>
      <c r="BH30" s="48"/>
      <c r="BI30" s="34">
        <f>BI12+BI23+BI28</f>
        <v>870448.9099999998</v>
      </c>
      <c r="BJ30" s="29">
        <f>IFERROR(ROUND((BI30-BF30)/BF30,4),0)</f>
        <v>0.52939999999999998</v>
      </c>
      <c r="BK30" s="48"/>
      <c r="BL30" s="34">
        <f>BL12+BL23+BL28</f>
        <v>749528.64</v>
      </c>
      <c r="BM30" s="29">
        <f>IFERROR(ROUND((BL30-BI30)/BI30,4),0)</f>
        <v>-0.1389</v>
      </c>
      <c r="BN30" s="48"/>
      <c r="BO30" s="34">
        <f>BO12+BO23+BO28</f>
        <v>709062.14</v>
      </c>
      <c r="BP30" s="29">
        <f>IFERROR(ROUND((BO30-BL30)/BL30,4),0)</f>
        <v>-5.3999999999999999E-2</v>
      </c>
      <c r="BQ30" s="48"/>
      <c r="BR30" s="34">
        <f>BR12+BR23+BR28</f>
        <v>908183.67</v>
      </c>
      <c r="BS30" s="29">
        <f>IFERROR(ROUND((BR30-BO30)/BO30,4),0)</f>
        <v>0.28079999999999999</v>
      </c>
      <c r="BT30" s="35"/>
    </row>
  </sheetData>
  <mergeCells count="3">
    <mergeCell ref="A1:BT1"/>
    <mergeCell ref="A2:BT2"/>
    <mergeCell ref="A3:BT3"/>
  </mergeCells>
  <conditionalFormatting sqref="E15:E23 H15:H23 E10:E12 H10:H12 K15:K23 K10:K12 N15:N23 N10:N12 Q15:Q23 Q10:Q12 T15:T23 T10:T12 W15:W23 W10:W12 Z15:Z23 Z10:Z12 AC15:AC23 AC10:AC12 AF15:AF23 AF10:AF12 AI15:AI23 AI10:AI12 AL15:AL23 AL10:AL12 AO15:AO23 AO10:AO12 AR15:AR23 AR10:AR12 AU15:AU23 AU10:AU12 AX15:AX23 AX10:AX12 BA15:BA23 BA10:BA12 BD15:BD23 BD10:BD12 BG15:BG23 BG10:BG12 BJ15:BJ23 BJ10:BJ12 BM15:BM23 BM10:BM12 BP15:BP23 BP10:BP12 BS15:BS23 BS10:BS12">
    <cfRule type="cellIs" dxfId="323" priority="138" operator="greaterThan">
      <formula>0.1</formula>
    </cfRule>
  </conditionalFormatting>
  <conditionalFormatting sqref="E15:E23 H15:H23 E10:E12 H10:H12 K15:K23 K10:K12 N15:N23 N10:N12 Q15:Q23 Q10:Q12 T15:T23 T10:T12 W15:W23 W10:W12 Z15:Z23 Z10:Z12 AC15:AC23 AC10:AC12 AF15:AF23 AF10:AF12 AI15:AI23 AI10:AI12 AL15:AL23 AL10:AL12 AO15:AO23 AO10:AO12 AR15:AR23 AR10:AR12 AU15:AU23 AU10:AU12 AX15:AX23 AX10:AX12 BA15:BA23 BA10:BA12 BD15:BD23 BD10:BD12 BG15:BG23 BG10:BG12 BJ15:BJ23 BJ10:BJ12 BM15:BM23 BM10:BM12 BP15:BP23 BP10:BP12 BS15:BS23 BS10:BS12">
    <cfRule type="cellIs" dxfId="322" priority="137" operator="lessThan">
      <formula>-0.1</formula>
    </cfRule>
  </conditionalFormatting>
  <conditionalFormatting sqref="E27:E28">
    <cfRule type="cellIs" dxfId="321" priority="136" operator="greaterThan">
      <formula>0.1</formula>
    </cfRule>
  </conditionalFormatting>
  <conditionalFormatting sqref="E27:E28">
    <cfRule type="cellIs" dxfId="320" priority="135" operator="lessThan">
      <formula>-0.1</formula>
    </cfRule>
  </conditionalFormatting>
  <conditionalFormatting sqref="H27">
    <cfRule type="cellIs" dxfId="319" priority="132" operator="greaterThan">
      <formula>0.1</formula>
    </cfRule>
  </conditionalFormatting>
  <conditionalFormatting sqref="H27">
    <cfRule type="cellIs" dxfId="318" priority="131" operator="lessThan">
      <formula>-0.1</formula>
    </cfRule>
  </conditionalFormatting>
  <conditionalFormatting sqref="H28">
    <cfRule type="cellIs" dxfId="317" priority="134" operator="greaterThan">
      <formula>0.1</formula>
    </cfRule>
  </conditionalFormatting>
  <conditionalFormatting sqref="H28">
    <cfRule type="cellIs" dxfId="316" priority="133" operator="lessThan">
      <formula>-0.1</formula>
    </cfRule>
  </conditionalFormatting>
  <conditionalFormatting sqref="E30">
    <cfRule type="cellIs" dxfId="315" priority="130" operator="greaterThan">
      <formula>0.1</formula>
    </cfRule>
  </conditionalFormatting>
  <conditionalFormatting sqref="E30">
    <cfRule type="cellIs" dxfId="314" priority="129" operator="lessThan">
      <formula>-0.1</formula>
    </cfRule>
  </conditionalFormatting>
  <conditionalFormatting sqref="H30">
    <cfRule type="cellIs" dxfId="313" priority="128" operator="greaterThan">
      <formula>0.1</formula>
    </cfRule>
  </conditionalFormatting>
  <conditionalFormatting sqref="H30">
    <cfRule type="cellIs" dxfId="312" priority="127" operator="lessThan">
      <formula>-0.1</formula>
    </cfRule>
  </conditionalFormatting>
  <conditionalFormatting sqref="K27">
    <cfRule type="cellIs" dxfId="311" priority="124" operator="greaterThan">
      <formula>0.1</formula>
    </cfRule>
  </conditionalFormatting>
  <conditionalFormatting sqref="K27">
    <cfRule type="cellIs" dxfId="310" priority="123" operator="lessThan">
      <formula>-0.1</formula>
    </cfRule>
  </conditionalFormatting>
  <conditionalFormatting sqref="K28">
    <cfRule type="cellIs" dxfId="309" priority="126" operator="greaterThan">
      <formula>0.1</formula>
    </cfRule>
  </conditionalFormatting>
  <conditionalFormatting sqref="K28">
    <cfRule type="cellIs" dxfId="308" priority="125" operator="lessThan">
      <formula>-0.1</formula>
    </cfRule>
  </conditionalFormatting>
  <conditionalFormatting sqref="K30">
    <cfRule type="cellIs" dxfId="307" priority="122" operator="greaterThan">
      <formula>0.1</formula>
    </cfRule>
  </conditionalFormatting>
  <conditionalFormatting sqref="K30">
    <cfRule type="cellIs" dxfId="306" priority="121" operator="lessThan">
      <formula>-0.1</formula>
    </cfRule>
  </conditionalFormatting>
  <conditionalFormatting sqref="N27">
    <cfRule type="cellIs" dxfId="305" priority="118" operator="greaterThan">
      <formula>0.1</formula>
    </cfRule>
  </conditionalFormatting>
  <conditionalFormatting sqref="N27">
    <cfRule type="cellIs" dxfId="304" priority="117" operator="lessThan">
      <formula>-0.1</formula>
    </cfRule>
  </conditionalFormatting>
  <conditionalFormatting sqref="N28">
    <cfRule type="cellIs" dxfId="303" priority="120" operator="greaterThan">
      <formula>0.1</formula>
    </cfRule>
  </conditionalFormatting>
  <conditionalFormatting sqref="N28">
    <cfRule type="cellIs" dxfId="302" priority="119" operator="lessThan">
      <formula>-0.1</formula>
    </cfRule>
  </conditionalFormatting>
  <conditionalFormatting sqref="N30">
    <cfRule type="cellIs" dxfId="301" priority="116" operator="greaterThan">
      <formula>0.1</formula>
    </cfRule>
  </conditionalFormatting>
  <conditionalFormatting sqref="N30">
    <cfRule type="cellIs" dxfId="300" priority="115" operator="lessThan">
      <formula>-0.1</formula>
    </cfRule>
  </conditionalFormatting>
  <conditionalFormatting sqref="Q27">
    <cfRule type="cellIs" dxfId="299" priority="112" operator="greaterThan">
      <formula>0.1</formula>
    </cfRule>
  </conditionalFormatting>
  <conditionalFormatting sqref="Q27">
    <cfRule type="cellIs" dxfId="298" priority="111" operator="lessThan">
      <formula>-0.1</formula>
    </cfRule>
  </conditionalFormatting>
  <conditionalFormatting sqref="Q28">
    <cfRule type="cellIs" dxfId="297" priority="114" operator="greaterThan">
      <formula>0.1</formula>
    </cfRule>
  </conditionalFormatting>
  <conditionalFormatting sqref="Q28">
    <cfRule type="cellIs" dxfId="296" priority="113" operator="lessThan">
      <formula>-0.1</formula>
    </cfRule>
  </conditionalFormatting>
  <conditionalFormatting sqref="Q30">
    <cfRule type="cellIs" dxfId="295" priority="110" operator="greaterThan">
      <formula>0.1</formula>
    </cfRule>
  </conditionalFormatting>
  <conditionalFormatting sqref="Q30">
    <cfRule type="cellIs" dxfId="294" priority="109" operator="lessThan">
      <formula>-0.1</formula>
    </cfRule>
  </conditionalFormatting>
  <conditionalFormatting sqref="T27">
    <cfRule type="cellIs" dxfId="293" priority="106" operator="greaterThan">
      <formula>0.1</formula>
    </cfRule>
  </conditionalFormatting>
  <conditionalFormatting sqref="T27">
    <cfRule type="cellIs" dxfId="292" priority="105" operator="lessThan">
      <formula>-0.1</formula>
    </cfRule>
  </conditionalFormatting>
  <conditionalFormatting sqref="T28">
    <cfRule type="cellIs" dxfId="291" priority="108" operator="greaterThan">
      <formula>0.1</formula>
    </cfRule>
  </conditionalFormatting>
  <conditionalFormatting sqref="T28">
    <cfRule type="cellIs" dxfId="290" priority="107" operator="lessThan">
      <formula>-0.1</formula>
    </cfRule>
  </conditionalFormatting>
  <conditionalFormatting sqref="T30">
    <cfRule type="cellIs" dxfId="289" priority="104" operator="greaterThan">
      <formula>0.1</formula>
    </cfRule>
  </conditionalFormatting>
  <conditionalFormatting sqref="T30">
    <cfRule type="cellIs" dxfId="288" priority="103" operator="lessThan">
      <formula>-0.1</formula>
    </cfRule>
  </conditionalFormatting>
  <conditionalFormatting sqref="W27">
    <cfRule type="cellIs" dxfId="287" priority="100" operator="greaterThan">
      <formula>0.1</formula>
    </cfRule>
  </conditionalFormatting>
  <conditionalFormatting sqref="W27">
    <cfRule type="cellIs" dxfId="286" priority="99" operator="lessThan">
      <formula>-0.1</formula>
    </cfRule>
  </conditionalFormatting>
  <conditionalFormatting sqref="W28">
    <cfRule type="cellIs" dxfId="285" priority="102" operator="greaterThan">
      <formula>0.1</formula>
    </cfRule>
  </conditionalFormatting>
  <conditionalFormatting sqref="W28">
    <cfRule type="cellIs" dxfId="284" priority="101" operator="lessThan">
      <formula>-0.1</formula>
    </cfRule>
  </conditionalFormatting>
  <conditionalFormatting sqref="W30">
    <cfRule type="cellIs" dxfId="283" priority="98" operator="greaterThan">
      <formula>0.1</formula>
    </cfRule>
  </conditionalFormatting>
  <conditionalFormatting sqref="W30">
    <cfRule type="cellIs" dxfId="282" priority="97" operator="lessThan">
      <formula>-0.1</formula>
    </cfRule>
  </conditionalFormatting>
  <conditionalFormatting sqref="Z27">
    <cfRule type="cellIs" dxfId="281" priority="94" operator="greaterThan">
      <formula>0.1</formula>
    </cfRule>
  </conditionalFormatting>
  <conditionalFormatting sqref="Z27">
    <cfRule type="cellIs" dxfId="280" priority="93" operator="lessThan">
      <formula>-0.1</formula>
    </cfRule>
  </conditionalFormatting>
  <conditionalFormatting sqref="Z28">
    <cfRule type="cellIs" dxfId="279" priority="96" operator="greaterThan">
      <formula>0.1</formula>
    </cfRule>
  </conditionalFormatting>
  <conditionalFormatting sqref="Z28">
    <cfRule type="cellIs" dxfId="278" priority="95" operator="lessThan">
      <formula>-0.1</formula>
    </cfRule>
  </conditionalFormatting>
  <conditionalFormatting sqref="Z30">
    <cfRule type="cellIs" dxfId="277" priority="92" operator="greaterThan">
      <formula>0.1</formula>
    </cfRule>
  </conditionalFormatting>
  <conditionalFormatting sqref="Z30">
    <cfRule type="cellIs" dxfId="276" priority="91" operator="lessThan">
      <formula>-0.1</formula>
    </cfRule>
  </conditionalFormatting>
  <conditionalFormatting sqref="AC27">
    <cfRule type="cellIs" dxfId="275" priority="88" operator="greaterThan">
      <formula>0.1</formula>
    </cfRule>
  </conditionalFormatting>
  <conditionalFormatting sqref="AC27">
    <cfRule type="cellIs" dxfId="274" priority="87" operator="lessThan">
      <formula>-0.1</formula>
    </cfRule>
  </conditionalFormatting>
  <conditionalFormatting sqref="AC28">
    <cfRule type="cellIs" dxfId="273" priority="90" operator="greaterThan">
      <formula>0.1</formula>
    </cfRule>
  </conditionalFormatting>
  <conditionalFormatting sqref="AC28">
    <cfRule type="cellIs" dxfId="272" priority="89" operator="lessThan">
      <formula>-0.1</formula>
    </cfRule>
  </conditionalFormatting>
  <conditionalFormatting sqref="AC30">
    <cfRule type="cellIs" dxfId="271" priority="86" operator="greaterThan">
      <formula>0.1</formula>
    </cfRule>
  </conditionalFormatting>
  <conditionalFormatting sqref="AC30">
    <cfRule type="cellIs" dxfId="270" priority="85" operator="lessThan">
      <formula>-0.1</formula>
    </cfRule>
  </conditionalFormatting>
  <conditionalFormatting sqref="AF27">
    <cfRule type="cellIs" dxfId="269" priority="82" operator="greaterThan">
      <formula>0.1</formula>
    </cfRule>
  </conditionalFormatting>
  <conditionalFormatting sqref="AF27">
    <cfRule type="cellIs" dxfId="268" priority="81" operator="lessThan">
      <formula>-0.1</formula>
    </cfRule>
  </conditionalFormatting>
  <conditionalFormatting sqref="AF28">
    <cfRule type="cellIs" dxfId="267" priority="84" operator="greaterThan">
      <formula>0.1</formula>
    </cfRule>
  </conditionalFormatting>
  <conditionalFormatting sqref="AF28">
    <cfRule type="cellIs" dxfId="266" priority="83" operator="lessThan">
      <formula>-0.1</formula>
    </cfRule>
  </conditionalFormatting>
  <conditionalFormatting sqref="AF30">
    <cfRule type="cellIs" dxfId="265" priority="80" operator="greaterThan">
      <formula>0.1</formula>
    </cfRule>
  </conditionalFormatting>
  <conditionalFormatting sqref="AF30">
    <cfRule type="cellIs" dxfId="264" priority="79" operator="lessThan">
      <formula>-0.1</formula>
    </cfRule>
  </conditionalFormatting>
  <conditionalFormatting sqref="AI27">
    <cfRule type="cellIs" dxfId="263" priority="76" operator="greaterThan">
      <formula>0.1</formula>
    </cfRule>
  </conditionalFormatting>
  <conditionalFormatting sqref="AI27">
    <cfRule type="cellIs" dxfId="262" priority="75" operator="lessThan">
      <formula>-0.1</formula>
    </cfRule>
  </conditionalFormatting>
  <conditionalFormatting sqref="AI28">
    <cfRule type="cellIs" dxfId="261" priority="78" operator="greaterThan">
      <formula>0.1</formula>
    </cfRule>
  </conditionalFormatting>
  <conditionalFormatting sqref="AI28">
    <cfRule type="cellIs" dxfId="260" priority="77" operator="lessThan">
      <formula>-0.1</formula>
    </cfRule>
  </conditionalFormatting>
  <conditionalFormatting sqref="AI30">
    <cfRule type="cellIs" dxfId="259" priority="74" operator="greaterThan">
      <formula>0.1</formula>
    </cfRule>
  </conditionalFormatting>
  <conditionalFormatting sqref="AI30">
    <cfRule type="cellIs" dxfId="258" priority="73" operator="lessThan">
      <formula>-0.1</formula>
    </cfRule>
  </conditionalFormatting>
  <conditionalFormatting sqref="AL27">
    <cfRule type="cellIs" dxfId="257" priority="70" operator="greaterThan">
      <formula>0.1</formula>
    </cfRule>
  </conditionalFormatting>
  <conditionalFormatting sqref="AL27">
    <cfRule type="cellIs" dxfId="256" priority="69" operator="lessThan">
      <formula>-0.1</formula>
    </cfRule>
  </conditionalFormatting>
  <conditionalFormatting sqref="AL28">
    <cfRule type="cellIs" dxfId="255" priority="72" operator="greaterThan">
      <formula>0.1</formula>
    </cfRule>
  </conditionalFormatting>
  <conditionalFormatting sqref="AL28">
    <cfRule type="cellIs" dxfId="254" priority="71" operator="lessThan">
      <formula>-0.1</formula>
    </cfRule>
  </conditionalFormatting>
  <conditionalFormatting sqref="AL30">
    <cfRule type="cellIs" dxfId="253" priority="68" operator="greaterThan">
      <formula>0.1</formula>
    </cfRule>
  </conditionalFormatting>
  <conditionalFormatting sqref="AL30">
    <cfRule type="cellIs" dxfId="252" priority="67" operator="lessThan">
      <formula>-0.1</formula>
    </cfRule>
  </conditionalFormatting>
  <conditionalFormatting sqref="AO27">
    <cfRule type="cellIs" dxfId="251" priority="64" operator="greaterThan">
      <formula>0.1</formula>
    </cfRule>
  </conditionalFormatting>
  <conditionalFormatting sqref="AO27">
    <cfRule type="cellIs" dxfId="250" priority="63" operator="lessThan">
      <formula>-0.1</formula>
    </cfRule>
  </conditionalFormatting>
  <conditionalFormatting sqref="AO28">
    <cfRule type="cellIs" dxfId="249" priority="66" operator="greaterThan">
      <formula>0.1</formula>
    </cfRule>
  </conditionalFormatting>
  <conditionalFormatting sqref="AO28">
    <cfRule type="cellIs" dxfId="248" priority="65" operator="lessThan">
      <formula>-0.1</formula>
    </cfRule>
  </conditionalFormatting>
  <conditionalFormatting sqref="AO30">
    <cfRule type="cellIs" dxfId="247" priority="62" operator="greaterThan">
      <formula>0.1</formula>
    </cfRule>
  </conditionalFormatting>
  <conditionalFormatting sqref="AO30">
    <cfRule type="cellIs" dxfId="246" priority="61" operator="lessThan">
      <formula>-0.1</formula>
    </cfRule>
  </conditionalFormatting>
  <conditionalFormatting sqref="AR27">
    <cfRule type="cellIs" dxfId="245" priority="58" operator="greaterThan">
      <formula>0.1</formula>
    </cfRule>
  </conditionalFormatting>
  <conditionalFormatting sqref="AR27">
    <cfRule type="cellIs" dxfId="244" priority="57" operator="lessThan">
      <formula>-0.1</formula>
    </cfRule>
  </conditionalFormatting>
  <conditionalFormatting sqref="AR28">
    <cfRule type="cellIs" dxfId="243" priority="60" operator="greaterThan">
      <formula>0.1</formula>
    </cfRule>
  </conditionalFormatting>
  <conditionalFormatting sqref="AR28">
    <cfRule type="cellIs" dxfId="242" priority="59" operator="lessThan">
      <formula>-0.1</formula>
    </cfRule>
  </conditionalFormatting>
  <conditionalFormatting sqref="AR30">
    <cfRule type="cellIs" dxfId="241" priority="56" operator="greaterThan">
      <formula>0.1</formula>
    </cfRule>
  </conditionalFormatting>
  <conditionalFormatting sqref="AR30">
    <cfRule type="cellIs" dxfId="240" priority="55" operator="lessThan">
      <formula>-0.1</formula>
    </cfRule>
  </conditionalFormatting>
  <conditionalFormatting sqref="AU27">
    <cfRule type="cellIs" dxfId="239" priority="52" operator="greaterThan">
      <formula>0.1</formula>
    </cfRule>
  </conditionalFormatting>
  <conditionalFormatting sqref="AU27">
    <cfRule type="cellIs" dxfId="238" priority="51" operator="lessThan">
      <formula>-0.1</formula>
    </cfRule>
  </conditionalFormatting>
  <conditionalFormatting sqref="AU28">
    <cfRule type="cellIs" dxfId="237" priority="54" operator="greaterThan">
      <formula>0.1</formula>
    </cfRule>
  </conditionalFormatting>
  <conditionalFormatting sqref="AU28">
    <cfRule type="cellIs" dxfId="236" priority="53" operator="lessThan">
      <formula>-0.1</formula>
    </cfRule>
  </conditionalFormatting>
  <conditionalFormatting sqref="AU30">
    <cfRule type="cellIs" dxfId="235" priority="50" operator="greaterThan">
      <formula>0.1</formula>
    </cfRule>
  </conditionalFormatting>
  <conditionalFormatting sqref="AU30">
    <cfRule type="cellIs" dxfId="234" priority="49" operator="lessThan">
      <formula>-0.1</formula>
    </cfRule>
  </conditionalFormatting>
  <conditionalFormatting sqref="AX27">
    <cfRule type="cellIs" dxfId="233" priority="46" operator="greaterThan">
      <formula>0.1</formula>
    </cfRule>
  </conditionalFormatting>
  <conditionalFormatting sqref="AX27">
    <cfRule type="cellIs" dxfId="232" priority="45" operator="lessThan">
      <formula>-0.1</formula>
    </cfRule>
  </conditionalFormatting>
  <conditionalFormatting sqref="AX28">
    <cfRule type="cellIs" dxfId="231" priority="48" operator="greaterThan">
      <formula>0.1</formula>
    </cfRule>
  </conditionalFormatting>
  <conditionalFormatting sqref="AX28">
    <cfRule type="cellIs" dxfId="230" priority="47" operator="lessThan">
      <formula>-0.1</formula>
    </cfRule>
  </conditionalFormatting>
  <conditionalFormatting sqref="AX30">
    <cfRule type="cellIs" dxfId="229" priority="44" operator="greaterThan">
      <formula>0.1</formula>
    </cfRule>
  </conditionalFormatting>
  <conditionalFormatting sqref="AX30">
    <cfRule type="cellIs" dxfId="228" priority="43" operator="lessThan">
      <formula>-0.1</formula>
    </cfRule>
  </conditionalFormatting>
  <conditionalFormatting sqref="BA27">
    <cfRule type="cellIs" dxfId="227" priority="40" operator="greaterThan">
      <formula>0.1</formula>
    </cfRule>
  </conditionalFormatting>
  <conditionalFormatting sqref="BA27">
    <cfRule type="cellIs" dxfId="226" priority="39" operator="lessThan">
      <formula>-0.1</formula>
    </cfRule>
  </conditionalFormatting>
  <conditionalFormatting sqref="BA28">
    <cfRule type="cellIs" dxfId="225" priority="42" operator="greaterThan">
      <formula>0.1</formula>
    </cfRule>
  </conditionalFormatting>
  <conditionalFormatting sqref="BA28">
    <cfRule type="cellIs" dxfId="224" priority="41" operator="lessThan">
      <formula>-0.1</formula>
    </cfRule>
  </conditionalFormatting>
  <conditionalFormatting sqref="BA30">
    <cfRule type="cellIs" dxfId="223" priority="38" operator="greaterThan">
      <formula>0.1</formula>
    </cfRule>
  </conditionalFormatting>
  <conditionalFormatting sqref="BA30">
    <cfRule type="cellIs" dxfId="222" priority="37" operator="lessThan">
      <formula>-0.1</formula>
    </cfRule>
  </conditionalFormatting>
  <conditionalFormatting sqref="BD27">
    <cfRule type="cellIs" dxfId="221" priority="34" operator="greaterThan">
      <formula>0.1</formula>
    </cfRule>
  </conditionalFormatting>
  <conditionalFormatting sqref="BD27">
    <cfRule type="cellIs" dxfId="220" priority="33" operator="lessThan">
      <formula>-0.1</formula>
    </cfRule>
  </conditionalFormatting>
  <conditionalFormatting sqref="BD28">
    <cfRule type="cellIs" dxfId="219" priority="36" operator="greaterThan">
      <formula>0.1</formula>
    </cfRule>
  </conditionalFormatting>
  <conditionalFormatting sqref="BD28">
    <cfRule type="cellIs" dxfId="218" priority="35" operator="lessThan">
      <formula>-0.1</formula>
    </cfRule>
  </conditionalFormatting>
  <conditionalFormatting sqref="BD30">
    <cfRule type="cellIs" dxfId="217" priority="32" operator="greaterThan">
      <formula>0.1</formula>
    </cfRule>
  </conditionalFormatting>
  <conditionalFormatting sqref="BD30">
    <cfRule type="cellIs" dxfId="216" priority="31" operator="lessThan">
      <formula>-0.1</formula>
    </cfRule>
  </conditionalFormatting>
  <conditionalFormatting sqref="BG27">
    <cfRule type="cellIs" dxfId="215" priority="28" operator="greaterThan">
      <formula>0.1</formula>
    </cfRule>
  </conditionalFormatting>
  <conditionalFormatting sqref="BG27">
    <cfRule type="cellIs" dxfId="214" priority="27" operator="lessThan">
      <formula>-0.1</formula>
    </cfRule>
  </conditionalFormatting>
  <conditionalFormatting sqref="BG28">
    <cfRule type="cellIs" dxfId="213" priority="30" operator="greaterThan">
      <formula>0.1</formula>
    </cfRule>
  </conditionalFormatting>
  <conditionalFormatting sqref="BG28">
    <cfRule type="cellIs" dxfId="212" priority="29" operator="lessThan">
      <formula>-0.1</formula>
    </cfRule>
  </conditionalFormatting>
  <conditionalFormatting sqref="BG30">
    <cfRule type="cellIs" dxfId="211" priority="26" operator="greaterThan">
      <formula>0.1</formula>
    </cfRule>
  </conditionalFormatting>
  <conditionalFormatting sqref="BG30">
    <cfRule type="cellIs" dxfId="210" priority="25" operator="lessThan">
      <formula>-0.1</formula>
    </cfRule>
  </conditionalFormatting>
  <conditionalFormatting sqref="BJ27">
    <cfRule type="cellIs" dxfId="209" priority="22" operator="greaterThan">
      <formula>0.1</formula>
    </cfRule>
  </conditionalFormatting>
  <conditionalFormatting sqref="BJ27">
    <cfRule type="cellIs" dxfId="208" priority="21" operator="lessThan">
      <formula>-0.1</formula>
    </cfRule>
  </conditionalFormatting>
  <conditionalFormatting sqref="BJ28">
    <cfRule type="cellIs" dxfId="207" priority="24" operator="greaterThan">
      <formula>0.1</formula>
    </cfRule>
  </conditionalFormatting>
  <conditionalFormatting sqref="BJ28">
    <cfRule type="cellIs" dxfId="206" priority="23" operator="lessThan">
      <formula>-0.1</formula>
    </cfRule>
  </conditionalFormatting>
  <conditionalFormatting sqref="BJ30">
    <cfRule type="cellIs" dxfId="205" priority="20" operator="greaterThan">
      <formula>0.1</formula>
    </cfRule>
  </conditionalFormatting>
  <conditionalFormatting sqref="BJ30">
    <cfRule type="cellIs" dxfId="204" priority="19" operator="lessThan">
      <formula>-0.1</formula>
    </cfRule>
  </conditionalFormatting>
  <conditionalFormatting sqref="BM27">
    <cfRule type="cellIs" dxfId="203" priority="16" operator="greaterThan">
      <formula>0.1</formula>
    </cfRule>
  </conditionalFormatting>
  <conditionalFormatting sqref="BM27">
    <cfRule type="cellIs" dxfId="202" priority="15" operator="lessThan">
      <formula>-0.1</formula>
    </cfRule>
  </conditionalFormatting>
  <conditionalFormatting sqref="BM28">
    <cfRule type="cellIs" dxfId="201" priority="18" operator="greaterThan">
      <formula>0.1</formula>
    </cfRule>
  </conditionalFormatting>
  <conditionalFormatting sqref="BM28">
    <cfRule type="cellIs" dxfId="200" priority="17" operator="lessThan">
      <formula>-0.1</formula>
    </cfRule>
  </conditionalFormatting>
  <conditionalFormatting sqref="BM30">
    <cfRule type="cellIs" dxfId="199" priority="14" operator="greaterThan">
      <formula>0.1</formula>
    </cfRule>
  </conditionalFormatting>
  <conditionalFormatting sqref="BM30">
    <cfRule type="cellIs" dxfId="198" priority="13" operator="lessThan">
      <formula>-0.1</formula>
    </cfRule>
  </conditionalFormatting>
  <conditionalFormatting sqref="BP27">
    <cfRule type="cellIs" dxfId="197" priority="10" operator="greaterThan">
      <formula>0.1</formula>
    </cfRule>
  </conditionalFormatting>
  <conditionalFormatting sqref="BP27">
    <cfRule type="cellIs" dxfId="196" priority="9" operator="lessThan">
      <formula>-0.1</formula>
    </cfRule>
  </conditionalFormatting>
  <conditionalFormatting sqref="BP28">
    <cfRule type="cellIs" dxfId="195" priority="12" operator="greaterThan">
      <formula>0.1</formula>
    </cfRule>
  </conditionalFormatting>
  <conditionalFormatting sqref="BP28">
    <cfRule type="cellIs" dxfId="194" priority="11" operator="lessThan">
      <formula>-0.1</formula>
    </cfRule>
  </conditionalFormatting>
  <conditionalFormatting sqref="BP30">
    <cfRule type="cellIs" dxfId="193" priority="8" operator="greaterThan">
      <formula>0.1</formula>
    </cfRule>
  </conditionalFormatting>
  <conditionalFormatting sqref="BP30">
    <cfRule type="cellIs" dxfId="192" priority="7" operator="lessThan">
      <formula>-0.1</formula>
    </cfRule>
  </conditionalFormatting>
  <conditionalFormatting sqref="BS27">
    <cfRule type="cellIs" dxfId="191" priority="4" operator="greaterThan">
      <formula>0.1</formula>
    </cfRule>
  </conditionalFormatting>
  <conditionalFormatting sqref="BS27">
    <cfRule type="cellIs" dxfId="190" priority="3" operator="lessThan">
      <formula>-0.1</formula>
    </cfRule>
  </conditionalFormatting>
  <conditionalFormatting sqref="BS28">
    <cfRule type="cellIs" dxfId="189" priority="6" operator="greaterThan">
      <formula>0.1</formula>
    </cfRule>
  </conditionalFormatting>
  <conditionalFormatting sqref="BS28">
    <cfRule type="cellIs" dxfId="188" priority="5" operator="lessThan">
      <formula>-0.1</formula>
    </cfRule>
  </conditionalFormatting>
  <conditionalFormatting sqref="BS30">
    <cfRule type="cellIs" dxfId="187" priority="2" operator="greaterThan">
      <formula>0.1</formula>
    </cfRule>
  </conditionalFormatting>
  <conditionalFormatting sqref="BS30">
    <cfRule type="cellIs" dxfId="186" priority="1" operator="lessThan">
      <formula>-0.1</formula>
    </cfRule>
  </conditionalFormatting>
  <printOptions horizontalCentered="1"/>
  <pageMargins left="0.5" right="0.5" top="1" bottom="0.75" header="0.3" footer="0.3"/>
  <pageSetup scale="56" fitToWidth="4" orientation="landscape" r:id="rId1"/>
  <headerFooter>
    <oddFooter>&amp;R&amp;"Times New Roman,Regular"Attachment to Response to Question No. 4
Page &amp;P of &amp;N
McCombs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6268D-8CD3-4812-BD93-B555970EF8D3}">
  <dimension ref="A1:BT30"/>
  <sheetViews>
    <sheetView zoomScaleNormal="100" zoomScaleSheetLayoutView="100" workbookViewId="0">
      <selection sqref="A1:BT1"/>
    </sheetView>
  </sheetViews>
  <sheetFormatPr defaultColWidth="9.140625" defaultRowHeight="12.75" x14ac:dyDescent="0.2"/>
  <cols>
    <col min="1" max="1" width="13.28515625" style="2" customWidth="1"/>
    <col min="2" max="2" width="42.7109375" style="2" customWidth="1"/>
    <col min="3" max="4" width="11.140625" style="2" bestFit="1" customWidth="1"/>
    <col min="5" max="5" width="8.85546875" style="2" bestFit="1" customWidth="1"/>
    <col min="6" max="6" width="37.28515625" style="4" customWidth="1"/>
    <col min="7" max="7" width="13.42578125" style="2" bestFit="1" customWidth="1"/>
    <col min="8" max="8" width="10.5703125" style="2" customWidth="1"/>
    <col min="9" max="9" width="35.28515625" style="4" customWidth="1"/>
    <col min="10" max="10" width="12.140625" style="2" customWidth="1"/>
    <col min="11" max="11" width="10.140625" style="2" customWidth="1"/>
    <col min="12" max="12" width="33.28515625" style="4" customWidth="1"/>
    <col min="13" max="13" width="14.7109375" style="2" customWidth="1"/>
    <col min="14" max="14" width="10.140625" style="2" customWidth="1"/>
    <col min="15" max="15" width="34.85546875" style="4" customWidth="1"/>
    <col min="16" max="16" width="11.85546875" style="2" customWidth="1"/>
    <col min="17" max="17" width="10.140625" style="2" customWidth="1"/>
    <col min="18" max="18" width="34.5703125" style="4" customWidth="1"/>
    <col min="19" max="19" width="11.85546875" style="2" customWidth="1"/>
    <col min="20" max="20" width="10.140625" style="2" customWidth="1"/>
    <col min="21" max="21" width="32.42578125" style="4" customWidth="1"/>
    <col min="22" max="22" width="13.42578125" style="2" bestFit="1" customWidth="1"/>
    <col min="23" max="23" width="10.5703125" style="2" customWidth="1"/>
    <col min="24" max="24" width="32.28515625" style="4" customWidth="1"/>
    <col min="25" max="25" width="12.140625" style="2" customWidth="1"/>
    <col min="26" max="26" width="10.140625" style="2" customWidth="1"/>
    <col min="27" max="27" width="35.7109375" style="4" customWidth="1"/>
    <col min="28" max="28" width="14.7109375" style="2" customWidth="1"/>
    <col min="29" max="29" width="10.140625" style="2" customWidth="1"/>
    <col min="30" max="30" width="32.85546875" style="4" customWidth="1"/>
    <col min="31" max="31" width="11.85546875" style="2" customWidth="1"/>
    <col min="32" max="32" width="10.140625" style="2" customWidth="1"/>
    <col min="33" max="33" width="32.7109375" style="4" customWidth="1"/>
    <col min="34" max="34" width="11.85546875" style="2" customWidth="1"/>
    <col min="35" max="35" width="10.140625" style="2" customWidth="1"/>
    <col min="36" max="36" width="32.28515625" style="4" customWidth="1"/>
    <col min="37" max="37" width="13.42578125" style="2" bestFit="1" customWidth="1"/>
    <col min="38" max="38" width="10.5703125" style="2" customWidth="1"/>
    <col min="39" max="39" width="33.140625" style="4" customWidth="1"/>
    <col min="40" max="40" width="12.140625" style="2" customWidth="1"/>
    <col min="41" max="41" width="10.140625" style="2" customWidth="1"/>
    <col min="42" max="42" width="33.42578125" style="4" customWidth="1"/>
    <col min="43" max="43" width="14.7109375" style="2" customWidth="1"/>
    <col min="44" max="44" width="10.140625" style="2" customWidth="1"/>
    <col min="45" max="45" width="32.42578125" style="4" customWidth="1"/>
    <col min="46" max="46" width="11.85546875" style="2" customWidth="1"/>
    <col min="47" max="47" width="10.140625" style="2" customWidth="1"/>
    <col min="48" max="48" width="33.28515625" style="4" customWidth="1"/>
    <col min="49" max="49" width="11.85546875" style="2" customWidth="1"/>
    <col min="50" max="50" width="10.140625" style="2" customWidth="1"/>
    <col min="51" max="51" width="32.42578125" style="4" customWidth="1"/>
    <col min="52" max="52" width="13.42578125" style="2" bestFit="1" customWidth="1"/>
    <col min="53" max="53" width="10.5703125" style="2" customWidth="1"/>
    <col min="54" max="54" width="32.42578125" style="4" customWidth="1"/>
    <col min="55" max="55" width="12.140625" style="2" customWidth="1"/>
    <col min="56" max="56" width="10.140625" style="2" customWidth="1"/>
    <col min="57" max="57" width="35" style="4" customWidth="1"/>
    <col min="58" max="58" width="14.7109375" style="2" customWidth="1"/>
    <col min="59" max="59" width="10.140625" style="2" customWidth="1"/>
    <col min="60" max="60" width="40.28515625" style="4" customWidth="1"/>
    <col min="61" max="61" width="11.85546875" style="2" customWidth="1"/>
    <col min="62" max="62" width="10.140625" style="2" customWidth="1"/>
    <col min="63" max="63" width="34.5703125" style="4" customWidth="1"/>
    <col min="64" max="64" width="11.85546875" style="2" customWidth="1"/>
    <col min="65" max="65" width="10.140625" style="2" customWidth="1"/>
    <col min="66" max="66" width="29.7109375" style="4" customWidth="1"/>
    <col min="67" max="67" width="11.85546875" style="2" customWidth="1"/>
    <col min="68" max="68" width="10.140625" style="2" customWidth="1"/>
    <col min="69" max="69" width="33.85546875" style="4" customWidth="1"/>
    <col min="70" max="70" width="11.85546875" style="2" customWidth="1"/>
    <col min="71" max="71" width="10.140625" style="2" customWidth="1"/>
    <col min="72" max="72" width="34.28515625" style="4" customWidth="1"/>
    <col min="73" max="16384" width="9.140625" style="2"/>
  </cols>
  <sheetData>
    <row r="1" spans="1:72" ht="20.85" customHeight="1" x14ac:dyDescent="0.3">
      <c r="A1" s="84"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row>
    <row r="2" spans="1:72" ht="20.85" customHeight="1" x14ac:dyDescent="0.3">
      <c r="A2" s="84" t="s">
        <v>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row>
    <row r="3" spans="1:72" ht="20.85" customHeight="1" x14ac:dyDescent="0.2">
      <c r="A3" s="85" t="s">
        <v>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row>
    <row r="4" spans="1:72" ht="15.95" customHeight="1" x14ac:dyDescent="0.2"/>
    <row r="5" spans="1:72" x14ac:dyDescent="0.2">
      <c r="B5" s="5" t="s">
        <v>3</v>
      </c>
      <c r="C5" s="6" t="s">
        <v>50</v>
      </c>
      <c r="D5" s="6" t="s">
        <v>51</v>
      </c>
      <c r="E5" s="7"/>
      <c r="F5" s="9"/>
      <c r="G5" s="6" t="s">
        <v>52</v>
      </c>
      <c r="H5" s="7"/>
      <c r="I5" s="9"/>
      <c r="J5" s="6" t="s">
        <v>53</v>
      </c>
      <c r="K5" s="7"/>
      <c r="L5" s="8"/>
      <c r="M5" s="6" t="s">
        <v>54</v>
      </c>
      <c r="N5" s="7"/>
      <c r="O5" s="8"/>
      <c r="P5" s="6" t="s">
        <v>55</v>
      </c>
      <c r="Q5" s="7"/>
      <c r="R5" s="8"/>
      <c r="S5" s="6" t="s">
        <v>56</v>
      </c>
      <c r="T5" s="7"/>
      <c r="U5" s="9"/>
      <c r="V5" s="6" t="s">
        <v>57</v>
      </c>
      <c r="W5" s="7"/>
      <c r="X5" s="9"/>
      <c r="Y5" s="6" t="s">
        <v>58</v>
      </c>
      <c r="Z5" s="7"/>
      <c r="AA5" s="8"/>
      <c r="AB5" s="6" t="s">
        <v>59</v>
      </c>
      <c r="AC5" s="7"/>
      <c r="AD5" s="8"/>
      <c r="AE5" s="6" t="s">
        <v>60</v>
      </c>
      <c r="AF5" s="7"/>
      <c r="AG5" s="8"/>
      <c r="AH5" s="6" t="s">
        <v>61</v>
      </c>
      <c r="AI5" s="7"/>
      <c r="AJ5" s="9"/>
      <c r="AK5" s="6" t="s">
        <v>62</v>
      </c>
      <c r="AL5" s="7"/>
      <c r="AM5" s="9"/>
      <c r="AN5" s="6" t="s">
        <v>63</v>
      </c>
      <c r="AO5" s="7"/>
      <c r="AP5" s="8"/>
      <c r="AQ5" s="6" t="s">
        <v>64</v>
      </c>
      <c r="AR5" s="7"/>
      <c r="AS5" s="8"/>
      <c r="AT5" s="6" t="s">
        <v>65</v>
      </c>
      <c r="AU5" s="7"/>
      <c r="AV5" s="8"/>
      <c r="AW5" s="6" t="s">
        <v>66</v>
      </c>
      <c r="AX5" s="7"/>
      <c r="AY5" s="8"/>
      <c r="AZ5" s="6" t="s">
        <v>67</v>
      </c>
      <c r="BA5" s="7"/>
      <c r="BB5" s="9"/>
      <c r="BC5" s="6" t="s">
        <v>68</v>
      </c>
      <c r="BD5" s="7"/>
      <c r="BE5" s="9"/>
      <c r="BF5" s="6" t="s">
        <v>69</v>
      </c>
      <c r="BG5" s="7"/>
      <c r="BH5" s="8"/>
      <c r="BI5" s="6" t="s">
        <v>70</v>
      </c>
      <c r="BJ5" s="7"/>
      <c r="BK5" s="8"/>
      <c r="BL5" s="6" t="s">
        <v>71</v>
      </c>
      <c r="BM5" s="7"/>
      <c r="BN5" s="8"/>
      <c r="BO5" s="6" t="s">
        <v>11</v>
      </c>
      <c r="BP5" s="7"/>
      <c r="BQ5" s="8"/>
      <c r="BR5" s="6" t="s">
        <v>12</v>
      </c>
      <c r="BS5" s="7"/>
    </row>
    <row r="6" spans="1:72" ht="39" thickBot="1" x14ac:dyDescent="0.25">
      <c r="A6" s="10"/>
      <c r="B6" s="58"/>
      <c r="C6" s="12" t="s">
        <v>72</v>
      </c>
      <c r="D6" s="12" t="s">
        <v>73</v>
      </c>
      <c r="E6" s="13" t="s">
        <v>13</v>
      </c>
      <c r="F6" s="14" t="s">
        <v>14</v>
      </c>
      <c r="G6" s="12" t="s">
        <v>50</v>
      </c>
      <c r="H6" s="13" t="s">
        <v>13</v>
      </c>
      <c r="I6" s="14" t="s">
        <v>14</v>
      </c>
      <c r="J6" s="12" t="s">
        <v>51</v>
      </c>
      <c r="K6" s="13" t="s">
        <v>13</v>
      </c>
      <c r="L6" s="14" t="s">
        <v>14</v>
      </c>
      <c r="M6" s="12" t="s">
        <v>52</v>
      </c>
      <c r="N6" s="13" t="s">
        <v>13</v>
      </c>
      <c r="O6" s="14" t="s">
        <v>14</v>
      </c>
      <c r="P6" s="12" t="s">
        <v>53</v>
      </c>
      <c r="Q6" s="13" t="s">
        <v>13</v>
      </c>
      <c r="R6" s="14" t="s">
        <v>14</v>
      </c>
      <c r="S6" s="12" t="s">
        <v>54</v>
      </c>
      <c r="T6" s="13" t="s">
        <v>13</v>
      </c>
      <c r="U6" s="14" t="s">
        <v>14</v>
      </c>
      <c r="V6" s="12" t="s">
        <v>55</v>
      </c>
      <c r="W6" s="13" t="s">
        <v>13</v>
      </c>
      <c r="X6" s="14" t="s">
        <v>14</v>
      </c>
      <c r="Y6" s="12" t="s">
        <v>56</v>
      </c>
      <c r="Z6" s="13" t="s">
        <v>13</v>
      </c>
      <c r="AA6" s="14" t="s">
        <v>14</v>
      </c>
      <c r="AB6" s="12" t="s">
        <v>57</v>
      </c>
      <c r="AC6" s="13" t="s">
        <v>13</v>
      </c>
      <c r="AD6" s="14" t="s">
        <v>14</v>
      </c>
      <c r="AE6" s="12" t="s">
        <v>58</v>
      </c>
      <c r="AF6" s="13" t="s">
        <v>13</v>
      </c>
      <c r="AG6" s="14" t="s">
        <v>14</v>
      </c>
      <c r="AH6" s="12" t="s">
        <v>59</v>
      </c>
      <c r="AI6" s="13" t="s">
        <v>13</v>
      </c>
      <c r="AJ6" s="14" t="s">
        <v>14</v>
      </c>
      <c r="AK6" s="12" t="s">
        <v>60</v>
      </c>
      <c r="AL6" s="13" t="s">
        <v>13</v>
      </c>
      <c r="AM6" s="14" t="s">
        <v>14</v>
      </c>
      <c r="AN6" s="12" t="s">
        <v>61</v>
      </c>
      <c r="AO6" s="13" t="s">
        <v>13</v>
      </c>
      <c r="AP6" s="14" t="s">
        <v>14</v>
      </c>
      <c r="AQ6" s="12" t="s">
        <v>62</v>
      </c>
      <c r="AR6" s="13" t="s">
        <v>13</v>
      </c>
      <c r="AS6" s="14" t="s">
        <v>14</v>
      </c>
      <c r="AT6" s="12" t="s">
        <v>63</v>
      </c>
      <c r="AU6" s="13" t="s">
        <v>13</v>
      </c>
      <c r="AV6" s="14" t="s">
        <v>14</v>
      </c>
      <c r="AW6" s="12" t="s">
        <v>64</v>
      </c>
      <c r="AX6" s="13" t="s">
        <v>13</v>
      </c>
      <c r="AY6" s="14" t="s">
        <v>14</v>
      </c>
      <c r="AZ6" s="12" t="s">
        <v>65</v>
      </c>
      <c r="BA6" s="13" t="s">
        <v>13</v>
      </c>
      <c r="BB6" s="14" t="s">
        <v>14</v>
      </c>
      <c r="BC6" s="12" t="s">
        <v>66</v>
      </c>
      <c r="BD6" s="13" t="s">
        <v>13</v>
      </c>
      <c r="BE6" s="14" t="s">
        <v>14</v>
      </c>
      <c r="BF6" s="12" t="s">
        <v>67</v>
      </c>
      <c r="BG6" s="13" t="s">
        <v>13</v>
      </c>
      <c r="BH6" s="14" t="s">
        <v>14</v>
      </c>
      <c r="BI6" s="12" t="s">
        <v>68</v>
      </c>
      <c r="BJ6" s="13" t="s">
        <v>13</v>
      </c>
      <c r="BK6" s="14" t="s">
        <v>14</v>
      </c>
      <c r="BL6" s="12" t="s">
        <v>69</v>
      </c>
      <c r="BM6" s="13" t="s">
        <v>13</v>
      </c>
      <c r="BN6" s="14" t="s">
        <v>14</v>
      </c>
      <c r="BO6" s="12" t="s">
        <v>70</v>
      </c>
      <c r="BP6" s="13" t="s">
        <v>13</v>
      </c>
      <c r="BQ6" s="14" t="s">
        <v>14</v>
      </c>
      <c r="BR6" s="12" t="s">
        <v>71</v>
      </c>
      <c r="BS6" s="13" t="s">
        <v>13</v>
      </c>
      <c r="BT6" s="14" t="s">
        <v>14</v>
      </c>
    </row>
    <row r="7" spans="1:72" ht="13.5" thickTop="1" x14ac:dyDescent="0.2">
      <c r="A7" s="16"/>
      <c r="B7" s="16" t="s">
        <v>15</v>
      </c>
      <c r="C7" s="6"/>
      <c r="D7" s="6"/>
      <c r="E7" s="7"/>
      <c r="F7" s="17"/>
      <c r="G7" s="6"/>
      <c r="H7" s="7"/>
      <c r="I7" s="17"/>
      <c r="J7" s="6"/>
      <c r="K7" s="7"/>
      <c r="L7" s="17"/>
      <c r="M7" s="6"/>
      <c r="N7" s="7"/>
      <c r="O7" s="17"/>
      <c r="P7" s="6"/>
      <c r="Q7" s="7"/>
      <c r="R7" s="17"/>
      <c r="S7" s="6"/>
      <c r="T7" s="7"/>
      <c r="U7" s="17"/>
      <c r="V7" s="6"/>
      <c r="W7" s="7"/>
      <c r="X7" s="17"/>
      <c r="Y7" s="6"/>
      <c r="Z7" s="7"/>
      <c r="AA7" s="17"/>
      <c r="AB7" s="6"/>
      <c r="AC7" s="7"/>
      <c r="AD7" s="17"/>
      <c r="AE7" s="6"/>
      <c r="AF7" s="7"/>
      <c r="AG7" s="17"/>
      <c r="AH7" s="6"/>
      <c r="AI7" s="7"/>
      <c r="AJ7" s="17"/>
      <c r="AK7" s="6"/>
      <c r="AL7" s="7"/>
      <c r="AM7" s="17"/>
      <c r="AN7" s="6"/>
      <c r="AO7" s="7"/>
      <c r="AP7" s="17"/>
      <c r="AQ7" s="6"/>
      <c r="AR7" s="7"/>
      <c r="AS7" s="17"/>
      <c r="AT7" s="6"/>
      <c r="AU7" s="7"/>
      <c r="AV7" s="17"/>
      <c r="AW7" s="6"/>
      <c r="AX7" s="7"/>
      <c r="AY7" s="17"/>
      <c r="AZ7" s="6"/>
      <c r="BA7" s="7"/>
      <c r="BB7" s="17"/>
      <c r="BC7" s="6"/>
      <c r="BD7" s="7"/>
      <c r="BE7" s="17"/>
      <c r="BF7" s="6"/>
      <c r="BG7" s="7"/>
      <c r="BH7" s="17"/>
      <c r="BI7" s="6"/>
      <c r="BJ7" s="7"/>
      <c r="BK7" s="17"/>
      <c r="BL7" s="6"/>
      <c r="BM7" s="7"/>
      <c r="BN7" s="17"/>
      <c r="BO7" s="6"/>
      <c r="BP7" s="7"/>
      <c r="BQ7" s="17"/>
      <c r="BR7" s="6"/>
      <c r="BS7" s="7"/>
      <c r="BT7" s="17"/>
    </row>
    <row r="8" spans="1:72" ht="15.95" customHeight="1" x14ac:dyDescent="0.2">
      <c r="A8" s="59"/>
      <c r="B8" s="16"/>
      <c r="C8" s="16"/>
      <c r="D8" s="16"/>
      <c r="E8" s="16"/>
      <c r="F8" s="8"/>
      <c r="G8" s="16"/>
      <c r="H8" s="16"/>
      <c r="I8" s="8"/>
      <c r="J8" s="16"/>
      <c r="K8" s="16"/>
      <c r="L8" s="8"/>
      <c r="M8" s="16"/>
      <c r="N8" s="16"/>
      <c r="O8" s="8"/>
      <c r="R8" s="8"/>
      <c r="U8" s="8"/>
      <c r="V8" s="16"/>
      <c r="W8" s="16"/>
      <c r="X8" s="8"/>
      <c r="Y8" s="16"/>
      <c r="Z8" s="16"/>
      <c r="AA8" s="8"/>
      <c r="AB8" s="16"/>
      <c r="AC8" s="16"/>
      <c r="AD8" s="8"/>
      <c r="AG8" s="8"/>
      <c r="AJ8" s="8"/>
      <c r="AK8" s="16"/>
      <c r="AL8" s="16"/>
      <c r="AM8" s="8"/>
      <c r="AN8" s="16"/>
      <c r="AO8" s="16"/>
      <c r="AP8" s="8"/>
      <c r="AQ8" s="16"/>
      <c r="AR8" s="16"/>
      <c r="AS8" s="8"/>
      <c r="AV8" s="8"/>
      <c r="AY8" s="8"/>
      <c r="AZ8" s="16"/>
      <c r="BA8" s="16"/>
      <c r="BB8" s="8"/>
      <c r="BC8" s="16"/>
      <c r="BD8" s="16"/>
      <c r="BE8" s="8"/>
      <c r="BF8" s="16"/>
      <c r="BG8" s="16"/>
      <c r="BH8" s="8"/>
      <c r="BK8" s="8"/>
      <c r="BN8" s="8"/>
      <c r="BQ8" s="8"/>
    </row>
    <row r="9" spans="1:72" ht="15.95" customHeight="1" x14ac:dyDescent="0.2">
      <c r="A9" s="39" t="s">
        <v>16</v>
      </c>
      <c r="B9" s="60"/>
      <c r="C9" s="40"/>
      <c r="D9" s="40"/>
      <c r="E9" s="40"/>
      <c r="F9" s="42"/>
      <c r="G9" s="52"/>
      <c r="H9" s="52"/>
      <c r="I9" s="54"/>
      <c r="J9" s="52"/>
      <c r="K9" s="52"/>
      <c r="L9" s="54"/>
      <c r="M9" s="52"/>
      <c r="N9" s="52"/>
      <c r="O9" s="54"/>
      <c r="P9" s="52"/>
      <c r="Q9" s="52"/>
      <c r="R9" s="54"/>
      <c r="S9" s="52"/>
      <c r="T9" s="52"/>
      <c r="U9" s="61"/>
      <c r="V9" s="52"/>
      <c r="W9" s="52"/>
      <c r="X9" s="54"/>
      <c r="Y9" s="52"/>
      <c r="Z9" s="52"/>
      <c r="AA9" s="54"/>
      <c r="AB9" s="52"/>
      <c r="AC9" s="52"/>
      <c r="AD9" s="54"/>
      <c r="AE9" s="52"/>
      <c r="AF9" s="52"/>
      <c r="AG9" s="54"/>
      <c r="AH9" s="52"/>
      <c r="AI9" s="52"/>
      <c r="AJ9" s="42"/>
      <c r="AK9" s="52"/>
      <c r="AL9" s="52"/>
      <c r="AM9" s="54"/>
      <c r="AN9" s="52"/>
      <c r="AO9" s="52"/>
      <c r="AP9" s="54"/>
      <c r="AQ9" s="52"/>
      <c r="AR9" s="52"/>
      <c r="AS9" s="54"/>
      <c r="AT9" s="52"/>
      <c r="AU9" s="52"/>
      <c r="AV9" s="54"/>
      <c r="AW9" s="52"/>
      <c r="AX9" s="52"/>
      <c r="AY9" s="42"/>
      <c r="AZ9" s="52"/>
      <c r="BA9" s="52"/>
      <c r="BB9" s="54"/>
      <c r="BC9" s="52"/>
      <c r="BD9" s="52"/>
      <c r="BE9" s="54"/>
      <c r="BF9" s="52"/>
      <c r="BG9" s="52"/>
      <c r="BH9" s="54"/>
      <c r="BI9" s="52"/>
      <c r="BJ9" s="52"/>
      <c r="BK9" s="54"/>
      <c r="BL9" s="52"/>
      <c r="BM9" s="52"/>
      <c r="BN9" s="54"/>
      <c r="BO9" s="52"/>
      <c r="BP9" s="52"/>
      <c r="BQ9" s="54"/>
      <c r="BR9" s="52"/>
      <c r="BS9" s="52"/>
      <c r="BT9" s="25"/>
    </row>
    <row r="10" spans="1:72" ht="38.25" x14ac:dyDescent="0.2">
      <c r="A10" s="26" t="s">
        <v>17</v>
      </c>
      <c r="B10" s="27" t="s">
        <v>18</v>
      </c>
      <c r="C10" s="28">
        <v>52276.94</v>
      </c>
      <c r="D10" s="28">
        <v>38995.85</v>
      </c>
      <c r="E10" s="29">
        <f t="shared" ref="E10:E12" si="0">IFERROR(ROUND((D10-C10)/C10,4),0)</f>
        <v>-0.25409999999999999</v>
      </c>
      <c r="F10" s="30" t="s">
        <v>19</v>
      </c>
      <c r="G10" s="28">
        <v>43613.01</v>
      </c>
      <c r="H10" s="29">
        <f t="shared" ref="H10:H12" si="1">IFERROR(ROUND((G10-D10)/D10,4),0)</f>
        <v>0.11840000000000001</v>
      </c>
      <c r="I10" s="30" t="s">
        <v>19</v>
      </c>
      <c r="J10" s="28">
        <v>38339.480000000003</v>
      </c>
      <c r="K10" s="29">
        <f t="shared" ref="K10:K12" si="2">IFERROR(ROUND((J10-G10)/G10,4),0)</f>
        <v>-0.12089999999999999</v>
      </c>
      <c r="L10" s="30" t="s">
        <v>19</v>
      </c>
      <c r="M10" s="28">
        <v>28999.360000000001</v>
      </c>
      <c r="N10" s="29">
        <f t="shared" ref="N10:N12" si="3">(IFERROR(ROUND((M10-J10)/J10,4),0))</f>
        <v>-0.24360000000000001</v>
      </c>
      <c r="O10" s="30" t="s">
        <v>19</v>
      </c>
      <c r="P10" s="28">
        <v>53031.839999999997</v>
      </c>
      <c r="Q10" s="29">
        <f t="shared" ref="Q10:Q12" si="4">(IFERROR(ROUND((P10-M10)/M10,4),0))</f>
        <v>0.82869999999999999</v>
      </c>
      <c r="R10" s="30" t="s">
        <v>19</v>
      </c>
      <c r="S10" s="28">
        <v>53320.63</v>
      </c>
      <c r="T10" s="29">
        <f t="shared" ref="T10:T12" si="5">(IFERROR(ROUND((S10-P10)/P10,4),0))</f>
        <v>5.4000000000000003E-3</v>
      </c>
      <c r="U10" s="32"/>
      <c r="V10" s="28">
        <v>48422.21</v>
      </c>
      <c r="W10" s="29">
        <f t="shared" ref="W10:W12" si="6">IFERROR(ROUND((V10-S10)/S10,4),0)</f>
        <v>-9.1899999999999996E-2</v>
      </c>
      <c r="X10" s="31"/>
      <c r="Y10" s="28">
        <v>37462.230000000003</v>
      </c>
      <c r="Z10" s="29">
        <f t="shared" ref="Z10:Z12" si="7">IFERROR(ROUND((Y10-V10)/V10,4),0)</f>
        <v>-0.2263</v>
      </c>
      <c r="AA10" s="30" t="s">
        <v>19</v>
      </c>
      <c r="AB10" s="28">
        <v>48151.64</v>
      </c>
      <c r="AC10" s="29">
        <f t="shared" ref="AC10:AC12" si="8">(IFERROR(ROUND((AB10-Y10)/Y10,4),0))</f>
        <v>0.2853</v>
      </c>
      <c r="AD10" s="30" t="s">
        <v>19</v>
      </c>
      <c r="AE10" s="28">
        <v>44460.69</v>
      </c>
      <c r="AF10" s="29">
        <f t="shared" ref="AF10:AF12" si="9">(IFERROR(ROUND((AE10-AB10)/AB10,4),0))</f>
        <v>-7.6700000000000004E-2</v>
      </c>
      <c r="AG10" s="30"/>
      <c r="AH10" s="28">
        <v>40042.519999999997</v>
      </c>
      <c r="AI10" s="29">
        <f t="shared" ref="AI10:AI12" si="10">(IFERROR(ROUND((AH10-AE10)/AE10,4),0))</f>
        <v>-9.9400000000000002E-2</v>
      </c>
      <c r="AJ10" s="32"/>
      <c r="AK10" s="28">
        <v>57070.3</v>
      </c>
      <c r="AL10" s="29">
        <f t="shared" ref="AL10:AL12" si="11">IFERROR(ROUND((AK10-AH10)/AH10,4),0)</f>
        <v>0.42520000000000002</v>
      </c>
      <c r="AM10" s="30" t="s">
        <v>19</v>
      </c>
      <c r="AN10" s="28">
        <v>48030.26</v>
      </c>
      <c r="AO10" s="29">
        <f t="shared" ref="AO10:AO12" si="12">IFERROR(ROUND((AN10-AK10)/AK10,4),0)</f>
        <v>-0.15840000000000001</v>
      </c>
      <c r="AP10" s="30" t="s">
        <v>19</v>
      </c>
      <c r="AQ10" s="28">
        <v>34165.699999999997</v>
      </c>
      <c r="AR10" s="29">
        <f t="shared" ref="AR10:AR12" si="13">(IFERROR(ROUND((AQ10-AN10)/AN10,4),0))</f>
        <v>-0.28870000000000001</v>
      </c>
      <c r="AS10" s="30" t="s">
        <v>19</v>
      </c>
      <c r="AT10" s="28">
        <v>39798.639999999999</v>
      </c>
      <c r="AU10" s="29">
        <f t="shared" ref="AU10:AU12" si="14">(IFERROR(ROUND((AT10-AQ10)/AQ10,4),0))</f>
        <v>0.16489999999999999</v>
      </c>
      <c r="AV10" s="30" t="s">
        <v>19</v>
      </c>
      <c r="AW10" s="28">
        <v>40295.519999999997</v>
      </c>
      <c r="AX10" s="29">
        <f t="shared" ref="AX10:AX12" si="15">(IFERROR(ROUND((AW10-AT10)/AT10,4),0))</f>
        <v>1.2500000000000001E-2</v>
      </c>
      <c r="AY10" s="32"/>
      <c r="AZ10" s="28">
        <v>51955.57</v>
      </c>
      <c r="BA10" s="29">
        <f t="shared" ref="BA10:BA12" si="16">IFERROR(ROUND((AZ10-AW10)/AW10,4),0)</f>
        <v>0.28939999999999999</v>
      </c>
      <c r="BB10" s="30" t="s">
        <v>19</v>
      </c>
      <c r="BC10" s="28">
        <v>29674.59</v>
      </c>
      <c r="BD10" s="29">
        <f t="shared" ref="BD10:BD12" si="17">IFERROR(ROUND((BC10-AZ10)/AZ10,4),0)</f>
        <v>-0.42880000000000001</v>
      </c>
      <c r="BE10" s="30" t="s">
        <v>19</v>
      </c>
      <c r="BF10" s="28">
        <v>46645.39</v>
      </c>
      <c r="BG10" s="29">
        <f t="shared" ref="BG10:BG12" si="18">(IFERROR(ROUND((BF10-BC10)/BC10,4),0))</f>
        <v>0.57189999999999996</v>
      </c>
      <c r="BH10" s="30" t="s">
        <v>19</v>
      </c>
      <c r="BI10" s="28">
        <v>24350.82</v>
      </c>
      <c r="BJ10" s="29">
        <f t="shared" ref="BJ10:BJ12" si="19">(IFERROR(ROUND((BI10-BF10)/BF10,4),0))</f>
        <v>-0.47799999999999998</v>
      </c>
      <c r="BK10" s="30" t="s">
        <v>19</v>
      </c>
      <c r="BL10" s="28">
        <v>44977</v>
      </c>
      <c r="BM10" s="29">
        <f t="shared" ref="BM10:BM12" si="20">(IFERROR(ROUND((BL10-BI10)/BI10,4),0))</f>
        <v>0.84699999999999998</v>
      </c>
      <c r="BN10" s="30" t="s">
        <v>19</v>
      </c>
      <c r="BO10" s="28">
        <v>37073.449999999997</v>
      </c>
      <c r="BP10" s="29">
        <f t="shared" ref="BP10:BP12" si="21">(IFERROR(ROUND((BO10-BL10)/BL10,4),0))</f>
        <v>-0.1757</v>
      </c>
      <c r="BQ10" s="30" t="s">
        <v>19</v>
      </c>
      <c r="BR10" s="28">
        <v>43037.22</v>
      </c>
      <c r="BS10" s="29">
        <f t="shared" ref="BS10:BS12" si="22">(IFERROR(ROUND((BR10-BO10)/BO10,4),0))</f>
        <v>0.16089999999999999</v>
      </c>
      <c r="BT10" s="30" t="s">
        <v>19</v>
      </c>
    </row>
    <row r="11" spans="1:72" ht="63.75" x14ac:dyDescent="0.2">
      <c r="A11" s="26" t="s">
        <v>20</v>
      </c>
      <c r="B11" s="27" t="s">
        <v>21</v>
      </c>
      <c r="C11" s="28">
        <v>55301.120000000003</v>
      </c>
      <c r="D11" s="28">
        <v>27050.06</v>
      </c>
      <c r="E11" s="29">
        <f t="shared" si="0"/>
        <v>-0.51090000000000002</v>
      </c>
      <c r="F11" s="32" t="s">
        <v>187</v>
      </c>
      <c r="G11" s="28">
        <v>49778.879999999997</v>
      </c>
      <c r="H11" s="29">
        <f t="shared" si="1"/>
        <v>0.84030000000000005</v>
      </c>
      <c r="I11" s="31" t="s">
        <v>74</v>
      </c>
      <c r="J11" s="28">
        <v>33117.47</v>
      </c>
      <c r="K11" s="29">
        <f t="shared" si="2"/>
        <v>-0.3347</v>
      </c>
      <c r="L11" s="31" t="s">
        <v>75</v>
      </c>
      <c r="M11" s="28">
        <v>37533.43</v>
      </c>
      <c r="N11" s="29">
        <f t="shared" si="3"/>
        <v>0.1333</v>
      </c>
      <c r="O11" s="30" t="s">
        <v>75</v>
      </c>
      <c r="P11" s="28">
        <v>13335.42</v>
      </c>
      <c r="Q11" s="29">
        <f t="shared" si="4"/>
        <v>-0.64470000000000005</v>
      </c>
      <c r="R11" s="30" t="s">
        <v>76</v>
      </c>
      <c r="S11" s="28">
        <v>30856.17</v>
      </c>
      <c r="T11" s="29">
        <f t="shared" si="5"/>
        <v>1.3139000000000001</v>
      </c>
      <c r="U11" s="32" t="s">
        <v>77</v>
      </c>
      <c r="V11" s="28">
        <v>25060.97</v>
      </c>
      <c r="W11" s="29">
        <f t="shared" si="6"/>
        <v>-0.18779999999999999</v>
      </c>
      <c r="X11" s="32" t="s">
        <v>78</v>
      </c>
      <c r="Y11" s="28">
        <v>43334.720000000001</v>
      </c>
      <c r="Z11" s="29">
        <f t="shared" si="7"/>
        <v>0.72919999999999996</v>
      </c>
      <c r="AA11" s="31" t="s">
        <v>79</v>
      </c>
      <c r="AB11" s="28">
        <v>28340.04</v>
      </c>
      <c r="AC11" s="29">
        <f t="shared" si="8"/>
        <v>-0.34599999999999997</v>
      </c>
      <c r="AD11" s="31" t="s">
        <v>78</v>
      </c>
      <c r="AE11" s="28">
        <v>52919.69</v>
      </c>
      <c r="AF11" s="29">
        <f t="shared" si="9"/>
        <v>0.86729999999999996</v>
      </c>
      <c r="AG11" s="30" t="s">
        <v>80</v>
      </c>
      <c r="AH11" s="28">
        <v>22067.58</v>
      </c>
      <c r="AI11" s="29">
        <f t="shared" si="10"/>
        <v>-0.58299999999999996</v>
      </c>
      <c r="AJ11" s="30" t="s">
        <v>78</v>
      </c>
      <c r="AK11" s="28">
        <v>39865.29</v>
      </c>
      <c r="AL11" s="29">
        <f t="shared" si="11"/>
        <v>0.80649999999999999</v>
      </c>
      <c r="AM11" s="31" t="s">
        <v>81</v>
      </c>
      <c r="AN11" s="28">
        <v>26576.3</v>
      </c>
      <c r="AO11" s="29">
        <f t="shared" si="12"/>
        <v>-0.33329999999999999</v>
      </c>
      <c r="AP11" s="32" t="s">
        <v>78</v>
      </c>
      <c r="AQ11" s="28">
        <v>29398.18</v>
      </c>
      <c r="AR11" s="29">
        <f t="shared" si="13"/>
        <v>0.1062</v>
      </c>
      <c r="AS11" s="31" t="s">
        <v>82</v>
      </c>
      <c r="AT11" s="28">
        <v>81565.47</v>
      </c>
      <c r="AU11" s="29">
        <f t="shared" si="14"/>
        <v>1.7745</v>
      </c>
      <c r="AV11" s="31" t="s">
        <v>83</v>
      </c>
      <c r="AW11" s="28">
        <v>45968.82</v>
      </c>
      <c r="AX11" s="29">
        <f t="shared" si="15"/>
        <v>-0.43640000000000001</v>
      </c>
      <c r="AY11" s="30" t="s">
        <v>84</v>
      </c>
      <c r="AZ11" s="28">
        <v>51383.96</v>
      </c>
      <c r="BA11" s="29">
        <f t="shared" si="16"/>
        <v>0.1178</v>
      </c>
      <c r="BB11" s="30" t="s">
        <v>85</v>
      </c>
      <c r="BC11" s="28">
        <v>46402.73</v>
      </c>
      <c r="BD11" s="29">
        <f t="shared" si="17"/>
        <v>-9.69E-2</v>
      </c>
      <c r="BE11" s="31"/>
      <c r="BF11" s="28">
        <v>35363.599999999999</v>
      </c>
      <c r="BG11" s="29">
        <f t="shared" si="18"/>
        <v>-0.2379</v>
      </c>
      <c r="BH11" s="30" t="s">
        <v>78</v>
      </c>
      <c r="BI11" s="28">
        <v>14248.04</v>
      </c>
      <c r="BJ11" s="29">
        <f t="shared" si="19"/>
        <v>-0.59709999999999996</v>
      </c>
      <c r="BK11" s="30" t="s">
        <v>86</v>
      </c>
      <c r="BL11" s="28">
        <v>27103.91</v>
      </c>
      <c r="BM11" s="29">
        <f t="shared" si="20"/>
        <v>0.90229999999999999</v>
      </c>
      <c r="BN11" s="30" t="s">
        <v>188</v>
      </c>
      <c r="BO11" s="28">
        <v>38277.040000000001</v>
      </c>
      <c r="BP11" s="29">
        <f t="shared" si="21"/>
        <v>0.41220000000000001</v>
      </c>
      <c r="BQ11" s="30" t="s">
        <v>189</v>
      </c>
      <c r="BR11" s="28">
        <v>50896.11</v>
      </c>
      <c r="BS11" s="29">
        <f t="shared" si="22"/>
        <v>0.32969999999999999</v>
      </c>
      <c r="BT11" s="30" t="s">
        <v>87</v>
      </c>
    </row>
    <row r="12" spans="1:72" ht="15.95" customHeight="1" x14ac:dyDescent="0.2">
      <c r="A12" s="33"/>
      <c r="B12" s="27" t="s">
        <v>26</v>
      </c>
      <c r="C12" s="34">
        <f>SUM(C10:C11)</f>
        <v>107578.06</v>
      </c>
      <c r="D12" s="34">
        <f>SUM(D10:D11)</f>
        <v>66045.91</v>
      </c>
      <c r="E12" s="29">
        <f t="shared" si="0"/>
        <v>-0.3861</v>
      </c>
      <c r="F12" s="32"/>
      <c r="G12" s="34">
        <f>SUM(G10:G11)</f>
        <v>93391.89</v>
      </c>
      <c r="H12" s="29">
        <f t="shared" si="1"/>
        <v>0.41399999999999998</v>
      </c>
      <c r="I12" s="31"/>
      <c r="J12" s="34">
        <f>SUM(J10:J11)</f>
        <v>71456.950000000012</v>
      </c>
      <c r="K12" s="29">
        <f t="shared" si="2"/>
        <v>-0.2349</v>
      </c>
      <c r="L12" s="31"/>
      <c r="M12" s="34">
        <f>SUM(M10:M11)</f>
        <v>66532.790000000008</v>
      </c>
      <c r="N12" s="29">
        <f t="shared" si="3"/>
        <v>-6.8900000000000003E-2</v>
      </c>
      <c r="O12" s="35"/>
      <c r="P12" s="34">
        <f>SUM(P10:P11)</f>
        <v>66367.259999999995</v>
      </c>
      <c r="Q12" s="29">
        <f t="shared" si="4"/>
        <v>-2.5000000000000001E-3</v>
      </c>
      <c r="R12" s="35"/>
      <c r="S12" s="34">
        <f>SUM(S10:S11)</f>
        <v>84176.799999999988</v>
      </c>
      <c r="T12" s="29">
        <f t="shared" si="5"/>
        <v>0.26829999999999998</v>
      </c>
      <c r="U12" s="32"/>
      <c r="V12" s="34">
        <f>SUM(V10:V11)</f>
        <v>73483.179999999993</v>
      </c>
      <c r="W12" s="29">
        <f t="shared" si="6"/>
        <v>-0.127</v>
      </c>
      <c r="X12" s="31"/>
      <c r="Y12" s="34">
        <f>SUM(Y10:Y11)</f>
        <v>80796.950000000012</v>
      </c>
      <c r="Z12" s="29">
        <f t="shared" si="7"/>
        <v>9.9500000000000005E-2</v>
      </c>
      <c r="AA12" s="46"/>
      <c r="AB12" s="34">
        <f>SUM(AB10:AB11)</f>
        <v>76491.679999999993</v>
      </c>
      <c r="AC12" s="29">
        <f t="shared" si="8"/>
        <v>-5.33E-2</v>
      </c>
      <c r="AD12" s="35"/>
      <c r="AE12" s="34">
        <f>SUM(AE10:AE11)</f>
        <v>97380.38</v>
      </c>
      <c r="AF12" s="29">
        <f t="shared" si="9"/>
        <v>0.27310000000000001</v>
      </c>
      <c r="AG12" s="35"/>
      <c r="AH12" s="34">
        <f>SUM(AH10:AH11)</f>
        <v>62110.1</v>
      </c>
      <c r="AI12" s="29">
        <f t="shared" si="10"/>
        <v>-0.36220000000000002</v>
      </c>
      <c r="AJ12" s="45"/>
      <c r="AK12" s="34">
        <f>SUM(AK10:AK11)</f>
        <v>96935.59</v>
      </c>
      <c r="AL12" s="29">
        <f t="shared" si="11"/>
        <v>0.56069999999999998</v>
      </c>
      <c r="AM12" s="46"/>
      <c r="AN12" s="34">
        <f>SUM(AN10:AN11)</f>
        <v>74606.559999999998</v>
      </c>
      <c r="AO12" s="29">
        <f t="shared" si="12"/>
        <v>-0.2303</v>
      </c>
      <c r="AP12" s="31"/>
      <c r="AQ12" s="34">
        <f>SUM(AQ10:AQ11)</f>
        <v>63563.88</v>
      </c>
      <c r="AR12" s="29">
        <f t="shared" si="13"/>
        <v>-0.14799999999999999</v>
      </c>
      <c r="AS12" s="35"/>
      <c r="AT12" s="34">
        <f>SUM(AT10:AT11)</f>
        <v>121364.11</v>
      </c>
      <c r="AU12" s="29">
        <f t="shared" si="14"/>
        <v>0.9093</v>
      </c>
      <c r="AV12" s="35"/>
      <c r="AW12" s="34">
        <f>SUM(AW10:AW11)</f>
        <v>86264.34</v>
      </c>
      <c r="AX12" s="29">
        <f t="shared" si="15"/>
        <v>-0.28920000000000001</v>
      </c>
      <c r="AY12" s="45"/>
      <c r="AZ12" s="34">
        <f>SUM(AZ10:AZ11)</f>
        <v>103339.53</v>
      </c>
      <c r="BA12" s="29">
        <f t="shared" si="16"/>
        <v>0.19789999999999999</v>
      </c>
      <c r="BB12" s="46"/>
      <c r="BC12" s="34">
        <f>SUM(BC10:BC11)</f>
        <v>76077.320000000007</v>
      </c>
      <c r="BD12" s="29">
        <f t="shared" si="17"/>
        <v>-0.26379999999999998</v>
      </c>
      <c r="BE12" s="46"/>
      <c r="BF12" s="34">
        <f>SUM(BF10:BF11)</f>
        <v>82008.989999999991</v>
      </c>
      <c r="BG12" s="29">
        <f t="shared" si="18"/>
        <v>7.8E-2</v>
      </c>
      <c r="BH12" s="35"/>
      <c r="BI12" s="34">
        <f>SUM(BI10:BI11)</f>
        <v>38598.86</v>
      </c>
      <c r="BJ12" s="29">
        <f t="shared" si="19"/>
        <v>-0.52929999999999999</v>
      </c>
      <c r="BK12" s="35"/>
      <c r="BL12" s="34">
        <f>SUM(BL10:BL11)</f>
        <v>72080.91</v>
      </c>
      <c r="BM12" s="29">
        <f t="shared" si="20"/>
        <v>0.86739999999999995</v>
      </c>
      <c r="BN12" s="30"/>
      <c r="BO12" s="34">
        <f>SUM(BO10:BO11)</f>
        <v>75350.489999999991</v>
      </c>
      <c r="BP12" s="29">
        <f t="shared" si="21"/>
        <v>4.5400000000000003E-2</v>
      </c>
      <c r="BQ12" s="35"/>
      <c r="BR12" s="34">
        <f>SUM(BR10:BR11)</f>
        <v>93933.33</v>
      </c>
      <c r="BS12" s="29">
        <f t="shared" si="22"/>
        <v>0.24660000000000001</v>
      </c>
      <c r="BT12" s="30"/>
    </row>
    <row r="13" spans="1:72" ht="15.95" customHeight="1" x14ac:dyDescent="0.2">
      <c r="A13" s="18"/>
      <c r="E13" s="36"/>
      <c r="F13" s="62"/>
      <c r="H13" s="36"/>
      <c r="I13" s="37"/>
      <c r="K13" s="36"/>
      <c r="L13" s="37"/>
      <c r="N13" s="36"/>
      <c r="Q13" s="36"/>
      <c r="T13" s="36"/>
      <c r="W13" s="36"/>
      <c r="X13" s="38"/>
      <c r="Z13" s="36"/>
      <c r="AA13" s="38"/>
      <c r="AC13" s="36"/>
      <c r="AF13" s="36"/>
      <c r="AI13" s="36"/>
      <c r="AL13" s="36"/>
      <c r="AM13" s="38"/>
      <c r="AO13" s="36"/>
      <c r="AP13" s="38"/>
      <c r="AR13" s="36"/>
      <c r="AU13" s="36"/>
      <c r="AX13" s="36"/>
      <c r="BA13" s="36"/>
      <c r="BB13" s="38"/>
      <c r="BD13" s="36"/>
      <c r="BE13" s="38"/>
      <c r="BG13" s="36"/>
      <c r="BJ13" s="36"/>
      <c r="BM13" s="36"/>
      <c r="BP13" s="36"/>
      <c r="BS13" s="36"/>
    </row>
    <row r="14" spans="1:72" ht="15.95" customHeight="1" x14ac:dyDescent="0.2">
      <c r="A14" s="39" t="s">
        <v>27</v>
      </c>
      <c r="B14" s="40"/>
      <c r="C14" s="40"/>
      <c r="D14" s="40"/>
      <c r="E14" s="41"/>
      <c r="F14" s="61"/>
      <c r="G14" s="40"/>
      <c r="H14" s="41"/>
      <c r="I14" s="63"/>
      <c r="J14" s="40"/>
      <c r="K14" s="41"/>
      <c r="L14" s="63"/>
      <c r="M14" s="40"/>
      <c r="N14" s="41"/>
      <c r="O14" s="44"/>
      <c r="P14" s="40"/>
      <c r="Q14" s="41"/>
      <c r="R14" s="44"/>
      <c r="S14" s="40"/>
      <c r="T14" s="41"/>
      <c r="U14" s="42"/>
      <c r="V14" s="40"/>
      <c r="W14" s="41"/>
      <c r="X14" s="43"/>
      <c r="Y14" s="40"/>
      <c r="Z14" s="41"/>
      <c r="AA14" s="43"/>
      <c r="AB14" s="40"/>
      <c r="AC14" s="41"/>
      <c r="AD14" s="44"/>
      <c r="AE14" s="40"/>
      <c r="AF14" s="41"/>
      <c r="AG14" s="44"/>
      <c r="AH14" s="40"/>
      <c r="AI14" s="41"/>
      <c r="AJ14" s="42"/>
      <c r="AK14" s="40"/>
      <c r="AL14" s="41"/>
      <c r="AM14" s="43"/>
      <c r="AN14" s="40"/>
      <c r="AO14" s="41"/>
      <c r="AP14" s="43"/>
      <c r="AQ14" s="40"/>
      <c r="AR14" s="41"/>
      <c r="AS14" s="44"/>
      <c r="AT14" s="40"/>
      <c r="AU14" s="41"/>
      <c r="AV14" s="44"/>
      <c r="AW14" s="40"/>
      <c r="AX14" s="41"/>
      <c r="AY14" s="42"/>
      <c r="AZ14" s="40"/>
      <c r="BA14" s="41"/>
      <c r="BB14" s="43"/>
      <c r="BC14" s="40"/>
      <c r="BD14" s="41"/>
      <c r="BE14" s="43"/>
      <c r="BF14" s="40"/>
      <c r="BG14" s="41"/>
      <c r="BH14" s="44"/>
      <c r="BI14" s="40"/>
      <c r="BJ14" s="41"/>
      <c r="BK14" s="44"/>
      <c r="BL14" s="40"/>
      <c r="BM14" s="41"/>
      <c r="BN14" s="44"/>
      <c r="BO14" s="40"/>
      <c r="BP14" s="41"/>
      <c r="BQ14" s="44"/>
      <c r="BR14" s="40"/>
      <c r="BS14" s="41"/>
      <c r="BT14" s="25"/>
    </row>
    <row r="15" spans="1:72" x14ac:dyDescent="0.2">
      <c r="A15" s="26" t="s">
        <v>28</v>
      </c>
      <c r="B15" s="27" t="s">
        <v>29</v>
      </c>
      <c r="C15" s="28">
        <v>0</v>
      </c>
      <c r="D15" s="28">
        <v>0</v>
      </c>
      <c r="E15" s="29">
        <f t="shared" ref="E15:E23" si="23">IFERROR(ROUND((D15-C15)/C15,4),0)</f>
        <v>0</v>
      </c>
      <c r="F15" s="32"/>
      <c r="G15" s="28">
        <v>0</v>
      </c>
      <c r="H15" s="29">
        <f t="shared" ref="H15:H23" si="24">IFERROR(ROUND((G15-D15)/D15,4),0)</f>
        <v>0</v>
      </c>
      <c r="I15" s="31"/>
      <c r="J15" s="28">
        <v>0</v>
      </c>
      <c r="K15" s="29">
        <f t="shared" ref="K15:K23" si="25">IFERROR(ROUND((J15-G15)/G15,4),0)</f>
        <v>0</v>
      </c>
      <c r="L15" s="31"/>
      <c r="M15" s="28">
        <v>0</v>
      </c>
      <c r="N15" s="29">
        <f t="shared" ref="N15:N23" si="26">(IFERROR(ROUND((M15-J15)/J15,4),0))</f>
        <v>0</v>
      </c>
      <c r="O15" s="45"/>
      <c r="P15" s="28">
        <v>0</v>
      </c>
      <c r="Q15" s="29">
        <f t="shared" ref="Q15:Q23" si="27">(IFERROR(ROUND((P15-M15)/M15,4),0))</f>
        <v>0</v>
      </c>
      <c r="R15" s="45"/>
      <c r="S15" s="28">
        <v>0</v>
      </c>
      <c r="T15" s="29">
        <f t="shared" ref="T15:T23" si="28">(IFERROR(ROUND((S15-P15)/P15,4),0))</f>
        <v>0</v>
      </c>
      <c r="U15" s="45"/>
      <c r="V15" s="28">
        <v>0</v>
      </c>
      <c r="W15" s="29">
        <f t="shared" ref="W15:W23" si="29">IFERROR(ROUND((V15-S15)/S15,4),0)</f>
        <v>0</v>
      </c>
      <c r="X15" s="46"/>
      <c r="Y15" s="28">
        <v>0</v>
      </c>
      <c r="Z15" s="29">
        <f t="shared" ref="Z15:Z23" si="30">IFERROR(ROUND((Y15-V15)/V15,4),0)</f>
        <v>0</v>
      </c>
      <c r="AA15" s="46"/>
      <c r="AB15" s="28">
        <v>0</v>
      </c>
      <c r="AC15" s="29">
        <f t="shared" ref="AC15:AC23" si="31">(IFERROR(ROUND((AB15-Y15)/Y15,4),0))</f>
        <v>0</v>
      </c>
      <c r="AD15" s="45"/>
      <c r="AE15" s="28">
        <v>0</v>
      </c>
      <c r="AF15" s="29">
        <f t="shared" ref="AF15:AF23" si="32">(IFERROR(ROUND((AE15-AB15)/AB15,4),0))</f>
        <v>0</v>
      </c>
      <c r="AG15" s="45"/>
      <c r="AH15" s="28">
        <v>0</v>
      </c>
      <c r="AI15" s="29">
        <f t="shared" ref="AI15:AI23" si="33">(IFERROR(ROUND((AH15-AE15)/AE15,4),0))</f>
        <v>0</v>
      </c>
      <c r="AJ15" s="45"/>
      <c r="AK15" s="28">
        <v>0</v>
      </c>
      <c r="AL15" s="29">
        <f t="shared" ref="AL15:AL23" si="34">IFERROR(ROUND((AK15-AH15)/AH15,4),0)</f>
        <v>0</v>
      </c>
      <c r="AM15" s="46"/>
      <c r="AN15" s="28">
        <v>0</v>
      </c>
      <c r="AO15" s="29">
        <f t="shared" ref="AO15:AO23" si="35">IFERROR(ROUND((AN15-AK15)/AK15,4),0)</f>
        <v>0</v>
      </c>
      <c r="AP15" s="46"/>
      <c r="AQ15" s="28">
        <v>0</v>
      </c>
      <c r="AR15" s="29">
        <f t="shared" ref="AR15:AR23" si="36">(IFERROR(ROUND((AQ15-AN15)/AN15,4),0))</f>
        <v>0</v>
      </c>
      <c r="AS15" s="45"/>
      <c r="AT15" s="28">
        <v>0</v>
      </c>
      <c r="AU15" s="29">
        <f t="shared" ref="AU15:AU23" si="37">(IFERROR(ROUND((AT15-AQ15)/AQ15,4),0))</f>
        <v>0</v>
      </c>
      <c r="AV15" s="45"/>
      <c r="AW15" s="28">
        <v>0</v>
      </c>
      <c r="AX15" s="29">
        <f t="shared" ref="AX15:AX23" si="38">(IFERROR(ROUND((AW15-AT15)/AT15,4),0))</f>
        <v>0</v>
      </c>
      <c r="AY15" s="45"/>
      <c r="AZ15" s="28">
        <v>0</v>
      </c>
      <c r="BA15" s="29">
        <f t="shared" ref="BA15:BA23" si="39">IFERROR(ROUND((AZ15-AW15)/AW15,4),0)</f>
        <v>0</v>
      </c>
      <c r="BB15" s="46"/>
      <c r="BC15" s="28">
        <v>0</v>
      </c>
      <c r="BD15" s="29">
        <f t="shared" ref="BD15:BD23" si="40">IFERROR(ROUND((BC15-AZ15)/AZ15,4),0)</f>
        <v>0</v>
      </c>
      <c r="BE15" s="46"/>
      <c r="BF15" s="28">
        <v>0</v>
      </c>
      <c r="BG15" s="29">
        <f t="shared" ref="BG15:BG23" si="41">(IFERROR(ROUND((BF15-BC15)/BC15,4),0))</f>
        <v>0</v>
      </c>
      <c r="BH15" s="45"/>
      <c r="BI15" s="28">
        <v>0</v>
      </c>
      <c r="BJ15" s="29">
        <f t="shared" ref="BJ15:BJ23" si="42">(IFERROR(ROUND((BI15-BF15)/BF15,4),0))</f>
        <v>0</v>
      </c>
      <c r="BK15" s="45"/>
      <c r="BL15" s="28">
        <v>0</v>
      </c>
      <c r="BM15" s="29">
        <f t="shared" ref="BM15:BM23" si="43">(IFERROR(ROUND((BL15-BI15)/BI15,4),0))</f>
        <v>0</v>
      </c>
      <c r="BN15" s="45"/>
      <c r="BO15" s="28">
        <v>0</v>
      </c>
      <c r="BP15" s="29">
        <f t="shared" ref="BP15:BP23" si="44">(IFERROR(ROUND((BO15-BL15)/BL15,4),0))</f>
        <v>0</v>
      </c>
      <c r="BQ15" s="45"/>
      <c r="BR15" s="28">
        <v>0</v>
      </c>
      <c r="BS15" s="29">
        <f t="shared" ref="BS15:BS23" si="45">(IFERROR(ROUND((BR15-BO15)/BO15,4),0))</f>
        <v>0</v>
      </c>
      <c r="BT15" s="35"/>
    </row>
    <row r="16" spans="1:72" ht="38.25" x14ac:dyDescent="0.2">
      <c r="A16" s="26" t="s">
        <v>30</v>
      </c>
      <c r="B16" s="27" t="s">
        <v>31</v>
      </c>
      <c r="C16" s="28">
        <v>482732.77</v>
      </c>
      <c r="D16" s="28">
        <v>299378.38</v>
      </c>
      <c r="E16" s="29">
        <f t="shared" si="23"/>
        <v>-0.37980000000000003</v>
      </c>
      <c r="F16" s="32" t="s">
        <v>88</v>
      </c>
      <c r="G16" s="28">
        <v>128581.47</v>
      </c>
      <c r="H16" s="29">
        <f t="shared" si="24"/>
        <v>-0.57050000000000001</v>
      </c>
      <c r="I16" s="31" t="s">
        <v>89</v>
      </c>
      <c r="J16" s="28">
        <v>99146.42</v>
      </c>
      <c r="K16" s="29">
        <f t="shared" si="25"/>
        <v>-0.22889999999999999</v>
      </c>
      <c r="L16" s="31" t="s">
        <v>90</v>
      </c>
      <c r="M16" s="28">
        <v>0</v>
      </c>
      <c r="N16" s="29">
        <f t="shared" si="26"/>
        <v>-1</v>
      </c>
      <c r="O16" s="45" t="s">
        <v>91</v>
      </c>
      <c r="P16" s="28">
        <v>0</v>
      </c>
      <c r="Q16" s="29">
        <f t="shared" si="27"/>
        <v>0</v>
      </c>
      <c r="R16" s="45"/>
      <c r="S16" s="28">
        <v>0</v>
      </c>
      <c r="T16" s="29">
        <f t="shared" si="28"/>
        <v>0</v>
      </c>
      <c r="U16" s="45"/>
      <c r="V16" s="28">
        <v>0</v>
      </c>
      <c r="W16" s="29">
        <f t="shared" si="29"/>
        <v>0</v>
      </c>
      <c r="X16" s="46"/>
      <c r="Y16" s="64">
        <v>0</v>
      </c>
      <c r="Z16" s="29">
        <f t="shared" si="30"/>
        <v>0</v>
      </c>
      <c r="AA16" s="46"/>
      <c r="AB16" s="64">
        <v>0</v>
      </c>
      <c r="AC16" s="29">
        <f t="shared" si="31"/>
        <v>0</v>
      </c>
      <c r="AD16" s="65"/>
      <c r="AE16" s="64">
        <v>0</v>
      </c>
      <c r="AF16" s="29">
        <f t="shared" si="32"/>
        <v>0</v>
      </c>
      <c r="AG16" s="65"/>
      <c r="AH16" s="64">
        <v>0</v>
      </c>
      <c r="AI16" s="29">
        <f t="shared" si="33"/>
        <v>0</v>
      </c>
      <c r="AJ16" s="42"/>
      <c r="AK16" s="64">
        <v>0</v>
      </c>
      <c r="AL16" s="29">
        <f t="shared" si="34"/>
        <v>0</v>
      </c>
      <c r="AM16" s="66"/>
      <c r="AN16" s="64">
        <v>0</v>
      </c>
      <c r="AO16" s="29">
        <f t="shared" si="35"/>
        <v>0</v>
      </c>
      <c r="AP16" s="46"/>
      <c r="AQ16" s="64">
        <v>0</v>
      </c>
      <c r="AR16" s="29">
        <f t="shared" si="36"/>
        <v>0</v>
      </c>
      <c r="AS16" s="65"/>
      <c r="AT16" s="64">
        <v>0</v>
      </c>
      <c r="AU16" s="29">
        <f t="shared" si="37"/>
        <v>0</v>
      </c>
      <c r="AV16" s="65"/>
      <c r="AW16" s="64">
        <v>0</v>
      </c>
      <c r="AX16" s="29">
        <f t="shared" si="38"/>
        <v>0</v>
      </c>
      <c r="AY16" s="42"/>
      <c r="AZ16" s="64">
        <v>0</v>
      </c>
      <c r="BA16" s="29">
        <f t="shared" si="39"/>
        <v>0</v>
      </c>
      <c r="BB16" s="66"/>
      <c r="BC16" s="64">
        <v>0</v>
      </c>
      <c r="BD16" s="29">
        <f t="shared" si="40"/>
        <v>0</v>
      </c>
      <c r="BE16" s="46"/>
      <c r="BF16" s="64">
        <v>0</v>
      </c>
      <c r="BG16" s="29">
        <f t="shared" si="41"/>
        <v>0</v>
      </c>
      <c r="BH16" s="65"/>
      <c r="BI16" s="64">
        <v>0</v>
      </c>
      <c r="BJ16" s="29">
        <f t="shared" si="42"/>
        <v>0</v>
      </c>
      <c r="BK16" s="45"/>
      <c r="BL16" s="28">
        <v>0</v>
      </c>
      <c r="BM16" s="29">
        <f t="shared" si="43"/>
        <v>0</v>
      </c>
      <c r="BN16" s="45"/>
      <c r="BO16" s="28">
        <v>0</v>
      </c>
      <c r="BP16" s="29">
        <f t="shared" si="44"/>
        <v>0</v>
      </c>
      <c r="BQ16" s="45"/>
      <c r="BR16" s="28">
        <v>0</v>
      </c>
      <c r="BS16" s="29">
        <f t="shared" si="45"/>
        <v>0</v>
      </c>
      <c r="BT16" s="35"/>
    </row>
    <row r="17" spans="1:72" x14ac:dyDescent="0.2">
      <c r="A17" s="26" t="s">
        <v>32</v>
      </c>
      <c r="B17" s="27" t="s">
        <v>33</v>
      </c>
      <c r="C17" s="28">
        <v>13009.79</v>
      </c>
      <c r="D17" s="28">
        <v>10954.81</v>
      </c>
      <c r="E17" s="29">
        <f t="shared" si="23"/>
        <v>-0.158</v>
      </c>
      <c r="F17" s="30" t="s">
        <v>92</v>
      </c>
      <c r="G17" s="28">
        <v>13374.21</v>
      </c>
      <c r="H17" s="29">
        <f t="shared" si="24"/>
        <v>0.22090000000000001</v>
      </c>
      <c r="I17" s="30" t="s">
        <v>92</v>
      </c>
      <c r="J17" s="28">
        <v>10793.59</v>
      </c>
      <c r="K17" s="29">
        <f t="shared" si="25"/>
        <v>-0.193</v>
      </c>
      <c r="L17" s="30" t="s">
        <v>92</v>
      </c>
      <c r="M17" s="28">
        <v>0</v>
      </c>
      <c r="N17" s="29">
        <f t="shared" si="26"/>
        <v>-1</v>
      </c>
      <c r="O17" s="45" t="s">
        <v>91</v>
      </c>
      <c r="P17" s="28">
        <v>0</v>
      </c>
      <c r="Q17" s="29">
        <f t="shared" si="27"/>
        <v>0</v>
      </c>
      <c r="R17" s="45"/>
      <c r="S17" s="28">
        <v>0</v>
      </c>
      <c r="T17" s="29">
        <f t="shared" si="28"/>
        <v>0</v>
      </c>
      <c r="U17" s="45"/>
      <c r="V17" s="28">
        <v>0</v>
      </c>
      <c r="W17" s="29">
        <f t="shared" si="29"/>
        <v>0</v>
      </c>
      <c r="X17" s="46"/>
      <c r="Y17" s="64">
        <v>0</v>
      </c>
      <c r="Z17" s="29">
        <f t="shared" si="30"/>
        <v>0</v>
      </c>
      <c r="AA17" s="46"/>
      <c r="AB17" s="64">
        <v>0</v>
      </c>
      <c r="AC17" s="29">
        <f t="shared" si="31"/>
        <v>0</v>
      </c>
      <c r="AD17" s="65"/>
      <c r="AE17" s="64">
        <v>0</v>
      </c>
      <c r="AF17" s="29">
        <f t="shared" si="32"/>
        <v>0</v>
      </c>
      <c r="AG17" s="65"/>
      <c r="AH17" s="64">
        <v>0</v>
      </c>
      <c r="AI17" s="29">
        <f t="shared" si="33"/>
        <v>0</v>
      </c>
      <c r="AJ17" s="42"/>
      <c r="AK17" s="64">
        <v>0</v>
      </c>
      <c r="AL17" s="29">
        <f t="shared" si="34"/>
        <v>0</v>
      </c>
      <c r="AM17" s="66"/>
      <c r="AN17" s="64">
        <v>0</v>
      </c>
      <c r="AO17" s="29">
        <f t="shared" si="35"/>
        <v>0</v>
      </c>
      <c r="AP17" s="46"/>
      <c r="AQ17" s="64">
        <v>0</v>
      </c>
      <c r="AR17" s="29">
        <f t="shared" si="36"/>
        <v>0</v>
      </c>
      <c r="AS17" s="65"/>
      <c r="AT17" s="64">
        <v>0</v>
      </c>
      <c r="AU17" s="29">
        <f t="shared" si="37"/>
        <v>0</v>
      </c>
      <c r="AV17" s="65"/>
      <c r="AW17" s="64">
        <v>0</v>
      </c>
      <c r="AX17" s="29">
        <f t="shared" si="38"/>
        <v>0</v>
      </c>
      <c r="AY17" s="42"/>
      <c r="AZ17" s="64">
        <v>0</v>
      </c>
      <c r="BA17" s="29">
        <f t="shared" si="39"/>
        <v>0</v>
      </c>
      <c r="BB17" s="66"/>
      <c r="BC17" s="64">
        <v>0</v>
      </c>
      <c r="BD17" s="29">
        <f t="shared" si="40"/>
        <v>0</v>
      </c>
      <c r="BE17" s="46"/>
      <c r="BF17" s="64">
        <v>0</v>
      </c>
      <c r="BG17" s="29">
        <f t="shared" si="41"/>
        <v>0</v>
      </c>
      <c r="BH17" s="65"/>
      <c r="BI17" s="64">
        <v>0</v>
      </c>
      <c r="BJ17" s="29">
        <f t="shared" si="42"/>
        <v>0</v>
      </c>
      <c r="BK17" s="65"/>
      <c r="BL17" s="64">
        <v>0</v>
      </c>
      <c r="BM17" s="29">
        <f t="shared" si="43"/>
        <v>0</v>
      </c>
      <c r="BN17" s="67"/>
      <c r="BO17" s="68">
        <v>0</v>
      </c>
      <c r="BP17" s="69">
        <f t="shared" si="44"/>
        <v>0</v>
      </c>
      <c r="BQ17" s="67"/>
      <c r="BR17" s="68">
        <v>0</v>
      </c>
      <c r="BS17" s="69">
        <f t="shared" si="45"/>
        <v>0</v>
      </c>
      <c r="BT17" s="35"/>
    </row>
    <row r="18" spans="1:72" ht="89.25" x14ac:dyDescent="0.2">
      <c r="A18" s="26" t="s">
        <v>34</v>
      </c>
      <c r="B18" s="27" t="s">
        <v>35</v>
      </c>
      <c r="C18" s="28">
        <v>207643.41</v>
      </c>
      <c r="D18" s="28">
        <v>306550.24</v>
      </c>
      <c r="E18" s="29">
        <f t="shared" si="23"/>
        <v>0.4763</v>
      </c>
      <c r="F18" s="30" t="s">
        <v>93</v>
      </c>
      <c r="G18" s="28">
        <v>291023.03000000003</v>
      </c>
      <c r="H18" s="29">
        <f t="shared" si="24"/>
        <v>-5.0700000000000002E-2</v>
      </c>
      <c r="I18" s="31"/>
      <c r="J18" s="28">
        <v>288401.63</v>
      </c>
      <c r="K18" s="29">
        <f t="shared" si="25"/>
        <v>-8.9999999999999993E-3</v>
      </c>
      <c r="L18" s="31"/>
      <c r="M18" s="28">
        <v>0</v>
      </c>
      <c r="N18" s="29">
        <f t="shared" si="26"/>
        <v>-1</v>
      </c>
      <c r="O18" s="45" t="s">
        <v>91</v>
      </c>
      <c r="P18" s="28">
        <v>0</v>
      </c>
      <c r="Q18" s="29">
        <f t="shared" si="27"/>
        <v>0</v>
      </c>
      <c r="R18" s="45"/>
      <c r="S18" s="28">
        <v>0</v>
      </c>
      <c r="T18" s="29">
        <f t="shared" si="28"/>
        <v>0</v>
      </c>
      <c r="U18" s="45"/>
      <c r="V18" s="28">
        <v>0</v>
      </c>
      <c r="W18" s="29">
        <f t="shared" si="29"/>
        <v>0</v>
      </c>
      <c r="X18" s="46"/>
      <c r="Y18" s="28">
        <v>0</v>
      </c>
      <c r="Z18" s="29">
        <f t="shared" si="30"/>
        <v>0</v>
      </c>
      <c r="AA18" s="46"/>
      <c r="AB18" s="28">
        <v>0</v>
      </c>
      <c r="AC18" s="29">
        <f t="shared" si="31"/>
        <v>0</v>
      </c>
      <c r="AD18" s="45"/>
      <c r="AE18" s="28">
        <v>0</v>
      </c>
      <c r="AF18" s="29">
        <f t="shared" si="32"/>
        <v>0</v>
      </c>
      <c r="AG18" s="45"/>
      <c r="AH18" s="28">
        <v>0</v>
      </c>
      <c r="AI18" s="29">
        <f t="shared" si="33"/>
        <v>0</v>
      </c>
      <c r="AJ18" s="45"/>
      <c r="AK18" s="28">
        <v>0</v>
      </c>
      <c r="AL18" s="29">
        <f t="shared" si="34"/>
        <v>0</v>
      </c>
      <c r="AM18" s="46"/>
      <c r="AN18" s="28">
        <v>0</v>
      </c>
      <c r="AO18" s="29">
        <f t="shared" si="35"/>
        <v>0</v>
      </c>
      <c r="AP18" s="46"/>
      <c r="AQ18" s="28">
        <v>0</v>
      </c>
      <c r="AR18" s="29">
        <f t="shared" si="36"/>
        <v>0</v>
      </c>
      <c r="AS18" s="45"/>
      <c r="AT18" s="28">
        <v>0</v>
      </c>
      <c r="AU18" s="29">
        <f t="shared" si="37"/>
        <v>0</v>
      </c>
      <c r="AV18" s="45"/>
      <c r="AW18" s="28">
        <v>0</v>
      </c>
      <c r="AX18" s="29">
        <f t="shared" si="38"/>
        <v>0</v>
      </c>
      <c r="AY18" s="45"/>
      <c r="AZ18" s="28">
        <v>0</v>
      </c>
      <c r="BA18" s="29">
        <f t="shared" si="39"/>
        <v>0</v>
      </c>
      <c r="BB18" s="46"/>
      <c r="BC18" s="28">
        <v>0</v>
      </c>
      <c r="BD18" s="29">
        <f t="shared" si="40"/>
        <v>0</v>
      </c>
      <c r="BE18" s="46"/>
      <c r="BF18" s="28">
        <v>0</v>
      </c>
      <c r="BG18" s="29">
        <f t="shared" si="41"/>
        <v>0</v>
      </c>
      <c r="BH18" s="45"/>
      <c r="BI18" s="28">
        <v>0</v>
      </c>
      <c r="BJ18" s="29">
        <f t="shared" si="42"/>
        <v>0</v>
      </c>
      <c r="BK18" s="45"/>
      <c r="BL18" s="28">
        <v>0</v>
      </c>
      <c r="BM18" s="29">
        <f t="shared" si="43"/>
        <v>0</v>
      </c>
      <c r="BN18" s="45"/>
      <c r="BO18" s="28">
        <v>0</v>
      </c>
      <c r="BP18" s="29">
        <f t="shared" si="44"/>
        <v>0</v>
      </c>
      <c r="BQ18" s="45"/>
      <c r="BR18" s="28">
        <v>0</v>
      </c>
      <c r="BS18" s="29">
        <f t="shared" si="45"/>
        <v>0</v>
      </c>
      <c r="BT18" s="35"/>
    </row>
    <row r="19" spans="1:72" ht="38.25" x14ac:dyDescent="0.2">
      <c r="A19" s="26" t="s">
        <v>36</v>
      </c>
      <c r="B19" s="27" t="s">
        <v>37</v>
      </c>
      <c r="C19" s="28">
        <v>94141.14</v>
      </c>
      <c r="D19" s="28">
        <v>53300.2</v>
      </c>
      <c r="E19" s="29">
        <f t="shared" si="23"/>
        <v>-0.43380000000000002</v>
      </c>
      <c r="F19" s="32" t="s">
        <v>94</v>
      </c>
      <c r="G19" s="28">
        <v>66972.38</v>
      </c>
      <c r="H19" s="29">
        <f t="shared" si="24"/>
        <v>0.25650000000000001</v>
      </c>
      <c r="I19" s="31" t="s">
        <v>95</v>
      </c>
      <c r="J19" s="28">
        <v>54220.77</v>
      </c>
      <c r="K19" s="29">
        <f t="shared" si="25"/>
        <v>-0.19040000000000001</v>
      </c>
      <c r="L19" s="31" t="s">
        <v>96</v>
      </c>
      <c r="M19" s="28">
        <v>0</v>
      </c>
      <c r="N19" s="29">
        <f t="shared" si="26"/>
        <v>-1</v>
      </c>
      <c r="O19" s="45" t="s">
        <v>91</v>
      </c>
      <c r="P19" s="28">
        <v>0</v>
      </c>
      <c r="Q19" s="29">
        <f t="shared" si="27"/>
        <v>0</v>
      </c>
      <c r="R19" s="45"/>
      <c r="S19" s="28">
        <v>0</v>
      </c>
      <c r="T19" s="29">
        <f t="shared" si="28"/>
        <v>0</v>
      </c>
      <c r="U19" s="45"/>
      <c r="V19" s="28">
        <v>0</v>
      </c>
      <c r="W19" s="29">
        <f t="shared" si="29"/>
        <v>0</v>
      </c>
      <c r="X19" s="46"/>
      <c r="Y19" s="28">
        <v>0</v>
      </c>
      <c r="Z19" s="29">
        <f t="shared" si="30"/>
        <v>0</v>
      </c>
      <c r="AA19" s="46"/>
      <c r="AB19" s="28">
        <v>0</v>
      </c>
      <c r="AC19" s="29">
        <f t="shared" si="31"/>
        <v>0</v>
      </c>
      <c r="AD19" s="45"/>
      <c r="AE19" s="28">
        <v>0</v>
      </c>
      <c r="AF19" s="29">
        <f t="shared" si="32"/>
        <v>0</v>
      </c>
      <c r="AG19" s="45"/>
      <c r="AH19" s="28">
        <v>0</v>
      </c>
      <c r="AI19" s="29">
        <f t="shared" si="33"/>
        <v>0</v>
      </c>
      <c r="AJ19" s="45"/>
      <c r="AK19" s="28">
        <v>0</v>
      </c>
      <c r="AL19" s="29">
        <f t="shared" si="34"/>
        <v>0</v>
      </c>
      <c r="AM19" s="46"/>
      <c r="AN19" s="28">
        <v>0</v>
      </c>
      <c r="AO19" s="29">
        <f t="shared" si="35"/>
        <v>0</v>
      </c>
      <c r="AP19" s="46"/>
      <c r="AQ19" s="28">
        <v>0</v>
      </c>
      <c r="AR19" s="29">
        <f t="shared" si="36"/>
        <v>0</v>
      </c>
      <c r="AS19" s="45"/>
      <c r="AT19" s="28">
        <v>0</v>
      </c>
      <c r="AU19" s="29">
        <f t="shared" si="37"/>
        <v>0</v>
      </c>
      <c r="AV19" s="45"/>
      <c r="AW19" s="28">
        <v>0</v>
      </c>
      <c r="AX19" s="29">
        <f t="shared" si="38"/>
        <v>0</v>
      </c>
      <c r="AY19" s="45"/>
      <c r="AZ19" s="28">
        <v>0</v>
      </c>
      <c r="BA19" s="29">
        <f t="shared" si="39"/>
        <v>0</v>
      </c>
      <c r="BB19" s="46"/>
      <c r="BC19" s="28">
        <v>0</v>
      </c>
      <c r="BD19" s="29">
        <f t="shared" si="40"/>
        <v>0</v>
      </c>
      <c r="BE19" s="46"/>
      <c r="BF19" s="28">
        <v>0</v>
      </c>
      <c r="BG19" s="29">
        <f t="shared" si="41"/>
        <v>0</v>
      </c>
      <c r="BH19" s="45"/>
      <c r="BI19" s="28">
        <v>0</v>
      </c>
      <c r="BJ19" s="29">
        <f t="shared" si="42"/>
        <v>0</v>
      </c>
      <c r="BK19" s="45"/>
      <c r="BL19" s="28">
        <v>0</v>
      </c>
      <c r="BM19" s="29">
        <f t="shared" si="43"/>
        <v>0</v>
      </c>
      <c r="BN19" s="45"/>
      <c r="BO19" s="28">
        <v>0</v>
      </c>
      <c r="BP19" s="29">
        <f t="shared" si="44"/>
        <v>0</v>
      </c>
      <c r="BQ19" s="45"/>
      <c r="BR19" s="28">
        <v>0</v>
      </c>
      <c r="BS19" s="29">
        <f t="shared" si="45"/>
        <v>0</v>
      </c>
      <c r="BT19" s="35"/>
    </row>
    <row r="20" spans="1:72" x14ac:dyDescent="0.2">
      <c r="A20" s="26" t="s">
        <v>38</v>
      </c>
      <c r="B20" s="27" t="s">
        <v>39</v>
      </c>
      <c r="C20" s="28">
        <v>0</v>
      </c>
      <c r="D20" s="28">
        <v>0</v>
      </c>
      <c r="E20" s="29">
        <f t="shared" si="23"/>
        <v>0</v>
      </c>
      <c r="F20" s="32"/>
      <c r="G20" s="28">
        <v>0</v>
      </c>
      <c r="H20" s="29">
        <f t="shared" si="24"/>
        <v>0</v>
      </c>
      <c r="I20" s="31"/>
      <c r="J20" s="28">
        <v>0</v>
      </c>
      <c r="K20" s="29">
        <f t="shared" si="25"/>
        <v>0</v>
      </c>
      <c r="L20" s="31"/>
      <c r="M20" s="28">
        <v>0</v>
      </c>
      <c r="N20" s="29">
        <f t="shared" si="26"/>
        <v>0</v>
      </c>
      <c r="O20" s="45"/>
      <c r="P20" s="28">
        <v>0</v>
      </c>
      <c r="Q20" s="29">
        <f t="shared" si="27"/>
        <v>0</v>
      </c>
      <c r="R20" s="45"/>
      <c r="S20" s="28">
        <v>0</v>
      </c>
      <c r="T20" s="29">
        <f t="shared" si="28"/>
        <v>0</v>
      </c>
      <c r="U20" s="45"/>
      <c r="V20" s="28">
        <v>0</v>
      </c>
      <c r="W20" s="29">
        <f t="shared" si="29"/>
        <v>0</v>
      </c>
      <c r="X20" s="46"/>
      <c r="Y20" s="28">
        <v>0</v>
      </c>
      <c r="Z20" s="29">
        <f t="shared" si="30"/>
        <v>0</v>
      </c>
      <c r="AA20" s="46"/>
      <c r="AB20" s="28">
        <v>0</v>
      </c>
      <c r="AC20" s="29">
        <f t="shared" si="31"/>
        <v>0</v>
      </c>
      <c r="AD20" s="45"/>
      <c r="AE20" s="28">
        <v>0</v>
      </c>
      <c r="AF20" s="29">
        <f t="shared" si="32"/>
        <v>0</v>
      </c>
      <c r="AG20" s="45"/>
      <c r="AH20" s="28">
        <v>0</v>
      </c>
      <c r="AI20" s="29">
        <f t="shared" si="33"/>
        <v>0</v>
      </c>
      <c r="AJ20" s="45"/>
      <c r="AK20" s="28">
        <v>0</v>
      </c>
      <c r="AL20" s="29">
        <f t="shared" si="34"/>
        <v>0</v>
      </c>
      <c r="AM20" s="46"/>
      <c r="AN20" s="28">
        <v>0</v>
      </c>
      <c r="AO20" s="29">
        <f t="shared" si="35"/>
        <v>0</v>
      </c>
      <c r="AP20" s="46"/>
      <c r="AQ20" s="28">
        <v>0</v>
      </c>
      <c r="AR20" s="29">
        <f t="shared" si="36"/>
        <v>0</v>
      </c>
      <c r="AS20" s="45"/>
      <c r="AT20" s="28">
        <v>0</v>
      </c>
      <c r="AU20" s="29">
        <f t="shared" si="37"/>
        <v>0</v>
      </c>
      <c r="AV20" s="45"/>
      <c r="AW20" s="28">
        <v>0</v>
      </c>
      <c r="AX20" s="29">
        <f t="shared" si="38"/>
        <v>0</v>
      </c>
      <c r="AY20" s="45"/>
      <c r="AZ20" s="28">
        <v>0</v>
      </c>
      <c r="BA20" s="29">
        <f t="shared" si="39"/>
        <v>0</v>
      </c>
      <c r="BB20" s="46"/>
      <c r="BC20" s="28">
        <v>0</v>
      </c>
      <c r="BD20" s="29">
        <f t="shared" si="40"/>
        <v>0</v>
      </c>
      <c r="BE20" s="46"/>
      <c r="BF20" s="28">
        <v>0</v>
      </c>
      <c r="BG20" s="29">
        <f t="shared" si="41"/>
        <v>0</v>
      </c>
      <c r="BH20" s="45"/>
      <c r="BI20" s="28">
        <v>0</v>
      </c>
      <c r="BJ20" s="29">
        <f t="shared" si="42"/>
        <v>0</v>
      </c>
      <c r="BK20" s="45"/>
      <c r="BL20" s="28">
        <v>0</v>
      </c>
      <c r="BM20" s="29">
        <f t="shared" si="43"/>
        <v>0</v>
      </c>
      <c r="BN20" s="45"/>
      <c r="BO20" s="28">
        <v>0</v>
      </c>
      <c r="BP20" s="29">
        <f t="shared" si="44"/>
        <v>0</v>
      </c>
      <c r="BQ20" s="45"/>
      <c r="BR20" s="28">
        <v>0</v>
      </c>
      <c r="BS20" s="29">
        <f t="shared" si="45"/>
        <v>0</v>
      </c>
      <c r="BT20" s="35"/>
    </row>
    <row r="21" spans="1:72" ht="51" x14ac:dyDescent="0.2">
      <c r="A21" s="26" t="s">
        <v>40</v>
      </c>
      <c r="B21" s="27" t="s">
        <v>41</v>
      </c>
      <c r="C21" s="28">
        <v>83561.070000000007</v>
      </c>
      <c r="D21" s="28">
        <v>20247.28</v>
      </c>
      <c r="E21" s="29">
        <f t="shared" si="23"/>
        <v>-0.75770000000000004</v>
      </c>
      <c r="F21" s="32" t="s">
        <v>97</v>
      </c>
      <c r="G21" s="28">
        <v>37741</v>
      </c>
      <c r="H21" s="29">
        <f t="shared" si="24"/>
        <v>0.86399999999999999</v>
      </c>
      <c r="I21" s="30" t="s">
        <v>98</v>
      </c>
      <c r="J21" s="28">
        <v>22777.09</v>
      </c>
      <c r="K21" s="29">
        <f t="shared" si="25"/>
        <v>-0.39650000000000002</v>
      </c>
      <c r="L21" s="31" t="s">
        <v>99</v>
      </c>
      <c r="M21" s="28">
        <v>0</v>
      </c>
      <c r="N21" s="29">
        <f t="shared" si="26"/>
        <v>-1</v>
      </c>
      <c r="O21" s="45" t="s">
        <v>91</v>
      </c>
      <c r="P21" s="28">
        <v>0</v>
      </c>
      <c r="Q21" s="29">
        <f t="shared" si="27"/>
        <v>0</v>
      </c>
      <c r="R21" s="45"/>
      <c r="S21" s="28">
        <v>0</v>
      </c>
      <c r="T21" s="29">
        <f t="shared" si="28"/>
        <v>0</v>
      </c>
      <c r="U21" s="45"/>
      <c r="V21" s="28">
        <v>0</v>
      </c>
      <c r="W21" s="29">
        <f t="shared" si="29"/>
        <v>0</v>
      </c>
      <c r="X21" s="46"/>
      <c r="Y21" s="28">
        <v>0</v>
      </c>
      <c r="Z21" s="29">
        <f t="shared" si="30"/>
        <v>0</v>
      </c>
      <c r="AA21" s="46"/>
      <c r="AB21" s="28">
        <v>0</v>
      </c>
      <c r="AC21" s="29">
        <f t="shared" si="31"/>
        <v>0</v>
      </c>
      <c r="AD21" s="45"/>
      <c r="AE21" s="28">
        <v>0</v>
      </c>
      <c r="AF21" s="29">
        <f t="shared" si="32"/>
        <v>0</v>
      </c>
      <c r="AG21" s="45"/>
      <c r="AH21" s="28">
        <v>0</v>
      </c>
      <c r="AI21" s="29">
        <f t="shared" si="33"/>
        <v>0</v>
      </c>
      <c r="AJ21" s="45"/>
      <c r="AK21" s="28">
        <v>0</v>
      </c>
      <c r="AL21" s="29">
        <f t="shared" si="34"/>
        <v>0</v>
      </c>
      <c r="AM21" s="46"/>
      <c r="AN21" s="28">
        <v>0</v>
      </c>
      <c r="AO21" s="29">
        <f t="shared" si="35"/>
        <v>0</v>
      </c>
      <c r="AP21" s="46"/>
      <c r="AQ21" s="28">
        <v>0</v>
      </c>
      <c r="AR21" s="29">
        <f t="shared" si="36"/>
        <v>0</v>
      </c>
      <c r="AS21" s="45"/>
      <c r="AT21" s="28">
        <v>0</v>
      </c>
      <c r="AU21" s="29">
        <f t="shared" si="37"/>
        <v>0</v>
      </c>
      <c r="AV21" s="45"/>
      <c r="AW21" s="28">
        <v>0</v>
      </c>
      <c r="AX21" s="29">
        <f t="shared" si="38"/>
        <v>0</v>
      </c>
      <c r="AY21" s="45"/>
      <c r="AZ21" s="28">
        <v>0</v>
      </c>
      <c r="BA21" s="29">
        <f t="shared" si="39"/>
        <v>0</v>
      </c>
      <c r="BB21" s="46"/>
      <c r="BC21" s="28">
        <v>0</v>
      </c>
      <c r="BD21" s="29">
        <f t="shared" si="40"/>
        <v>0</v>
      </c>
      <c r="BE21" s="46"/>
      <c r="BF21" s="28">
        <v>0</v>
      </c>
      <c r="BG21" s="29">
        <f t="shared" si="41"/>
        <v>0</v>
      </c>
      <c r="BH21" s="45"/>
      <c r="BI21" s="28">
        <v>0</v>
      </c>
      <c r="BJ21" s="29">
        <f t="shared" si="42"/>
        <v>0</v>
      </c>
      <c r="BK21" s="45"/>
      <c r="BL21" s="28">
        <v>0</v>
      </c>
      <c r="BM21" s="29">
        <f t="shared" si="43"/>
        <v>0</v>
      </c>
      <c r="BN21" s="45"/>
      <c r="BO21" s="28">
        <v>0</v>
      </c>
      <c r="BP21" s="29">
        <f t="shared" si="44"/>
        <v>0</v>
      </c>
      <c r="BQ21" s="45"/>
      <c r="BR21" s="28">
        <v>0</v>
      </c>
      <c r="BS21" s="29">
        <f t="shared" si="45"/>
        <v>0</v>
      </c>
      <c r="BT21" s="35"/>
    </row>
    <row r="22" spans="1:72" x14ac:dyDescent="0.2">
      <c r="A22" s="26" t="s">
        <v>42</v>
      </c>
      <c r="B22" s="27" t="s">
        <v>43</v>
      </c>
      <c r="C22" s="28">
        <v>0</v>
      </c>
      <c r="D22" s="28">
        <v>18631.2</v>
      </c>
      <c r="E22" s="29">
        <f t="shared" si="23"/>
        <v>0</v>
      </c>
      <c r="F22" s="32"/>
      <c r="G22" s="28">
        <v>17866.8</v>
      </c>
      <c r="H22" s="29">
        <f t="shared" si="24"/>
        <v>-4.1000000000000002E-2</v>
      </c>
      <c r="I22" s="31"/>
      <c r="J22" s="28">
        <v>16606.8</v>
      </c>
      <c r="K22" s="29">
        <f t="shared" si="25"/>
        <v>-7.0499999999999993E-2</v>
      </c>
      <c r="L22" s="46"/>
      <c r="M22" s="28">
        <v>0</v>
      </c>
      <c r="N22" s="29">
        <f t="shared" si="26"/>
        <v>-1</v>
      </c>
      <c r="O22" s="45" t="s">
        <v>91</v>
      </c>
      <c r="P22" s="28">
        <v>0</v>
      </c>
      <c r="Q22" s="29">
        <f t="shared" si="27"/>
        <v>0</v>
      </c>
      <c r="R22" s="45"/>
      <c r="S22" s="28">
        <v>0</v>
      </c>
      <c r="T22" s="29">
        <f t="shared" si="28"/>
        <v>0</v>
      </c>
      <c r="U22" s="45"/>
      <c r="V22" s="28">
        <v>0</v>
      </c>
      <c r="W22" s="29">
        <f t="shared" si="29"/>
        <v>0</v>
      </c>
      <c r="X22" s="46"/>
      <c r="Y22" s="28">
        <v>0</v>
      </c>
      <c r="Z22" s="29">
        <f t="shared" si="30"/>
        <v>0</v>
      </c>
      <c r="AA22" s="46"/>
      <c r="AB22" s="28">
        <v>0</v>
      </c>
      <c r="AC22" s="29">
        <f t="shared" si="31"/>
        <v>0</v>
      </c>
      <c r="AD22" s="45"/>
      <c r="AE22" s="28">
        <v>0</v>
      </c>
      <c r="AF22" s="29">
        <f t="shared" si="32"/>
        <v>0</v>
      </c>
      <c r="AG22" s="45"/>
      <c r="AH22" s="28">
        <v>0</v>
      </c>
      <c r="AI22" s="29">
        <f t="shared" si="33"/>
        <v>0</v>
      </c>
      <c r="AJ22" s="45"/>
      <c r="AK22" s="28">
        <v>0</v>
      </c>
      <c r="AL22" s="29">
        <f t="shared" si="34"/>
        <v>0</v>
      </c>
      <c r="AM22" s="46"/>
      <c r="AN22" s="28">
        <v>0</v>
      </c>
      <c r="AO22" s="29">
        <f t="shared" si="35"/>
        <v>0</v>
      </c>
      <c r="AP22" s="46"/>
      <c r="AQ22" s="28">
        <v>0</v>
      </c>
      <c r="AR22" s="29">
        <f t="shared" si="36"/>
        <v>0</v>
      </c>
      <c r="AS22" s="45"/>
      <c r="AT22" s="28">
        <v>0</v>
      </c>
      <c r="AU22" s="29">
        <f t="shared" si="37"/>
        <v>0</v>
      </c>
      <c r="AV22" s="45"/>
      <c r="AW22" s="28">
        <v>0</v>
      </c>
      <c r="AX22" s="29">
        <f t="shared" si="38"/>
        <v>0</v>
      </c>
      <c r="AY22" s="45"/>
      <c r="AZ22" s="28">
        <v>0</v>
      </c>
      <c r="BA22" s="29">
        <f t="shared" si="39"/>
        <v>0</v>
      </c>
      <c r="BB22" s="46"/>
      <c r="BC22" s="28">
        <v>0</v>
      </c>
      <c r="BD22" s="29">
        <f t="shared" si="40"/>
        <v>0</v>
      </c>
      <c r="BE22" s="46"/>
      <c r="BF22" s="28">
        <v>0</v>
      </c>
      <c r="BG22" s="29">
        <f t="shared" si="41"/>
        <v>0</v>
      </c>
      <c r="BH22" s="45"/>
      <c r="BI22" s="28">
        <v>0</v>
      </c>
      <c r="BJ22" s="29">
        <f t="shared" si="42"/>
        <v>0</v>
      </c>
      <c r="BK22" s="45"/>
      <c r="BL22" s="28">
        <v>0</v>
      </c>
      <c r="BM22" s="29">
        <f t="shared" si="43"/>
        <v>0</v>
      </c>
      <c r="BN22" s="45"/>
      <c r="BO22" s="28">
        <v>0</v>
      </c>
      <c r="BP22" s="29">
        <f t="shared" si="44"/>
        <v>0</v>
      </c>
      <c r="BQ22" s="45"/>
      <c r="BR22" s="28">
        <v>0</v>
      </c>
      <c r="BS22" s="29">
        <f t="shared" si="45"/>
        <v>0</v>
      </c>
      <c r="BT22" s="35"/>
    </row>
    <row r="23" spans="1:72" ht="15.95" customHeight="1" x14ac:dyDescent="0.2">
      <c r="A23" s="33"/>
      <c r="B23" s="27" t="s">
        <v>44</v>
      </c>
      <c r="C23" s="47">
        <f>SUM(C15:C22)</f>
        <v>881088.17999999993</v>
      </c>
      <c r="D23" s="47">
        <f>SUM(D15:D22)</f>
        <v>709062.10999999987</v>
      </c>
      <c r="E23" s="29">
        <f t="shared" si="23"/>
        <v>-0.19520000000000001</v>
      </c>
      <c r="F23" s="32"/>
      <c r="G23" s="47">
        <f>SUM(G15:G22)</f>
        <v>555558.89000000013</v>
      </c>
      <c r="H23" s="29">
        <f t="shared" si="24"/>
        <v>-0.2165</v>
      </c>
      <c r="I23" s="31"/>
      <c r="J23" s="47">
        <f>SUM(J15:J22)</f>
        <v>491946.30000000005</v>
      </c>
      <c r="K23" s="29">
        <f t="shared" si="25"/>
        <v>-0.1145</v>
      </c>
      <c r="L23" s="46"/>
      <c r="M23" s="47">
        <f>SUM(M15:M22)</f>
        <v>0</v>
      </c>
      <c r="N23" s="29">
        <f t="shared" si="26"/>
        <v>-1</v>
      </c>
      <c r="O23" s="48"/>
      <c r="P23" s="47">
        <f>SUM(P15:P22)</f>
        <v>0</v>
      </c>
      <c r="Q23" s="29">
        <f t="shared" si="27"/>
        <v>0</v>
      </c>
      <c r="R23" s="48"/>
      <c r="S23" s="47">
        <f>SUM(S15:S22)</f>
        <v>0</v>
      </c>
      <c r="T23" s="29">
        <f t="shared" si="28"/>
        <v>0</v>
      </c>
      <c r="U23" s="45"/>
      <c r="V23" s="47">
        <f>SUM(V15:V22)</f>
        <v>0</v>
      </c>
      <c r="W23" s="29">
        <f t="shared" si="29"/>
        <v>0</v>
      </c>
      <c r="X23" s="46"/>
      <c r="Y23" s="47">
        <f>SUM(Y15:Y22)</f>
        <v>0</v>
      </c>
      <c r="Z23" s="29">
        <f t="shared" si="30"/>
        <v>0</v>
      </c>
      <c r="AA23" s="46"/>
      <c r="AB23" s="47">
        <f>SUM(AB15:AB22)</f>
        <v>0</v>
      </c>
      <c r="AC23" s="29">
        <f t="shared" si="31"/>
        <v>0</v>
      </c>
      <c r="AD23" s="48"/>
      <c r="AE23" s="47">
        <f>SUM(AE15:AE22)</f>
        <v>0</v>
      </c>
      <c r="AF23" s="29">
        <f t="shared" si="32"/>
        <v>0</v>
      </c>
      <c r="AG23" s="48"/>
      <c r="AH23" s="47">
        <f>SUM(AH15:AH22)</f>
        <v>0</v>
      </c>
      <c r="AI23" s="29">
        <f t="shared" si="33"/>
        <v>0</v>
      </c>
      <c r="AJ23" s="45"/>
      <c r="AK23" s="47">
        <f>SUM(AK15:AK22)</f>
        <v>0</v>
      </c>
      <c r="AL23" s="29">
        <f t="shared" si="34"/>
        <v>0</v>
      </c>
      <c r="AM23" s="46"/>
      <c r="AN23" s="47">
        <f>SUM(AN15:AN22)</f>
        <v>0</v>
      </c>
      <c r="AO23" s="29">
        <f t="shared" si="35"/>
        <v>0</v>
      </c>
      <c r="AP23" s="46"/>
      <c r="AQ23" s="47">
        <f>SUM(AQ15:AQ22)</f>
        <v>0</v>
      </c>
      <c r="AR23" s="29">
        <f t="shared" si="36"/>
        <v>0</v>
      </c>
      <c r="AS23" s="48"/>
      <c r="AT23" s="47">
        <f>SUM(AT15:AT22)</f>
        <v>0</v>
      </c>
      <c r="AU23" s="29">
        <f t="shared" si="37"/>
        <v>0</v>
      </c>
      <c r="AV23" s="48"/>
      <c r="AW23" s="47">
        <f>SUM(AW15:AW22)</f>
        <v>0</v>
      </c>
      <c r="AX23" s="29">
        <f t="shared" si="38"/>
        <v>0</v>
      </c>
      <c r="AY23" s="45"/>
      <c r="AZ23" s="47">
        <f>SUM(AZ15:AZ22)</f>
        <v>0</v>
      </c>
      <c r="BA23" s="29">
        <f t="shared" si="39"/>
        <v>0</v>
      </c>
      <c r="BB23" s="46"/>
      <c r="BC23" s="47">
        <f>SUM(BC15:BC22)</f>
        <v>0</v>
      </c>
      <c r="BD23" s="29">
        <f t="shared" si="40"/>
        <v>0</v>
      </c>
      <c r="BE23" s="46"/>
      <c r="BF23" s="47">
        <f>SUM(BF15:BF22)</f>
        <v>0</v>
      </c>
      <c r="BG23" s="29">
        <f t="shared" si="41"/>
        <v>0</v>
      </c>
      <c r="BH23" s="48"/>
      <c r="BI23" s="47">
        <f>SUM(BI15:BI22)</f>
        <v>0</v>
      </c>
      <c r="BJ23" s="29">
        <f t="shared" si="42"/>
        <v>0</v>
      </c>
      <c r="BK23" s="48"/>
      <c r="BL23" s="47">
        <f>SUM(BL15:BL22)</f>
        <v>0</v>
      </c>
      <c r="BM23" s="29">
        <f t="shared" si="43"/>
        <v>0</v>
      </c>
      <c r="BN23" s="48"/>
      <c r="BO23" s="47">
        <f>SUM(BO15:BO22)</f>
        <v>0</v>
      </c>
      <c r="BP23" s="29">
        <f t="shared" si="44"/>
        <v>0</v>
      </c>
      <c r="BQ23" s="48"/>
      <c r="BR23" s="47">
        <f>SUM(BR15:BR22)</f>
        <v>0</v>
      </c>
      <c r="BS23" s="29">
        <f t="shared" si="45"/>
        <v>0</v>
      </c>
      <c r="BT23" s="35"/>
    </row>
    <row r="24" spans="1:72" ht="15.95" customHeight="1" x14ac:dyDescent="0.2">
      <c r="A24" s="18"/>
      <c r="F24" s="62"/>
    </row>
    <row r="25" spans="1:72" ht="15.95" hidden="1" customHeight="1" x14ac:dyDescent="0.2">
      <c r="A25" s="49"/>
      <c r="B25" s="2" t="s">
        <v>45</v>
      </c>
      <c r="F25" s="62"/>
    </row>
    <row r="26" spans="1:72" ht="15.95" customHeight="1" x14ac:dyDescent="0.2">
      <c r="A26" s="50" t="s">
        <v>46</v>
      </c>
      <c r="B26" s="51"/>
      <c r="C26" s="51"/>
      <c r="D26" s="51"/>
      <c r="E26" s="52"/>
      <c r="F26" s="70"/>
      <c r="G26" s="51"/>
      <c r="H26" s="52"/>
      <c r="I26" s="54"/>
      <c r="J26" s="51"/>
      <c r="K26" s="52"/>
      <c r="L26" s="54"/>
      <c r="M26" s="51"/>
      <c r="N26" s="52"/>
      <c r="O26" s="54"/>
      <c r="P26" s="51"/>
      <c r="Q26" s="52"/>
      <c r="R26" s="54"/>
      <c r="S26" s="51"/>
      <c r="T26" s="52"/>
      <c r="U26" s="53"/>
      <c r="V26" s="51"/>
      <c r="W26" s="52"/>
      <c r="X26" s="54"/>
      <c r="Y26" s="51"/>
      <c r="Z26" s="52"/>
      <c r="AA26" s="54"/>
      <c r="AB26" s="51"/>
      <c r="AC26" s="52"/>
      <c r="AD26" s="54"/>
      <c r="AE26" s="51"/>
      <c r="AF26" s="52"/>
      <c r="AG26" s="54"/>
      <c r="AH26" s="51"/>
      <c r="AI26" s="52"/>
      <c r="AJ26" s="53"/>
      <c r="AK26" s="51"/>
      <c r="AL26" s="52"/>
      <c r="AM26" s="54"/>
      <c r="AN26" s="51"/>
      <c r="AO26" s="52"/>
      <c r="AP26" s="54"/>
      <c r="AQ26" s="51"/>
      <c r="AR26" s="52"/>
      <c r="AS26" s="54"/>
      <c r="AT26" s="51"/>
      <c r="AU26" s="52"/>
      <c r="AV26" s="54"/>
      <c r="AW26" s="51"/>
      <c r="AX26" s="52"/>
      <c r="AY26" s="53"/>
      <c r="AZ26" s="51"/>
      <c r="BA26" s="52"/>
      <c r="BB26" s="54"/>
      <c r="BC26" s="51"/>
      <c r="BD26" s="52"/>
      <c r="BE26" s="54"/>
      <c r="BF26" s="51"/>
      <c r="BG26" s="52"/>
      <c r="BH26" s="54"/>
      <c r="BI26" s="51"/>
      <c r="BJ26" s="52"/>
      <c r="BK26" s="54"/>
      <c r="BL26" s="51"/>
      <c r="BM26" s="52"/>
      <c r="BN26" s="54"/>
      <c r="BO26" s="51"/>
      <c r="BP26" s="52"/>
      <c r="BQ26" s="54"/>
      <c r="BR26" s="51"/>
      <c r="BS26" s="52"/>
      <c r="BT26" s="25"/>
    </row>
    <row r="27" spans="1:72" ht="15.95" customHeight="1" x14ac:dyDescent="0.2">
      <c r="A27" s="55">
        <v>506153</v>
      </c>
      <c r="B27" s="27" t="s">
        <v>47</v>
      </c>
      <c r="C27" s="28">
        <v>60174.07</v>
      </c>
      <c r="D27" s="28">
        <v>64602.720000000001</v>
      </c>
      <c r="E27" s="29">
        <f t="shared" ref="E27:E28" si="46">IFERROR(ROUND((D27-C27)/C27,4),0)</f>
        <v>7.3599999999999999E-2</v>
      </c>
      <c r="F27" s="32"/>
      <c r="G27" s="28">
        <v>65772</v>
      </c>
      <c r="H27" s="29">
        <f t="shared" ref="H27:H28" si="47">IFERROR(ROUND((G27-D27)/D27,4),0)</f>
        <v>1.8100000000000002E-2</v>
      </c>
      <c r="I27" s="46"/>
      <c r="J27" s="28">
        <v>64982.74</v>
      </c>
      <c r="K27" s="29">
        <f t="shared" ref="K27:K28" si="48">IFERROR(ROUND((J27-G27)/G27,4),0)</f>
        <v>-1.2E-2</v>
      </c>
      <c r="L27" s="46"/>
      <c r="M27" s="28">
        <v>0</v>
      </c>
      <c r="N27" s="29">
        <v>1</v>
      </c>
      <c r="O27" s="45" t="s">
        <v>91</v>
      </c>
      <c r="P27" s="28">
        <v>0</v>
      </c>
      <c r="Q27" s="29">
        <f t="shared" ref="Q27:Q28" si="49">IFERROR(ROUND((P27-O27)/O27,4),0)</f>
        <v>0</v>
      </c>
      <c r="R27" s="45"/>
      <c r="S27" s="28">
        <v>0</v>
      </c>
      <c r="T27" s="29">
        <f t="shared" ref="T27:T28" si="50">IFERROR(ROUND((S27-R27)/R27,4),0)</f>
        <v>0</v>
      </c>
      <c r="U27" s="45"/>
      <c r="V27" s="28">
        <v>0</v>
      </c>
      <c r="W27" s="29">
        <f t="shared" ref="W27:W28" si="51">IFERROR(ROUND((V27-S27)/S27,4),0)</f>
        <v>0</v>
      </c>
      <c r="X27" s="46"/>
      <c r="Y27" s="28">
        <v>0</v>
      </c>
      <c r="Z27" s="29">
        <f t="shared" ref="Z27:Z28" si="52">IFERROR(ROUND((Y27-V27)/V27,4),0)</f>
        <v>0</v>
      </c>
      <c r="AA27" s="46"/>
      <c r="AB27" s="28">
        <v>0</v>
      </c>
      <c r="AC27" s="29">
        <f t="shared" ref="AC27:AC28" si="53">IFERROR(ROUND((AB27-AA27)/AA27,4),0)</f>
        <v>0</v>
      </c>
      <c r="AD27" s="45"/>
      <c r="AE27" s="28">
        <v>0</v>
      </c>
      <c r="AF27" s="29">
        <f t="shared" ref="AF27:AF28" si="54">IFERROR(ROUND((AE27-AD27)/AD27,4),0)</f>
        <v>0</v>
      </c>
      <c r="AG27" s="45"/>
      <c r="AH27" s="28">
        <v>0</v>
      </c>
      <c r="AI27" s="29">
        <f t="shared" ref="AI27:AI28" si="55">IFERROR(ROUND((AH27-AG27)/AG27,4),0)</f>
        <v>0</v>
      </c>
      <c r="AJ27" s="45"/>
      <c r="AK27" s="28">
        <v>0</v>
      </c>
      <c r="AL27" s="29">
        <f t="shared" ref="AL27:AL28" si="56">IFERROR(ROUND((AK27-AH27)/AH27,4),0)</f>
        <v>0</v>
      </c>
      <c r="AM27" s="46"/>
      <c r="AN27" s="28">
        <v>0</v>
      </c>
      <c r="AO27" s="29">
        <f t="shared" ref="AO27:AO28" si="57">IFERROR(ROUND((AN27-AK27)/AK27,4),0)</f>
        <v>0</v>
      </c>
      <c r="AP27" s="46"/>
      <c r="AQ27" s="28">
        <v>0</v>
      </c>
      <c r="AR27" s="29">
        <f t="shared" ref="AR27:AR28" si="58">IFERROR(ROUND((AQ27-AP27)/AP27,4),0)</f>
        <v>0</v>
      </c>
      <c r="AS27" s="45"/>
      <c r="AT27" s="28">
        <v>0</v>
      </c>
      <c r="AU27" s="29">
        <f t="shared" ref="AU27:AU28" si="59">IFERROR(ROUND((AT27-AS27)/AS27,4),0)</f>
        <v>0</v>
      </c>
      <c r="AV27" s="45"/>
      <c r="AW27" s="28">
        <v>0</v>
      </c>
      <c r="AX27" s="29">
        <f t="shared" ref="AX27:AX28" si="60">IFERROR(ROUND((AW27-AV27)/AV27,4),0)</f>
        <v>0</v>
      </c>
      <c r="AY27" s="45"/>
      <c r="AZ27" s="28">
        <v>0</v>
      </c>
      <c r="BA27" s="29">
        <f t="shared" ref="BA27:BA28" si="61">IFERROR(ROUND((AZ27-AW27)/AW27,4),0)</f>
        <v>0</v>
      </c>
      <c r="BB27" s="46"/>
      <c r="BC27" s="28">
        <v>0</v>
      </c>
      <c r="BD27" s="29">
        <f t="shared" ref="BD27:BD28" si="62">IFERROR(ROUND((BC27-AZ27)/AZ27,4),0)</f>
        <v>0</v>
      </c>
      <c r="BE27" s="46"/>
      <c r="BF27" s="28">
        <v>0</v>
      </c>
      <c r="BG27" s="29">
        <f t="shared" ref="BG27:BG28" si="63">IFERROR(ROUND((BF27-BE27)/BE27,4),0)</f>
        <v>0</v>
      </c>
      <c r="BH27" s="45"/>
      <c r="BI27" s="28">
        <v>0</v>
      </c>
      <c r="BJ27" s="29">
        <f t="shared" ref="BJ27:BJ28" si="64">IFERROR(ROUND((BI27-BH27)/BH27,4),0)</f>
        <v>0</v>
      </c>
      <c r="BK27" s="45"/>
      <c r="BL27" s="28">
        <v>0</v>
      </c>
      <c r="BM27" s="29">
        <f t="shared" ref="BM27:BM28" si="65">IFERROR(ROUND((BL27-BK27)/BK27,4),0)</f>
        <v>0</v>
      </c>
      <c r="BN27" s="45"/>
      <c r="BO27" s="28">
        <v>0</v>
      </c>
      <c r="BP27" s="29">
        <f t="shared" ref="BP27:BP28" si="66">IFERROR(ROUND((BO27-BN27)/BN27,4),0)</f>
        <v>0</v>
      </c>
      <c r="BQ27" s="45"/>
      <c r="BR27" s="28">
        <v>0</v>
      </c>
      <c r="BS27" s="29">
        <f t="shared" ref="BS27:BS28" si="67">IFERROR(ROUND((BR27-BQ27)/BQ27,4),0)</f>
        <v>0</v>
      </c>
      <c r="BT27" s="35"/>
    </row>
    <row r="28" spans="1:72" ht="15.95" customHeight="1" x14ac:dyDescent="0.2">
      <c r="A28" s="33"/>
      <c r="B28" s="27" t="s">
        <v>48</v>
      </c>
      <c r="C28" s="34">
        <f>SUM(C27)</f>
        <v>60174.07</v>
      </c>
      <c r="D28" s="34">
        <f>SUM(D27)</f>
        <v>64602.720000000001</v>
      </c>
      <c r="E28" s="29">
        <f t="shared" si="46"/>
        <v>7.3599999999999999E-2</v>
      </c>
      <c r="F28" s="32"/>
      <c r="G28" s="34">
        <f>SUM(G27)</f>
        <v>65772</v>
      </c>
      <c r="H28" s="29">
        <f t="shared" si="47"/>
        <v>1.8100000000000002E-2</v>
      </c>
      <c r="I28" s="46"/>
      <c r="J28" s="34">
        <f>SUM(J27)</f>
        <v>64982.74</v>
      </c>
      <c r="K28" s="29">
        <f t="shared" si="48"/>
        <v>-1.2E-2</v>
      </c>
      <c r="L28" s="46"/>
      <c r="M28" s="34">
        <f>SUM(M27)</f>
        <v>0</v>
      </c>
      <c r="N28" s="29">
        <f t="shared" ref="N28" si="68">IFERROR(ROUND((M28-L28)/L28,4),0)</f>
        <v>0</v>
      </c>
      <c r="O28" s="48"/>
      <c r="P28" s="34">
        <f>SUM(P27)</f>
        <v>0</v>
      </c>
      <c r="Q28" s="29">
        <f t="shared" si="49"/>
        <v>0</v>
      </c>
      <c r="R28" s="48"/>
      <c r="S28" s="34">
        <f>SUM(S27)</f>
        <v>0</v>
      </c>
      <c r="T28" s="29">
        <f t="shared" si="50"/>
        <v>0</v>
      </c>
      <c r="U28" s="45"/>
      <c r="V28" s="34">
        <f>SUM(V27)</f>
        <v>0</v>
      </c>
      <c r="W28" s="29">
        <f t="shared" si="51"/>
        <v>0</v>
      </c>
      <c r="X28" s="46"/>
      <c r="Y28" s="34">
        <f>SUM(Y27)</f>
        <v>0</v>
      </c>
      <c r="Z28" s="29">
        <f t="shared" si="52"/>
        <v>0</v>
      </c>
      <c r="AA28" s="46"/>
      <c r="AB28" s="34">
        <f>SUM(AB27)</f>
        <v>0</v>
      </c>
      <c r="AC28" s="29">
        <f t="shared" si="53"/>
        <v>0</v>
      </c>
      <c r="AD28" s="48"/>
      <c r="AE28" s="34">
        <f>SUM(AE27)</f>
        <v>0</v>
      </c>
      <c r="AF28" s="29">
        <f t="shared" si="54"/>
        <v>0</v>
      </c>
      <c r="AG28" s="48"/>
      <c r="AH28" s="34">
        <f>SUM(AH27)</f>
        <v>0</v>
      </c>
      <c r="AI28" s="29">
        <f t="shared" si="55"/>
        <v>0</v>
      </c>
      <c r="AJ28" s="45"/>
      <c r="AK28" s="34">
        <f>SUM(AK27)</f>
        <v>0</v>
      </c>
      <c r="AL28" s="29">
        <f t="shared" si="56"/>
        <v>0</v>
      </c>
      <c r="AM28" s="46"/>
      <c r="AN28" s="34">
        <f>SUM(AN27)</f>
        <v>0</v>
      </c>
      <c r="AO28" s="29">
        <f t="shared" si="57"/>
        <v>0</v>
      </c>
      <c r="AP28" s="46"/>
      <c r="AQ28" s="34">
        <f>SUM(AQ27)</f>
        <v>0</v>
      </c>
      <c r="AR28" s="29">
        <f t="shared" si="58"/>
        <v>0</v>
      </c>
      <c r="AS28" s="48"/>
      <c r="AT28" s="34">
        <f>SUM(AT27)</f>
        <v>0</v>
      </c>
      <c r="AU28" s="29">
        <f t="shared" si="59"/>
        <v>0</v>
      </c>
      <c r="AV28" s="48"/>
      <c r="AW28" s="34">
        <f>SUM(AW27)</f>
        <v>0</v>
      </c>
      <c r="AX28" s="29">
        <f t="shared" si="60"/>
        <v>0</v>
      </c>
      <c r="AY28" s="45"/>
      <c r="AZ28" s="34">
        <f>SUM(AZ27)</f>
        <v>0</v>
      </c>
      <c r="BA28" s="29">
        <f t="shared" si="61"/>
        <v>0</v>
      </c>
      <c r="BB28" s="46"/>
      <c r="BC28" s="34">
        <f>SUM(BC27)</f>
        <v>0</v>
      </c>
      <c r="BD28" s="29">
        <f t="shared" si="62"/>
        <v>0</v>
      </c>
      <c r="BE28" s="46"/>
      <c r="BF28" s="34">
        <f>SUM(BF27)</f>
        <v>0</v>
      </c>
      <c r="BG28" s="29">
        <f t="shared" si="63"/>
        <v>0</v>
      </c>
      <c r="BH28" s="48"/>
      <c r="BI28" s="34">
        <f>SUM(BI27)</f>
        <v>0</v>
      </c>
      <c r="BJ28" s="29">
        <f t="shared" si="64"/>
        <v>0</v>
      </c>
      <c r="BK28" s="48"/>
      <c r="BL28" s="34">
        <f>SUM(BL27)</f>
        <v>0</v>
      </c>
      <c r="BM28" s="29">
        <f t="shared" si="65"/>
        <v>0</v>
      </c>
      <c r="BN28" s="48"/>
      <c r="BO28" s="34">
        <f>SUM(BO27)</f>
        <v>0</v>
      </c>
      <c r="BP28" s="29">
        <f t="shared" si="66"/>
        <v>0</v>
      </c>
      <c r="BQ28" s="48"/>
      <c r="BR28" s="34">
        <f>SUM(BR27)</f>
        <v>0</v>
      </c>
      <c r="BS28" s="29">
        <f t="shared" si="67"/>
        <v>0</v>
      </c>
      <c r="BT28" s="35"/>
    </row>
    <row r="29" spans="1:72" x14ac:dyDescent="0.2">
      <c r="A29" s="56"/>
      <c r="B29" s="57"/>
      <c r="C29" s="57"/>
      <c r="D29" s="57"/>
      <c r="E29" s="57"/>
      <c r="F29" s="30"/>
      <c r="G29" s="57"/>
      <c r="H29" s="57"/>
      <c r="I29" s="35"/>
      <c r="J29" s="57"/>
      <c r="K29" s="57"/>
      <c r="L29" s="35"/>
      <c r="M29" s="57"/>
      <c r="N29" s="57"/>
      <c r="O29" s="35"/>
      <c r="P29" s="57"/>
      <c r="Q29" s="57"/>
      <c r="R29" s="35"/>
      <c r="S29" s="57"/>
      <c r="T29" s="57"/>
      <c r="U29" s="35"/>
      <c r="V29" s="57"/>
      <c r="W29" s="57"/>
      <c r="X29" s="35"/>
      <c r="Y29" s="57"/>
      <c r="Z29" s="57"/>
      <c r="AA29" s="35"/>
      <c r="AB29" s="57"/>
      <c r="AC29" s="57"/>
      <c r="AD29" s="35"/>
      <c r="AE29" s="57"/>
      <c r="AF29" s="57"/>
      <c r="AG29" s="35"/>
      <c r="AH29" s="57"/>
      <c r="AI29" s="57"/>
      <c r="AJ29" s="35"/>
      <c r="AK29" s="57"/>
      <c r="AL29" s="57"/>
      <c r="AM29" s="35"/>
      <c r="AN29" s="57"/>
      <c r="AO29" s="57"/>
      <c r="AP29" s="35"/>
      <c r="AQ29" s="57"/>
      <c r="AR29" s="57"/>
      <c r="AS29" s="35"/>
      <c r="AT29" s="57"/>
      <c r="AU29" s="57"/>
      <c r="AV29" s="35"/>
      <c r="AW29" s="57"/>
      <c r="AX29" s="57"/>
      <c r="AY29" s="35"/>
      <c r="AZ29" s="57"/>
      <c r="BA29" s="57"/>
      <c r="BB29" s="35"/>
      <c r="BC29" s="57"/>
      <c r="BD29" s="57"/>
      <c r="BE29" s="35"/>
      <c r="BF29" s="57"/>
      <c r="BG29" s="57"/>
      <c r="BH29" s="35"/>
      <c r="BI29" s="57"/>
      <c r="BJ29" s="57"/>
      <c r="BK29" s="35"/>
      <c r="BL29" s="57"/>
      <c r="BM29" s="57"/>
      <c r="BN29" s="35"/>
      <c r="BO29" s="57"/>
      <c r="BP29" s="57"/>
      <c r="BQ29" s="35"/>
      <c r="BR29" s="57"/>
      <c r="BS29" s="57"/>
      <c r="BT29" s="35"/>
    </row>
    <row r="30" spans="1:72" ht="15.95" customHeight="1" x14ac:dyDescent="0.2">
      <c r="A30" s="33"/>
      <c r="B30" s="27" t="s">
        <v>49</v>
      </c>
      <c r="C30" s="34">
        <f>C12+C23+C28</f>
        <v>1048840.31</v>
      </c>
      <c r="D30" s="34">
        <f>D12+D23+D28</f>
        <v>839710.73999999987</v>
      </c>
      <c r="E30" s="29">
        <f t="shared" ref="E30" si="69">IFERROR(ROUND((D30-C30)/C30,4),0)</f>
        <v>-0.19939999999999999</v>
      </c>
      <c r="F30" s="32"/>
      <c r="G30" s="34">
        <f>G12+G23+G28</f>
        <v>714722.78000000014</v>
      </c>
      <c r="H30" s="29">
        <f t="shared" ref="H30" si="70">IFERROR(ROUND((G30-D30)/D30,4),0)</f>
        <v>-0.14879999999999999</v>
      </c>
      <c r="I30" s="46"/>
      <c r="J30" s="34">
        <f>J12+J23+J28</f>
        <v>628385.99</v>
      </c>
      <c r="K30" s="29">
        <f t="shared" ref="K30" si="71">IFERROR(ROUND((J30-G30)/G30,4),0)</f>
        <v>-0.1208</v>
      </c>
      <c r="L30" s="46"/>
      <c r="M30" s="34">
        <f>M12+M23+M28</f>
        <v>66532.790000000008</v>
      </c>
      <c r="N30" s="29">
        <f t="shared" ref="N30" si="72">IFERROR(ROUND((M30-L30)/L30,4),0)</f>
        <v>0</v>
      </c>
      <c r="O30" s="48"/>
      <c r="P30" s="34">
        <f>P12+P23+P28</f>
        <v>66367.259999999995</v>
      </c>
      <c r="Q30" s="29">
        <f t="shared" ref="Q30" si="73">IFERROR(ROUND((P30-O30)/O30,4),0)</f>
        <v>0</v>
      </c>
      <c r="R30" s="48"/>
      <c r="S30" s="34">
        <f>S12+S23+S28</f>
        <v>84176.799999999988</v>
      </c>
      <c r="T30" s="29">
        <f t="shared" ref="T30" si="74">IFERROR(ROUND((S30-R30)/R30,4),0)</f>
        <v>0</v>
      </c>
      <c r="U30" s="45"/>
      <c r="V30" s="34">
        <f>V12+V23+V28</f>
        <v>73483.179999999993</v>
      </c>
      <c r="W30" s="29">
        <f t="shared" ref="W30" si="75">IFERROR(ROUND((V30-S30)/S30,4),0)</f>
        <v>-0.127</v>
      </c>
      <c r="X30" s="46"/>
      <c r="Y30" s="34">
        <f>Y12+Y23+Y28</f>
        <v>80796.950000000012</v>
      </c>
      <c r="Z30" s="29">
        <f t="shared" ref="Z30" si="76">IFERROR(ROUND((Y30-V30)/V30,4),0)</f>
        <v>9.9500000000000005E-2</v>
      </c>
      <c r="AA30" s="46"/>
      <c r="AB30" s="34">
        <f>AB12+AB23+AB28</f>
        <v>76491.679999999993</v>
      </c>
      <c r="AC30" s="29">
        <f t="shared" ref="AC30" si="77">IFERROR(ROUND((AB30-AA30)/AA30,4),0)</f>
        <v>0</v>
      </c>
      <c r="AD30" s="48"/>
      <c r="AE30" s="34">
        <f>AE12+AE23+AE28</f>
        <v>97380.38</v>
      </c>
      <c r="AF30" s="29">
        <f t="shared" ref="AF30" si="78">IFERROR(ROUND((AE30-AD30)/AD30,4),0)</f>
        <v>0</v>
      </c>
      <c r="AG30" s="48"/>
      <c r="AH30" s="34">
        <f>AH12+AH23+AH28</f>
        <v>62110.1</v>
      </c>
      <c r="AI30" s="29">
        <f t="shared" ref="AI30" si="79">IFERROR(ROUND((AH30-AG30)/AG30,4),0)</f>
        <v>0</v>
      </c>
      <c r="AJ30" s="45"/>
      <c r="AK30" s="34">
        <f>AK12+AK23+AK28</f>
        <v>96935.59</v>
      </c>
      <c r="AL30" s="29">
        <f t="shared" ref="AL30" si="80">IFERROR(ROUND((AK30-AH30)/AH30,4),0)</f>
        <v>0.56069999999999998</v>
      </c>
      <c r="AM30" s="46"/>
      <c r="AN30" s="34">
        <f>AN12+AN23+AN28</f>
        <v>74606.559999999998</v>
      </c>
      <c r="AO30" s="29">
        <f t="shared" ref="AO30" si="81">IFERROR(ROUND((AN30-AK30)/AK30,4),0)</f>
        <v>-0.2303</v>
      </c>
      <c r="AP30" s="46"/>
      <c r="AQ30" s="34">
        <f>AQ12+AQ23+AQ28</f>
        <v>63563.88</v>
      </c>
      <c r="AR30" s="29">
        <f t="shared" ref="AR30" si="82">IFERROR(ROUND((AQ30-AP30)/AP30,4),0)</f>
        <v>0</v>
      </c>
      <c r="AS30" s="48"/>
      <c r="AT30" s="34">
        <f>AT12+AT23+AT28</f>
        <v>121364.11</v>
      </c>
      <c r="AU30" s="29">
        <f t="shared" ref="AU30" si="83">IFERROR(ROUND((AT30-AS30)/AS30,4),0)</f>
        <v>0</v>
      </c>
      <c r="AV30" s="48"/>
      <c r="AW30" s="34">
        <f>AW12+AW23+AW28</f>
        <v>86264.34</v>
      </c>
      <c r="AX30" s="29">
        <f t="shared" ref="AX30" si="84">IFERROR(ROUND((AW30-AV30)/AV30,4),0)</f>
        <v>0</v>
      </c>
      <c r="AY30" s="45"/>
      <c r="AZ30" s="34">
        <f>AZ12+AZ23+AZ28</f>
        <v>103339.53</v>
      </c>
      <c r="BA30" s="29">
        <f t="shared" ref="BA30" si="85">IFERROR(ROUND((AZ30-AW30)/AW30,4),0)</f>
        <v>0.19789999999999999</v>
      </c>
      <c r="BB30" s="46"/>
      <c r="BC30" s="34">
        <f>BC12+BC23+BC28</f>
        <v>76077.320000000007</v>
      </c>
      <c r="BD30" s="29">
        <f t="shared" ref="BD30" si="86">IFERROR(ROUND((BC30-AZ30)/AZ30,4),0)</f>
        <v>-0.26379999999999998</v>
      </c>
      <c r="BE30" s="46"/>
      <c r="BF30" s="34">
        <f>BF12+BF23+BF28</f>
        <v>82008.989999999991</v>
      </c>
      <c r="BG30" s="29">
        <f t="shared" ref="BG30" si="87">IFERROR(ROUND((BF30-BE30)/BE30,4),0)</f>
        <v>0</v>
      </c>
      <c r="BH30" s="48"/>
      <c r="BI30" s="34">
        <f>BI12+BI23+BI28</f>
        <v>38598.86</v>
      </c>
      <c r="BJ30" s="29">
        <f t="shared" ref="BJ30" si="88">IFERROR(ROUND((BI30-BH30)/BH30,4),0)</f>
        <v>0</v>
      </c>
      <c r="BK30" s="48"/>
      <c r="BL30" s="34">
        <f>BL12+BL23+BL28</f>
        <v>72080.91</v>
      </c>
      <c r="BM30" s="29">
        <f t="shared" ref="BM30" si="89">IFERROR(ROUND((BL30-BK30)/BK30,4),0)</f>
        <v>0</v>
      </c>
      <c r="BN30" s="48"/>
      <c r="BO30" s="34">
        <f>BO12+BO23+BO28</f>
        <v>75350.489999999991</v>
      </c>
      <c r="BP30" s="29">
        <f t="shared" ref="BP30" si="90">IFERROR(ROUND((BO30-BN30)/BN30,4),0)</f>
        <v>0</v>
      </c>
      <c r="BQ30" s="48"/>
      <c r="BR30" s="34">
        <f>BR12+BR23+BR28</f>
        <v>93933.33</v>
      </c>
      <c r="BS30" s="29">
        <f t="shared" ref="BS30" si="91">IFERROR(ROUND((BR30-BQ30)/BQ30,4),0)</f>
        <v>0</v>
      </c>
      <c r="BT30" s="35"/>
    </row>
  </sheetData>
  <mergeCells count="3">
    <mergeCell ref="A1:BT1"/>
    <mergeCell ref="A2:BT2"/>
    <mergeCell ref="A3:BT3"/>
  </mergeCells>
  <conditionalFormatting sqref="E15:E23 H15:H23 K15:K23 N15:N23 Q15:Q23 K10:K12 N10:N12 Q10:Q12 E10:E12 H10:H12 T10:T12 Z10:Z12 AC10:AC12 AF10:AF12 W10:W12 AI10:AI12 AO10:AO12 AR10:AR12 AU10:AU12 AL10:AL12 AX10:AX12 BD10:BD12 BG10:BG12 BJ10:BJ12 BA10:BA12 BM10:BM12 BP10:BP12 BS10:BS12">
    <cfRule type="cellIs" dxfId="185" priority="156" operator="greaterThan">
      <formula>0.1</formula>
    </cfRule>
  </conditionalFormatting>
  <conditionalFormatting sqref="E15:E23 H15:H23 K15:K23 N15:N23 Q15:Q23 K10:K12 N10:N12 Q10:Q12 E10:E12 H10:H12 T10:T12 Z10:Z12 AC10:AC12 AF10:AF12 W10:W12 AI10:AI12 AO10:AO12 AR10:AR12 AU10:AU12 AL10:AL12 AX10:AX12 BD10:BD12 BG10:BG12 BJ10:BJ12 BA10:BA12 BM10:BM12 BP10:BP12 BS10:BS12">
    <cfRule type="cellIs" dxfId="184" priority="155" operator="lessThan">
      <formula>-0.1</formula>
    </cfRule>
  </conditionalFormatting>
  <conditionalFormatting sqref="K27">
    <cfRule type="cellIs" dxfId="183" priority="148" operator="greaterThan">
      <formula>0.1</formula>
    </cfRule>
  </conditionalFormatting>
  <conditionalFormatting sqref="K27">
    <cfRule type="cellIs" dxfId="182" priority="147" operator="lessThan">
      <formula>-0.1</formula>
    </cfRule>
  </conditionalFormatting>
  <conditionalFormatting sqref="Q27">
    <cfRule type="cellIs" dxfId="181" priority="146" operator="greaterThan">
      <formula>0.1</formula>
    </cfRule>
  </conditionalFormatting>
  <conditionalFormatting sqref="Q27">
    <cfRule type="cellIs" dxfId="180" priority="145" operator="lessThan">
      <formula>-0.1</formula>
    </cfRule>
  </conditionalFormatting>
  <conditionalFormatting sqref="N27">
    <cfRule type="cellIs" dxfId="179" priority="144" operator="greaterThan">
      <formula>0.1</formula>
    </cfRule>
  </conditionalFormatting>
  <conditionalFormatting sqref="N27">
    <cfRule type="cellIs" dxfId="178" priority="143" operator="lessThan">
      <formula>-0.1</formula>
    </cfRule>
  </conditionalFormatting>
  <conditionalFormatting sqref="K28">
    <cfRule type="cellIs" dxfId="177" priority="154" operator="greaterThan">
      <formula>0.1</formula>
    </cfRule>
  </conditionalFormatting>
  <conditionalFormatting sqref="K28">
    <cfRule type="cellIs" dxfId="176" priority="153" operator="lessThan">
      <formula>-0.1</formula>
    </cfRule>
  </conditionalFormatting>
  <conditionalFormatting sqref="N28">
    <cfRule type="cellIs" dxfId="175" priority="152" operator="greaterThan">
      <formula>0.1</formula>
    </cfRule>
  </conditionalFormatting>
  <conditionalFormatting sqref="N28">
    <cfRule type="cellIs" dxfId="174" priority="151" operator="lessThan">
      <formula>-0.1</formula>
    </cfRule>
  </conditionalFormatting>
  <conditionalFormatting sqref="Q28">
    <cfRule type="cellIs" dxfId="173" priority="150" operator="greaterThan">
      <formula>0.1</formula>
    </cfRule>
  </conditionalFormatting>
  <conditionalFormatting sqref="Q28">
    <cfRule type="cellIs" dxfId="172" priority="149" operator="lessThan">
      <formula>-0.1</formula>
    </cfRule>
  </conditionalFormatting>
  <conditionalFormatting sqref="E27:E28">
    <cfRule type="cellIs" dxfId="171" priority="142" operator="greaterThan">
      <formula>0.1</formula>
    </cfRule>
  </conditionalFormatting>
  <conditionalFormatting sqref="E27:E28">
    <cfRule type="cellIs" dxfId="170" priority="141" operator="lessThan">
      <formula>-0.1</formula>
    </cfRule>
  </conditionalFormatting>
  <conditionalFormatting sqref="H27">
    <cfRule type="cellIs" dxfId="169" priority="138" operator="greaterThan">
      <formula>0.1</formula>
    </cfRule>
  </conditionalFormatting>
  <conditionalFormatting sqref="H27">
    <cfRule type="cellIs" dxfId="168" priority="137" operator="lessThan">
      <formula>-0.1</formula>
    </cfRule>
  </conditionalFormatting>
  <conditionalFormatting sqref="H28">
    <cfRule type="cellIs" dxfId="167" priority="140" operator="greaterThan">
      <formula>0.1</formula>
    </cfRule>
  </conditionalFormatting>
  <conditionalFormatting sqref="H28">
    <cfRule type="cellIs" dxfId="166" priority="139" operator="lessThan">
      <formula>-0.1</formula>
    </cfRule>
  </conditionalFormatting>
  <conditionalFormatting sqref="K30">
    <cfRule type="cellIs" dxfId="165" priority="136" operator="greaterThan">
      <formula>0.1</formula>
    </cfRule>
  </conditionalFormatting>
  <conditionalFormatting sqref="K30">
    <cfRule type="cellIs" dxfId="164" priority="135" operator="lessThan">
      <formula>-0.1</formula>
    </cfRule>
  </conditionalFormatting>
  <conditionalFormatting sqref="N30">
    <cfRule type="cellIs" dxfId="163" priority="134" operator="greaterThan">
      <formula>0.1</formula>
    </cfRule>
  </conditionalFormatting>
  <conditionalFormatting sqref="N30">
    <cfRule type="cellIs" dxfId="162" priority="133" operator="lessThan">
      <formula>-0.1</formula>
    </cfRule>
  </conditionalFormatting>
  <conditionalFormatting sqref="Q30">
    <cfRule type="cellIs" dxfId="161" priority="132" operator="greaterThan">
      <formula>0.1</formula>
    </cfRule>
  </conditionalFormatting>
  <conditionalFormatting sqref="Q30">
    <cfRule type="cellIs" dxfId="160" priority="131" operator="lessThan">
      <formula>-0.1</formula>
    </cfRule>
  </conditionalFormatting>
  <conditionalFormatting sqref="E30">
    <cfRule type="cellIs" dxfId="159" priority="130" operator="greaterThan">
      <formula>0.1</formula>
    </cfRule>
  </conditionalFormatting>
  <conditionalFormatting sqref="E30">
    <cfRule type="cellIs" dxfId="158" priority="129" operator="lessThan">
      <formula>-0.1</formula>
    </cfRule>
  </conditionalFormatting>
  <conditionalFormatting sqref="H30">
    <cfRule type="cellIs" dxfId="157" priority="128" operator="greaterThan">
      <formula>0.1</formula>
    </cfRule>
  </conditionalFormatting>
  <conditionalFormatting sqref="H30">
    <cfRule type="cellIs" dxfId="156" priority="127" operator="lessThan">
      <formula>-0.1</formula>
    </cfRule>
  </conditionalFormatting>
  <conditionalFormatting sqref="T15:T23">
    <cfRule type="cellIs" dxfId="155" priority="126" operator="greaterThan">
      <formula>0.1</formula>
    </cfRule>
  </conditionalFormatting>
  <conditionalFormatting sqref="T15:T23">
    <cfRule type="cellIs" dxfId="154" priority="125" operator="lessThan">
      <formula>-0.1</formula>
    </cfRule>
  </conditionalFormatting>
  <conditionalFormatting sqref="T27">
    <cfRule type="cellIs" dxfId="153" priority="122" operator="greaterThan">
      <formula>0.1</formula>
    </cfRule>
  </conditionalFormatting>
  <conditionalFormatting sqref="T27">
    <cfRule type="cellIs" dxfId="152" priority="121" operator="lessThan">
      <formula>-0.1</formula>
    </cfRule>
  </conditionalFormatting>
  <conditionalFormatting sqref="T28">
    <cfRule type="cellIs" dxfId="151" priority="124" operator="greaterThan">
      <formula>0.1</formula>
    </cfRule>
  </conditionalFormatting>
  <conditionalFormatting sqref="T28">
    <cfRule type="cellIs" dxfId="150" priority="123" operator="lessThan">
      <formula>-0.1</formula>
    </cfRule>
  </conditionalFormatting>
  <conditionalFormatting sqref="T30">
    <cfRule type="cellIs" dxfId="149" priority="120" operator="greaterThan">
      <formula>0.1</formula>
    </cfRule>
  </conditionalFormatting>
  <conditionalFormatting sqref="T30">
    <cfRule type="cellIs" dxfId="148" priority="119" operator="lessThan">
      <formula>-0.1</formula>
    </cfRule>
  </conditionalFormatting>
  <conditionalFormatting sqref="W15:W23 Z15:Z23 AC15:AC23 AF15:AF23">
    <cfRule type="cellIs" dxfId="147" priority="118" operator="greaterThan">
      <formula>0.1</formula>
    </cfRule>
  </conditionalFormatting>
  <conditionalFormatting sqref="W15:W23 Z15:Z23 AC15:AC23 AF15:AF23">
    <cfRule type="cellIs" dxfId="146" priority="117" operator="lessThan">
      <formula>-0.1</formula>
    </cfRule>
  </conditionalFormatting>
  <conditionalFormatting sqref="Z27">
    <cfRule type="cellIs" dxfId="145" priority="110" operator="greaterThan">
      <formula>0.1</formula>
    </cfRule>
  </conditionalFormatting>
  <conditionalFormatting sqref="Z27">
    <cfRule type="cellIs" dxfId="144" priority="109" operator="lessThan">
      <formula>-0.1</formula>
    </cfRule>
  </conditionalFormatting>
  <conditionalFormatting sqref="AF27">
    <cfRule type="cellIs" dxfId="143" priority="108" operator="greaterThan">
      <formula>0.1</formula>
    </cfRule>
  </conditionalFormatting>
  <conditionalFormatting sqref="AF27">
    <cfRule type="cellIs" dxfId="142" priority="107" operator="lessThan">
      <formula>-0.1</formula>
    </cfRule>
  </conditionalFormatting>
  <conditionalFormatting sqref="AC27">
    <cfRule type="cellIs" dxfId="141" priority="106" operator="greaterThan">
      <formula>0.1</formula>
    </cfRule>
  </conditionalFormatting>
  <conditionalFormatting sqref="AC27">
    <cfRule type="cellIs" dxfId="140" priority="105" operator="lessThan">
      <formula>-0.1</formula>
    </cfRule>
  </conditionalFormatting>
  <conditionalFormatting sqref="Z28">
    <cfRule type="cellIs" dxfId="139" priority="116" operator="greaterThan">
      <formula>0.1</formula>
    </cfRule>
  </conditionalFormatting>
  <conditionalFormatting sqref="Z28">
    <cfRule type="cellIs" dxfId="138" priority="115" operator="lessThan">
      <formula>-0.1</formula>
    </cfRule>
  </conditionalFormatting>
  <conditionalFormatting sqref="AC28">
    <cfRule type="cellIs" dxfId="137" priority="114" operator="greaterThan">
      <formula>0.1</formula>
    </cfRule>
  </conditionalFormatting>
  <conditionalFormatting sqref="AC28">
    <cfRule type="cellIs" dxfId="136" priority="113" operator="lessThan">
      <formula>-0.1</formula>
    </cfRule>
  </conditionalFormatting>
  <conditionalFormatting sqref="AF28">
    <cfRule type="cellIs" dxfId="135" priority="112" operator="greaterThan">
      <formula>0.1</formula>
    </cfRule>
  </conditionalFormatting>
  <conditionalFormatting sqref="AF28">
    <cfRule type="cellIs" dxfId="134" priority="111" operator="lessThan">
      <formula>-0.1</formula>
    </cfRule>
  </conditionalFormatting>
  <conditionalFormatting sqref="W27">
    <cfRule type="cellIs" dxfId="133" priority="102" operator="greaterThan">
      <formula>0.1</formula>
    </cfRule>
  </conditionalFormatting>
  <conditionalFormatting sqref="W27">
    <cfRule type="cellIs" dxfId="132" priority="101" operator="lessThan">
      <formula>-0.1</formula>
    </cfRule>
  </conditionalFormatting>
  <conditionalFormatting sqref="W28">
    <cfRule type="cellIs" dxfId="131" priority="104" operator="greaterThan">
      <formula>0.1</formula>
    </cfRule>
  </conditionalFormatting>
  <conditionalFormatting sqref="W28">
    <cfRule type="cellIs" dxfId="130" priority="103" operator="lessThan">
      <formula>-0.1</formula>
    </cfRule>
  </conditionalFormatting>
  <conditionalFormatting sqref="Z30">
    <cfRule type="cellIs" dxfId="129" priority="100" operator="greaterThan">
      <formula>0.1</formula>
    </cfRule>
  </conditionalFormatting>
  <conditionalFormatting sqref="Z30">
    <cfRule type="cellIs" dxfId="128" priority="99" operator="lessThan">
      <formula>-0.1</formula>
    </cfRule>
  </conditionalFormatting>
  <conditionalFormatting sqref="AC30">
    <cfRule type="cellIs" dxfId="127" priority="98" operator="greaterThan">
      <formula>0.1</formula>
    </cfRule>
  </conditionalFormatting>
  <conditionalFormatting sqref="AC30">
    <cfRule type="cellIs" dxfId="126" priority="97" operator="lessThan">
      <formula>-0.1</formula>
    </cfRule>
  </conditionalFormatting>
  <conditionalFormatting sqref="AF30">
    <cfRule type="cellIs" dxfId="125" priority="96" operator="greaterThan">
      <formula>0.1</formula>
    </cfRule>
  </conditionalFormatting>
  <conditionalFormatting sqref="AF30">
    <cfRule type="cellIs" dxfId="124" priority="95" operator="lessThan">
      <formula>-0.1</formula>
    </cfRule>
  </conditionalFormatting>
  <conditionalFormatting sqref="W30">
    <cfRule type="cellIs" dxfId="123" priority="94" operator="greaterThan">
      <formula>0.1</formula>
    </cfRule>
  </conditionalFormatting>
  <conditionalFormatting sqref="W30">
    <cfRule type="cellIs" dxfId="122" priority="93" operator="lessThan">
      <formula>-0.1</formula>
    </cfRule>
  </conditionalFormatting>
  <conditionalFormatting sqref="AI15:AI23">
    <cfRule type="cellIs" dxfId="121" priority="92" operator="greaterThan">
      <formula>0.1</formula>
    </cfRule>
  </conditionalFormatting>
  <conditionalFormatting sqref="AI15:AI23">
    <cfRule type="cellIs" dxfId="120" priority="91" operator="lessThan">
      <formula>-0.1</formula>
    </cfRule>
  </conditionalFormatting>
  <conditionalFormatting sqref="AI27">
    <cfRule type="cellIs" dxfId="119" priority="88" operator="greaterThan">
      <formula>0.1</formula>
    </cfRule>
  </conditionalFormatting>
  <conditionalFormatting sqref="AI27">
    <cfRule type="cellIs" dxfId="118" priority="87" operator="lessThan">
      <formula>-0.1</formula>
    </cfRule>
  </conditionalFormatting>
  <conditionalFormatting sqref="AI28">
    <cfRule type="cellIs" dxfId="117" priority="90" operator="greaterThan">
      <formula>0.1</formula>
    </cfRule>
  </conditionalFormatting>
  <conditionalFormatting sqref="AI28">
    <cfRule type="cellIs" dxfId="116" priority="89" operator="lessThan">
      <formula>-0.1</formula>
    </cfRule>
  </conditionalFormatting>
  <conditionalFormatting sqref="AI30">
    <cfRule type="cellIs" dxfId="115" priority="86" operator="greaterThan">
      <formula>0.1</formula>
    </cfRule>
  </conditionalFormatting>
  <conditionalFormatting sqref="AI30">
    <cfRule type="cellIs" dxfId="114" priority="85" operator="lessThan">
      <formula>-0.1</formula>
    </cfRule>
  </conditionalFormatting>
  <conditionalFormatting sqref="AL15:AL23 AO15:AO23 AR15:AR23 AU15:AU23">
    <cfRule type="cellIs" dxfId="113" priority="84" operator="greaterThan">
      <formula>0.1</formula>
    </cfRule>
  </conditionalFormatting>
  <conditionalFormatting sqref="AL15:AL23 AO15:AO23 AR15:AR23 AU15:AU23">
    <cfRule type="cellIs" dxfId="112" priority="83" operator="lessThan">
      <formula>-0.1</formula>
    </cfRule>
  </conditionalFormatting>
  <conditionalFormatting sqref="AO27">
    <cfRule type="cellIs" dxfId="111" priority="76" operator="greaterThan">
      <formula>0.1</formula>
    </cfRule>
  </conditionalFormatting>
  <conditionalFormatting sqref="AO27">
    <cfRule type="cellIs" dxfId="110" priority="75" operator="lessThan">
      <formula>-0.1</formula>
    </cfRule>
  </conditionalFormatting>
  <conditionalFormatting sqref="AU27">
    <cfRule type="cellIs" dxfId="109" priority="74" operator="greaterThan">
      <formula>0.1</formula>
    </cfRule>
  </conditionalFormatting>
  <conditionalFormatting sqref="AU27">
    <cfRule type="cellIs" dxfId="108" priority="73" operator="lessThan">
      <formula>-0.1</formula>
    </cfRule>
  </conditionalFormatting>
  <conditionalFormatting sqref="AR27">
    <cfRule type="cellIs" dxfId="107" priority="72" operator="greaterThan">
      <formula>0.1</formula>
    </cfRule>
  </conditionalFormatting>
  <conditionalFormatting sqref="AR27">
    <cfRule type="cellIs" dxfId="106" priority="71" operator="lessThan">
      <formula>-0.1</formula>
    </cfRule>
  </conditionalFormatting>
  <conditionalFormatting sqref="AO28">
    <cfRule type="cellIs" dxfId="105" priority="82" operator="greaterThan">
      <formula>0.1</formula>
    </cfRule>
  </conditionalFormatting>
  <conditionalFormatting sqref="AO28">
    <cfRule type="cellIs" dxfId="104" priority="81" operator="lessThan">
      <formula>-0.1</formula>
    </cfRule>
  </conditionalFormatting>
  <conditionalFormatting sqref="AR28">
    <cfRule type="cellIs" dxfId="103" priority="80" operator="greaterThan">
      <formula>0.1</formula>
    </cfRule>
  </conditionalFormatting>
  <conditionalFormatting sqref="AR28">
    <cfRule type="cellIs" dxfId="102" priority="79" operator="lessThan">
      <formula>-0.1</formula>
    </cfRule>
  </conditionalFormatting>
  <conditionalFormatting sqref="AU28">
    <cfRule type="cellIs" dxfId="101" priority="78" operator="greaterThan">
      <formula>0.1</formula>
    </cfRule>
  </conditionalFormatting>
  <conditionalFormatting sqref="AU28">
    <cfRule type="cellIs" dxfId="100" priority="77" operator="lessThan">
      <formula>-0.1</formula>
    </cfRule>
  </conditionalFormatting>
  <conditionalFormatting sqref="AL27">
    <cfRule type="cellIs" dxfId="99" priority="68" operator="greaterThan">
      <formula>0.1</formula>
    </cfRule>
  </conditionalFormatting>
  <conditionalFormatting sqref="AL27">
    <cfRule type="cellIs" dxfId="98" priority="67" operator="lessThan">
      <formula>-0.1</formula>
    </cfRule>
  </conditionalFormatting>
  <conditionalFormatting sqref="AL28">
    <cfRule type="cellIs" dxfId="97" priority="70" operator="greaterThan">
      <formula>0.1</formula>
    </cfRule>
  </conditionalFormatting>
  <conditionalFormatting sqref="AL28">
    <cfRule type="cellIs" dxfId="96" priority="69" operator="lessThan">
      <formula>-0.1</formula>
    </cfRule>
  </conditionalFormatting>
  <conditionalFormatting sqref="AO30">
    <cfRule type="cellIs" dxfId="95" priority="66" operator="greaterThan">
      <formula>0.1</formula>
    </cfRule>
  </conditionalFormatting>
  <conditionalFormatting sqref="AO30">
    <cfRule type="cellIs" dxfId="94" priority="65" operator="lessThan">
      <formula>-0.1</formula>
    </cfRule>
  </conditionalFormatting>
  <conditionalFormatting sqref="AR30">
    <cfRule type="cellIs" dxfId="93" priority="64" operator="greaterThan">
      <formula>0.1</formula>
    </cfRule>
  </conditionalFormatting>
  <conditionalFormatting sqref="AR30">
    <cfRule type="cellIs" dxfId="92" priority="63" operator="lessThan">
      <formula>-0.1</formula>
    </cfRule>
  </conditionalFormatting>
  <conditionalFormatting sqref="AU30">
    <cfRule type="cellIs" dxfId="91" priority="62" operator="greaterThan">
      <formula>0.1</formula>
    </cfRule>
  </conditionalFormatting>
  <conditionalFormatting sqref="AU30">
    <cfRule type="cellIs" dxfId="90" priority="61" operator="lessThan">
      <formula>-0.1</formula>
    </cfRule>
  </conditionalFormatting>
  <conditionalFormatting sqref="AL30">
    <cfRule type="cellIs" dxfId="89" priority="60" operator="greaterThan">
      <formula>0.1</formula>
    </cfRule>
  </conditionalFormatting>
  <conditionalFormatting sqref="AL30">
    <cfRule type="cellIs" dxfId="88" priority="59" operator="lessThan">
      <formula>-0.1</formula>
    </cfRule>
  </conditionalFormatting>
  <conditionalFormatting sqref="AX15:AX23">
    <cfRule type="cellIs" dxfId="87" priority="58" operator="greaterThan">
      <formula>0.1</formula>
    </cfRule>
  </conditionalFormatting>
  <conditionalFormatting sqref="AX15:AX23">
    <cfRule type="cellIs" dxfId="86" priority="57" operator="lessThan">
      <formula>-0.1</formula>
    </cfRule>
  </conditionalFormatting>
  <conditionalFormatting sqref="AX27">
    <cfRule type="cellIs" dxfId="85" priority="54" operator="greaterThan">
      <formula>0.1</formula>
    </cfRule>
  </conditionalFormatting>
  <conditionalFormatting sqref="AX27">
    <cfRule type="cellIs" dxfId="84" priority="53" operator="lessThan">
      <formula>-0.1</formula>
    </cfRule>
  </conditionalFormatting>
  <conditionalFormatting sqref="AX28">
    <cfRule type="cellIs" dxfId="83" priority="56" operator="greaterThan">
      <formula>0.1</formula>
    </cfRule>
  </conditionalFormatting>
  <conditionalFormatting sqref="AX28">
    <cfRule type="cellIs" dxfId="82" priority="55" operator="lessThan">
      <formula>-0.1</formula>
    </cfRule>
  </conditionalFormatting>
  <conditionalFormatting sqref="AX30">
    <cfRule type="cellIs" dxfId="81" priority="52" operator="greaterThan">
      <formula>0.1</formula>
    </cfRule>
  </conditionalFormatting>
  <conditionalFormatting sqref="AX30">
    <cfRule type="cellIs" dxfId="80" priority="51" operator="lessThan">
      <formula>-0.1</formula>
    </cfRule>
  </conditionalFormatting>
  <conditionalFormatting sqref="BA15:BA23 BD15:BD23 BG15:BG23 BJ15:BJ23">
    <cfRule type="cellIs" dxfId="79" priority="50" operator="greaterThan">
      <formula>0.1</formula>
    </cfRule>
  </conditionalFormatting>
  <conditionalFormatting sqref="BA15:BA23 BD15:BD23 BG15:BG23 BJ15:BJ23">
    <cfRule type="cellIs" dxfId="78" priority="49" operator="lessThan">
      <formula>-0.1</formula>
    </cfRule>
  </conditionalFormatting>
  <conditionalFormatting sqref="BD27">
    <cfRule type="cellIs" dxfId="77" priority="42" operator="greaterThan">
      <formula>0.1</formula>
    </cfRule>
  </conditionalFormatting>
  <conditionalFormatting sqref="BD27">
    <cfRule type="cellIs" dxfId="76" priority="41" operator="lessThan">
      <formula>-0.1</formula>
    </cfRule>
  </conditionalFormatting>
  <conditionalFormatting sqref="BJ27">
    <cfRule type="cellIs" dxfId="75" priority="40" operator="greaterThan">
      <formula>0.1</formula>
    </cfRule>
  </conditionalFormatting>
  <conditionalFormatting sqref="BJ27">
    <cfRule type="cellIs" dxfId="74" priority="39" operator="lessThan">
      <formula>-0.1</formula>
    </cfRule>
  </conditionalFormatting>
  <conditionalFormatting sqref="BG27">
    <cfRule type="cellIs" dxfId="73" priority="38" operator="greaterThan">
      <formula>0.1</formula>
    </cfRule>
  </conditionalFormatting>
  <conditionalFormatting sqref="BG27">
    <cfRule type="cellIs" dxfId="72" priority="37" operator="lessThan">
      <formula>-0.1</formula>
    </cfRule>
  </conditionalFormatting>
  <conditionalFormatting sqref="BD28">
    <cfRule type="cellIs" dxfId="71" priority="48" operator="greaterThan">
      <formula>0.1</formula>
    </cfRule>
  </conditionalFormatting>
  <conditionalFormatting sqref="BD28">
    <cfRule type="cellIs" dxfId="70" priority="47" operator="lessThan">
      <formula>-0.1</formula>
    </cfRule>
  </conditionalFormatting>
  <conditionalFormatting sqref="BG28">
    <cfRule type="cellIs" dxfId="69" priority="46" operator="greaterThan">
      <formula>0.1</formula>
    </cfRule>
  </conditionalFormatting>
  <conditionalFormatting sqref="BG28">
    <cfRule type="cellIs" dxfId="68" priority="45" operator="lessThan">
      <formula>-0.1</formula>
    </cfRule>
  </conditionalFormatting>
  <conditionalFormatting sqref="BJ28">
    <cfRule type="cellIs" dxfId="67" priority="44" operator="greaterThan">
      <formula>0.1</formula>
    </cfRule>
  </conditionalFormatting>
  <conditionalFormatting sqref="BJ28">
    <cfRule type="cellIs" dxfId="66" priority="43" operator="lessThan">
      <formula>-0.1</formula>
    </cfRule>
  </conditionalFormatting>
  <conditionalFormatting sqref="BA27">
    <cfRule type="cellIs" dxfId="65" priority="34" operator="greaterThan">
      <formula>0.1</formula>
    </cfRule>
  </conditionalFormatting>
  <conditionalFormatting sqref="BA27">
    <cfRule type="cellIs" dxfId="64" priority="33" operator="lessThan">
      <formula>-0.1</formula>
    </cfRule>
  </conditionalFormatting>
  <conditionalFormatting sqref="BA28">
    <cfRule type="cellIs" dxfId="63" priority="36" operator="greaterThan">
      <formula>0.1</formula>
    </cfRule>
  </conditionalFormatting>
  <conditionalFormatting sqref="BA28">
    <cfRule type="cellIs" dxfId="62" priority="35" operator="lessThan">
      <formula>-0.1</formula>
    </cfRule>
  </conditionalFormatting>
  <conditionalFormatting sqref="BD30">
    <cfRule type="cellIs" dxfId="61" priority="32" operator="greaterThan">
      <formula>0.1</formula>
    </cfRule>
  </conditionalFormatting>
  <conditionalFormatting sqref="BD30">
    <cfRule type="cellIs" dxfId="60" priority="31" operator="lessThan">
      <formula>-0.1</formula>
    </cfRule>
  </conditionalFormatting>
  <conditionalFormatting sqref="BG30">
    <cfRule type="cellIs" dxfId="59" priority="30" operator="greaterThan">
      <formula>0.1</formula>
    </cfRule>
  </conditionalFormatting>
  <conditionalFormatting sqref="BG30">
    <cfRule type="cellIs" dxfId="58" priority="29" operator="lessThan">
      <formula>-0.1</formula>
    </cfRule>
  </conditionalFormatting>
  <conditionalFormatting sqref="BJ30">
    <cfRule type="cellIs" dxfId="57" priority="28" operator="greaterThan">
      <formula>0.1</formula>
    </cfRule>
  </conditionalFormatting>
  <conditionalFormatting sqref="BJ30">
    <cfRule type="cellIs" dxfId="56" priority="27" operator="lessThan">
      <formula>-0.1</formula>
    </cfRule>
  </conditionalFormatting>
  <conditionalFormatting sqref="BA30">
    <cfRule type="cellIs" dxfId="55" priority="26" operator="greaterThan">
      <formula>0.1</formula>
    </cfRule>
  </conditionalFormatting>
  <conditionalFormatting sqref="BA30">
    <cfRule type="cellIs" dxfId="54" priority="25" operator="lessThan">
      <formula>-0.1</formula>
    </cfRule>
  </conditionalFormatting>
  <conditionalFormatting sqref="BM15:BM23">
    <cfRule type="cellIs" dxfId="53" priority="24" operator="greaterThan">
      <formula>0.1</formula>
    </cfRule>
  </conditionalFormatting>
  <conditionalFormatting sqref="BM15:BM23">
    <cfRule type="cellIs" dxfId="52" priority="23" operator="lessThan">
      <formula>-0.1</formula>
    </cfRule>
  </conditionalFormatting>
  <conditionalFormatting sqref="BM27">
    <cfRule type="cellIs" dxfId="51" priority="20" operator="greaterThan">
      <formula>0.1</formula>
    </cfRule>
  </conditionalFormatting>
  <conditionalFormatting sqref="BM27">
    <cfRule type="cellIs" dxfId="50" priority="19" operator="lessThan">
      <formula>-0.1</formula>
    </cfRule>
  </conditionalFormatting>
  <conditionalFormatting sqref="BM28">
    <cfRule type="cellIs" dxfId="49" priority="22" operator="greaterThan">
      <formula>0.1</formula>
    </cfRule>
  </conditionalFormatting>
  <conditionalFormatting sqref="BM28">
    <cfRule type="cellIs" dxfId="48" priority="21" operator="lessThan">
      <formula>-0.1</formula>
    </cfRule>
  </conditionalFormatting>
  <conditionalFormatting sqref="BM30">
    <cfRule type="cellIs" dxfId="47" priority="18" operator="greaterThan">
      <formula>0.1</formula>
    </cfRule>
  </conditionalFormatting>
  <conditionalFormatting sqref="BM30">
    <cfRule type="cellIs" dxfId="46" priority="17" operator="lessThan">
      <formula>-0.1</formula>
    </cfRule>
  </conditionalFormatting>
  <conditionalFormatting sqref="BP15:BP23">
    <cfRule type="cellIs" dxfId="45" priority="16" operator="greaterThan">
      <formula>0.1</formula>
    </cfRule>
  </conditionalFormatting>
  <conditionalFormatting sqref="BP15:BP23">
    <cfRule type="cellIs" dxfId="44" priority="15" operator="lessThan">
      <formula>-0.1</formula>
    </cfRule>
  </conditionalFormatting>
  <conditionalFormatting sqref="BP27">
    <cfRule type="cellIs" dxfId="43" priority="12" operator="greaterThan">
      <formula>0.1</formula>
    </cfRule>
  </conditionalFormatting>
  <conditionalFormatting sqref="BP27">
    <cfRule type="cellIs" dxfId="42" priority="11" operator="lessThan">
      <formula>-0.1</formula>
    </cfRule>
  </conditionalFormatting>
  <conditionalFormatting sqref="BP28">
    <cfRule type="cellIs" dxfId="41" priority="14" operator="greaterThan">
      <formula>0.1</formula>
    </cfRule>
  </conditionalFormatting>
  <conditionalFormatting sqref="BP28">
    <cfRule type="cellIs" dxfId="40" priority="13" operator="lessThan">
      <formula>-0.1</formula>
    </cfRule>
  </conditionalFormatting>
  <conditionalFormatting sqref="BP30">
    <cfRule type="cellIs" dxfId="39" priority="10" operator="greaterThan">
      <formula>0.1</formula>
    </cfRule>
  </conditionalFormatting>
  <conditionalFormatting sqref="BP30">
    <cfRule type="cellIs" dxfId="38" priority="9" operator="lessThan">
      <formula>-0.1</formula>
    </cfRule>
  </conditionalFormatting>
  <conditionalFormatting sqref="BS15:BS23">
    <cfRule type="cellIs" dxfId="37" priority="8" operator="greaterThan">
      <formula>0.1</formula>
    </cfRule>
  </conditionalFormatting>
  <conditionalFormatting sqref="BS15:BS23">
    <cfRule type="cellIs" dxfId="36" priority="7" operator="lessThan">
      <formula>-0.1</formula>
    </cfRule>
  </conditionalFormatting>
  <conditionalFormatting sqref="BS27">
    <cfRule type="cellIs" dxfId="35" priority="4" operator="greaterThan">
      <formula>0.1</formula>
    </cfRule>
  </conditionalFormatting>
  <conditionalFormatting sqref="BS27">
    <cfRule type="cellIs" dxfId="34" priority="3" operator="lessThan">
      <formula>-0.1</formula>
    </cfRule>
  </conditionalFormatting>
  <conditionalFormatting sqref="BS28">
    <cfRule type="cellIs" dxfId="33" priority="6" operator="greaterThan">
      <formula>0.1</formula>
    </cfRule>
  </conditionalFormatting>
  <conditionalFormatting sqref="BS28">
    <cfRule type="cellIs" dxfId="32" priority="5" operator="lessThan">
      <formula>-0.1</formula>
    </cfRule>
  </conditionalFormatting>
  <conditionalFormatting sqref="BS30">
    <cfRule type="cellIs" dxfId="31" priority="2" operator="greaterThan">
      <formula>0.1</formula>
    </cfRule>
  </conditionalFormatting>
  <conditionalFormatting sqref="BS30">
    <cfRule type="cellIs" dxfId="30" priority="1" operator="lessThan">
      <formula>-0.1</formula>
    </cfRule>
  </conditionalFormatting>
  <printOptions horizontalCentered="1"/>
  <pageMargins left="0.5" right="0.5" top="1" bottom="0.75" header="0.3" footer="0.3"/>
  <pageSetup scale="56" fitToWidth="4" orientation="landscape" r:id="rId1"/>
  <headerFooter>
    <oddFooter>&amp;R&amp;"Times New Roman,Regular"Attachment to Response to Question No. 4
Page &amp;P of &amp;N
McCombs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4F07-DE1E-4C15-9671-905D99510611}">
  <dimension ref="A1:BT30"/>
  <sheetViews>
    <sheetView zoomScaleNormal="100" zoomScaleSheetLayoutView="100" workbookViewId="0">
      <selection sqref="A1:BT1"/>
    </sheetView>
  </sheetViews>
  <sheetFormatPr defaultColWidth="9.140625" defaultRowHeight="12.75" x14ac:dyDescent="0.2"/>
  <cols>
    <col min="1" max="1" width="13.28515625" style="2" customWidth="1"/>
    <col min="2" max="2" width="42.7109375" style="2" customWidth="1"/>
    <col min="3" max="4" width="11.140625" style="2" bestFit="1" customWidth="1"/>
    <col min="5" max="5" width="8.85546875" style="2" bestFit="1" customWidth="1"/>
    <col min="6" max="6" width="31.42578125" style="4" customWidth="1"/>
    <col min="7" max="7" width="13.42578125" style="2" bestFit="1" customWidth="1"/>
    <col min="8" max="8" width="10.5703125" style="2" customWidth="1"/>
    <col min="9" max="9" width="35" style="4" customWidth="1"/>
    <col min="10" max="10" width="12.140625" style="2" customWidth="1"/>
    <col min="11" max="11" width="10.140625" style="2" customWidth="1"/>
    <col min="12" max="12" width="33.28515625" style="4" customWidth="1"/>
    <col min="13" max="13" width="14.7109375" style="2" customWidth="1"/>
    <col min="14" max="14" width="10.140625" style="2" customWidth="1"/>
    <col min="15" max="15" width="35.28515625" style="4" customWidth="1"/>
    <col min="16" max="16" width="11.85546875" style="2" customWidth="1"/>
    <col min="17" max="17" width="10.140625" style="2" customWidth="1"/>
    <col min="18" max="18" width="33.28515625" style="4" customWidth="1"/>
    <col min="19" max="19" width="9.140625" style="2"/>
    <col min="20" max="20" width="17.7109375" style="2" bestFit="1" customWidth="1"/>
    <col min="21" max="21" width="10.85546875" style="2" bestFit="1" customWidth="1"/>
    <col min="22" max="16384" width="9.140625" style="2"/>
  </cols>
  <sheetData>
    <row r="1" spans="1:72" ht="20.85" customHeight="1" x14ac:dyDescent="0.3">
      <c r="A1" s="84" t="s">
        <v>0</v>
      </c>
      <c r="B1" s="84"/>
      <c r="C1" s="84"/>
      <c r="D1" s="84"/>
      <c r="E1" s="84"/>
      <c r="F1" s="84"/>
      <c r="G1" s="84"/>
      <c r="H1" s="84"/>
      <c r="I1" s="84"/>
      <c r="J1" s="84"/>
      <c r="K1" s="84"/>
      <c r="L1" s="84"/>
      <c r="M1" s="84"/>
      <c r="N1" s="84"/>
      <c r="O1" s="84"/>
      <c r="P1" s="84"/>
      <c r="Q1" s="84"/>
      <c r="R1" s="84"/>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row>
    <row r="2" spans="1:72" ht="20.85" customHeight="1" x14ac:dyDescent="0.3">
      <c r="A2" s="84" t="s">
        <v>1</v>
      </c>
      <c r="B2" s="84"/>
      <c r="C2" s="84"/>
      <c r="D2" s="84"/>
      <c r="E2" s="84"/>
      <c r="F2" s="84"/>
      <c r="G2" s="84"/>
      <c r="H2" s="84"/>
      <c r="I2" s="84"/>
      <c r="J2" s="84"/>
      <c r="K2" s="84"/>
      <c r="L2" s="84"/>
      <c r="M2" s="84"/>
      <c r="N2" s="84"/>
      <c r="O2" s="84"/>
      <c r="P2" s="84"/>
      <c r="Q2" s="84"/>
      <c r="R2" s="84"/>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row>
    <row r="3" spans="1:72" ht="20.85" customHeight="1" x14ac:dyDescent="0.2">
      <c r="A3" s="85" t="s">
        <v>2</v>
      </c>
      <c r="B3" s="85"/>
      <c r="C3" s="85"/>
      <c r="D3" s="85"/>
      <c r="E3" s="85"/>
      <c r="F3" s="85"/>
      <c r="G3" s="85"/>
      <c r="H3" s="85"/>
      <c r="I3" s="85"/>
      <c r="J3" s="85"/>
      <c r="K3" s="85"/>
      <c r="L3" s="85"/>
      <c r="M3" s="85"/>
      <c r="N3" s="85"/>
      <c r="O3" s="85"/>
      <c r="P3" s="85"/>
      <c r="Q3" s="85"/>
      <c r="R3" s="85"/>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ht="15.95" customHeight="1" x14ac:dyDescent="0.2"/>
    <row r="5" spans="1:72" x14ac:dyDescent="0.2">
      <c r="B5" s="5" t="s">
        <v>3</v>
      </c>
      <c r="C5" s="6" t="s">
        <v>4</v>
      </c>
      <c r="D5" s="6" t="s">
        <v>5</v>
      </c>
      <c r="E5" s="7"/>
      <c r="F5" s="8"/>
      <c r="G5" s="6" t="s">
        <v>6</v>
      </c>
      <c r="H5" s="7"/>
      <c r="I5" s="9"/>
      <c r="J5" s="6" t="s">
        <v>7</v>
      </c>
      <c r="K5" s="7"/>
      <c r="L5" s="9"/>
      <c r="M5" s="6" t="s">
        <v>8</v>
      </c>
      <c r="N5" s="7"/>
      <c r="O5" s="8"/>
      <c r="P5" s="6" t="s">
        <v>9</v>
      </c>
      <c r="Q5" s="7"/>
    </row>
    <row r="6" spans="1:72" ht="39" thickBot="1" x14ac:dyDescent="0.25">
      <c r="A6" s="10"/>
      <c r="B6" s="11" t="s">
        <v>10</v>
      </c>
      <c r="C6" s="12" t="s">
        <v>11</v>
      </c>
      <c r="D6" s="12" t="s">
        <v>12</v>
      </c>
      <c r="E6" s="13" t="s">
        <v>13</v>
      </c>
      <c r="F6" s="14" t="s">
        <v>14</v>
      </c>
      <c r="G6" s="12" t="s">
        <v>4</v>
      </c>
      <c r="H6" s="13" t="s">
        <v>13</v>
      </c>
      <c r="I6" s="14" t="s">
        <v>14</v>
      </c>
      <c r="J6" s="12" t="s">
        <v>5</v>
      </c>
      <c r="K6" s="13" t="s">
        <v>13</v>
      </c>
      <c r="L6" s="14" t="s">
        <v>14</v>
      </c>
      <c r="M6" s="12" t="s">
        <v>6</v>
      </c>
      <c r="N6" s="13" t="s">
        <v>13</v>
      </c>
      <c r="O6" s="14" t="s">
        <v>14</v>
      </c>
      <c r="P6" s="12" t="s">
        <v>7</v>
      </c>
      <c r="Q6" s="13" t="s">
        <v>13</v>
      </c>
      <c r="R6" s="14" t="s">
        <v>14</v>
      </c>
    </row>
    <row r="7" spans="1:72" ht="13.5" thickTop="1" x14ac:dyDescent="0.2">
      <c r="A7" s="15"/>
      <c r="B7" s="16" t="s">
        <v>15</v>
      </c>
      <c r="C7" s="6"/>
      <c r="D7" s="6"/>
      <c r="E7" s="7"/>
      <c r="F7" s="17"/>
      <c r="G7" s="6"/>
      <c r="H7" s="7"/>
      <c r="I7" s="17"/>
      <c r="J7" s="6"/>
      <c r="K7" s="7"/>
      <c r="L7" s="17"/>
      <c r="M7" s="6"/>
      <c r="N7" s="7"/>
      <c r="O7" s="17"/>
      <c r="P7" s="6"/>
      <c r="Q7" s="7"/>
      <c r="R7" s="17"/>
    </row>
    <row r="8" spans="1:72" ht="15.95" customHeight="1" x14ac:dyDescent="0.2">
      <c r="A8" s="18"/>
      <c r="B8" s="16"/>
      <c r="C8" s="16"/>
      <c r="D8" s="16"/>
      <c r="E8" s="16"/>
      <c r="F8" s="8"/>
      <c r="G8" s="16"/>
      <c r="H8" s="16"/>
      <c r="I8" s="8"/>
      <c r="J8" s="16"/>
      <c r="K8" s="16"/>
      <c r="L8" s="8"/>
      <c r="M8" s="16"/>
      <c r="N8" s="16"/>
      <c r="O8" s="8"/>
    </row>
    <row r="9" spans="1:72" ht="15.95" customHeight="1" x14ac:dyDescent="0.2">
      <c r="A9" s="19" t="s">
        <v>16</v>
      </c>
      <c r="B9" s="20"/>
      <c r="C9" s="21"/>
      <c r="D9" s="21"/>
      <c r="E9" s="21"/>
      <c r="F9" s="22"/>
      <c r="G9" s="23"/>
      <c r="H9" s="23"/>
      <c r="I9" s="24"/>
      <c r="J9" s="23"/>
      <c r="K9" s="23"/>
      <c r="L9" s="24"/>
      <c r="M9" s="23"/>
      <c r="N9" s="23"/>
      <c r="O9" s="24"/>
      <c r="P9" s="23"/>
      <c r="Q9" s="23"/>
      <c r="R9" s="25"/>
    </row>
    <row r="10" spans="1:72" ht="38.25" x14ac:dyDescent="0.2">
      <c r="A10" s="26" t="s">
        <v>17</v>
      </c>
      <c r="B10" s="27" t="s">
        <v>18</v>
      </c>
      <c r="C10" s="28">
        <v>38427.199999999997</v>
      </c>
      <c r="D10" s="28">
        <v>50250.57</v>
      </c>
      <c r="E10" s="29">
        <f>IFERROR(ROUND((D10-C10)/C10,4),0)</f>
        <v>0.30769999999999997</v>
      </c>
      <c r="F10" s="30" t="s">
        <v>19</v>
      </c>
      <c r="G10" s="28">
        <v>47767.82</v>
      </c>
      <c r="H10" s="29">
        <f>IFERROR(ROUND((G10-D10)/D10,4),0)</f>
        <v>-4.9399999999999999E-2</v>
      </c>
      <c r="I10" s="31"/>
      <c r="J10" s="28">
        <v>45656.4</v>
      </c>
      <c r="K10" s="29">
        <f>IFERROR(ROUND((J10-G10)/G10,4),0)</f>
        <v>-4.4200000000000003E-2</v>
      </c>
      <c r="L10" s="31"/>
      <c r="M10" s="28">
        <v>27655.71</v>
      </c>
      <c r="N10" s="29">
        <f>IFERROR(ROUND((M10-J10)/J10,4),0)</f>
        <v>-0.39429999999999998</v>
      </c>
      <c r="O10" s="30" t="s">
        <v>19</v>
      </c>
      <c r="P10" s="28">
        <v>59904.15</v>
      </c>
      <c r="Q10" s="29">
        <f>IFERROR(ROUND((P10-M10)/M10,4),0)</f>
        <v>1.1660999999999999</v>
      </c>
      <c r="R10" s="30" t="s">
        <v>19</v>
      </c>
    </row>
    <row r="11" spans="1:72" ht="38.25" x14ac:dyDescent="0.2">
      <c r="A11" s="26" t="s">
        <v>20</v>
      </c>
      <c r="B11" s="27" t="s">
        <v>21</v>
      </c>
      <c r="C11" s="28">
        <v>52553.440000000002</v>
      </c>
      <c r="D11" s="28">
        <v>46956.09</v>
      </c>
      <c r="E11" s="29">
        <f>IFERROR(ROUND((D11-C11)/C11,4),0)</f>
        <v>-0.1065</v>
      </c>
      <c r="F11" s="32" t="s">
        <v>190</v>
      </c>
      <c r="G11" s="28">
        <v>63115.67</v>
      </c>
      <c r="H11" s="29">
        <f>IFERROR(ROUND((G11-D11)/D11,4),0)</f>
        <v>0.34410000000000002</v>
      </c>
      <c r="I11" s="31" t="s">
        <v>22</v>
      </c>
      <c r="J11" s="28">
        <v>51647.91</v>
      </c>
      <c r="K11" s="29">
        <f>IFERROR(ROUND((J11-G11)/G11,4),0)</f>
        <v>-0.1817</v>
      </c>
      <c r="L11" s="31" t="s">
        <v>23</v>
      </c>
      <c r="M11" s="28">
        <v>11501.9</v>
      </c>
      <c r="N11" s="29">
        <f>IFERROR(ROUND((M11-J11)/J11,4),0)</f>
        <v>-0.77729999999999999</v>
      </c>
      <c r="O11" s="30" t="s">
        <v>24</v>
      </c>
      <c r="P11" s="28">
        <v>38889.46</v>
      </c>
      <c r="Q11" s="29">
        <f>IFERROR(ROUND((P11-M11)/M11,4),0)</f>
        <v>2.3811</v>
      </c>
      <c r="R11" s="30" t="s">
        <v>25</v>
      </c>
    </row>
    <row r="12" spans="1:72" ht="15.95" customHeight="1" x14ac:dyDescent="0.2">
      <c r="A12" s="33"/>
      <c r="B12" s="27" t="s">
        <v>26</v>
      </c>
      <c r="C12" s="34">
        <f>SUM(C10:C11)</f>
        <v>90980.64</v>
      </c>
      <c r="D12" s="34">
        <f>SUM(D10:D11)</f>
        <v>97206.66</v>
      </c>
      <c r="E12" s="29">
        <f>IFERROR(ROUND((D12-C12)/C12,4),0)</f>
        <v>6.8400000000000002E-2</v>
      </c>
      <c r="F12" s="32"/>
      <c r="G12" s="34">
        <f>SUM(G10:G11)</f>
        <v>110883.48999999999</v>
      </c>
      <c r="H12" s="29">
        <f>IFERROR(ROUND((G12-D12)/D12,4),0)</f>
        <v>0.14069999999999999</v>
      </c>
      <c r="I12" s="31"/>
      <c r="J12" s="34">
        <f>SUM(J10:J11)</f>
        <v>97304.31</v>
      </c>
      <c r="K12" s="29">
        <f>IFERROR(ROUND((J12-G12)/G12,4),0)</f>
        <v>-0.1225</v>
      </c>
      <c r="L12" s="31"/>
      <c r="M12" s="34">
        <f>SUM(M10:M11)</f>
        <v>39157.61</v>
      </c>
      <c r="N12" s="29">
        <f>IFERROR(ROUND((M12-J12)/J12,4),0)</f>
        <v>-0.59760000000000002</v>
      </c>
      <c r="O12" s="30"/>
      <c r="P12" s="34">
        <f>SUM(P10:P11)</f>
        <v>98793.61</v>
      </c>
      <c r="Q12" s="29">
        <f>IFERROR(ROUND((P12-M12)/M12,4),0)</f>
        <v>1.5229999999999999</v>
      </c>
      <c r="R12" s="35"/>
    </row>
    <row r="13" spans="1:72" ht="15.95" customHeight="1" x14ac:dyDescent="0.2">
      <c r="A13" s="18"/>
      <c r="E13" s="36"/>
      <c r="H13" s="36"/>
      <c r="I13" s="37"/>
      <c r="K13" s="36"/>
      <c r="L13" s="38"/>
      <c r="N13" s="36"/>
      <c r="Q13" s="36"/>
    </row>
    <row r="14" spans="1:72" ht="15.95" customHeight="1" x14ac:dyDescent="0.2">
      <c r="A14" s="39" t="s">
        <v>27</v>
      </c>
      <c r="B14" s="40"/>
      <c r="C14" s="40"/>
      <c r="D14" s="40"/>
      <c r="E14" s="41"/>
      <c r="F14" s="42"/>
      <c r="G14" s="40"/>
      <c r="H14" s="41"/>
      <c r="I14" s="43"/>
      <c r="J14" s="40"/>
      <c r="K14" s="41"/>
      <c r="L14" s="43"/>
      <c r="M14" s="40"/>
      <c r="N14" s="41"/>
      <c r="O14" s="44"/>
      <c r="P14" s="40"/>
      <c r="Q14" s="41"/>
      <c r="R14" s="25"/>
    </row>
    <row r="15" spans="1:72" ht="15.95" customHeight="1" x14ac:dyDescent="0.2">
      <c r="A15" s="26" t="s">
        <v>28</v>
      </c>
      <c r="B15" s="27" t="s">
        <v>29</v>
      </c>
      <c r="C15" s="28">
        <v>0</v>
      </c>
      <c r="D15" s="28">
        <v>0</v>
      </c>
      <c r="E15" s="29">
        <f t="shared" ref="E15:E23" si="0">IFERROR(ROUND((D15-C15)/C15,4),0)</f>
        <v>0</v>
      </c>
      <c r="F15" s="45"/>
      <c r="G15" s="28">
        <v>0</v>
      </c>
      <c r="H15" s="29">
        <f t="shared" ref="H15:H23" si="1">IFERROR(ROUND((G15-D15)/D15,4),0)</f>
        <v>0</v>
      </c>
      <c r="I15" s="46"/>
      <c r="J15" s="28">
        <v>0</v>
      </c>
      <c r="K15" s="29">
        <f t="shared" ref="K15:K23" si="2">IFERROR(ROUND((J15-G15)/G15,4),0)</f>
        <v>0</v>
      </c>
      <c r="L15" s="46"/>
      <c r="M15" s="28">
        <v>0</v>
      </c>
      <c r="N15" s="29">
        <f t="shared" ref="N15:N23" si="3">IFERROR(ROUND((M15-J15)/J15,4),0)</f>
        <v>0</v>
      </c>
      <c r="O15" s="45"/>
      <c r="P15" s="28">
        <v>0</v>
      </c>
      <c r="Q15" s="29">
        <f t="shared" ref="Q15:Q23" si="4">IFERROR(ROUND((P15-M15)/M15,4),0)</f>
        <v>0</v>
      </c>
      <c r="R15" s="35"/>
    </row>
    <row r="16" spans="1:72" ht="15.95" customHeight="1" x14ac:dyDescent="0.2">
      <c r="A16" s="26" t="s">
        <v>30</v>
      </c>
      <c r="B16" s="27" t="s">
        <v>31</v>
      </c>
      <c r="C16" s="28">
        <v>0</v>
      </c>
      <c r="D16" s="28">
        <v>0</v>
      </c>
      <c r="E16" s="29">
        <f t="shared" si="0"/>
        <v>0</v>
      </c>
      <c r="F16" s="45"/>
      <c r="G16" s="28">
        <v>0</v>
      </c>
      <c r="H16" s="29">
        <f t="shared" si="1"/>
        <v>0</v>
      </c>
      <c r="I16" s="46"/>
      <c r="J16" s="28">
        <v>0</v>
      </c>
      <c r="K16" s="29">
        <f t="shared" si="2"/>
        <v>0</v>
      </c>
      <c r="L16" s="46"/>
      <c r="M16" s="28">
        <v>0</v>
      </c>
      <c r="N16" s="29">
        <f t="shared" si="3"/>
        <v>0</v>
      </c>
      <c r="O16" s="45"/>
      <c r="P16" s="28">
        <v>0</v>
      </c>
      <c r="Q16" s="29">
        <f t="shared" si="4"/>
        <v>0</v>
      </c>
      <c r="R16" s="35"/>
    </row>
    <row r="17" spans="1:18" ht="15.95" customHeight="1" x14ac:dyDescent="0.2">
      <c r="A17" s="26" t="s">
        <v>32</v>
      </c>
      <c r="B17" s="27" t="s">
        <v>33</v>
      </c>
      <c r="C17" s="28">
        <v>0</v>
      </c>
      <c r="D17" s="28">
        <v>0</v>
      </c>
      <c r="E17" s="29">
        <f t="shared" si="0"/>
        <v>0</v>
      </c>
      <c r="F17" s="45"/>
      <c r="G17" s="28">
        <v>0</v>
      </c>
      <c r="H17" s="29">
        <f t="shared" si="1"/>
        <v>0</v>
      </c>
      <c r="I17" s="46"/>
      <c r="J17" s="28">
        <v>0</v>
      </c>
      <c r="K17" s="29">
        <f t="shared" si="2"/>
        <v>0</v>
      </c>
      <c r="L17" s="46"/>
      <c r="M17" s="28">
        <v>0</v>
      </c>
      <c r="N17" s="29">
        <f t="shared" si="3"/>
        <v>0</v>
      </c>
      <c r="O17" s="45"/>
      <c r="P17" s="28">
        <v>0</v>
      </c>
      <c r="Q17" s="29">
        <f t="shared" si="4"/>
        <v>0</v>
      </c>
      <c r="R17" s="35"/>
    </row>
    <row r="18" spans="1:18" ht="15.95" customHeight="1" x14ac:dyDescent="0.2">
      <c r="A18" s="26" t="s">
        <v>34</v>
      </c>
      <c r="B18" s="27" t="s">
        <v>35</v>
      </c>
      <c r="C18" s="28">
        <v>0</v>
      </c>
      <c r="D18" s="28">
        <v>0</v>
      </c>
      <c r="E18" s="29">
        <f t="shared" si="0"/>
        <v>0</v>
      </c>
      <c r="F18" s="45"/>
      <c r="G18" s="28">
        <v>0</v>
      </c>
      <c r="H18" s="29">
        <f t="shared" si="1"/>
        <v>0</v>
      </c>
      <c r="I18" s="46"/>
      <c r="J18" s="28">
        <v>0</v>
      </c>
      <c r="K18" s="29">
        <f t="shared" si="2"/>
        <v>0</v>
      </c>
      <c r="L18" s="46"/>
      <c r="M18" s="28">
        <v>0</v>
      </c>
      <c r="N18" s="29">
        <f t="shared" si="3"/>
        <v>0</v>
      </c>
      <c r="O18" s="45"/>
      <c r="P18" s="28">
        <v>0</v>
      </c>
      <c r="Q18" s="29">
        <f t="shared" si="4"/>
        <v>0</v>
      </c>
      <c r="R18" s="35"/>
    </row>
    <row r="19" spans="1:18" ht="15.95" customHeight="1" x14ac:dyDescent="0.2">
      <c r="A19" s="26" t="s">
        <v>36</v>
      </c>
      <c r="B19" s="27" t="s">
        <v>37</v>
      </c>
      <c r="C19" s="28">
        <v>0</v>
      </c>
      <c r="D19" s="28">
        <v>0</v>
      </c>
      <c r="E19" s="29">
        <f t="shared" si="0"/>
        <v>0</v>
      </c>
      <c r="F19" s="45"/>
      <c r="G19" s="28">
        <v>0</v>
      </c>
      <c r="H19" s="29">
        <f t="shared" si="1"/>
        <v>0</v>
      </c>
      <c r="I19" s="46"/>
      <c r="J19" s="28">
        <v>0</v>
      </c>
      <c r="K19" s="29">
        <f t="shared" si="2"/>
        <v>0</v>
      </c>
      <c r="L19" s="46"/>
      <c r="M19" s="28">
        <v>0</v>
      </c>
      <c r="N19" s="29">
        <f t="shared" si="3"/>
        <v>0</v>
      </c>
      <c r="O19" s="45"/>
      <c r="P19" s="28">
        <v>0</v>
      </c>
      <c r="Q19" s="29">
        <f t="shared" si="4"/>
        <v>0</v>
      </c>
      <c r="R19" s="35"/>
    </row>
    <row r="20" spans="1:18" ht="15.95" customHeight="1" x14ac:dyDescent="0.2">
      <c r="A20" s="26" t="s">
        <v>38</v>
      </c>
      <c r="B20" s="27" t="s">
        <v>39</v>
      </c>
      <c r="C20" s="28">
        <v>0</v>
      </c>
      <c r="D20" s="28">
        <v>0</v>
      </c>
      <c r="E20" s="29">
        <f t="shared" si="0"/>
        <v>0</v>
      </c>
      <c r="F20" s="45"/>
      <c r="G20" s="28">
        <v>0</v>
      </c>
      <c r="H20" s="29">
        <f t="shared" si="1"/>
        <v>0</v>
      </c>
      <c r="I20" s="46"/>
      <c r="J20" s="28">
        <v>0</v>
      </c>
      <c r="K20" s="29">
        <f t="shared" si="2"/>
        <v>0</v>
      </c>
      <c r="L20" s="46"/>
      <c r="M20" s="28">
        <v>0</v>
      </c>
      <c r="N20" s="29">
        <f t="shared" si="3"/>
        <v>0</v>
      </c>
      <c r="O20" s="45"/>
      <c r="P20" s="28">
        <v>0</v>
      </c>
      <c r="Q20" s="29">
        <f t="shared" si="4"/>
        <v>0</v>
      </c>
      <c r="R20" s="35"/>
    </row>
    <row r="21" spans="1:18" ht="15.95" customHeight="1" x14ac:dyDescent="0.2">
      <c r="A21" s="26" t="s">
        <v>40</v>
      </c>
      <c r="B21" s="27" t="s">
        <v>41</v>
      </c>
      <c r="C21" s="28">
        <v>0</v>
      </c>
      <c r="D21" s="28">
        <v>0</v>
      </c>
      <c r="E21" s="29">
        <f t="shared" si="0"/>
        <v>0</v>
      </c>
      <c r="F21" s="45"/>
      <c r="G21" s="28">
        <v>0</v>
      </c>
      <c r="H21" s="29">
        <f t="shared" si="1"/>
        <v>0</v>
      </c>
      <c r="I21" s="46"/>
      <c r="J21" s="28">
        <v>0</v>
      </c>
      <c r="K21" s="29">
        <f t="shared" si="2"/>
        <v>0</v>
      </c>
      <c r="L21" s="46"/>
      <c r="M21" s="28">
        <v>0</v>
      </c>
      <c r="N21" s="29">
        <f t="shared" si="3"/>
        <v>0</v>
      </c>
      <c r="O21" s="45"/>
      <c r="P21" s="28">
        <v>0</v>
      </c>
      <c r="Q21" s="29">
        <f t="shared" si="4"/>
        <v>0</v>
      </c>
      <c r="R21" s="35"/>
    </row>
    <row r="22" spans="1:18" ht="15.95" customHeight="1" x14ac:dyDescent="0.2">
      <c r="A22" s="26" t="s">
        <v>42</v>
      </c>
      <c r="B22" s="27" t="s">
        <v>43</v>
      </c>
      <c r="C22" s="28">
        <v>0</v>
      </c>
      <c r="D22" s="28">
        <v>0</v>
      </c>
      <c r="E22" s="29">
        <f t="shared" si="0"/>
        <v>0</v>
      </c>
      <c r="F22" s="45"/>
      <c r="G22" s="28">
        <v>0</v>
      </c>
      <c r="H22" s="29">
        <f t="shared" si="1"/>
        <v>0</v>
      </c>
      <c r="I22" s="46"/>
      <c r="J22" s="28">
        <v>0</v>
      </c>
      <c r="K22" s="29">
        <f t="shared" si="2"/>
        <v>0</v>
      </c>
      <c r="L22" s="46"/>
      <c r="M22" s="28">
        <v>0</v>
      </c>
      <c r="N22" s="29">
        <f t="shared" si="3"/>
        <v>0</v>
      </c>
      <c r="O22" s="45"/>
      <c r="P22" s="28">
        <v>0</v>
      </c>
      <c r="Q22" s="29">
        <f t="shared" si="4"/>
        <v>0</v>
      </c>
      <c r="R22" s="35"/>
    </row>
    <row r="23" spans="1:18" ht="15.95" customHeight="1" x14ac:dyDescent="0.2">
      <c r="A23" s="33"/>
      <c r="B23" s="27" t="s">
        <v>44</v>
      </c>
      <c r="C23" s="47">
        <f>SUM(C15:C22)</f>
        <v>0</v>
      </c>
      <c r="D23" s="47">
        <f>SUM(D15:D22)</f>
        <v>0</v>
      </c>
      <c r="E23" s="29">
        <f t="shared" si="0"/>
        <v>0</v>
      </c>
      <c r="F23" s="45"/>
      <c r="G23" s="47">
        <f>SUM(G15:G22)</f>
        <v>0</v>
      </c>
      <c r="H23" s="29">
        <f t="shared" si="1"/>
        <v>0</v>
      </c>
      <c r="I23" s="46"/>
      <c r="J23" s="47">
        <f>SUM(J15:J22)</f>
        <v>0</v>
      </c>
      <c r="K23" s="29">
        <f t="shared" si="2"/>
        <v>0</v>
      </c>
      <c r="L23" s="46"/>
      <c r="M23" s="47">
        <f>SUM(M15:M22)</f>
        <v>0</v>
      </c>
      <c r="N23" s="29">
        <f t="shared" si="3"/>
        <v>0</v>
      </c>
      <c r="O23" s="48"/>
      <c r="P23" s="47">
        <f>SUM(P15:P22)</f>
        <v>0</v>
      </c>
      <c r="Q23" s="29">
        <f t="shared" si="4"/>
        <v>0</v>
      </c>
      <c r="R23" s="35"/>
    </row>
    <row r="24" spans="1:18" ht="15.95" customHeight="1" x14ac:dyDescent="0.2">
      <c r="A24" s="18"/>
    </row>
    <row r="25" spans="1:18" ht="15.95" hidden="1" customHeight="1" x14ac:dyDescent="0.2">
      <c r="A25" s="49"/>
      <c r="B25" s="2" t="s">
        <v>45</v>
      </c>
    </row>
    <row r="26" spans="1:18" ht="15.95" customHeight="1" x14ac:dyDescent="0.2">
      <c r="A26" s="50" t="s">
        <v>46</v>
      </c>
      <c r="B26" s="51"/>
      <c r="C26" s="51"/>
      <c r="D26" s="51"/>
      <c r="E26" s="52"/>
      <c r="F26" s="53"/>
      <c r="G26" s="51"/>
      <c r="H26" s="52"/>
      <c r="I26" s="54"/>
      <c r="J26" s="51"/>
      <c r="K26" s="52"/>
      <c r="L26" s="54"/>
      <c r="M26" s="51"/>
      <c r="N26" s="52"/>
      <c r="O26" s="54"/>
      <c r="P26" s="51"/>
      <c r="Q26" s="52"/>
      <c r="R26" s="25"/>
    </row>
    <row r="27" spans="1:18" ht="15.95" customHeight="1" x14ac:dyDescent="0.2">
      <c r="A27" s="55">
        <v>506153</v>
      </c>
      <c r="B27" s="27" t="s">
        <v>47</v>
      </c>
      <c r="C27" s="28">
        <v>0</v>
      </c>
      <c r="D27" s="28">
        <v>0</v>
      </c>
      <c r="E27" s="29">
        <f>IFERROR(ROUND((D27-C27)/C27,4),0)</f>
        <v>0</v>
      </c>
      <c r="F27" s="45"/>
      <c r="G27" s="28">
        <v>0</v>
      </c>
      <c r="H27" s="29">
        <f>IFERROR(ROUND((G27-D27)/D27,4),0)</f>
        <v>0</v>
      </c>
      <c r="I27" s="46"/>
      <c r="J27" s="28">
        <v>0</v>
      </c>
      <c r="K27" s="29">
        <f>IFERROR(ROUND((J27-G27)/G27,4),0)</f>
        <v>0</v>
      </c>
      <c r="L27" s="46"/>
      <c r="M27" s="28">
        <v>0</v>
      </c>
      <c r="N27" s="29">
        <f>IFERROR(ROUND((M27-J27)/J27,4),0)</f>
        <v>0</v>
      </c>
      <c r="O27" s="45"/>
      <c r="P27" s="28">
        <v>0</v>
      </c>
      <c r="Q27" s="29">
        <f>IFERROR(ROUND((P27-M27)/M27,4),0)</f>
        <v>0</v>
      </c>
      <c r="R27" s="35"/>
    </row>
    <row r="28" spans="1:18" ht="15.95" customHeight="1" x14ac:dyDescent="0.2">
      <c r="A28" s="33"/>
      <c r="B28" s="27" t="s">
        <v>48</v>
      </c>
      <c r="C28" s="34">
        <f>SUM(C27)</f>
        <v>0</v>
      </c>
      <c r="D28" s="34">
        <f>SUM(D27)</f>
        <v>0</v>
      </c>
      <c r="E28" s="29">
        <f>IFERROR(ROUND((D28-C28)/C28,4),0)</f>
        <v>0</v>
      </c>
      <c r="F28" s="45"/>
      <c r="G28" s="34">
        <f>SUM(G27)</f>
        <v>0</v>
      </c>
      <c r="H28" s="29">
        <f>IFERROR(ROUND((G28-D28)/D28,4),0)</f>
        <v>0</v>
      </c>
      <c r="I28" s="46"/>
      <c r="J28" s="34">
        <f>SUM(J27)</f>
        <v>0</v>
      </c>
      <c r="K28" s="29">
        <f>IFERROR(ROUND((J28-G28)/G28,4),0)</f>
        <v>0</v>
      </c>
      <c r="L28" s="46"/>
      <c r="M28" s="34">
        <f>SUM(M27)</f>
        <v>0</v>
      </c>
      <c r="N28" s="29">
        <f>IFERROR(ROUND((M28-J28)/J28,4),0)</f>
        <v>0</v>
      </c>
      <c r="O28" s="48"/>
      <c r="P28" s="34">
        <f>SUM(P27)</f>
        <v>0</v>
      </c>
      <c r="Q28" s="29">
        <f>IFERROR(ROUND((P28-M28)/M28,4),0)</f>
        <v>0</v>
      </c>
      <c r="R28" s="35"/>
    </row>
    <row r="29" spans="1:18" x14ac:dyDescent="0.2">
      <c r="A29" s="56"/>
      <c r="B29" s="57"/>
      <c r="C29" s="57"/>
      <c r="D29" s="57"/>
      <c r="E29" s="57"/>
      <c r="F29" s="35"/>
      <c r="G29" s="57"/>
      <c r="H29" s="57"/>
      <c r="I29" s="35"/>
      <c r="J29" s="57"/>
      <c r="K29" s="57"/>
      <c r="L29" s="35"/>
      <c r="M29" s="57"/>
      <c r="N29" s="57"/>
      <c r="O29" s="35"/>
      <c r="P29" s="57"/>
      <c r="Q29" s="57"/>
      <c r="R29" s="35"/>
    </row>
    <row r="30" spans="1:18" ht="15.95" customHeight="1" x14ac:dyDescent="0.2">
      <c r="A30" s="33"/>
      <c r="B30" s="27" t="s">
        <v>49</v>
      </c>
      <c r="C30" s="34">
        <f>C12+C23+C28</f>
        <v>90980.64</v>
      </c>
      <c r="D30" s="34">
        <f>D12+D23+D28</f>
        <v>97206.66</v>
      </c>
      <c r="E30" s="29">
        <f>IFERROR(ROUND((D30-C30)/C30,4),0)</f>
        <v>6.8400000000000002E-2</v>
      </c>
      <c r="F30" s="45"/>
      <c r="G30" s="34">
        <f>G12+G23+G28</f>
        <v>110883.48999999999</v>
      </c>
      <c r="H30" s="29">
        <f>IFERROR(ROUND((G30-D30)/D30,4),0)</f>
        <v>0.14069999999999999</v>
      </c>
      <c r="I30" s="46"/>
      <c r="J30" s="34">
        <f>J12+J23+J28</f>
        <v>97304.31</v>
      </c>
      <c r="K30" s="29">
        <f>IFERROR(ROUND((J30-G30)/G30,4),0)</f>
        <v>-0.1225</v>
      </c>
      <c r="L30" s="46"/>
      <c r="M30" s="34">
        <f>M12+M23+M28</f>
        <v>39157.61</v>
      </c>
      <c r="N30" s="29">
        <f>IFERROR(ROUND((M30-J30)/J30,4),0)</f>
        <v>-0.59760000000000002</v>
      </c>
      <c r="O30" s="48"/>
      <c r="P30" s="34">
        <f>P12+P23+P28</f>
        <v>98793.61</v>
      </c>
      <c r="Q30" s="29">
        <f>IFERROR(ROUND((P30-M30)/M30,4),0)</f>
        <v>1.5229999999999999</v>
      </c>
      <c r="R30" s="35"/>
    </row>
  </sheetData>
  <mergeCells count="3">
    <mergeCell ref="A1:R1"/>
    <mergeCell ref="A2:R2"/>
    <mergeCell ref="A3:R3"/>
  </mergeCells>
  <conditionalFormatting sqref="E15:E23 H15:H23 E10:E12 H10:H12 K15:K23 K10:K12 N15:N23 N10:N12 Q15:Q23 Q10:Q12">
    <cfRule type="cellIs" dxfId="29" priority="30" operator="greaterThan">
      <formula>0.1</formula>
    </cfRule>
  </conditionalFormatting>
  <conditionalFormatting sqref="E15:E23 H15:H23 E10:E12 H10:H12 K15:K23 K10:K12 N15:N23 N10:N12 Q15:Q23 Q10:Q12">
    <cfRule type="cellIs" dxfId="28" priority="29" operator="lessThan">
      <formula>-0.1</formula>
    </cfRule>
  </conditionalFormatting>
  <conditionalFormatting sqref="E27:E28">
    <cfRule type="cellIs" dxfId="27" priority="28" operator="greaterThan">
      <formula>0.1</formula>
    </cfRule>
  </conditionalFormatting>
  <conditionalFormatting sqref="E27:E28">
    <cfRule type="cellIs" dxfId="26" priority="27" operator="lessThan">
      <formula>-0.1</formula>
    </cfRule>
  </conditionalFormatting>
  <conditionalFormatting sqref="H27">
    <cfRule type="cellIs" dxfId="25" priority="24" operator="greaterThan">
      <formula>0.1</formula>
    </cfRule>
  </conditionalFormatting>
  <conditionalFormatting sqref="H27">
    <cfRule type="cellIs" dxfId="24" priority="23" operator="lessThan">
      <formula>-0.1</formula>
    </cfRule>
  </conditionalFormatting>
  <conditionalFormatting sqref="H28">
    <cfRule type="cellIs" dxfId="23" priority="26" operator="greaterThan">
      <formula>0.1</formula>
    </cfRule>
  </conditionalFormatting>
  <conditionalFormatting sqref="H28">
    <cfRule type="cellIs" dxfId="22" priority="25" operator="lessThan">
      <formula>-0.1</formula>
    </cfRule>
  </conditionalFormatting>
  <conditionalFormatting sqref="E30">
    <cfRule type="cellIs" dxfId="21" priority="22" operator="greaterThan">
      <formula>0.1</formula>
    </cfRule>
  </conditionalFormatting>
  <conditionalFormatting sqref="E30">
    <cfRule type="cellIs" dxfId="20" priority="21" operator="lessThan">
      <formula>-0.1</formula>
    </cfRule>
  </conditionalFormatting>
  <conditionalFormatting sqref="H30">
    <cfRule type="cellIs" dxfId="19" priority="20" operator="greaterThan">
      <formula>0.1</formula>
    </cfRule>
  </conditionalFormatting>
  <conditionalFormatting sqref="H30">
    <cfRule type="cellIs" dxfId="18" priority="19" operator="lessThan">
      <formula>-0.1</formula>
    </cfRule>
  </conditionalFormatting>
  <conditionalFormatting sqref="K27">
    <cfRule type="cellIs" dxfId="17" priority="16" operator="greaterThan">
      <formula>0.1</formula>
    </cfRule>
  </conditionalFormatting>
  <conditionalFormatting sqref="K27">
    <cfRule type="cellIs" dxfId="16" priority="15" operator="lessThan">
      <formula>-0.1</formula>
    </cfRule>
  </conditionalFormatting>
  <conditionalFormatting sqref="K28">
    <cfRule type="cellIs" dxfId="15" priority="18" operator="greaterThan">
      <formula>0.1</formula>
    </cfRule>
  </conditionalFormatting>
  <conditionalFormatting sqref="K28">
    <cfRule type="cellIs" dxfId="14" priority="17" operator="lessThan">
      <formula>-0.1</formula>
    </cfRule>
  </conditionalFormatting>
  <conditionalFormatting sqref="K30">
    <cfRule type="cellIs" dxfId="13" priority="14" operator="greaterThan">
      <formula>0.1</formula>
    </cfRule>
  </conditionalFormatting>
  <conditionalFormatting sqref="K30">
    <cfRule type="cellIs" dxfId="12" priority="13" operator="lessThan">
      <formula>-0.1</formula>
    </cfRule>
  </conditionalFormatting>
  <conditionalFormatting sqref="N27">
    <cfRule type="cellIs" dxfId="11" priority="10" operator="greaterThan">
      <formula>0.1</formula>
    </cfRule>
  </conditionalFormatting>
  <conditionalFormatting sqref="N27">
    <cfRule type="cellIs" dxfId="10" priority="9" operator="lessThan">
      <formula>-0.1</formula>
    </cfRule>
  </conditionalFormatting>
  <conditionalFormatting sqref="N28">
    <cfRule type="cellIs" dxfId="9" priority="12" operator="greaterThan">
      <formula>0.1</formula>
    </cfRule>
  </conditionalFormatting>
  <conditionalFormatting sqref="N28">
    <cfRule type="cellIs" dxfId="8" priority="11" operator="lessThan">
      <formula>-0.1</formula>
    </cfRule>
  </conditionalFormatting>
  <conditionalFormatting sqref="N30">
    <cfRule type="cellIs" dxfId="7" priority="8" operator="greaterThan">
      <formula>0.1</formula>
    </cfRule>
  </conditionalFormatting>
  <conditionalFormatting sqref="N30">
    <cfRule type="cellIs" dxfId="6" priority="7" operator="lessThan">
      <formula>-0.1</formula>
    </cfRule>
  </conditionalFormatting>
  <conditionalFormatting sqref="Q27">
    <cfRule type="cellIs" dxfId="5" priority="4" operator="greaterThan">
      <formula>0.1</formula>
    </cfRule>
  </conditionalFormatting>
  <conditionalFormatting sqref="Q27">
    <cfRule type="cellIs" dxfId="4" priority="3" operator="lessThan">
      <formula>-0.1</formula>
    </cfRule>
  </conditionalFormatting>
  <conditionalFormatting sqref="Q28">
    <cfRule type="cellIs" dxfId="3" priority="6" operator="greaterThan">
      <formula>0.1</formula>
    </cfRule>
  </conditionalFormatting>
  <conditionalFormatting sqref="Q28">
    <cfRule type="cellIs" dxfId="2" priority="5" operator="lessThan">
      <formula>-0.1</formula>
    </cfRule>
  </conditionalFormatting>
  <conditionalFormatting sqref="Q30">
    <cfRule type="cellIs" dxfId="1" priority="2" operator="greaterThan">
      <formula>0.1</formula>
    </cfRule>
  </conditionalFormatting>
  <conditionalFormatting sqref="Q30">
    <cfRule type="cellIs" dxfId="0" priority="1" operator="lessThan">
      <formula>-0.1</formula>
    </cfRule>
  </conditionalFormatting>
  <printOptions horizontalCentered="1"/>
  <pageMargins left="0.5" right="0.5" top="1" bottom="0.75" header="0.3" footer="0.3"/>
  <pageSetup scale="56" fitToWidth="4" orientation="landscape" r:id="rId1"/>
  <headerFooter>
    <oddFooter>&amp;R&amp;"Times New Roman,Regular"Attachment to Response to Question No. 4
Page &amp;P of &amp;N
McCombs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10F20E04BCF41BE361D2F61EE6FFA" ma:contentTypeVersion="32" ma:contentTypeDescription="Create a new document." ma:contentTypeScope="" ma:versionID="9202b90fee17b6f8c867726da0d4e789">
  <xsd:schema xmlns:xsd="http://www.w3.org/2001/XMLSchema" xmlns:xs="http://www.w3.org/2001/XMLSchema" xmlns:p="http://schemas.microsoft.com/office/2006/metadata/properties" xmlns:ns1="http://schemas.microsoft.com/sharepoint/v3" xmlns:ns2="65bfb563-8fe2-4d34-a09f-38a217d8feea" xmlns:ns3="http://schemas.microsoft.com/sharepoint/v4" targetNamespace="http://schemas.microsoft.com/office/2006/metadata/properties" ma:root="true" ma:fieldsID="f66fd574be8513941aebec9a583d385e" ns1:_="" ns2:_="" ns3:_="">
    <xsd:import namespace="http://schemas.microsoft.com/sharepoint/v3"/>
    <xsd:import namespace="65bfb563-8fe2-4d34-a09f-38a217d8feea"/>
    <xsd:import namespace="http://schemas.microsoft.com/sharepoint/v4"/>
    <xsd:element name="properties">
      <xsd:complexType>
        <xsd:sequence>
          <xsd:element name="documentManagement">
            <xsd:complexType>
              <xsd:all>
                <xsd:element ref="ns2:Company" minOccurs="0"/>
                <xsd:element ref="ns2:Year"/>
                <xsd:element ref="ns2:Document_x0020_Type" minOccurs="0"/>
                <xsd:element ref="ns2:Filing_x0020_Type" minOccurs="0"/>
                <xsd:element ref="ns2:Filings" minOccurs="0"/>
                <xsd:element ref="ns2:Filing_x0020_Doc_x0020_Types" minOccurs="0"/>
                <xsd:element ref="ns2:Filing_x0020_Case_x0020__x0023_" minOccurs="0"/>
                <xsd:element ref="ns2:Filing_x0020_Witness" minOccurs="0"/>
                <xsd:element ref="ns2:Review_x0020_Case_x0020_Expense_x0020_Period" minOccurs="0"/>
                <xsd:element ref="ns2:Review_x0020_Case_x0020_Doc_x0020_Types" minOccurs="0"/>
                <xsd:element ref="ns2:Case_x0020__x0023_" minOccurs="0"/>
                <xsd:element ref="ns2:Witness_x0020_Testimony" minOccurs="0"/>
                <xsd:element ref="ns2:Construction_x0020_Monitoring_x0020_Description" minOccurs="0"/>
                <xsd:element ref="ns2:Construction_x0020_Monitoring" minOccurs="0"/>
                <xsd:element ref="ns2:Status"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1" nillable="true" ma:displayName="Declared Record" ma:hidden="true" ma:internalName="_vti_ItemDeclaredRecord" ma:readOnly="true">
      <xsd:simpleType>
        <xsd:restriction base="dms:DateTime"/>
      </xsd:simpleType>
    </xsd:element>
    <xsd:element name="_vti_ItemHoldRecordStatus" ma:index="3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ternalName="Year">
      <xsd:simpleType>
        <xsd:restriction base="dms:Choice">
          <xsd:enumeration value="2026"/>
          <xsd:enumeration value="2025"/>
          <xsd:enumeration value="2024"/>
          <xsd:enumeration value="2023"/>
          <xsd:enumeration value="2022"/>
          <xsd:enumeration value="2021"/>
          <xsd:enumeration value="2020"/>
          <xsd:enumeration value="2019"/>
          <xsd:enumeration value="2018"/>
          <xsd:enumeration value="2017"/>
          <xsd:enumeration value="2016"/>
          <xsd:enumeration value="2015"/>
        </xsd:restriction>
      </xsd:simpleType>
    </xsd:element>
    <xsd:element name="Document_x0020_Type" ma:index="4" nillable="true" ma:displayName="Document Type" ma:internalName="Document_x0020_Type" ma:requiredMultiChoice="true">
      <xsd:complexType>
        <xsd:complexContent>
          <xsd:extension base="dms:MultiChoice">
            <xsd:sequence>
              <xsd:element name="Value" maxOccurs="unbounded" minOccurs="0" nillable="true">
                <xsd:simpleType>
                  <xsd:restriction base="dms:Choice">
                    <xsd:enumeration value="DSM"/>
                    <xsd:enumeration value="ECR"/>
                    <xsd:enumeration value="FAC / OST"/>
                    <xsd:enumeration value="GLT"/>
                    <xsd:enumeration value="GSC"/>
                    <xsd:enumeration value="HEA"/>
                    <xsd:enumeration value="LFF"/>
                    <xsd:enumeration value="WNA"/>
                  </xsd:restriction>
                </xsd:simpleType>
              </xsd:element>
            </xsd:sequence>
          </xsd:extension>
        </xsd:complexContent>
      </xsd:complexType>
    </xsd:element>
    <xsd:element name="Filing_x0020_Type" ma:index="5" nillable="true" ma:displayName="Filing Type" ma:internalName="Filing_x0020_Type" ma:requiredMultiChoice="true">
      <xsd:complexType>
        <xsd:complexContent>
          <xsd:extension base="dms:MultiChoice">
            <xsd:sequence>
              <xsd:element name="Value" maxOccurs="unbounded" minOccurs="0" nillable="true">
                <xsd:simpleType>
                  <xsd:restriction base="dms:Choice">
                    <xsd:enumeration value="Monthly Filings (ECR/LFF)"/>
                    <xsd:enumeration value="Form A Filings (FAC/OST)"/>
                    <xsd:enumeration value="Form B Filings (FAC/OST)"/>
                    <xsd:enumeration value="Fixed NAS FAC/OSS Factor (NFOF)"/>
                    <xsd:enumeration value="Fuel Supply Contracts (FAC)"/>
                    <xsd:enumeration value="Avoided Energy Cost (LQF)"/>
                    <xsd:enumeration value="Municipal WPS Reports (FAC)"/>
                    <xsd:enumeration value="Quarterly Filings (GSC)"/>
                    <xsd:enumeration value="Annual Filing (DSM)"/>
                    <xsd:enumeration value="Annual Filing (GLT/LFF/WNA)"/>
                    <xsd:enumeration value="Forecasted Annual Filing (GLT)"/>
                    <xsd:enumeration value="True-up Annual Filing (GLT)"/>
                    <xsd:enumeration value="Review Cases (ECR/FAC/OST)"/>
                    <xsd:enumeration value="Construction Monitoring (ECR)"/>
                    <xsd:enumeration value="Approved Project Detail (ECR/GLT)"/>
                  </xsd:restriction>
                </xsd:simpleType>
              </xsd:element>
            </xsd:sequence>
          </xsd:extension>
        </xsd:complexContent>
      </xsd:complexType>
    </xsd:element>
    <xsd:element name="Filings" ma:index="6" nillable="true" ma:displayName="Filing Expense Period" ma:format="Dropdown" ma:internalName="Filings">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enumeration value="Nov-Jan (GSC)"/>
          <xsd:enumeration value="Feb-Apr (GSC)"/>
          <xsd:enumeration value="May-Jul (GSC)"/>
          <xsd:enumeration value="Aug-Oct (GSC)"/>
          <xsd:enumeration value="Apr-May (LFF)"/>
          <xsd:enumeration value="Jan-Dec (GLT/WNA)"/>
          <xsd:enumeration value="N/A"/>
        </xsd:restriction>
      </xsd:simpleType>
    </xsd:element>
    <xsd:element name="Filing_x0020_Doc_x0020_Types" ma:index="7" nillable="true" ma:displayName="Filing Doc Types" ma:format="Dropdown" ma:internalName="Filing_x0020_Doc_x0020_Types">
      <xsd:simpleType>
        <xsd:restriction base="dms:Choice">
          <xsd:enumeration value="00 – Orders/Requests for Information"/>
          <xsd:enumeration value="01.1 – 1st Data Request Responses/Testimony"/>
          <xsd:enumeration value="01.2 – 1st Data Request Attachments"/>
          <xsd:enumeration value="01.3 – 1st Data Request Confidentiality Petition"/>
          <xsd:enumeration value="01.4 – 1st Data Request/Testimony - As Filed"/>
          <xsd:enumeration value="02.1 – 2nd Data Request Responses/Testimony"/>
          <xsd:enumeration value="02.2 – 2nd Data Request Attachments"/>
          <xsd:enumeration value="02.3 – 2nd Data Request Confidentiality Petition"/>
          <xsd:enumeration value="02.4 – 2nd Data Request/Testimony - As Filed"/>
          <xsd:enumeration value="03.1 – 3rd Data Request Responses/Testimony"/>
          <xsd:enumeration value="03.2 – 3rd Data Request Attachments"/>
          <xsd:enumeration value="03.3 – 3rd Data Request Confidentiality Petition"/>
          <xsd:enumeration value="03.4 – 3rd Data Request/Testimony - As Filed"/>
          <xsd:enumeration value="04.1 – Post Hearing Data Request Responses/Testimony"/>
          <xsd:enumeration value="04.2 – Post Hearing Data Request Attachments"/>
          <xsd:enumeration value="04.3 – Post Hearing Data Request Confidentiality Petition"/>
          <xsd:enumeration value="04.4 – Post Hearing Data Request/Testimony - As Filed"/>
          <xsd:enumeration value="05 – Technical Conference or Hearings"/>
          <xsd:enumeration value="06 – Briefs"/>
          <xsd:enumeration value="07 – Support"/>
          <xsd:enumeration value="08 – Tariffs"/>
          <xsd:enumeration value="09 – Proof of Publication/Certificate of Notice"/>
          <xsd:enumeration value="10 – eFiled/Filed Documents"/>
          <xsd:enumeration value="10.1 – Application"/>
          <xsd:enumeration value="10.2 – Application - As Filed"/>
          <xsd:enumeration value="11 – Talking Points (Internal Use Only)"/>
          <xsd:enumeration value="12 – Data Request Assignments"/>
          <xsd:enumeration value="13 – Review Checklists"/>
        </xsd:restriction>
      </xsd:simpleType>
    </xsd:element>
    <xsd:element name="Filing_x0020_Case_x0020__x0023_" ma:index="8" nillable="true" ma:displayName="Filing Case #" ma:internalName="Filing_x0020_Case_x0020__x0023_">
      <xsd:simpleType>
        <xsd:restriction base="dms:Text">
          <xsd:maxLength value="255"/>
        </xsd:restriction>
      </xsd:simpleType>
    </xsd:element>
    <xsd:element name="Filing_x0020_Witness" ma:index="9" nillable="true" ma:displayName="Filing Witness" ma:format="Dropdown" ma:internalName="Filing_x0020_Witness">
      <xsd:simpleType>
        <xsd:restriction base="dms:Choice">
          <xsd:enumeration value="Billiter, Delbert"/>
          <xsd:enumeration value="Drake, Michael"/>
          <xsd:enumeration value="Fackler, Andrea"/>
          <xsd:enumeration value="Garrett, Chris"/>
          <xsd:enumeration value="Rahn, Derek"/>
          <xsd:enumeration value="Rieth, Tom"/>
          <xsd:enumeration value="Schram, Chuck"/>
          <xsd:enumeration value="Wilson, Stuart"/>
        </xsd:restriction>
      </xsd:simpleType>
    </xsd:element>
    <xsd:element name="Review_x0020_Case_x0020_Expense_x0020_Period" ma:index="10" nillable="true" ma:displayName="Review Case Expense Period" ma:format="Dropdown" ma:internalName="Review_x0020_Case_x0020_Expense_x0020_Period">
      <xsd:simpleType>
        <xsd:restriction base="dms:Choice">
          <xsd:enumeration value="Mar-Aug (ECR)"/>
          <xsd:enumeration value="Sep-Feb (ECR)"/>
          <xsd:enumeration value="Mar-Feb (ECR)"/>
          <xsd:enumeration value="May-Oct (ECR)"/>
          <xsd:enumeration value="May-Oct (FAC)"/>
          <xsd:enumeration value="Nov-Apr (FAC)"/>
          <xsd:enumeration value="Nov-Oct (FAC)"/>
        </xsd:restriction>
      </xsd:simpleType>
    </xsd:element>
    <xsd:element name="Review_x0020_Case_x0020_Doc_x0020_Types" ma:index="11" nillable="true" ma:displayName="Review Case Doc Types" ma:format="Dropdown" ma:internalName="Review_x0020_Case_x0020_Doc_x0020_Types">
      <xsd:simpleType>
        <xsd:restriction base="dms:Choice">
          <xsd:enumeration value="00.1 – Orders"/>
          <xsd:enumeration value="00.2 – Requests for Information"/>
          <xsd:enumeration value="00.4 – Other Communications/eFilings"/>
          <xsd:enumeration value="01.1 – 1st Data Request Responses/Testimony"/>
          <xsd:enumeration value="01.2 – 1st Data Request Attachments"/>
          <xsd:enumeration value="01.3 – 1st Data Request Confidentiality Petition"/>
          <xsd:enumeration value="01.4 – 1st Data Request/Testimony - As Filed"/>
          <xsd:enumeration value="01.5 – 1st Data Request/Testimony Support"/>
          <xsd:enumeration value="02.1 – 2nd Data Request Responses/Testimony"/>
          <xsd:enumeration value="02.2 – 2nd Data Request Attachments"/>
          <xsd:enumeration value="02.3 – 2nd Data Request Confidentiality Petition"/>
          <xsd:enumeration value="02.4 – 2nd Data Request/Testimony - As Filed"/>
          <xsd:enumeration value="03.1 – 3rd Data Request Responses/Testimony"/>
          <xsd:enumeration value="03.2 – 3rd Data Request Attachments"/>
          <xsd:enumeration value="03.3 – 3rd Data Request Confidentiality Petition"/>
          <xsd:enumeration value="03.4 – 3rd Data Request/Testimony - As Filed"/>
          <xsd:enumeration value="04.1 – Post Hearing Data Request Responses/Testimony/Briefs"/>
          <xsd:enumeration value="04.2 – Post Hearing Data Request Attachments"/>
          <xsd:enumeration value="04.3 – Post Hearing Data Request Confidentiality Petition"/>
          <xsd:enumeration value="04.4 – Post Hearing Data Request/Testimony - As Filed"/>
          <xsd:enumeration value="05 – Technical Conference or Hearings"/>
          <xsd:enumeration value="06 - Witness E-book"/>
          <xsd:enumeration value="10 – Application"/>
          <xsd:enumeration value="10.1 – Application - As Filed"/>
          <xsd:enumeration value="11 - Talking Points (Internal Use Only)"/>
        </xsd:restriction>
      </xsd:simpleType>
    </xsd:element>
    <xsd:element name="Case_x0020__x0023_" ma:index="12" nillable="true" ma:displayName="Review Case #" ma:internalName="Case_x0020__x0023_">
      <xsd:simpleType>
        <xsd:restriction base="dms:Text">
          <xsd:maxLength value="255"/>
        </xsd:restriction>
      </xsd:simpleType>
    </xsd:element>
    <xsd:element name="Witness_x0020_Testimony" ma:index="13" nillable="true" ma:displayName="Review Case Witness" ma:format="Dropdown" ma:internalName="Witness_x0020_Testimony">
      <xsd:simpleType>
        <xsd:restriction base="dms:Choice">
          <xsd:enumeration value="Billiter, Delbert"/>
          <xsd:enumeration value="Drake, Michael"/>
          <xsd:enumeration value="Fackler, Andrea"/>
          <xsd:enumeration value="Garrett, Christopher"/>
          <xsd:enumeration value="Neal, Susan"/>
          <xsd:enumeration value="Williams, Scott"/>
          <xsd:enumeration value="Multiple"/>
          <xsd:enumeration value="N/A"/>
          <xsd:enumeration value="Rahn, Derek"/>
          <xsd:enumeration value="Schram, Chuck"/>
          <xsd:enumeration value="Wilson, Stuart"/>
        </xsd:restriction>
      </xsd:simpleType>
    </xsd:element>
    <xsd:element name="Construction_x0020_Monitoring_x0020_Description" ma:index="14" nillable="true" ma:displayName="Construction Monitoring Description" ma:format="Dropdown" ma:internalName="Construction_x0020_Monitoring_x0020_Description">
      <xsd:simpleType>
        <xsd:restriction base="dms:Choice">
          <xsd:enumeration value="2011 ECR Plan"/>
          <xsd:enumeration value="2016 ECR Plan"/>
          <xsd:enumeration value="TC Landfill"/>
          <xsd:enumeration value="2020 ECR Plan"/>
        </xsd:restriction>
      </xsd:simpleType>
    </xsd:element>
    <xsd:element name="Construction_x0020_Monitoring" ma:index="15" nillable="true" ma:displayName="Construction Monitoring Period" ma:format="Dropdown" ma:internalName="Construction_x0020_Monitoring">
      <xsd:simpleType>
        <xsd:restriction base="dms:Choice">
          <xsd:enumeration value="Q1"/>
          <xsd:enumeration value="Q2"/>
          <xsd:enumeration value="Q3"/>
          <xsd:enumeration value="Q4"/>
        </xsd:restriction>
      </xsd:simpleType>
    </xsd:element>
    <xsd:element name="Status" ma:index="23" nillable="true" ma:displayName="Status (Internal Use Only)" ma:internalName="Status">
      <xsd:complexType>
        <xsd:complexContent>
          <xsd:extension base="dms:MultiChoice">
            <xsd:sequence>
              <xsd:element name="Value" maxOccurs="unbounded" minOccurs="0" nillable="true">
                <xsd:simpleType>
                  <xsd:restriction base="dms:Choice">
                    <xsd:enumeration value="Final"/>
                    <xsd:enumeration value="Filed"/>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2024</Year>
    <Filing_x0020_Case_x0020__x0023_ xmlns="65bfb563-8fe2-4d34-a09f-38a217d8feea" xsi:nil="true"/>
    <Construction_x0020_Monitoring_x0020_Description xmlns="65bfb563-8fe2-4d34-a09f-38a217d8feea" xsi:nil="true"/>
    <Review_x0020_Case_x0020_Doc_x0020_Types xmlns="65bfb563-8fe2-4d34-a09f-38a217d8feea">01.2 – 1st Data Request Attachments</Review_x0020_Case_x0020_Doc_x0020_Types>
    <Status xmlns="65bfb563-8fe2-4d34-a09f-38a217d8feea"/>
    <Filing_x0020_Witness xmlns="65bfb563-8fe2-4d34-a09f-38a217d8feea" xsi:nil="true"/>
    <Filings xmlns="65bfb563-8fe2-4d34-a09f-38a217d8feea" xsi:nil="true"/>
    <IconOverlay xmlns="http://schemas.microsoft.com/sharepoint/v4" xsi:nil="true"/>
    <Document_x0020_Type xmlns="65bfb563-8fe2-4d34-a09f-38a217d8feea">
      <Value>ECR</Value>
    </Document_x0020_Type>
    <Filing_x0020_Type xmlns="65bfb563-8fe2-4d34-a09f-38a217d8feea">
      <Value>Review Cases (ECR/FAC/OST)</Value>
    </Filing_x0020_Type>
    <Construction_x0020_Monitoring xmlns="65bfb563-8fe2-4d34-a09f-38a217d8feea" xsi:nil="true"/>
    <Case_x0020__x0023_ xmlns="65bfb563-8fe2-4d34-a09f-38a217d8feea">2023-00375</Case_x0020__x0023_>
    <Review_x0020_Case_x0020_Expense_x0020_Period xmlns="65bfb563-8fe2-4d34-a09f-38a217d8feea">Mar-Feb (ECR)</Review_x0020_Case_x0020_Expense_x0020_Period>
    <Filing_x0020_Doc_x0020_Types xmlns="65bfb563-8fe2-4d34-a09f-38a217d8feea" xsi:nil="true"/>
    <Company xmlns="65bfb563-8fe2-4d34-a09f-38a217d8feea">
      <Value>LGE</Value>
    </Company>
  </documentManagement>
</p:properties>
</file>

<file path=customXml/itemProps1.xml><?xml version="1.0" encoding="utf-8"?>
<ds:datastoreItem xmlns:ds="http://schemas.openxmlformats.org/officeDocument/2006/customXml" ds:itemID="{983B8D5D-93DA-489D-B9AD-1E24615B73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bfb563-8fe2-4d34-a09f-38a217d8fee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6DE625-A965-4F1E-91DC-AA73A498B554}">
  <ds:schemaRefs>
    <ds:schemaRef ds:uri="http://schemas.microsoft.com/sharepoint/v3/contenttype/forms"/>
  </ds:schemaRefs>
</ds:datastoreItem>
</file>

<file path=customXml/itemProps3.xml><?xml version="1.0" encoding="utf-8"?>
<ds:datastoreItem xmlns:ds="http://schemas.openxmlformats.org/officeDocument/2006/customXml" ds:itemID="{84ABDB08-393E-498B-8A46-6D213A01C83B}">
  <ds:schemaRefs>
    <ds:schemaRef ds:uri="http://purl.org/dc/terms/"/>
    <ds:schemaRef ds:uri="65bfb563-8fe2-4d34-a09f-38a217d8feea"/>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microsoft.com/sharepoint/v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LG&amp;E 2YE 04.21</vt:lpstr>
      <vt:lpstr>LG&amp;E 2YE 04.23</vt:lpstr>
      <vt:lpstr>LG&amp;E 6ME 10.23</vt:lpstr>
      <vt:lpstr>'LG&amp;E 2YE 04.21'!Print_Area</vt:lpstr>
      <vt:lpstr>'LG&amp;E 2YE 04.23'!Print_Area</vt:lpstr>
      <vt:lpstr>'LG&amp;E 6ME 10.23'!Print_Area</vt:lpstr>
      <vt:lpstr>'LG&amp;E 2YE 04.21'!Print_Titles</vt:lpstr>
      <vt:lpstr>'LG&amp;E 2YE 04.23'!Print_Titles</vt:lpstr>
      <vt:lpstr>'LG&amp;E 6ME 10.23'!Print_Titles</vt:lpstr>
    </vt:vector>
  </TitlesOfParts>
  <Company>LKE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Price, Beth</dc:creator>
  <cp:lastModifiedBy>Fackler, Andrea</cp:lastModifiedBy>
  <cp:lastPrinted>2024-02-14T20:15:05Z</cp:lastPrinted>
  <dcterms:created xsi:type="dcterms:W3CDTF">2024-01-31T17:11:28Z</dcterms:created>
  <dcterms:modified xsi:type="dcterms:W3CDTF">2024-02-14T20:15:11Z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0x010100FF510F20E04BCF41BE361D2F61EE6FFA</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662fcd2-3ff9-4261-9b26-9dd5808d0bb4_Enabled">
    <vt:lpwstr>true</vt:lpwstr>
  </property>
  <property fmtid="{D5CDD505-2E9C-101B-9397-08002B2CF9AE}" pid="6" name="MSIP_Label_d662fcd2-3ff9-4261-9b26-9dd5808d0bb4_SetDate">
    <vt:lpwstr>2024-02-14T20:14:55Z</vt:lpwstr>
  </property>
  <property fmtid="{D5CDD505-2E9C-101B-9397-08002B2CF9AE}" pid="7" name="MSIP_Label_d662fcd2-3ff9-4261-9b26-9dd5808d0bb4_Method">
    <vt:lpwstr>Privileged</vt:lpwstr>
  </property>
  <property fmtid="{D5CDD505-2E9C-101B-9397-08002B2CF9AE}" pid="8" name="MSIP_Label_d662fcd2-3ff9-4261-9b26-9dd5808d0bb4_Name">
    <vt:lpwstr>d662fcd2-3ff9-4261-9b26-9dd5808d0bb4</vt:lpwstr>
  </property>
  <property fmtid="{D5CDD505-2E9C-101B-9397-08002B2CF9AE}" pid="9" name="MSIP_Label_d662fcd2-3ff9-4261-9b26-9dd5808d0bb4_SiteId">
    <vt:lpwstr>5ee3b0ba-a559-45ee-a69e-6d3e963a3e72</vt:lpwstr>
  </property>
  <property fmtid="{D5CDD505-2E9C-101B-9397-08002B2CF9AE}" pid="10" name="MSIP_Label_d662fcd2-3ff9-4261-9b26-9dd5808d0bb4_ActionId">
    <vt:lpwstr>bb1100a8-0c63-4f36-bfb9-0ea48df9e0b8</vt:lpwstr>
  </property>
  <property fmtid="{D5CDD505-2E9C-101B-9397-08002B2CF9AE}" pid="11" name="MSIP_Label_d662fcd2-3ff9-4261-9b26-9dd5808d0bb4_ContentBits">
    <vt:lpwstr>0</vt:lpwstr>
  </property>
</Properties>
</file>