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372 ES Two 2-Year Reviews\06_All Filed Discovery\01_Staff\Set 2\Source\"/>
    </mc:Choice>
  </mc:AlternateContent>
  <xr:revisionPtr revIDLastSave="0" documentId="13_ncr:1_{6DF0461D-BDC3-4894-BC55-FE14BFD81C8E}" xr6:coauthVersionLast="47" xr6:coauthVersionMax="47" xr10:uidLastSave="{00000000-0000-0000-0000-000000000000}"/>
  <bookViews>
    <workbookView xWindow="-120" yWindow="-120" windowWidth="29040" windowHeight="15720" xr2:uid="{B97F45DE-20C0-426A-8501-1253717B4427}"/>
  </bookViews>
  <sheets>
    <sheet name="Sheet1" sheetId="1" r:id="rId1"/>
    <sheet name="Sheet2" sheetId="2" r:id="rId2"/>
  </sheets>
  <definedNames>
    <definedName name="_xlnm.Print_Area" localSheetId="0">Sheet1!$A$1:$S$52</definedName>
    <definedName name="_xlnm.Print_Titles" localSheetId="0">Sheet1!$A:$A,Sheet1!$1:$8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Q8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G32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H32" i="1" s="1"/>
  <c r="G10" i="1"/>
  <c r="G47" i="1" s="1"/>
  <c r="D30" i="1"/>
  <c r="D29" i="1"/>
  <c r="D28" i="1"/>
  <c r="D27" i="1"/>
  <c r="D26" i="1"/>
  <c r="D25" i="1"/>
  <c r="D24" i="1"/>
  <c r="E24" i="1" s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30" i="1"/>
  <c r="C29" i="1"/>
  <c r="C28" i="1"/>
  <c r="C27" i="1"/>
  <c r="C26" i="1"/>
  <c r="C25" i="1"/>
  <c r="C24" i="1"/>
  <c r="C23" i="1"/>
  <c r="C22" i="1"/>
  <c r="C21" i="1"/>
  <c r="C20" i="1"/>
  <c r="C19" i="1"/>
  <c r="E19" i="1" s="1"/>
  <c r="C18" i="1"/>
  <c r="C17" i="1"/>
  <c r="C16" i="1"/>
  <c r="C15" i="1"/>
  <c r="C14" i="1"/>
  <c r="C13" i="1"/>
  <c r="C12" i="1"/>
  <c r="C11" i="1"/>
  <c r="C10" i="1"/>
  <c r="P30" i="1"/>
  <c r="O30" i="1"/>
  <c r="J30" i="1"/>
  <c r="I30" i="1"/>
  <c r="P29" i="1"/>
  <c r="O29" i="1"/>
  <c r="J29" i="1"/>
  <c r="I29" i="1"/>
  <c r="P28" i="1"/>
  <c r="O28" i="1"/>
  <c r="J28" i="1"/>
  <c r="I28" i="1"/>
  <c r="P27" i="1"/>
  <c r="O27" i="1"/>
  <c r="J27" i="1"/>
  <c r="I27" i="1"/>
  <c r="P26" i="1"/>
  <c r="O26" i="1"/>
  <c r="J26" i="1"/>
  <c r="I26" i="1"/>
  <c r="P25" i="1"/>
  <c r="O25" i="1"/>
  <c r="J25" i="1"/>
  <c r="I25" i="1"/>
  <c r="P24" i="1"/>
  <c r="O24" i="1"/>
  <c r="J24" i="1"/>
  <c r="I24" i="1"/>
  <c r="P23" i="1"/>
  <c r="O23" i="1"/>
  <c r="J23" i="1"/>
  <c r="I23" i="1"/>
  <c r="P22" i="1"/>
  <c r="O22" i="1"/>
  <c r="J22" i="1"/>
  <c r="I22" i="1"/>
  <c r="P21" i="1"/>
  <c r="O21" i="1"/>
  <c r="J21" i="1"/>
  <c r="I21" i="1"/>
  <c r="P20" i="1"/>
  <c r="O20" i="1"/>
  <c r="J20" i="1"/>
  <c r="I20" i="1"/>
  <c r="P19" i="1"/>
  <c r="O19" i="1"/>
  <c r="J19" i="1"/>
  <c r="I19" i="1"/>
  <c r="P18" i="1"/>
  <c r="O18" i="1"/>
  <c r="J18" i="1"/>
  <c r="I18" i="1"/>
  <c r="P17" i="1"/>
  <c r="O17" i="1"/>
  <c r="J17" i="1"/>
  <c r="I17" i="1"/>
  <c r="P16" i="1"/>
  <c r="O16" i="1"/>
  <c r="J16" i="1"/>
  <c r="I16" i="1"/>
  <c r="P15" i="1"/>
  <c r="O15" i="1"/>
  <c r="J15" i="1"/>
  <c r="I15" i="1"/>
  <c r="P14" i="1"/>
  <c r="O14" i="1"/>
  <c r="J14" i="1"/>
  <c r="I14" i="1"/>
  <c r="P13" i="1"/>
  <c r="O13" i="1"/>
  <c r="J13" i="1"/>
  <c r="I13" i="1"/>
  <c r="P12" i="1"/>
  <c r="O12" i="1"/>
  <c r="J12" i="1"/>
  <c r="I12" i="1"/>
  <c r="P11" i="1"/>
  <c r="O11" i="1"/>
  <c r="J11" i="1"/>
  <c r="I11" i="1"/>
  <c r="P8" i="1"/>
  <c r="O8" i="1"/>
  <c r="E14" i="1" l="1"/>
  <c r="E20" i="1"/>
  <c r="E17" i="1"/>
  <c r="E25" i="1"/>
  <c r="E10" i="1"/>
  <c r="G52" i="1"/>
  <c r="E22" i="1"/>
  <c r="E30" i="1"/>
  <c r="G12" i="1"/>
  <c r="E12" i="1"/>
  <c r="E28" i="1"/>
  <c r="G36" i="1"/>
  <c r="H36" i="1" s="1"/>
  <c r="E13" i="1"/>
  <c r="G44" i="1"/>
  <c r="E21" i="1"/>
  <c r="E29" i="1"/>
  <c r="G33" i="1"/>
  <c r="H33" i="1" s="1"/>
  <c r="G41" i="1"/>
  <c r="H41" i="1" s="1"/>
  <c r="G49" i="1"/>
  <c r="G38" i="1"/>
  <c r="G46" i="1"/>
  <c r="H12" i="1"/>
  <c r="R12" i="1" s="1"/>
  <c r="G35" i="1"/>
  <c r="H35" i="1" s="1"/>
  <c r="G43" i="1"/>
  <c r="G51" i="1"/>
  <c r="G40" i="1"/>
  <c r="H40" i="1" s="1"/>
  <c r="G48" i="1"/>
  <c r="G37" i="1"/>
  <c r="H37" i="1" s="1"/>
  <c r="G45" i="1"/>
  <c r="G34" i="1"/>
  <c r="H34" i="1" s="1"/>
  <c r="G42" i="1"/>
  <c r="G50" i="1"/>
  <c r="E11" i="1"/>
  <c r="E27" i="1"/>
  <c r="G39" i="1"/>
  <c r="H39" i="1" s="1"/>
  <c r="E32" i="1"/>
  <c r="F32" i="1" s="1"/>
  <c r="E33" i="1"/>
  <c r="E34" i="1"/>
  <c r="E35" i="1"/>
  <c r="E36" i="1"/>
  <c r="E37" i="1"/>
  <c r="E38" i="1"/>
  <c r="E39" i="1"/>
  <c r="E40" i="1"/>
  <c r="E41" i="1"/>
  <c r="E42" i="1"/>
  <c r="H42" i="1" s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16" i="1"/>
  <c r="E26" i="1"/>
  <c r="E18" i="1"/>
  <c r="H10" i="1"/>
  <c r="R10" i="1" s="1"/>
  <c r="E15" i="1"/>
  <c r="E23" i="1"/>
  <c r="G17" i="1"/>
  <c r="H17" i="1" s="1"/>
  <c r="G20" i="1"/>
  <c r="H20" i="1" s="1"/>
  <c r="G28" i="1"/>
  <c r="H28" i="1" s="1"/>
  <c r="G24" i="1"/>
  <c r="H24" i="1" s="1"/>
  <c r="G14" i="1"/>
  <c r="H14" i="1" s="1"/>
  <c r="G11" i="1"/>
  <c r="H11" i="1" s="1"/>
  <c r="G19" i="1"/>
  <c r="H19" i="1" s="1"/>
  <c r="G23" i="1"/>
  <c r="G27" i="1"/>
  <c r="G13" i="1"/>
  <c r="H13" i="1" s="1"/>
  <c r="G22" i="1"/>
  <c r="H22" i="1" s="1"/>
  <c r="G26" i="1"/>
  <c r="H26" i="1" s="1"/>
  <c r="G30" i="1"/>
  <c r="H30" i="1" s="1"/>
  <c r="G18" i="1"/>
  <c r="H18" i="1" s="1"/>
  <c r="G15" i="1"/>
  <c r="H15" i="1" s="1"/>
  <c r="G21" i="1"/>
  <c r="H21" i="1" s="1"/>
  <c r="G25" i="1"/>
  <c r="H25" i="1" s="1"/>
  <c r="G29" i="1"/>
  <c r="H29" i="1" s="1"/>
  <c r="G16" i="1"/>
  <c r="H16" i="1" s="1"/>
  <c r="F12" i="1" l="1"/>
  <c r="Q12" i="1" s="1"/>
  <c r="R13" i="1"/>
  <c r="F41" i="1"/>
  <c r="K41" i="1" s="1"/>
  <c r="F33" i="1"/>
  <c r="Q33" i="1" s="1"/>
  <c r="F39" i="1"/>
  <c r="K39" i="1" s="1"/>
  <c r="K46" i="1"/>
  <c r="H46" i="1"/>
  <c r="L46" i="1" s="1"/>
  <c r="H38" i="1"/>
  <c r="R38" i="1" s="1"/>
  <c r="L12" i="1"/>
  <c r="F40" i="1"/>
  <c r="L18" i="1"/>
  <c r="F10" i="1"/>
  <c r="K10" i="1" s="1"/>
  <c r="F37" i="1"/>
  <c r="K37" i="1" s="1"/>
  <c r="F36" i="1"/>
  <c r="K36" i="1" s="1"/>
  <c r="F34" i="1"/>
  <c r="K34" i="1" s="1"/>
  <c r="F35" i="1"/>
  <c r="K35" i="1" s="1"/>
  <c r="K50" i="1"/>
  <c r="K48" i="1"/>
  <c r="K47" i="1"/>
  <c r="K43" i="1"/>
  <c r="K49" i="1"/>
  <c r="K33" i="1"/>
  <c r="K40" i="1"/>
  <c r="K12" i="1"/>
  <c r="F15" i="1"/>
  <c r="K45" i="1"/>
  <c r="K51" i="1"/>
  <c r="L13" i="1"/>
  <c r="F18" i="1"/>
  <c r="K18" i="1" s="1"/>
  <c r="K52" i="1"/>
  <c r="K44" i="1"/>
  <c r="Q46" i="1"/>
  <c r="L37" i="1"/>
  <c r="R41" i="1"/>
  <c r="L47" i="1"/>
  <c r="M47" i="1" s="1"/>
  <c r="R45" i="1"/>
  <c r="R39" i="1"/>
  <c r="R37" i="1"/>
  <c r="L40" i="1"/>
  <c r="Q40" i="1"/>
  <c r="L41" i="1"/>
  <c r="L48" i="1"/>
  <c r="R48" i="1"/>
  <c r="R43" i="1"/>
  <c r="L39" i="1"/>
  <c r="L33" i="1"/>
  <c r="Q47" i="1"/>
  <c r="R35" i="1"/>
  <c r="R33" i="1"/>
  <c r="R52" i="1"/>
  <c r="Q41" i="1"/>
  <c r="L44" i="1"/>
  <c r="L51" i="1"/>
  <c r="L52" i="1"/>
  <c r="R36" i="1"/>
  <c r="L35" i="1"/>
  <c r="Q51" i="1"/>
  <c r="L36" i="1"/>
  <c r="L49" i="1"/>
  <c r="R40" i="1"/>
  <c r="R49" i="1"/>
  <c r="L50" i="1"/>
  <c r="L45" i="1"/>
  <c r="Q49" i="1"/>
  <c r="R47" i="1"/>
  <c r="R34" i="1"/>
  <c r="Q48" i="1"/>
  <c r="Q50" i="1"/>
  <c r="R44" i="1"/>
  <c r="Q52" i="1"/>
  <c r="R51" i="1"/>
  <c r="L34" i="1"/>
  <c r="L43" i="1"/>
  <c r="R50" i="1"/>
  <c r="L16" i="1"/>
  <c r="R16" i="1"/>
  <c r="R17" i="1"/>
  <c r="L17" i="1"/>
  <c r="F17" i="1"/>
  <c r="K17" i="1" s="1"/>
  <c r="R11" i="1"/>
  <c r="F11" i="1"/>
  <c r="L11" i="1"/>
  <c r="F14" i="1"/>
  <c r="K14" i="1" s="1"/>
  <c r="R14" i="1"/>
  <c r="L14" i="1"/>
  <c r="F13" i="1"/>
  <c r="R20" i="1"/>
  <c r="R18" i="1"/>
  <c r="L25" i="1"/>
  <c r="L15" i="1"/>
  <c r="H23" i="1"/>
  <c r="R23" i="1" s="1"/>
  <c r="H27" i="1"/>
  <c r="R27" i="1" s="1"/>
  <c r="L19" i="1"/>
  <c r="L10" i="1"/>
  <c r="F28" i="1"/>
  <c r="R15" i="1"/>
  <c r="L24" i="1"/>
  <c r="F16" i="1"/>
  <c r="K16" i="1" s="1"/>
  <c r="L20" i="1"/>
  <c r="R28" i="1"/>
  <c r="L28" i="1"/>
  <c r="F20" i="1"/>
  <c r="R24" i="1"/>
  <c r="F19" i="1"/>
  <c r="K19" i="1" s="1"/>
  <c r="F24" i="1"/>
  <c r="K24" i="1" s="1"/>
  <c r="M18" i="1"/>
  <c r="S12" i="1"/>
  <c r="R26" i="1"/>
  <c r="F26" i="1"/>
  <c r="K26" i="1" s="1"/>
  <c r="L26" i="1"/>
  <c r="F22" i="1"/>
  <c r="K22" i="1" s="1"/>
  <c r="R22" i="1"/>
  <c r="L22" i="1"/>
  <c r="F29" i="1"/>
  <c r="K29" i="1" s="1"/>
  <c r="R29" i="1"/>
  <c r="R19" i="1"/>
  <c r="L29" i="1"/>
  <c r="R21" i="1"/>
  <c r="F21" i="1"/>
  <c r="K21" i="1" s="1"/>
  <c r="R30" i="1"/>
  <c r="F30" i="1"/>
  <c r="K30" i="1" s="1"/>
  <c r="L30" i="1"/>
  <c r="R25" i="1"/>
  <c r="F25" i="1"/>
  <c r="K25" i="1" s="1"/>
  <c r="L21" i="1"/>
  <c r="M46" i="1" l="1"/>
  <c r="Q36" i="1"/>
  <c r="S36" i="1" s="1"/>
  <c r="Q10" i="1"/>
  <c r="S10" i="1" s="1"/>
  <c r="M12" i="1"/>
  <c r="Q18" i="1"/>
  <c r="R46" i="1"/>
  <c r="L38" i="1"/>
  <c r="F38" i="1"/>
  <c r="M41" i="1"/>
  <c r="M37" i="1"/>
  <c r="M40" i="1"/>
  <c r="M50" i="1"/>
  <c r="M51" i="1"/>
  <c r="M45" i="1"/>
  <c r="M49" i="1"/>
  <c r="M48" i="1"/>
  <c r="M36" i="1"/>
  <c r="M44" i="1"/>
  <c r="M39" i="1"/>
  <c r="F27" i="1"/>
  <c r="K27" i="1" s="1"/>
  <c r="Q39" i="1"/>
  <c r="S39" i="1" s="1"/>
  <c r="Q35" i="1"/>
  <c r="S35" i="1" s="1"/>
  <c r="Q44" i="1"/>
  <c r="S44" i="1" s="1"/>
  <c r="M35" i="1"/>
  <c r="Q43" i="1"/>
  <c r="S43" i="1" s="1"/>
  <c r="M10" i="1"/>
  <c r="M34" i="1"/>
  <c r="Q34" i="1"/>
  <c r="S34" i="1" s="1"/>
  <c r="M52" i="1"/>
  <c r="Q20" i="1"/>
  <c r="S20" i="1" s="1"/>
  <c r="K20" i="1"/>
  <c r="M20" i="1" s="1"/>
  <c r="Q13" i="1"/>
  <c r="S13" i="1" s="1"/>
  <c r="K13" i="1"/>
  <c r="M13" i="1" s="1"/>
  <c r="Q15" i="1"/>
  <c r="S15" i="1" s="1"/>
  <c r="K15" i="1"/>
  <c r="M15" i="1" s="1"/>
  <c r="S33" i="1"/>
  <c r="Q45" i="1"/>
  <c r="S45" i="1" s="1"/>
  <c r="L27" i="1"/>
  <c r="M27" i="1" s="1"/>
  <c r="Q11" i="1"/>
  <c r="S11" i="1" s="1"/>
  <c r="K11" i="1"/>
  <c r="M11" i="1" s="1"/>
  <c r="M33" i="1"/>
  <c r="Q37" i="1"/>
  <c r="S37" i="1" s="1"/>
  <c r="Q28" i="1"/>
  <c r="S28" i="1" s="1"/>
  <c r="K28" i="1"/>
  <c r="M28" i="1" s="1"/>
  <c r="M43" i="1"/>
  <c r="S46" i="1"/>
  <c r="S48" i="1"/>
  <c r="S40" i="1"/>
  <c r="S41" i="1"/>
  <c r="S52" i="1"/>
  <c r="S47" i="1"/>
  <c r="S49" i="1"/>
  <c r="S51" i="1"/>
  <c r="S50" i="1"/>
  <c r="F23" i="1"/>
  <c r="K23" i="1" s="1"/>
  <c r="M16" i="1"/>
  <c r="Q16" i="1"/>
  <c r="S16" i="1" s="1"/>
  <c r="L23" i="1"/>
  <c r="S18" i="1"/>
  <c r="M17" i="1"/>
  <c r="Q17" i="1"/>
  <c r="S17" i="1" s="1"/>
  <c r="M14" i="1"/>
  <c r="Q14" i="1"/>
  <c r="S14" i="1" s="1"/>
  <c r="Q24" i="1"/>
  <c r="S24" i="1" s="1"/>
  <c r="M24" i="1"/>
  <c r="M22" i="1"/>
  <c r="Q22" i="1"/>
  <c r="S22" i="1" s="1"/>
  <c r="M30" i="1"/>
  <c r="Q30" i="1"/>
  <c r="S30" i="1" s="1"/>
  <c r="M26" i="1"/>
  <c r="Q26" i="1"/>
  <c r="S26" i="1" s="1"/>
  <c r="Q21" i="1"/>
  <c r="S21" i="1" s="1"/>
  <c r="M21" i="1"/>
  <c r="Q25" i="1"/>
  <c r="S25" i="1" s="1"/>
  <c r="M25" i="1"/>
  <c r="M19" i="1"/>
  <c r="Q19" i="1"/>
  <c r="S19" i="1" s="1"/>
  <c r="Q29" i="1"/>
  <c r="S29" i="1" s="1"/>
  <c r="M29" i="1"/>
  <c r="Q38" i="1" l="1"/>
  <c r="S38" i="1" s="1"/>
  <c r="K38" i="1"/>
  <c r="M38" i="1" s="1"/>
  <c r="Q27" i="1"/>
  <c r="S27" i="1" s="1"/>
  <c r="M23" i="1"/>
  <c r="Q23" i="1"/>
  <c r="S23" i="1" s="1"/>
  <c r="L42" i="1" l="1"/>
  <c r="Q42" i="1"/>
  <c r="R42" i="1"/>
  <c r="S42" i="1" l="1"/>
  <c r="K42" i="1"/>
  <c r="M42" i="1" s="1"/>
  <c r="R32" i="1"/>
  <c r="L32" i="1"/>
  <c r="Q32" i="1"/>
  <c r="S32" i="1" s="1"/>
  <c r="K32" i="1" l="1"/>
  <c r="M32" i="1" s="1"/>
</calcChain>
</file>

<file path=xl/sharedStrings.xml><?xml version="1.0" encoding="utf-8"?>
<sst xmlns="http://schemas.openxmlformats.org/spreadsheetml/2006/main" count="77" uniqueCount="56">
  <si>
    <t>Residential</t>
  </si>
  <si>
    <t>All Other</t>
  </si>
  <si>
    <t>Cycle</t>
  </si>
  <si>
    <t>First Billing Cycle (Day Meter is Read)</t>
  </si>
  <si>
    <t>Last Day of the Previous Billing Cycle</t>
  </si>
  <si>
    <t>Total Number of Billing Days</t>
  </si>
  <si>
    <t>Number of Billing Days @ Old Rate</t>
  </si>
  <si>
    <t>First Day of New Rates</t>
  </si>
  <si>
    <t>Number of Billing Days @ New Rate</t>
  </si>
  <si>
    <t>Res Pro Rated</t>
  </si>
  <si>
    <t>All Other Pro Rated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</si>
  <si>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</si>
  <si>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</si>
  <si>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</si>
  <si>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</si>
  <si>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</si>
  <si>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</si>
  <si>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</si>
  <si>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</si>
  <si>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</si>
  <si>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</si>
  <si>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</si>
  <si>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</si>
  <si>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</si>
  <si>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</si>
  <si>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</si>
  <si>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</si>
  <si>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</si>
  <si>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</si>
  <si>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</si>
  <si>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</si>
  <si>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</si>
  <si>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</si>
  <si>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</si>
  <si>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</si>
  <si>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</si>
  <si>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</si>
  <si>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</si>
  <si>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</si>
  <si>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</si>
  <si>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</si>
  <si>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</si>
  <si>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</si>
  <si>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</si>
  <si>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Billing Cycles</t>
  </si>
  <si>
    <t>KPSC Case No. 2023-00372</t>
  </si>
  <si>
    <t>Commission Staff's Second Set of Data Requests</t>
  </si>
  <si>
    <t>Item No. 2</t>
  </si>
  <si>
    <t>Attachment No. 1</t>
  </si>
  <si>
    <t>Feb-21 Billed Apr-21</t>
  </si>
  <si>
    <t>Jan-21 Billed Mar-21</t>
  </si>
  <si>
    <t>Dated March 8, 2024</t>
  </si>
  <si>
    <t>Factor Applicable Through Jan 13</t>
  </si>
  <si>
    <t>Factor Applicable On and After Jan 14</t>
  </si>
  <si>
    <t>Weight Applicable Through Jan 13</t>
  </si>
  <si>
    <t>Weight Applicable On and After Jan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</si>
</sst>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d"/>
    <numFmt numFmtId="165" formatCode="0.0000000"/>
    <numFmt numFmtId="166" formatCode="mm/dd/yy;@"/>
    <numFmt numFmtId="167" formatCode="mm/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3" borderId="0" xfId="0" applyFont="1" applyFill="1" applyAlignment="1">
      <alignment horizontal="left"/>
    </xf>
    <xf numFmtId="166" fontId="3" fillId="3" borderId="0" xfId="0" applyNumberFormat="1" applyFont="1" applyFill="1"/>
    <xf numFmtId="166" fontId="0" fillId="0" borderId="0" xfId="0" applyNumberFormat="1"/>
    <xf numFmtId="166" fontId="3" fillId="3" borderId="0" xfId="0" applyNumberFormat="1" applyFont="1" applyFill="1" applyAlignment="1">
      <alignment horizontal="right"/>
    </xf>
    <xf numFmtId="0" fontId="4" fillId="4" borderId="4" xfId="0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right"/>
    </xf>
    <xf numFmtId="167" fontId="5" fillId="0" borderId="4" xfId="0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6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/>
    </xf>
    <xf numFmtId="0" fontId="7" fillId="5" borderId="0" xfId="0" applyFont="1" applyFill="1"/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/>
    </xf>
    <xf numFmtId="165" fontId="7" fillId="6" borderId="2" xfId="1" applyNumberFormat="1" applyFont="1" applyFill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0" borderId="2" xfId="1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al" xfId="0" builtinId="0"/>
    <cellStyle name="Normal 2 2 6" xfId="1" xr:uid="{58F3243E-3E82-4C2C-BA27-E6A8F9AD9F04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20CA8-B75A-42FE-B077-BDFA32EC921F}">
  <dimension ref="A1:S52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9" sqref="L9"/>
    </sheetView>
  </sheetViews>
  <sheetFormatPr defaultRowHeight="12.75" x14ac:dyDescent="0.2"/>
  <cols>
    <col min="1" max="1" width="7.85546875" style="18" customWidth="1"/>
    <col min="2" max="2" width="9.140625" style="18"/>
    <col min="3" max="4" width="11.5703125" style="18" bestFit="1" customWidth="1"/>
    <col min="5" max="6" width="9.140625" style="18"/>
    <col min="7" max="7" width="11.5703125" style="18" bestFit="1" customWidth="1"/>
    <col min="8" max="8" width="9.140625" style="18"/>
    <col min="9" max="13" width="10.7109375" style="18" customWidth="1"/>
    <col min="14" max="14" width="3.5703125" style="18" customWidth="1"/>
    <col min="15" max="18" width="10.7109375" style="18" customWidth="1"/>
    <col min="19" max="19" width="12.28515625" style="18" customWidth="1"/>
    <col min="20" max="20" width="6.5703125" style="18" customWidth="1"/>
    <col min="21" max="256" width="9.140625" style="18"/>
    <col min="257" max="258" width="11.5703125" style="18" bestFit="1" customWidth="1"/>
    <col min="259" max="260" width="9.140625" style="18"/>
    <col min="261" max="261" width="11.5703125" style="18" bestFit="1" customWidth="1"/>
    <col min="262" max="262" width="9.140625" style="18"/>
    <col min="263" max="263" width="12.28515625" style="18" customWidth="1"/>
    <col min="264" max="264" width="13.42578125" style="18" customWidth="1"/>
    <col min="265" max="265" width="11.140625" style="18" customWidth="1"/>
    <col min="266" max="266" width="11.28515625" style="18" customWidth="1"/>
    <col min="267" max="267" width="13.28515625" style="18" customWidth="1"/>
    <col min="268" max="268" width="3.5703125" style="18" customWidth="1"/>
    <col min="269" max="269" width="13.140625" style="18" customWidth="1"/>
    <col min="270" max="271" width="15.42578125" style="18" customWidth="1"/>
    <col min="272" max="272" width="12.5703125" style="18" customWidth="1"/>
    <col min="273" max="273" width="12.28515625" style="18" customWidth="1"/>
    <col min="274" max="274" width="6.5703125" style="18" customWidth="1"/>
    <col min="275" max="275" width="12.5703125" style="18" customWidth="1"/>
    <col min="276" max="276" width="12.28515625" style="18" customWidth="1"/>
    <col min="277" max="512" width="9.140625" style="18"/>
    <col min="513" max="514" width="11.5703125" style="18" bestFit="1" customWidth="1"/>
    <col min="515" max="516" width="9.140625" style="18"/>
    <col min="517" max="517" width="11.5703125" style="18" bestFit="1" customWidth="1"/>
    <col min="518" max="518" width="9.140625" style="18"/>
    <col min="519" max="519" width="12.28515625" style="18" customWidth="1"/>
    <col min="520" max="520" width="13.42578125" style="18" customWidth="1"/>
    <col min="521" max="521" width="11.140625" style="18" customWidth="1"/>
    <col min="522" max="522" width="11.28515625" style="18" customWidth="1"/>
    <col min="523" max="523" width="13.28515625" style="18" customWidth="1"/>
    <col min="524" max="524" width="3.5703125" style="18" customWidth="1"/>
    <col min="525" max="525" width="13.140625" style="18" customWidth="1"/>
    <col min="526" max="527" width="15.42578125" style="18" customWidth="1"/>
    <col min="528" max="528" width="12.5703125" style="18" customWidth="1"/>
    <col min="529" max="529" width="12.28515625" style="18" customWidth="1"/>
    <col min="530" max="530" width="6.5703125" style="18" customWidth="1"/>
    <col min="531" max="531" width="12.5703125" style="18" customWidth="1"/>
    <col min="532" max="532" width="12.28515625" style="18" customWidth="1"/>
    <col min="533" max="768" width="9.140625" style="18"/>
    <col min="769" max="770" width="11.5703125" style="18" bestFit="1" customWidth="1"/>
    <col min="771" max="772" width="9.140625" style="18"/>
    <col min="773" max="773" width="11.5703125" style="18" bestFit="1" customWidth="1"/>
    <col min="774" max="774" width="9.140625" style="18"/>
    <col min="775" max="775" width="12.28515625" style="18" customWidth="1"/>
    <col min="776" max="776" width="13.42578125" style="18" customWidth="1"/>
    <col min="777" max="777" width="11.140625" style="18" customWidth="1"/>
    <col min="778" max="778" width="11.28515625" style="18" customWidth="1"/>
    <col min="779" max="779" width="13.28515625" style="18" customWidth="1"/>
    <col min="780" max="780" width="3.5703125" style="18" customWidth="1"/>
    <col min="781" max="781" width="13.140625" style="18" customWidth="1"/>
    <col min="782" max="783" width="15.42578125" style="18" customWidth="1"/>
    <col min="784" max="784" width="12.5703125" style="18" customWidth="1"/>
    <col min="785" max="785" width="12.28515625" style="18" customWidth="1"/>
    <col min="786" max="786" width="6.5703125" style="18" customWidth="1"/>
    <col min="787" max="787" width="12.5703125" style="18" customWidth="1"/>
    <col min="788" max="788" width="12.28515625" style="18" customWidth="1"/>
    <col min="789" max="1024" width="9.140625" style="18"/>
    <col min="1025" max="1026" width="11.5703125" style="18" bestFit="1" customWidth="1"/>
    <col min="1027" max="1028" width="9.140625" style="18"/>
    <col min="1029" max="1029" width="11.5703125" style="18" bestFit="1" customWidth="1"/>
    <col min="1030" max="1030" width="9.140625" style="18"/>
    <col min="1031" max="1031" width="12.28515625" style="18" customWidth="1"/>
    <col min="1032" max="1032" width="13.42578125" style="18" customWidth="1"/>
    <col min="1033" max="1033" width="11.140625" style="18" customWidth="1"/>
    <col min="1034" max="1034" width="11.28515625" style="18" customWidth="1"/>
    <col min="1035" max="1035" width="13.28515625" style="18" customWidth="1"/>
    <col min="1036" max="1036" width="3.5703125" style="18" customWidth="1"/>
    <col min="1037" max="1037" width="13.140625" style="18" customWidth="1"/>
    <col min="1038" max="1039" width="15.42578125" style="18" customWidth="1"/>
    <col min="1040" max="1040" width="12.5703125" style="18" customWidth="1"/>
    <col min="1041" max="1041" width="12.28515625" style="18" customWidth="1"/>
    <col min="1042" max="1042" width="6.5703125" style="18" customWidth="1"/>
    <col min="1043" max="1043" width="12.5703125" style="18" customWidth="1"/>
    <col min="1044" max="1044" width="12.28515625" style="18" customWidth="1"/>
    <col min="1045" max="1280" width="9.140625" style="18"/>
    <col min="1281" max="1282" width="11.5703125" style="18" bestFit="1" customWidth="1"/>
    <col min="1283" max="1284" width="9.140625" style="18"/>
    <col min="1285" max="1285" width="11.5703125" style="18" bestFit="1" customWidth="1"/>
    <col min="1286" max="1286" width="9.140625" style="18"/>
    <col min="1287" max="1287" width="12.28515625" style="18" customWidth="1"/>
    <col min="1288" max="1288" width="13.42578125" style="18" customWidth="1"/>
    <col min="1289" max="1289" width="11.140625" style="18" customWidth="1"/>
    <col min="1290" max="1290" width="11.28515625" style="18" customWidth="1"/>
    <col min="1291" max="1291" width="13.28515625" style="18" customWidth="1"/>
    <col min="1292" max="1292" width="3.5703125" style="18" customWidth="1"/>
    <col min="1293" max="1293" width="13.140625" style="18" customWidth="1"/>
    <col min="1294" max="1295" width="15.42578125" style="18" customWidth="1"/>
    <col min="1296" max="1296" width="12.5703125" style="18" customWidth="1"/>
    <col min="1297" max="1297" width="12.28515625" style="18" customWidth="1"/>
    <col min="1298" max="1298" width="6.5703125" style="18" customWidth="1"/>
    <col min="1299" max="1299" width="12.5703125" style="18" customWidth="1"/>
    <col min="1300" max="1300" width="12.28515625" style="18" customWidth="1"/>
    <col min="1301" max="1536" width="9.140625" style="18"/>
    <col min="1537" max="1538" width="11.5703125" style="18" bestFit="1" customWidth="1"/>
    <col min="1539" max="1540" width="9.140625" style="18"/>
    <col min="1541" max="1541" width="11.5703125" style="18" bestFit="1" customWidth="1"/>
    <col min="1542" max="1542" width="9.140625" style="18"/>
    <col min="1543" max="1543" width="12.28515625" style="18" customWidth="1"/>
    <col min="1544" max="1544" width="13.42578125" style="18" customWidth="1"/>
    <col min="1545" max="1545" width="11.140625" style="18" customWidth="1"/>
    <col min="1546" max="1546" width="11.28515625" style="18" customWidth="1"/>
    <col min="1547" max="1547" width="13.28515625" style="18" customWidth="1"/>
    <col min="1548" max="1548" width="3.5703125" style="18" customWidth="1"/>
    <col min="1549" max="1549" width="13.140625" style="18" customWidth="1"/>
    <col min="1550" max="1551" width="15.42578125" style="18" customWidth="1"/>
    <col min="1552" max="1552" width="12.5703125" style="18" customWidth="1"/>
    <col min="1553" max="1553" width="12.28515625" style="18" customWidth="1"/>
    <col min="1554" max="1554" width="6.5703125" style="18" customWidth="1"/>
    <col min="1555" max="1555" width="12.5703125" style="18" customWidth="1"/>
    <col min="1556" max="1556" width="12.28515625" style="18" customWidth="1"/>
    <col min="1557" max="1792" width="9.140625" style="18"/>
    <col min="1793" max="1794" width="11.5703125" style="18" bestFit="1" customWidth="1"/>
    <col min="1795" max="1796" width="9.140625" style="18"/>
    <col min="1797" max="1797" width="11.5703125" style="18" bestFit="1" customWidth="1"/>
    <col min="1798" max="1798" width="9.140625" style="18"/>
    <col min="1799" max="1799" width="12.28515625" style="18" customWidth="1"/>
    <col min="1800" max="1800" width="13.42578125" style="18" customWidth="1"/>
    <col min="1801" max="1801" width="11.140625" style="18" customWidth="1"/>
    <col min="1802" max="1802" width="11.28515625" style="18" customWidth="1"/>
    <col min="1803" max="1803" width="13.28515625" style="18" customWidth="1"/>
    <col min="1804" max="1804" width="3.5703125" style="18" customWidth="1"/>
    <col min="1805" max="1805" width="13.140625" style="18" customWidth="1"/>
    <col min="1806" max="1807" width="15.42578125" style="18" customWidth="1"/>
    <col min="1808" max="1808" width="12.5703125" style="18" customWidth="1"/>
    <col min="1809" max="1809" width="12.28515625" style="18" customWidth="1"/>
    <col min="1810" max="1810" width="6.5703125" style="18" customWidth="1"/>
    <col min="1811" max="1811" width="12.5703125" style="18" customWidth="1"/>
    <col min="1812" max="1812" width="12.28515625" style="18" customWidth="1"/>
    <col min="1813" max="2048" width="9.140625" style="18"/>
    <col min="2049" max="2050" width="11.5703125" style="18" bestFit="1" customWidth="1"/>
    <col min="2051" max="2052" width="9.140625" style="18"/>
    <col min="2053" max="2053" width="11.5703125" style="18" bestFit="1" customWidth="1"/>
    <col min="2054" max="2054" width="9.140625" style="18"/>
    <col min="2055" max="2055" width="12.28515625" style="18" customWidth="1"/>
    <col min="2056" max="2056" width="13.42578125" style="18" customWidth="1"/>
    <col min="2057" max="2057" width="11.140625" style="18" customWidth="1"/>
    <col min="2058" max="2058" width="11.28515625" style="18" customWidth="1"/>
    <col min="2059" max="2059" width="13.28515625" style="18" customWidth="1"/>
    <col min="2060" max="2060" width="3.5703125" style="18" customWidth="1"/>
    <col min="2061" max="2061" width="13.140625" style="18" customWidth="1"/>
    <col min="2062" max="2063" width="15.42578125" style="18" customWidth="1"/>
    <col min="2064" max="2064" width="12.5703125" style="18" customWidth="1"/>
    <col min="2065" max="2065" width="12.28515625" style="18" customWidth="1"/>
    <col min="2066" max="2066" width="6.5703125" style="18" customWidth="1"/>
    <col min="2067" max="2067" width="12.5703125" style="18" customWidth="1"/>
    <col min="2068" max="2068" width="12.28515625" style="18" customWidth="1"/>
    <col min="2069" max="2304" width="9.140625" style="18"/>
    <col min="2305" max="2306" width="11.5703125" style="18" bestFit="1" customWidth="1"/>
    <col min="2307" max="2308" width="9.140625" style="18"/>
    <col min="2309" max="2309" width="11.5703125" style="18" bestFit="1" customWidth="1"/>
    <col min="2310" max="2310" width="9.140625" style="18"/>
    <col min="2311" max="2311" width="12.28515625" style="18" customWidth="1"/>
    <col min="2312" max="2312" width="13.42578125" style="18" customWidth="1"/>
    <col min="2313" max="2313" width="11.140625" style="18" customWidth="1"/>
    <col min="2314" max="2314" width="11.28515625" style="18" customWidth="1"/>
    <col min="2315" max="2315" width="13.28515625" style="18" customWidth="1"/>
    <col min="2316" max="2316" width="3.5703125" style="18" customWidth="1"/>
    <col min="2317" max="2317" width="13.140625" style="18" customWidth="1"/>
    <col min="2318" max="2319" width="15.42578125" style="18" customWidth="1"/>
    <col min="2320" max="2320" width="12.5703125" style="18" customWidth="1"/>
    <col min="2321" max="2321" width="12.28515625" style="18" customWidth="1"/>
    <col min="2322" max="2322" width="6.5703125" style="18" customWidth="1"/>
    <col min="2323" max="2323" width="12.5703125" style="18" customWidth="1"/>
    <col min="2324" max="2324" width="12.28515625" style="18" customWidth="1"/>
    <col min="2325" max="2560" width="9.140625" style="18"/>
    <col min="2561" max="2562" width="11.5703125" style="18" bestFit="1" customWidth="1"/>
    <col min="2563" max="2564" width="9.140625" style="18"/>
    <col min="2565" max="2565" width="11.5703125" style="18" bestFit="1" customWidth="1"/>
    <col min="2566" max="2566" width="9.140625" style="18"/>
    <col min="2567" max="2567" width="12.28515625" style="18" customWidth="1"/>
    <col min="2568" max="2568" width="13.42578125" style="18" customWidth="1"/>
    <col min="2569" max="2569" width="11.140625" style="18" customWidth="1"/>
    <col min="2570" max="2570" width="11.28515625" style="18" customWidth="1"/>
    <col min="2571" max="2571" width="13.28515625" style="18" customWidth="1"/>
    <col min="2572" max="2572" width="3.5703125" style="18" customWidth="1"/>
    <col min="2573" max="2573" width="13.140625" style="18" customWidth="1"/>
    <col min="2574" max="2575" width="15.42578125" style="18" customWidth="1"/>
    <col min="2576" max="2576" width="12.5703125" style="18" customWidth="1"/>
    <col min="2577" max="2577" width="12.28515625" style="18" customWidth="1"/>
    <col min="2578" max="2578" width="6.5703125" style="18" customWidth="1"/>
    <col min="2579" max="2579" width="12.5703125" style="18" customWidth="1"/>
    <col min="2580" max="2580" width="12.28515625" style="18" customWidth="1"/>
    <col min="2581" max="2816" width="9.140625" style="18"/>
    <col min="2817" max="2818" width="11.5703125" style="18" bestFit="1" customWidth="1"/>
    <col min="2819" max="2820" width="9.140625" style="18"/>
    <col min="2821" max="2821" width="11.5703125" style="18" bestFit="1" customWidth="1"/>
    <col min="2822" max="2822" width="9.140625" style="18"/>
    <col min="2823" max="2823" width="12.28515625" style="18" customWidth="1"/>
    <col min="2824" max="2824" width="13.42578125" style="18" customWidth="1"/>
    <col min="2825" max="2825" width="11.140625" style="18" customWidth="1"/>
    <col min="2826" max="2826" width="11.28515625" style="18" customWidth="1"/>
    <col min="2827" max="2827" width="13.28515625" style="18" customWidth="1"/>
    <col min="2828" max="2828" width="3.5703125" style="18" customWidth="1"/>
    <col min="2829" max="2829" width="13.140625" style="18" customWidth="1"/>
    <col min="2830" max="2831" width="15.42578125" style="18" customWidth="1"/>
    <col min="2832" max="2832" width="12.5703125" style="18" customWidth="1"/>
    <col min="2833" max="2833" width="12.28515625" style="18" customWidth="1"/>
    <col min="2834" max="2834" width="6.5703125" style="18" customWidth="1"/>
    <col min="2835" max="2835" width="12.5703125" style="18" customWidth="1"/>
    <col min="2836" max="2836" width="12.28515625" style="18" customWidth="1"/>
    <col min="2837" max="3072" width="9.140625" style="18"/>
    <col min="3073" max="3074" width="11.5703125" style="18" bestFit="1" customWidth="1"/>
    <col min="3075" max="3076" width="9.140625" style="18"/>
    <col min="3077" max="3077" width="11.5703125" style="18" bestFit="1" customWidth="1"/>
    <col min="3078" max="3078" width="9.140625" style="18"/>
    <col min="3079" max="3079" width="12.28515625" style="18" customWidth="1"/>
    <col min="3080" max="3080" width="13.42578125" style="18" customWidth="1"/>
    <col min="3081" max="3081" width="11.140625" style="18" customWidth="1"/>
    <col min="3082" max="3082" width="11.28515625" style="18" customWidth="1"/>
    <col min="3083" max="3083" width="13.28515625" style="18" customWidth="1"/>
    <col min="3084" max="3084" width="3.5703125" style="18" customWidth="1"/>
    <col min="3085" max="3085" width="13.140625" style="18" customWidth="1"/>
    <col min="3086" max="3087" width="15.42578125" style="18" customWidth="1"/>
    <col min="3088" max="3088" width="12.5703125" style="18" customWidth="1"/>
    <col min="3089" max="3089" width="12.28515625" style="18" customWidth="1"/>
    <col min="3090" max="3090" width="6.5703125" style="18" customWidth="1"/>
    <col min="3091" max="3091" width="12.5703125" style="18" customWidth="1"/>
    <col min="3092" max="3092" width="12.28515625" style="18" customWidth="1"/>
    <col min="3093" max="3328" width="9.140625" style="18"/>
    <col min="3329" max="3330" width="11.5703125" style="18" bestFit="1" customWidth="1"/>
    <col min="3331" max="3332" width="9.140625" style="18"/>
    <col min="3333" max="3333" width="11.5703125" style="18" bestFit="1" customWidth="1"/>
    <col min="3334" max="3334" width="9.140625" style="18"/>
    <col min="3335" max="3335" width="12.28515625" style="18" customWidth="1"/>
    <col min="3336" max="3336" width="13.42578125" style="18" customWidth="1"/>
    <col min="3337" max="3337" width="11.140625" style="18" customWidth="1"/>
    <col min="3338" max="3338" width="11.28515625" style="18" customWidth="1"/>
    <col min="3339" max="3339" width="13.28515625" style="18" customWidth="1"/>
    <col min="3340" max="3340" width="3.5703125" style="18" customWidth="1"/>
    <col min="3341" max="3341" width="13.140625" style="18" customWidth="1"/>
    <col min="3342" max="3343" width="15.42578125" style="18" customWidth="1"/>
    <col min="3344" max="3344" width="12.5703125" style="18" customWidth="1"/>
    <col min="3345" max="3345" width="12.28515625" style="18" customWidth="1"/>
    <col min="3346" max="3346" width="6.5703125" style="18" customWidth="1"/>
    <col min="3347" max="3347" width="12.5703125" style="18" customWidth="1"/>
    <col min="3348" max="3348" width="12.28515625" style="18" customWidth="1"/>
    <col min="3349" max="3584" width="9.140625" style="18"/>
    <col min="3585" max="3586" width="11.5703125" style="18" bestFit="1" customWidth="1"/>
    <col min="3587" max="3588" width="9.140625" style="18"/>
    <col min="3589" max="3589" width="11.5703125" style="18" bestFit="1" customWidth="1"/>
    <col min="3590" max="3590" width="9.140625" style="18"/>
    <col min="3591" max="3591" width="12.28515625" style="18" customWidth="1"/>
    <col min="3592" max="3592" width="13.42578125" style="18" customWidth="1"/>
    <col min="3593" max="3593" width="11.140625" style="18" customWidth="1"/>
    <col min="3594" max="3594" width="11.28515625" style="18" customWidth="1"/>
    <col min="3595" max="3595" width="13.28515625" style="18" customWidth="1"/>
    <col min="3596" max="3596" width="3.5703125" style="18" customWidth="1"/>
    <col min="3597" max="3597" width="13.140625" style="18" customWidth="1"/>
    <col min="3598" max="3599" width="15.42578125" style="18" customWidth="1"/>
    <col min="3600" max="3600" width="12.5703125" style="18" customWidth="1"/>
    <col min="3601" max="3601" width="12.28515625" style="18" customWidth="1"/>
    <col min="3602" max="3602" width="6.5703125" style="18" customWidth="1"/>
    <col min="3603" max="3603" width="12.5703125" style="18" customWidth="1"/>
    <col min="3604" max="3604" width="12.28515625" style="18" customWidth="1"/>
    <col min="3605" max="3840" width="9.140625" style="18"/>
    <col min="3841" max="3842" width="11.5703125" style="18" bestFit="1" customWidth="1"/>
    <col min="3843" max="3844" width="9.140625" style="18"/>
    <col min="3845" max="3845" width="11.5703125" style="18" bestFit="1" customWidth="1"/>
    <col min="3846" max="3846" width="9.140625" style="18"/>
    <col min="3847" max="3847" width="12.28515625" style="18" customWidth="1"/>
    <col min="3848" max="3848" width="13.42578125" style="18" customWidth="1"/>
    <col min="3849" max="3849" width="11.140625" style="18" customWidth="1"/>
    <col min="3850" max="3850" width="11.28515625" style="18" customWidth="1"/>
    <col min="3851" max="3851" width="13.28515625" style="18" customWidth="1"/>
    <col min="3852" max="3852" width="3.5703125" style="18" customWidth="1"/>
    <col min="3853" max="3853" width="13.140625" style="18" customWidth="1"/>
    <col min="3854" max="3855" width="15.42578125" style="18" customWidth="1"/>
    <col min="3856" max="3856" width="12.5703125" style="18" customWidth="1"/>
    <col min="3857" max="3857" width="12.28515625" style="18" customWidth="1"/>
    <col min="3858" max="3858" width="6.5703125" style="18" customWidth="1"/>
    <col min="3859" max="3859" width="12.5703125" style="18" customWidth="1"/>
    <col min="3860" max="3860" width="12.28515625" style="18" customWidth="1"/>
    <col min="3861" max="4096" width="9.140625" style="18"/>
    <col min="4097" max="4098" width="11.5703125" style="18" bestFit="1" customWidth="1"/>
    <col min="4099" max="4100" width="9.140625" style="18"/>
    <col min="4101" max="4101" width="11.5703125" style="18" bestFit="1" customWidth="1"/>
    <col min="4102" max="4102" width="9.140625" style="18"/>
    <col min="4103" max="4103" width="12.28515625" style="18" customWidth="1"/>
    <col min="4104" max="4104" width="13.42578125" style="18" customWidth="1"/>
    <col min="4105" max="4105" width="11.140625" style="18" customWidth="1"/>
    <col min="4106" max="4106" width="11.28515625" style="18" customWidth="1"/>
    <col min="4107" max="4107" width="13.28515625" style="18" customWidth="1"/>
    <col min="4108" max="4108" width="3.5703125" style="18" customWidth="1"/>
    <col min="4109" max="4109" width="13.140625" style="18" customWidth="1"/>
    <col min="4110" max="4111" width="15.42578125" style="18" customWidth="1"/>
    <col min="4112" max="4112" width="12.5703125" style="18" customWidth="1"/>
    <col min="4113" max="4113" width="12.28515625" style="18" customWidth="1"/>
    <col min="4114" max="4114" width="6.5703125" style="18" customWidth="1"/>
    <col min="4115" max="4115" width="12.5703125" style="18" customWidth="1"/>
    <col min="4116" max="4116" width="12.28515625" style="18" customWidth="1"/>
    <col min="4117" max="4352" width="9.140625" style="18"/>
    <col min="4353" max="4354" width="11.5703125" style="18" bestFit="1" customWidth="1"/>
    <col min="4355" max="4356" width="9.140625" style="18"/>
    <col min="4357" max="4357" width="11.5703125" style="18" bestFit="1" customWidth="1"/>
    <col min="4358" max="4358" width="9.140625" style="18"/>
    <col min="4359" max="4359" width="12.28515625" style="18" customWidth="1"/>
    <col min="4360" max="4360" width="13.42578125" style="18" customWidth="1"/>
    <col min="4361" max="4361" width="11.140625" style="18" customWidth="1"/>
    <col min="4362" max="4362" width="11.28515625" style="18" customWidth="1"/>
    <col min="4363" max="4363" width="13.28515625" style="18" customWidth="1"/>
    <col min="4364" max="4364" width="3.5703125" style="18" customWidth="1"/>
    <col min="4365" max="4365" width="13.140625" style="18" customWidth="1"/>
    <col min="4366" max="4367" width="15.42578125" style="18" customWidth="1"/>
    <col min="4368" max="4368" width="12.5703125" style="18" customWidth="1"/>
    <col min="4369" max="4369" width="12.28515625" style="18" customWidth="1"/>
    <col min="4370" max="4370" width="6.5703125" style="18" customWidth="1"/>
    <col min="4371" max="4371" width="12.5703125" style="18" customWidth="1"/>
    <col min="4372" max="4372" width="12.28515625" style="18" customWidth="1"/>
    <col min="4373" max="4608" width="9.140625" style="18"/>
    <col min="4609" max="4610" width="11.5703125" style="18" bestFit="1" customWidth="1"/>
    <col min="4611" max="4612" width="9.140625" style="18"/>
    <col min="4613" max="4613" width="11.5703125" style="18" bestFit="1" customWidth="1"/>
    <col min="4614" max="4614" width="9.140625" style="18"/>
    <col min="4615" max="4615" width="12.28515625" style="18" customWidth="1"/>
    <col min="4616" max="4616" width="13.42578125" style="18" customWidth="1"/>
    <col min="4617" max="4617" width="11.140625" style="18" customWidth="1"/>
    <col min="4618" max="4618" width="11.28515625" style="18" customWidth="1"/>
    <col min="4619" max="4619" width="13.28515625" style="18" customWidth="1"/>
    <col min="4620" max="4620" width="3.5703125" style="18" customWidth="1"/>
    <col min="4621" max="4621" width="13.140625" style="18" customWidth="1"/>
    <col min="4622" max="4623" width="15.42578125" style="18" customWidth="1"/>
    <col min="4624" max="4624" width="12.5703125" style="18" customWidth="1"/>
    <col min="4625" max="4625" width="12.28515625" style="18" customWidth="1"/>
    <col min="4626" max="4626" width="6.5703125" style="18" customWidth="1"/>
    <col min="4627" max="4627" width="12.5703125" style="18" customWidth="1"/>
    <col min="4628" max="4628" width="12.28515625" style="18" customWidth="1"/>
    <col min="4629" max="4864" width="9.140625" style="18"/>
    <col min="4865" max="4866" width="11.5703125" style="18" bestFit="1" customWidth="1"/>
    <col min="4867" max="4868" width="9.140625" style="18"/>
    <col min="4869" max="4869" width="11.5703125" style="18" bestFit="1" customWidth="1"/>
    <col min="4870" max="4870" width="9.140625" style="18"/>
    <col min="4871" max="4871" width="12.28515625" style="18" customWidth="1"/>
    <col min="4872" max="4872" width="13.42578125" style="18" customWidth="1"/>
    <col min="4873" max="4873" width="11.140625" style="18" customWidth="1"/>
    <col min="4874" max="4874" width="11.28515625" style="18" customWidth="1"/>
    <col min="4875" max="4875" width="13.28515625" style="18" customWidth="1"/>
    <col min="4876" max="4876" width="3.5703125" style="18" customWidth="1"/>
    <col min="4877" max="4877" width="13.140625" style="18" customWidth="1"/>
    <col min="4878" max="4879" width="15.42578125" style="18" customWidth="1"/>
    <col min="4880" max="4880" width="12.5703125" style="18" customWidth="1"/>
    <col min="4881" max="4881" width="12.28515625" style="18" customWidth="1"/>
    <col min="4882" max="4882" width="6.5703125" style="18" customWidth="1"/>
    <col min="4883" max="4883" width="12.5703125" style="18" customWidth="1"/>
    <col min="4884" max="4884" width="12.28515625" style="18" customWidth="1"/>
    <col min="4885" max="5120" width="9.140625" style="18"/>
    <col min="5121" max="5122" width="11.5703125" style="18" bestFit="1" customWidth="1"/>
    <col min="5123" max="5124" width="9.140625" style="18"/>
    <col min="5125" max="5125" width="11.5703125" style="18" bestFit="1" customWidth="1"/>
    <col min="5126" max="5126" width="9.140625" style="18"/>
    <col min="5127" max="5127" width="12.28515625" style="18" customWidth="1"/>
    <col min="5128" max="5128" width="13.42578125" style="18" customWidth="1"/>
    <col min="5129" max="5129" width="11.140625" style="18" customWidth="1"/>
    <col min="5130" max="5130" width="11.28515625" style="18" customWidth="1"/>
    <col min="5131" max="5131" width="13.28515625" style="18" customWidth="1"/>
    <col min="5132" max="5132" width="3.5703125" style="18" customWidth="1"/>
    <col min="5133" max="5133" width="13.140625" style="18" customWidth="1"/>
    <col min="5134" max="5135" width="15.42578125" style="18" customWidth="1"/>
    <col min="5136" max="5136" width="12.5703125" style="18" customWidth="1"/>
    <col min="5137" max="5137" width="12.28515625" style="18" customWidth="1"/>
    <col min="5138" max="5138" width="6.5703125" style="18" customWidth="1"/>
    <col min="5139" max="5139" width="12.5703125" style="18" customWidth="1"/>
    <col min="5140" max="5140" width="12.28515625" style="18" customWidth="1"/>
    <col min="5141" max="5376" width="9.140625" style="18"/>
    <col min="5377" max="5378" width="11.5703125" style="18" bestFit="1" customWidth="1"/>
    <col min="5379" max="5380" width="9.140625" style="18"/>
    <col min="5381" max="5381" width="11.5703125" style="18" bestFit="1" customWidth="1"/>
    <col min="5382" max="5382" width="9.140625" style="18"/>
    <col min="5383" max="5383" width="12.28515625" style="18" customWidth="1"/>
    <col min="5384" max="5384" width="13.42578125" style="18" customWidth="1"/>
    <col min="5385" max="5385" width="11.140625" style="18" customWidth="1"/>
    <col min="5386" max="5386" width="11.28515625" style="18" customWidth="1"/>
    <col min="5387" max="5387" width="13.28515625" style="18" customWidth="1"/>
    <col min="5388" max="5388" width="3.5703125" style="18" customWidth="1"/>
    <col min="5389" max="5389" width="13.140625" style="18" customWidth="1"/>
    <col min="5390" max="5391" width="15.42578125" style="18" customWidth="1"/>
    <col min="5392" max="5392" width="12.5703125" style="18" customWidth="1"/>
    <col min="5393" max="5393" width="12.28515625" style="18" customWidth="1"/>
    <col min="5394" max="5394" width="6.5703125" style="18" customWidth="1"/>
    <col min="5395" max="5395" width="12.5703125" style="18" customWidth="1"/>
    <col min="5396" max="5396" width="12.28515625" style="18" customWidth="1"/>
    <col min="5397" max="5632" width="9.140625" style="18"/>
    <col min="5633" max="5634" width="11.5703125" style="18" bestFit="1" customWidth="1"/>
    <col min="5635" max="5636" width="9.140625" style="18"/>
    <col min="5637" max="5637" width="11.5703125" style="18" bestFit="1" customWidth="1"/>
    <col min="5638" max="5638" width="9.140625" style="18"/>
    <col min="5639" max="5639" width="12.28515625" style="18" customWidth="1"/>
    <col min="5640" max="5640" width="13.42578125" style="18" customWidth="1"/>
    <col min="5641" max="5641" width="11.140625" style="18" customWidth="1"/>
    <col min="5642" max="5642" width="11.28515625" style="18" customWidth="1"/>
    <col min="5643" max="5643" width="13.28515625" style="18" customWidth="1"/>
    <col min="5644" max="5644" width="3.5703125" style="18" customWidth="1"/>
    <col min="5645" max="5645" width="13.140625" style="18" customWidth="1"/>
    <col min="5646" max="5647" width="15.42578125" style="18" customWidth="1"/>
    <col min="5648" max="5648" width="12.5703125" style="18" customWidth="1"/>
    <col min="5649" max="5649" width="12.28515625" style="18" customWidth="1"/>
    <col min="5650" max="5650" width="6.5703125" style="18" customWidth="1"/>
    <col min="5651" max="5651" width="12.5703125" style="18" customWidth="1"/>
    <col min="5652" max="5652" width="12.28515625" style="18" customWidth="1"/>
    <col min="5653" max="5888" width="9.140625" style="18"/>
    <col min="5889" max="5890" width="11.5703125" style="18" bestFit="1" customWidth="1"/>
    <col min="5891" max="5892" width="9.140625" style="18"/>
    <col min="5893" max="5893" width="11.5703125" style="18" bestFit="1" customWidth="1"/>
    <col min="5894" max="5894" width="9.140625" style="18"/>
    <col min="5895" max="5895" width="12.28515625" style="18" customWidth="1"/>
    <col min="5896" max="5896" width="13.42578125" style="18" customWidth="1"/>
    <col min="5897" max="5897" width="11.140625" style="18" customWidth="1"/>
    <col min="5898" max="5898" width="11.28515625" style="18" customWidth="1"/>
    <col min="5899" max="5899" width="13.28515625" style="18" customWidth="1"/>
    <col min="5900" max="5900" width="3.5703125" style="18" customWidth="1"/>
    <col min="5901" max="5901" width="13.140625" style="18" customWidth="1"/>
    <col min="5902" max="5903" width="15.42578125" style="18" customWidth="1"/>
    <col min="5904" max="5904" width="12.5703125" style="18" customWidth="1"/>
    <col min="5905" max="5905" width="12.28515625" style="18" customWidth="1"/>
    <col min="5906" max="5906" width="6.5703125" style="18" customWidth="1"/>
    <col min="5907" max="5907" width="12.5703125" style="18" customWidth="1"/>
    <col min="5908" max="5908" width="12.28515625" style="18" customWidth="1"/>
    <col min="5909" max="6144" width="9.140625" style="18"/>
    <col min="6145" max="6146" width="11.5703125" style="18" bestFit="1" customWidth="1"/>
    <col min="6147" max="6148" width="9.140625" style="18"/>
    <col min="6149" max="6149" width="11.5703125" style="18" bestFit="1" customWidth="1"/>
    <col min="6150" max="6150" width="9.140625" style="18"/>
    <col min="6151" max="6151" width="12.28515625" style="18" customWidth="1"/>
    <col min="6152" max="6152" width="13.42578125" style="18" customWidth="1"/>
    <col min="6153" max="6153" width="11.140625" style="18" customWidth="1"/>
    <col min="6154" max="6154" width="11.28515625" style="18" customWidth="1"/>
    <col min="6155" max="6155" width="13.28515625" style="18" customWidth="1"/>
    <col min="6156" max="6156" width="3.5703125" style="18" customWidth="1"/>
    <col min="6157" max="6157" width="13.140625" style="18" customWidth="1"/>
    <col min="6158" max="6159" width="15.42578125" style="18" customWidth="1"/>
    <col min="6160" max="6160" width="12.5703125" style="18" customWidth="1"/>
    <col min="6161" max="6161" width="12.28515625" style="18" customWidth="1"/>
    <col min="6162" max="6162" width="6.5703125" style="18" customWidth="1"/>
    <col min="6163" max="6163" width="12.5703125" style="18" customWidth="1"/>
    <col min="6164" max="6164" width="12.28515625" style="18" customWidth="1"/>
    <col min="6165" max="6400" width="9.140625" style="18"/>
    <col min="6401" max="6402" width="11.5703125" style="18" bestFit="1" customWidth="1"/>
    <col min="6403" max="6404" width="9.140625" style="18"/>
    <col min="6405" max="6405" width="11.5703125" style="18" bestFit="1" customWidth="1"/>
    <col min="6406" max="6406" width="9.140625" style="18"/>
    <col min="6407" max="6407" width="12.28515625" style="18" customWidth="1"/>
    <col min="6408" max="6408" width="13.42578125" style="18" customWidth="1"/>
    <col min="6409" max="6409" width="11.140625" style="18" customWidth="1"/>
    <col min="6410" max="6410" width="11.28515625" style="18" customWidth="1"/>
    <col min="6411" max="6411" width="13.28515625" style="18" customWidth="1"/>
    <col min="6412" max="6412" width="3.5703125" style="18" customWidth="1"/>
    <col min="6413" max="6413" width="13.140625" style="18" customWidth="1"/>
    <col min="6414" max="6415" width="15.42578125" style="18" customWidth="1"/>
    <col min="6416" max="6416" width="12.5703125" style="18" customWidth="1"/>
    <col min="6417" max="6417" width="12.28515625" style="18" customWidth="1"/>
    <col min="6418" max="6418" width="6.5703125" style="18" customWidth="1"/>
    <col min="6419" max="6419" width="12.5703125" style="18" customWidth="1"/>
    <col min="6420" max="6420" width="12.28515625" style="18" customWidth="1"/>
    <col min="6421" max="6656" width="9.140625" style="18"/>
    <col min="6657" max="6658" width="11.5703125" style="18" bestFit="1" customWidth="1"/>
    <col min="6659" max="6660" width="9.140625" style="18"/>
    <col min="6661" max="6661" width="11.5703125" style="18" bestFit="1" customWidth="1"/>
    <col min="6662" max="6662" width="9.140625" style="18"/>
    <col min="6663" max="6663" width="12.28515625" style="18" customWidth="1"/>
    <col min="6664" max="6664" width="13.42578125" style="18" customWidth="1"/>
    <col min="6665" max="6665" width="11.140625" style="18" customWidth="1"/>
    <col min="6666" max="6666" width="11.28515625" style="18" customWidth="1"/>
    <col min="6667" max="6667" width="13.28515625" style="18" customWidth="1"/>
    <col min="6668" max="6668" width="3.5703125" style="18" customWidth="1"/>
    <col min="6669" max="6669" width="13.140625" style="18" customWidth="1"/>
    <col min="6670" max="6671" width="15.42578125" style="18" customWidth="1"/>
    <col min="6672" max="6672" width="12.5703125" style="18" customWidth="1"/>
    <col min="6673" max="6673" width="12.28515625" style="18" customWidth="1"/>
    <col min="6674" max="6674" width="6.5703125" style="18" customWidth="1"/>
    <col min="6675" max="6675" width="12.5703125" style="18" customWidth="1"/>
    <col min="6676" max="6676" width="12.28515625" style="18" customWidth="1"/>
    <col min="6677" max="6912" width="9.140625" style="18"/>
    <col min="6913" max="6914" width="11.5703125" style="18" bestFit="1" customWidth="1"/>
    <col min="6915" max="6916" width="9.140625" style="18"/>
    <col min="6917" max="6917" width="11.5703125" style="18" bestFit="1" customWidth="1"/>
    <col min="6918" max="6918" width="9.140625" style="18"/>
    <col min="6919" max="6919" width="12.28515625" style="18" customWidth="1"/>
    <col min="6920" max="6920" width="13.42578125" style="18" customWidth="1"/>
    <col min="6921" max="6921" width="11.140625" style="18" customWidth="1"/>
    <col min="6922" max="6922" width="11.28515625" style="18" customWidth="1"/>
    <col min="6923" max="6923" width="13.28515625" style="18" customWidth="1"/>
    <col min="6924" max="6924" width="3.5703125" style="18" customWidth="1"/>
    <col min="6925" max="6925" width="13.140625" style="18" customWidth="1"/>
    <col min="6926" max="6927" width="15.42578125" style="18" customWidth="1"/>
    <col min="6928" max="6928" width="12.5703125" style="18" customWidth="1"/>
    <col min="6929" max="6929" width="12.28515625" style="18" customWidth="1"/>
    <col min="6930" max="6930" width="6.5703125" style="18" customWidth="1"/>
    <col min="6931" max="6931" width="12.5703125" style="18" customWidth="1"/>
    <col min="6932" max="6932" width="12.28515625" style="18" customWidth="1"/>
    <col min="6933" max="7168" width="9.140625" style="18"/>
    <col min="7169" max="7170" width="11.5703125" style="18" bestFit="1" customWidth="1"/>
    <col min="7171" max="7172" width="9.140625" style="18"/>
    <col min="7173" max="7173" width="11.5703125" style="18" bestFit="1" customWidth="1"/>
    <col min="7174" max="7174" width="9.140625" style="18"/>
    <col min="7175" max="7175" width="12.28515625" style="18" customWidth="1"/>
    <col min="7176" max="7176" width="13.42578125" style="18" customWidth="1"/>
    <col min="7177" max="7177" width="11.140625" style="18" customWidth="1"/>
    <col min="7178" max="7178" width="11.28515625" style="18" customWidth="1"/>
    <col min="7179" max="7179" width="13.28515625" style="18" customWidth="1"/>
    <col min="7180" max="7180" width="3.5703125" style="18" customWidth="1"/>
    <col min="7181" max="7181" width="13.140625" style="18" customWidth="1"/>
    <col min="7182" max="7183" width="15.42578125" style="18" customWidth="1"/>
    <col min="7184" max="7184" width="12.5703125" style="18" customWidth="1"/>
    <col min="7185" max="7185" width="12.28515625" style="18" customWidth="1"/>
    <col min="7186" max="7186" width="6.5703125" style="18" customWidth="1"/>
    <col min="7187" max="7187" width="12.5703125" style="18" customWidth="1"/>
    <col min="7188" max="7188" width="12.28515625" style="18" customWidth="1"/>
    <col min="7189" max="7424" width="9.140625" style="18"/>
    <col min="7425" max="7426" width="11.5703125" style="18" bestFit="1" customWidth="1"/>
    <col min="7427" max="7428" width="9.140625" style="18"/>
    <col min="7429" max="7429" width="11.5703125" style="18" bestFit="1" customWidth="1"/>
    <col min="7430" max="7430" width="9.140625" style="18"/>
    <col min="7431" max="7431" width="12.28515625" style="18" customWidth="1"/>
    <col min="7432" max="7432" width="13.42578125" style="18" customWidth="1"/>
    <col min="7433" max="7433" width="11.140625" style="18" customWidth="1"/>
    <col min="7434" max="7434" width="11.28515625" style="18" customWidth="1"/>
    <col min="7435" max="7435" width="13.28515625" style="18" customWidth="1"/>
    <col min="7436" max="7436" width="3.5703125" style="18" customWidth="1"/>
    <col min="7437" max="7437" width="13.140625" style="18" customWidth="1"/>
    <col min="7438" max="7439" width="15.42578125" style="18" customWidth="1"/>
    <col min="7440" max="7440" width="12.5703125" style="18" customWidth="1"/>
    <col min="7441" max="7441" width="12.28515625" style="18" customWidth="1"/>
    <col min="7442" max="7442" width="6.5703125" style="18" customWidth="1"/>
    <col min="7443" max="7443" width="12.5703125" style="18" customWidth="1"/>
    <col min="7444" max="7444" width="12.28515625" style="18" customWidth="1"/>
    <col min="7445" max="7680" width="9.140625" style="18"/>
    <col min="7681" max="7682" width="11.5703125" style="18" bestFit="1" customWidth="1"/>
    <col min="7683" max="7684" width="9.140625" style="18"/>
    <col min="7685" max="7685" width="11.5703125" style="18" bestFit="1" customWidth="1"/>
    <col min="7686" max="7686" width="9.140625" style="18"/>
    <col min="7687" max="7687" width="12.28515625" style="18" customWidth="1"/>
    <col min="7688" max="7688" width="13.42578125" style="18" customWidth="1"/>
    <col min="7689" max="7689" width="11.140625" style="18" customWidth="1"/>
    <col min="7690" max="7690" width="11.28515625" style="18" customWidth="1"/>
    <col min="7691" max="7691" width="13.28515625" style="18" customWidth="1"/>
    <col min="7692" max="7692" width="3.5703125" style="18" customWidth="1"/>
    <col min="7693" max="7693" width="13.140625" style="18" customWidth="1"/>
    <col min="7694" max="7695" width="15.42578125" style="18" customWidth="1"/>
    <col min="7696" max="7696" width="12.5703125" style="18" customWidth="1"/>
    <col min="7697" max="7697" width="12.28515625" style="18" customWidth="1"/>
    <col min="7698" max="7698" width="6.5703125" style="18" customWidth="1"/>
    <col min="7699" max="7699" width="12.5703125" style="18" customWidth="1"/>
    <col min="7700" max="7700" width="12.28515625" style="18" customWidth="1"/>
    <col min="7701" max="7936" width="9.140625" style="18"/>
    <col min="7937" max="7938" width="11.5703125" style="18" bestFit="1" customWidth="1"/>
    <col min="7939" max="7940" width="9.140625" style="18"/>
    <col min="7941" max="7941" width="11.5703125" style="18" bestFit="1" customWidth="1"/>
    <col min="7942" max="7942" width="9.140625" style="18"/>
    <col min="7943" max="7943" width="12.28515625" style="18" customWidth="1"/>
    <col min="7944" max="7944" width="13.42578125" style="18" customWidth="1"/>
    <col min="7945" max="7945" width="11.140625" style="18" customWidth="1"/>
    <col min="7946" max="7946" width="11.28515625" style="18" customWidth="1"/>
    <col min="7947" max="7947" width="13.28515625" style="18" customWidth="1"/>
    <col min="7948" max="7948" width="3.5703125" style="18" customWidth="1"/>
    <col min="7949" max="7949" width="13.140625" style="18" customWidth="1"/>
    <col min="7950" max="7951" width="15.42578125" style="18" customWidth="1"/>
    <col min="7952" max="7952" width="12.5703125" style="18" customWidth="1"/>
    <col min="7953" max="7953" width="12.28515625" style="18" customWidth="1"/>
    <col min="7954" max="7954" width="6.5703125" style="18" customWidth="1"/>
    <col min="7955" max="7955" width="12.5703125" style="18" customWidth="1"/>
    <col min="7956" max="7956" width="12.28515625" style="18" customWidth="1"/>
    <col min="7957" max="8192" width="9.140625" style="18"/>
    <col min="8193" max="8194" width="11.5703125" style="18" bestFit="1" customWidth="1"/>
    <col min="8195" max="8196" width="9.140625" style="18"/>
    <col min="8197" max="8197" width="11.5703125" style="18" bestFit="1" customWidth="1"/>
    <col min="8198" max="8198" width="9.140625" style="18"/>
    <col min="8199" max="8199" width="12.28515625" style="18" customWidth="1"/>
    <col min="8200" max="8200" width="13.42578125" style="18" customWidth="1"/>
    <col min="8201" max="8201" width="11.140625" style="18" customWidth="1"/>
    <col min="8202" max="8202" width="11.28515625" style="18" customWidth="1"/>
    <col min="8203" max="8203" width="13.28515625" style="18" customWidth="1"/>
    <col min="8204" max="8204" width="3.5703125" style="18" customWidth="1"/>
    <col min="8205" max="8205" width="13.140625" style="18" customWidth="1"/>
    <col min="8206" max="8207" width="15.42578125" style="18" customWidth="1"/>
    <col min="8208" max="8208" width="12.5703125" style="18" customWidth="1"/>
    <col min="8209" max="8209" width="12.28515625" style="18" customWidth="1"/>
    <col min="8210" max="8210" width="6.5703125" style="18" customWidth="1"/>
    <col min="8211" max="8211" width="12.5703125" style="18" customWidth="1"/>
    <col min="8212" max="8212" width="12.28515625" style="18" customWidth="1"/>
    <col min="8213" max="8448" width="9.140625" style="18"/>
    <col min="8449" max="8450" width="11.5703125" style="18" bestFit="1" customWidth="1"/>
    <col min="8451" max="8452" width="9.140625" style="18"/>
    <col min="8453" max="8453" width="11.5703125" style="18" bestFit="1" customWidth="1"/>
    <col min="8454" max="8454" width="9.140625" style="18"/>
    <col min="8455" max="8455" width="12.28515625" style="18" customWidth="1"/>
    <col min="8456" max="8456" width="13.42578125" style="18" customWidth="1"/>
    <col min="8457" max="8457" width="11.140625" style="18" customWidth="1"/>
    <col min="8458" max="8458" width="11.28515625" style="18" customWidth="1"/>
    <col min="8459" max="8459" width="13.28515625" style="18" customWidth="1"/>
    <col min="8460" max="8460" width="3.5703125" style="18" customWidth="1"/>
    <col min="8461" max="8461" width="13.140625" style="18" customWidth="1"/>
    <col min="8462" max="8463" width="15.42578125" style="18" customWidth="1"/>
    <col min="8464" max="8464" width="12.5703125" style="18" customWidth="1"/>
    <col min="8465" max="8465" width="12.28515625" style="18" customWidth="1"/>
    <col min="8466" max="8466" width="6.5703125" style="18" customWidth="1"/>
    <col min="8467" max="8467" width="12.5703125" style="18" customWidth="1"/>
    <col min="8468" max="8468" width="12.28515625" style="18" customWidth="1"/>
    <col min="8469" max="8704" width="9.140625" style="18"/>
    <col min="8705" max="8706" width="11.5703125" style="18" bestFit="1" customWidth="1"/>
    <col min="8707" max="8708" width="9.140625" style="18"/>
    <col min="8709" max="8709" width="11.5703125" style="18" bestFit="1" customWidth="1"/>
    <col min="8710" max="8710" width="9.140625" style="18"/>
    <col min="8711" max="8711" width="12.28515625" style="18" customWidth="1"/>
    <col min="8712" max="8712" width="13.42578125" style="18" customWidth="1"/>
    <col min="8713" max="8713" width="11.140625" style="18" customWidth="1"/>
    <col min="8714" max="8714" width="11.28515625" style="18" customWidth="1"/>
    <col min="8715" max="8715" width="13.28515625" style="18" customWidth="1"/>
    <col min="8716" max="8716" width="3.5703125" style="18" customWidth="1"/>
    <col min="8717" max="8717" width="13.140625" style="18" customWidth="1"/>
    <col min="8718" max="8719" width="15.42578125" style="18" customWidth="1"/>
    <col min="8720" max="8720" width="12.5703125" style="18" customWidth="1"/>
    <col min="8721" max="8721" width="12.28515625" style="18" customWidth="1"/>
    <col min="8722" max="8722" width="6.5703125" style="18" customWidth="1"/>
    <col min="8723" max="8723" width="12.5703125" style="18" customWidth="1"/>
    <col min="8724" max="8724" width="12.28515625" style="18" customWidth="1"/>
    <col min="8725" max="8960" width="9.140625" style="18"/>
    <col min="8961" max="8962" width="11.5703125" style="18" bestFit="1" customWidth="1"/>
    <col min="8963" max="8964" width="9.140625" style="18"/>
    <col min="8965" max="8965" width="11.5703125" style="18" bestFit="1" customWidth="1"/>
    <col min="8966" max="8966" width="9.140625" style="18"/>
    <col min="8967" max="8967" width="12.28515625" style="18" customWidth="1"/>
    <col min="8968" max="8968" width="13.42578125" style="18" customWidth="1"/>
    <col min="8969" max="8969" width="11.140625" style="18" customWidth="1"/>
    <col min="8970" max="8970" width="11.28515625" style="18" customWidth="1"/>
    <col min="8971" max="8971" width="13.28515625" style="18" customWidth="1"/>
    <col min="8972" max="8972" width="3.5703125" style="18" customWidth="1"/>
    <col min="8973" max="8973" width="13.140625" style="18" customWidth="1"/>
    <col min="8974" max="8975" width="15.42578125" style="18" customWidth="1"/>
    <col min="8976" max="8976" width="12.5703125" style="18" customWidth="1"/>
    <col min="8977" max="8977" width="12.28515625" style="18" customWidth="1"/>
    <col min="8978" max="8978" width="6.5703125" style="18" customWidth="1"/>
    <col min="8979" max="8979" width="12.5703125" style="18" customWidth="1"/>
    <col min="8980" max="8980" width="12.28515625" style="18" customWidth="1"/>
    <col min="8981" max="9216" width="9.140625" style="18"/>
    <col min="9217" max="9218" width="11.5703125" style="18" bestFit="1" customWidth="1"/>
    <col min="9219" max="9220" width="9.140625" style="18"/>
    <col min="9221" max="9221" width="11.5703125" style="18" bestFit="1" customWidth="1"/>
    <col min="9222" max="9222" width="9.140625" style="18"/>
    <col min="9223" max="9223" width="12.28515625" style="18" customWidth="1"/>
    <col min="9224" max="9224" width="13.42578125" style="18" customWidth="1"/>
    <col min="9225" max="9225" width="11.140625" style="18" customWidth="1"/>
    <col min="9226" max="9226" width="11.28515625" style="18" customWidth="1"/>
    <col min="9227" max="9227" width="13.28515625" style="18" customWidth="1"/>
    <col min="9228" max="9228" width="3.5703125" style="18" customWidth="1"/>
    <col min="9229" max="9229" width="13.140625" style="18" customWidth="1"/>
    <col min="9230" max="9231" width="15.42578125" style="18" customWidth="1"/>
    <col min="9232" max="9232" width="12.5703125" style="18" customWidth="1"/>
    <col min="9233" max="9233" width="12.28515625" style="18" customWidth="1"/>
    <col min="9234" max="9234" width="6.5703125" style="18" customWidth="1"/>
    <col min="9235" max="9235" width="12.5703125" style="18" customWidth="1"/>
    <col min="9236" max="9236" width="12.28515625" style="18" customWidth="1"/>
    <col min="9237" max="9472" width="9.140625" style="18"/>
    <col min="9473" max="9474" width="11.5703125" style="18" bestFit="1" customWidth="1"/>
    <col min="9475" max="9476" width="9.140625" style="18"/>
    <col min="9477" max="9477" width="11.5703125" style="18" bestFit="1" customWidth="1"/>
    <col min="9478" max="9478" width="9.140625" style="18"/>
    <col min="9479" max="9479" width="12.28515625" style="18" customWidth="1"/>
    <col min="9480" max="9480" width="13.42578125" style="18" customWidth="1"/>
    <col min="9481" max="9481" width="11.140625" style="18" customWidth="1"/>
    <col min="9482" max="9482" width="11.28515625" style="18" customWidth="1"/>
    <col min="9483" max="9483" width="13.28515625" style="18" customWidth="1"/>
    <col min="9484" max="9484" width="3.5703125" style="18" customWidth="1"/>
    <col min="9485" max="9485" width="13.140625" style="18" customWidth="1"/>
    <col min="9486" max="9487" width="15.42578125" style="18" customWidth="1"/>
    <col min="9488" max="9488" width="12.5703125" style="18" customWidth="1"/>
    <col min="9489" max="9489" width="12.28515625" style="18" customWidth="1"/>
    <col min="9490" max="9490" width="6.5703125" style="18" customWidth="1"/>
    <col min="9491" max="9491" width="12.5703125" style="18" customWidth="1"/>
    <col min="9492" max="9492" width="12.28515625" style="18" customWidth="1"/>
    <col min="9493" max="9728" width="9.140625" style="18"/>
    <col min="9729" max="9730" width="11.5703125" style="18" bestFit="1" customWidth="1"/>
    <col min="9731" max="9732" width="9.140625" style="18"/>
    <col min="9733" max="9733" width="11.5703125" style="18" bestFit="1" customWidth="1"/>
    <col min="9734" max="9734" width="9.140625" style="18"/>
    <col min="9735" max="9735" width="12.28515625" style="18" customWidth="1"/>
    <col min="9736" max="9736" width="13.42578125" style="18" customWidth="1"/>
    <col min="9737" max="9737" width="11.140625" style="18" customWidth="1"/>
    <col min="9738" max="9738" width="11.28515625" style="18" customWidth="1"/>
    <col min="9739" max="9739" width="13.28515625" style="18" customWidth="1"/>
    <col min="9740" max="9740" width="3.5703125" style="18" customWidth="1"/>
    <col min="9741" max="9741" width="13.140625" style="18" customWidth="1"/>
    <col min="9742" max="9743" width="15.42578125" style="18" customWidth="1"/>
    <col min="9744" max="9744" width="12.5703125" style="18" customWidth="1"/>
    <col min="9745" max="9745" width="12.28515625" style="18" customWidth="1"/>
    <col min="9746" max="9746" width="6.5703125" style="18" customWidth="1"/>
    <col min="9747" max="9747" width="12.5703125" style="18" customWidth="1"/>
    <col min="9748" max="9748" width="12.28515625" style="18" customWidth="1"/>
    <col min="9749" max="9984" width="9.140625" style="18"/>
    <col min="9985" max="9986" width="11.5703125" style="18" bestFit="1" customWidth="1"/>
    <col min="9987" max="9988" width="9.140625" style="18"/>
    <col min="9989" max="9989" width="11.5703125" style="18" bestFit="1" customWidth="1"/>
    <col min="9990" max="9990" width="9.140625" style="18"/>
    <col min="9991" max="9991" width="12.28515625" style="18" customWidth="1"/>
    <col min="9992" max="9992" width="13.42578125" style="18" customWidth="1"/>
    <col min="9993" max="9993" width="11.140625" style="18" customWidth="1"/>
    <col min="9994" max="9994" width="11.28515625" style="18" customWidth="1"/>
    <col min="9995" max="9995" width="13.28515625" style="18" customWidth="1"/>
    <col min="9996" max="9996" width="3.5703125" style="18" customWidth="1"/>
    <col min="9997" max="9997" width="13.140625" style="18" customWidth="1"/>
    <col min="9998" max="9999" width="15.42578125" style="18" customWidth="1"/>
    <col min="10000" max="10000" width="12.5703125" style="18" customWidth="1"/>
    <col min="10001" max="10001" width="12.28515625" style="18" customWidth="1"/>
    <col min="10002" max="10002" width="6.5703125" style="18" customWidth="1"/>
    <col min="10003" max="10003" width="12.5703125" style="18" customWidth="1"/>
    <col min="10004" max="10004" width="12.28515625" style="18" customWidth="1"/>
    <col min="10005" max="10240" width="9.140625" style="18"/>
    <col min="10241" max="10242" width="11.5703125" style="18" bestFit="1" customWidth="1"/>
    <col min="10243" max="10244" width="9.140625" style="18"/>
    <col min="10245" max="10245" width="11.5703125" style="18" bestFit="1" customWidth="1"/>
    <col min="10246" max="10246" width="9.140625" style="18"/>
    <col min="10247" max="10247" width="12.28515625" style="18" customWidth="1"/>
    <col min="10248" max="10248" width="13.42578125" style="18" customWidth="1"/>
    <col min="10249" max="10249" width="11.140625" style="18" customWidth="1"/>
    <col min="10250" max="10250" width="11.28515625" style="18" customWidth="1"/>
    <col min="10251" max="10251" width="13.28515625" style="18" customWidth="1"/>
    <col min="10252" max="10252" width="3.5703125" style="18" customWidth="1"/>
    <col min="10253" max="10253" width="13.140625" style="18" customWidth="1"/>
    <col min="10254" max="10255" width="15.42578125" style="18" customWidth="1"/>
    <col min="10256" max="10256" width="12.5703125" style="18" customWidth="1"/>
    <col min="10257" max="10257" width="12.28515625" style="18" customWidth="1"/>
    <col min="10258" max="10258" width="6.5703125" style="18" customWidth="1"/>
    <col min="10259" max="10259" width="12.5703125" style="18" customWidth="1"/>
    <col min="10260" max="10260" width="12.28515625" style="18" customWidth="1"/>
    <col min="10261" max="10496" width="9.140625" style="18"/>
    <col min="10497" max="10498" width="11.5703125" style="18" bestFit="1" customWidth="1"/>
    <col min="10499" max="10500" width="9.140625" style="18"/>
    <col min="10501" max="10501" width="11.5703125" style="18" bestFit="1" customWidth="1"/>
    <col min="10502" max="10502" width="9.140625" style="18"/>
    <col min="10503" max="10503" width="12.28515625" style="18" customWidth="1"/>
    <col min="10504" max="10504" width="13.42578125" style="18" customWidth="1"/>
    <col min="10505" max="10505" width="11.140625" style="18" customWidth="1"/>
    <col min="10506" max="10506" width="11.28515625" style="18" customWidth="1"/>
    <col min="10507" max="10507" width="13.28515625" style="18" customWidth="1"/>
    <col min="10508" max="10508" width="3.5703125" style="18" customWidth="1"/>
    <col min="10509" max="10509" width="13.140625" style="18" customWidth="1"/>
    <col min="10510" max="10511" width="15.42578125" style="18" customWidth="1"/>
    <col min="10512" max="10512" width="12.5703125" style="18" customWidth="1"/>
    <col min="10513" max="10513" width="12.28515625" style="18" customWidth="1"/>
    <col min="10514" max="10514" width="6.5703125" style="18" customWidth="1"/>
    <col min="10515" max="10515" width="12.5703125" style="18" customWidth="1"/>
    <col min="10516" max="10516" width="12.28515625" style="18" customWidth="1"/>
    <col min="10517" max="10752" width="9.140625" style="18"/>
    <col min="10753" max="10754" width="11.5703125" style="18" bestFit="1" customWidth="1"/>
    <col min="10755" max="10756" width="9.140625" style="18"/>
    <col min="10757" max="10757" width="11.5703125" style="18" bestFit="1" customWidth="1"/>
    <col min="10758" max="10758" width="9.140625" style="18"/>
    <col min="10759" max="10759" width="12.28515625" style="18" customWidth="1"/>
    <col min="10760" max="10760" width="13.42578125" style="18" customWidth="1"/>
    <col min="10761" max="10761" width="11.140625" style="18" customWidth="1"/>
    <col min="10762" max="10762" width="11.28515625" style="18" customWidth="1"/>
    <col min="10763" max="10763" width="13.28515625" style="18" customWidth="1"/>
    <col min="10764" max="10764" width="3.5703125" style="18" customWidth="1"/>
    <col min="10765" max="10765" width="13.140625" style="18" customWidth="1"/>
    <col min="10766" max="10767" width="15.42578125" style="18" customWidth="1"/>
    <col min="10768" max="10768" width="12.5703125" style="18" customWidth="1"/>
    <col min="10769" max="10769" width="12.28515625" style="18" customWidth="1"/>
    <col min="10770" max="10770" width="6.5703125" style="18" customWidth="1"/>
    <col min="10771" max="10771" width="12.5703125" style="18" customWidth="1"/>
    <col min="10772" max="10772" width="12.28515625" style="18" customWidth="1"/>
    <col min="10773" max="11008" width="9.140625" style="18"/>
    <col min="11009" max="11010" width="11.5703125" style="18" bestFit="1" customWidth="1"/>
    <col min="11011" max="11012" width="9.140625" style="18"/>
    <col min="11013" max="11013" width="11.5703125" style="18" bestFit="1" customWidth="1"/>
    <col min="11014" max="11014" width="9.140625" style="18"/>
    <col min="11015" max="11015" width="12.28515625" style="18" customWidth="1"/>
    <col min="11016" max="11016" width="13.42578125" style="18" customWidth="1"/>
    <col min="11017" max="11017" width="11.140625" style="18" customWidth="1"/>
    <col min="11018" max="11018" width="11.28515625" style="18" customWidth="1"/>
    <col min="11019" max="11019" width="13.28515625" style="18" customWidth="1"/>
    <col min="11020" max="11020" width="3.5703125" style="18" customWidth="1"/>
    <col min="11021" max="11021" width="13.140625" style="18" customWidth="1"/>
    <col min="11022" max="11023" width="15.42578125" style="18" customWidth="1"/>
    <col min="11024" max="11024" width="12.5703125" style="18" customWidth="1"/>
    <col min="11025" max="11025" width="12.28515625" style="18" customWidth="1"/>
    <col min="11026" max="11026" width="6.5703125" style="18" customWidth="1"/>
    <col min="11027" max="11027" width="12.5703125" style="18" customWidth="1"/>
    <col min="11028" max="11028" width="12.28515625" style="18" customWidth="1"/>
    <col min="11029" max="11264" width="9.140625" style="18"/>
    <col min="11265" max="11266" width="11.5703125" style="18" bestFit="1" customWidth="1"/>
    <col min="11267" max="11268" width="9.140625" style="18"/>
    <col min="11269" max="11269" width="11.5703125" style="18" bestFit="1" customWidth="1"/>
    <col min="11270" max="11270" width="9.140625" style="18"/>
    <col min="11271" max="11271" width="12.28515625" style="18" customWidth="1"/>
    <col min="11272" max="11272" width="13.42578125" style="18" customWidth="1"/>
    <col min="11273" max="11273" width="11.140625" style="18" customWidth="1"/>
    <col min="11274" max="11274" width="11.28515625" style="18" customWidth="1"/>
    <col min="11275" max="11275" width="13.28515625" style="18" customWidth="1"/>
    <col min="11276" max="11276" width="3.5703125" style="18" customWidth="1"/>
    <col min="11277" max="11277" width="13.140625" style="18" customWidth="1"/>
    <col min="11278" max="11279" width="15.42578125" style="18" customWidth="1"/>
    <col min="11280" max="11280" width="12.5703125" style="18" customWidth="1"/>
    <col min="11281" max="11281" width="12.28515625" style="18" customWidth="1"/>
    <col min="11282" max="11282" width="6.5703125" style="18" customWidth="1"/>
    <col min="11283" max="11283" width="12.5703125" style="18" customWidth="1"/>
    <col min="11284" max="11284" width="12.28515625" style="18" customWidth="1"/>
    <col min="11285" max="11520" width="9.140625" style="18"/>
    <col min="11521" max="11522" width="11.5703125" style="18" bestFit="1" customWidth="1"/>
    <col min="11523" max="11524" width="9.140625" style="18"/>
    <col min="11525" max="11525" width="11.5703125" style="18" bestFit="1" customWidth="1"/>
    <col min="11526" max="11526" width="9.140625" style="18"/>
    <col min="11527" max="11527" width="12.28515625" style="18" customWidth="1"/>
    <col min="11528" max="11528" width="13.42578125" style="18" customWidth="1"/>
    <col min="11529" max="11529" width="11.140625" style="18" customWidth="1"/>
    <col min="11530" max="11530" width="11.28515625" style="18" customWidth="1"/>
    <col min="11531" max="11531" width="13.28515625" style="18" customWidth="1"/>
    <col min="11532" max="11532" width="3.5703125" style="18" customWidth="1"/>
    <col min="11533" max="11533" width="13.140625" style="18" customWidth="1"/>
    <col min="11534" max="11535" width="15.42578125" style="18" customWidth="1"/>
    <col min="11536" max="11536" width="12.5703125" style="18" customWidth="1"/>
    <col min="11537" max="11537" width="12.28515625" style="18" customWidth="1"/>
    <col min="11538" max="11538" width="6.5703125" style="18" customWidth="1"/>
    <col min="11539" max="11539" width="12.5703125" style="18" customWidth="1"/>
    <col min="11540" max="11540" width="12.28515625" style="18" customWidth="1"/>
    <col min="11541" max="11776" width="9.140625" style="18"/>
    <col min="11777" max="11778" width="11.5703125" style="18" bestFit="1" customWidth="1"/>
    <col min="11779" max="11780" width="9.140625" style="18"/>
    <col min="11781" max="11781" width="11.5703125" style="18" bestFit="1" customWidth="1"/>
    <col min="11782" max="11782" width="9.140625" style="18"/>
    <col min="11783" max="11783" width="12.28515625" style="18" customWidth="1"/>
    <col min="11784" max="11784" width="13.42578125" style="18" customWidth="1"/>
    <col min="11785" max="11785" width="11.140625" style="18" customWidth="1"/>
    <col min="11786" max="11786" width="11.28515625" style="18" customWidth="1"/>
    <col min="11787" max="11787" width="13.28515625" style="18" customWidth="1"/>
    <col min="11788" max="11788" width="3.5703125" style="18" customWidth="1"/>
    <col min="11789" max="11789" width="13.140625" style="18" customWidth="1"/>
    <col min="11790" max="11791" width="15.42578125" style="18" customWidth="1"/>
    <col min="11792" max="11792" width="12.5703125" style="18" customWidth="1"/>
    <col min="11793" max="11793" width="12.28515625" style="18" customWidth="1"/>
    <col min="11794" max="11794" width="6.5703125" style="18" customWidth="1"/>
    <col min="11795" max="11795" width="12.5703125" style="18" customWidth="1"/>
    <col min="11796" max="11796" width="12.28515625" style="18" customWidth="1"/>
    <col min="11797" max="12032" width="9.140625" style="18"/>
    <col min="12033" max="12034" width="11.5703125" style="18" bestFit="1" customWidth="1"/>
    <col min="12035" max="12036" width="9.140625" style="18"/>
    <col min="12037" max="12037" width="11.5703125" style="18" bestFit="1" customWidth="1"/>
    <col min="12038" max="12038" width="9.140625" style="18"/>
    <col min="12039" max="12039" width="12.28515625" style="18" customWidth="1"/>
    <col min="12040" max="12040" width="13.42578125" style="18" customWidth="1"/>
    <col min="12041" max="12041" width="11.140625" style="18" customWidth="1"/>
    <col min="12042" max="12042" width="11.28515625" style="18" customWidth="1"/>
    <col min="12043" max="12043" width="13.28515625" style="18" customWidth="1"/>
    <col min="12044" max="12044" width="3.5703125" style="18" customWidth="1"/>
    <col min="12045" max="12045" width="13.140625" style="18" customWidth="1"/>
    <col min="12046" max="12047" width="15.42578125" style="18" customWidth="1"/>
    <col min="12048" max="12048" width="12.5703125" style="18" customWidth="1"/>
    <col min="12049" max="12049" width="12.28515625" style="18" customWidth="1"/>
    <col min="12050" max="12050" width="6.5703125" style="18" customWidth="1"/>
    <col min="12051" max="12051" width="12.5703125" style="18" customWidth="1"/>
    <col min="12052" max="12052" width="12.28515625" style="18" customWidth="1"/>
    <col min="12053" max="12288" width="9.140625" style="18"/>
    <col min="12289" max="12290" width="11.5703125" style="18" bestFit="1" customWidth="1"/>
    <col min="12291" max="12292" width="9.140625" style="18"/>
    <col min="12293" max="12293" width="11.5703125" style="18" bestFit="1" customWidth="1"/>
    <col min="12294" max="12294" width="9.140625" style="18"/>
    <col min="12295" max="12295" width="12.28515625" style="18" customWidth="1"/>
    <col min="12296" max="12296" width="13.42578125" style="18" customWidth="1"/>
    <col min="12297" max="12297" width="11.140625" style="18" customWidth="1"/>
    <col min="12298" max="12298" width="11.28515625" style="18" customWidth="1"/>
    <col min="12299" max="12299" width="13.28515625" style="18" customWidth="1"/>
    <col min="12300" max="12300" width="3.5703125" style="18" customWidth="1"/>
    <col min="12301" max="12301" width="13.140625" style="18" customWidth="1"/>
    <col min="12302" max="12303" width="15.42578125" style="18" customWidth="1"/>
    <col min="12304" max="12304" width="12.5703125" style="18" customWidth="1"/>
    <col min="12305" max="12305" width="12.28515625" style="18" customWidth="1"/>
    <col min="12306" max="12306" width="6.5703125" style="18" customWidth="1"/>
    <col min="12307" max="12307" width="12.5703125" style="18" customWidth="1"/>
    <col min="12308" max="12308" width="12.28515625" style="18" customWidth="1"/>
    <col min="12309" max="12544" width="9.140625" style="18"/>
    <col min="12545" max="12546" width="11.5703125" style="18" bestFit="1" customWidth="1"/>
    <col min="12547" max="12548" width="9.140625" style="18"/>
    <col min="12549" max="12549" width="11.5703125" style="18" bestFit="1" customWidth="1"/>
    <col min="12550" max="12550" width="9.140625" style="18"/>
    <col min="12551" max="12551" width="12.28515625" style="18" customWidth="1"/>
    <col min="12552" max="12552" width="13.42578125" style="18" customWidth="1"/>
    <col min="12553" max="12553" width="11.140625" style="18" customWidth="1"/>
    <col min="12554" max="12554" width="11.28515625" style="18" customWidth="1"/>
    <col min="12555" max="12555" width="13.28515625" style="18" customWidth="1"/>
    <col min="12556" max="12556" width="3.5703125" style="18" customWidth="1"/>
    <col min="12557" max="12557" width="13.140625" style="18" customWidth="1"/>
    <col min="12558" max="12559" width="15.42578125" style="18" customWidth="1"/>
    <col min="12560" max="12560" width="12.5703125" style="18" customWidth="1"/>
    <col min="12561" max="12561" width="12.28515625" style="18" customWidth="1"/>
    <col min="12562" max="12562" width="6.5703125" style="18" customWidth="1"/>
    <col min="12563" max="12563" width="12.5703125" style="18" customWidth="1"/>
    <col min="12564" max="12564" width="12.28515625" style="18" customWidth="1"/>
    <col min="12565" max="12800" width="9.140625" style="18"/>
    <col min="12801" max="12802" width="11.5703125" style="18" bestFit="1" customWidth="1"/>
    <col min="12803" max="12804" width="9.140625" style="18"/>
    <col min="12805" max="12805" width="11.5703125" style="18" bestFit="1" customWidth="1"/>
    <col min="12806" max="12806" width="9.140625" style="18"/>
    <col min="12807" max="12807" width="12.28515625" style="18" customWidth="1"/>
    <col min="12808" max="12808" width="13.42578125" style="18" customWidth="1"/>
    <col min="12809" max="12809" width="11.140625" style="18" customWidth="1"/>
    <col min="12810" max="12810" width="11.28515625" style="18" customWidth="1"/>
    <col min="12811" max="12811" width="13.28515625" style="18" customWidth="1"/>
    <col min="12812" max="12812" width="3.5703125" style="18" customWidth="1"/>
    <col min="12813" max="12813" width="13.140625" style="18" customWidth="1"/>
    <col min="12814" max="12815" width="15.42578125" style="18" customWidth="1"/>
    <col min="12816" max="12816" width="12.5703125" style="18" customWidth="1"/>
    <col min="12817" max="12817" width="12.28515625" style="18" customWidth="1"/>
    <col min="12818" max="12818" width="6.5703125" style="18" customWidth="1"/>
    <col min="12819" max="12819" width="12.5703125" style="18" customWidth="1"/>
    <col min="12820" max="12820" width="12.28515625" style="18" customWidth="1"/>
    <col min="12821" max="13056" width="9.140625" style="18"/>
    <col min="13057" max="13058" width="11.5703125" style="18" bestFit="1" customWidth="1"/>
    <col min="13059" max="13060" width="9.140625" style="18"/>
    <col min="13061" max="13061" width="11.5703125" style="18" bestFit="1" customWidth="1"/>
    <col min="13062" max="13062" width="9.140625" style="18"/>
    <col min="13063" max="13063" width="12.28515625" style="18" customWidth="1"/>
    <col min="13064" max="13064" width="13.42578125" style="18" customWidth="1"/>
    <col min="13065" max="13065" width="11.140625" style="18" customWidth="1"/>
    <col min="13066" max="13066" width="11.28515625" style="18" customWidth="1"/>
    <col min="13067" max="13067" width="13.28515625" style="18" customWidth="1"/>
    <col min="13068" max="13068" width="3.5703125" style="18" customWidth="1"/>
    <col min="13069" max="13069" width="13.140625" style="18" customWidth="1"/>
    <col min="13070" max="13071" width="15.42578125" style="18" customWidth="1"/>
    <col min="13072" max="13072" width="12.5703125" style="18" customWidth="1"/>
    <col min="13073" max="13073" width="12.28515625" style="18" customWidth="1"/>
    <col min="13074" max="13074" width="6.5703125" style="18" customWidth="1"/>
    <col min="13075" max="13075" width="12.5703125" style="18" customWidth="1"/>
    <col min="13076" max="13076" width="12.28515625" style="18" customWidth="1"/>
    <col min="13077" max="13312" width="9.140625" style="18"/>
    <col min="13313" max="13314" width="11.5703125" style="18" bestFit="1" customWidth="1"/>
    <col min="13315" max="13316" width="9.140625" style="18"/>
    <col min="13317" max="13317" width="11.5703125" style="18" bestFit="1" customWidth="1"/>
    <col min="13318" max="13318" width="9.140625" style="18"/>
    <col min="13319" max="13319" width="12.28515625" style="18" customWidth="1"/>
    <col min="13320" max="13320" width="13.42578125" style="18" customWidth="1"/>
    <col min="13321" max="13321" width="11.140625" style="18" customWidth="1"/>
    <col min="13322" max="13322" width="11.28515625" style="18" customWidth="1"/>
    <col min="13323" max="13323" width="13.28515625" style="18" customWidth="1"/>
    <col min="13324" max="13324" width="3.5703125" style="18" customWidth="1"/>
    <col min="13325" max="13325" width="13.140625" style="18" customWidth="1"/>
    <col min="13326" max="13327" width="15.42578125" style="18" customWidth="1"/>
    <col min="13328" max="13328" width="12.5703125" style="18" customWidth="1"/>
    <col min="13329" max="13329" width="12.28515625" style="18" customWidth="1"/>
    <col min="13330" max="13330" width="6.5703125" style="18" customWidth="1"/>
    <col min="13331" max="13331" width="12.5703125" style="18" customWidth="1"/>
    <col min="13332" max="13332" width="12.28515625" style="18" customWidth="1"/>
    <col min="13333" max="13568" width="9.140625" style="18"/>
    <col min="13569" max="13570" width="11.5703125" style="18" bestFit="1" customWidth="1"/>
    <col min="13571" max="13572" width="9.140625" style="18"/>
    <col min="13573" max="13573" width="11.5703125" style="18" bestFit="1" customWidth="1"/>
    <col min="13574" max="13574" width="9.140625" style="18"/>
    <col min="13575" max="13575" width="12.28515625" style="18" customWidth="1"/>
    <col min="13576" max="13576" width="13.42578125" style="18" customWidth="1"/>
    <col min="13577" max="13577" width="11.140625" style="18" customWidth="1"/>
    <col min="13578" max="13578" width="11.28515625" style="18" customWidth="1"/>
    <col min="13579" max="13579" width="13.28515625" style="18" customWidth="1"/>
    <col min="13580" max="13580" width="3.5703125" style="18" customWidth="1"/>
    <col min="13581" max="13581" width="13.140625" style="18" customWidth="1"/>
    <col min="13582" max="13583" width="15.42578125" style="18" customWidth="1"/>
    <col min="13584" max="13584" width="12.5703125" style="18" customWidth="1"/>
    <col min="13585" max="13585" width="12.28515625" style="18" customWidth="1"/>
    <col min="13586" max="13586" width="6.5703125" style="18" customWidth="1"/>
    <col min="13587" max="13587" width="12.5703125" style="18" customWidth="1"/>
    <col min="13588" max="13588" width="12.28515625" style="18" customWidth="1"/>
    <col min="13589" max="13824" width="9.140625" style="18"/>
    <col min="13825" max="13826" width="11.5703125" style="18" bestFit="1" customWidth="1"/>
    <col min="13827" max="13828" width="9.140625" style="18"/>
    <col min="13829" max="13829" width="11.5703125" style="18" bestFit="1" customWidth="1"/>
    <col min="13830" max="13830" width="9.140625" style="18"/>
    <col min="13831" max="13831" width="12.28515625" style="18" customWidth="1"/>
    <col min="13832" max="13832" width="13.42578125" style="18" customWidth="1"/>
    <col min="13833" max="13833" width="11.140625" style="18" customWidth="1"/>
    <col min="13834" max="13834" width="11.28515625" style="18" customWidth="1"/>
    <col min="13835" max="13835" width="13.28515625" style="18" customWidth="1"/>
    <col min="13836" max="13836" width="3.5703125" style="18" customWidth="1"/>
    <col min="13837" max="13837" width="13.140625" style="18" customWidth="1"/>
    <col min="13838" max="13839" width="15.42578125" style="18" customWidth="1"/>
    <col min="13840" max="13840" width="12.5703125" style="18" customWidth="1"/>
    <col min="13841" max="13841" width="12.28515625" style="18" customWidth="1"/>
    <col min="13842" max="13842" width="6.5703125" style="18" customWidth="1"/>
    <col min="13843" max="13843" width="12.5703125" style="18" customWidth="1"/>
    <col min="13844" max="13844" width="12.28515625" style="18" customWidth="1"/>
    <col min="13845" max="14080" width="9.140625" style="18"/>
    <col min="14081" max="14082" width="11.5703125" style="18" bestFit="1" customWidth="1"/>
    <col min="14083" max="14084" width="9.140625" style="18"/>
    <col min="14085" max="14085" width="11.5703125" style="18" bestFit="1" customWidth="1"/>
    <col min="14086" max="14086" width="9.140625" style="18"/>
    <col min="14087" max="14087" width="12.28515625" style="18" customWidth="1"/>
    <col min="14088" max="14088" width="13.42578125" style="18" customWidth="1"/>
    <col min="14089" max="14089" width="11.140625" style="18" customWidth="1"/>
    <col min="14090" max="14090" width="11.28515625" style="18" customWidth="1"/>
    <col min="14091" max="14091" width="13.28515625" style="18" customWidth="1"/>
    <col min="14092" max="14092" width="3.5703125" style="18" customWidth="1"/>
    <col min="14093" max="14093" width="13.140625" style="18" customWidth="1"/>
    <col min="14094" max="14095" width="15.42578125" style="18" customWidth="1"/>
    <col min="14096" max="14096" width="12.5703125" style="18" customWidth="1"/>
    <col min="14097" max="14097" width="12.28515625" style="18" customWidth="1"/>
    <col min="14098" max="14098" width="6.5703125" style="18" customWidth="1"/>
    <col min="14099" max="14099" width="12.5703125" style="18" customWidth="1"/>
    <col min="14100" max="14100" width="12.28515625" style="18" customWidth="1"/>
    <col min="14101" max="14336" width="9.140625" style="18"/>
    <col min="14337" max="14338" width="11.5703125" style="18" bestFit="1" customWidth="1"/>
    <col min="14339" max="14340" width="9.140625" style="18"/>
    <col min="14341" max="14341" width="11.5703125" style="18" bestFit="1" customWidth="1"/>
    <col min="14342" max="14342" width="9.140625" style="18"/>
    <col min="14343" max="14343" width="12.28515625" style="18" customWidth="1"/>
    <col min="14344" max="14344" width="13.42578125" style="18" customWidth="1"/>
    <col min="14345" max="14345" width="11.140625" style="18" customWidth="1"/>
    <col min="14346" max="14346" width="11.28515625" style="18" customWidth="1"/>
    <col min="14347" max="14347" width="13.28515625" style="18" customWidth="1"/>
    <col min="14348" max="14348" width="3.5703125" style="18" customWidth="1"/>
    <col min="14349" max="14349" width="13.140625" style="18" customWidth="1"/>
    <col min="14350" max="14351" width="15.42578125" style="18" customWidth="1"/>
    <col min="14352" max="14352" width="12.5703125" style="18" customWidth="1"/>
    <col min="14353" max="14353" width="12.28515625" style="18" customWidth="1"/>
    <col min="14354" max="14354" width="6.5703125" style="18" customWidth="1"/>
    <col min="14355" max="14355" width="12.5703125" style="18" customWidth="1"/>
    <col min="14356" max="14356" width="12.28515625" style="18" customWidth="1"/>
    <col min="14357" max="14592" width="9.140625" style="18"/>
    <col min="14593" max="14594" width="11.5703125" style="18" bestFit="1" customWidth="1"/>
    <col min="14595" max="14596" width="9.140625" style="18"/>
    <col min="14597" max="14597" width="11.5703125" style="18" bestFit="1" customWidth="1"/>
    <col min="14598" max="14598" width="9.140625" style="18"/>
    <col min="14599" max="14599" width="12.28515625" style="18" customWidth="1"/>
    <col min="14600" max="14600" width="13.42578125" style="18" customWidth="1"/>
    <col min="14601" max="14601" width="11.140625" style="18" customWidth="1"/>
    <col min="14602" max="14602" width="11.28515625" style="18" customWidth="1"/>
    <col min="14603" max="14603" width="13.28515625" style="18" customWidth="1"/>
    <col min="14604" max="14604" width="3.5703125" style="18" customWidth="1"/>
    <col min="14605" max="14605" width="13.140625" style="18" customWidth="1"/>
    <col min="14606" max="14607" width="15.42578125" style="18" customWidth="1"/>
    <col min="14608" max="14608" width="12.5703125" style="18" customWidth="1"/>
    <col min="14609" max="14609" width="12.28515625" style="18" customWidth="1"/>
    <col min="14610" max="14610" width="6.5703125" style="18" customWidth="1"/>
    <col min="14611" max="14611" width="12.5703125" style="18" customWidth="1"/>
    <col min="14612" max="14612" width="12.28515625" style="18" customWidth="1"/>
    <col min="14613" max="14848" width="9.140625" style="18"/>
    <col min="14849" max="14850" width="11.5703125" style="18" bestFit="1" customWidth="1"/>
    <col min="14851" max="14852" width="9.140625" style="18"/>
    <col min="14853" max="14853" width="11.5703125" style="18" bestFit="1" customWidth="1"/>
    <col min="14854" max="14854" width="9.140625" style="18"/>
    <col min="14855" max="14855" width="12.28515625" style="18" customWidth="1"/>
    <col min="14856" max="14856" width="13.42578125" style="18" customWidth="1"/>
    <col min="14857" max="14857" width="11.140625" style="18" customWidth="1"/>
    <col min="14858" max="14858" width="11.28515625" style="18" customWidth="1"/>
    <col min="14859" max="14859" width="13.28515625" style="18" customWidth="1"/>
    <col min="14860" max="14860" width="3.5703125" style="18" customWidth="1"/>
    <col min="14861" max="14861" width="13.140625" style="18" customWidth="1"/>
    <col min="14862" max="14863" width="15.42578125" style="18" customWidth="1"/>
    <col min="14864" max="14864" width="12.5703125" style="18" customWidth="1"/>
    <col min="14865" max="14865" width="12.28515625" style="18" customWidth="1"/>
    <col min="14866" max="14866" width="6.5703125" style="18" customWidth="1"/>
    <col min="14867" max="14867" width="12.5703125" style="18" customWidth="1"/>
    <col min="14868" max="14868" width="12.28515625" style="18" customWidth="1"/>
    <col min="14869" max="15104" width="9.140625" style="18"/>
    <col min="15105" max="15106" width="11.5703125" style="18" bestFit="1" customWidth="1"/>
    <col min="15107" max="15108" width="9.140625" style="18"/>
    <col min="15109" max="15109" width="11.5703125" style="18" bestFit="1" customWidth="1"/>
    <col min="15110" max="15110" width="9.140625" style="18"/>
    <col min="15111" max="15111" width="12.28515625" style="18" customWidth="1"/>
    <col min="15112" max="15112" width="13.42578125" style="18" customWidth="1"/>
    <col min="15113" max="15113" width="11.140625" style="18" customWidth="1"/>
    <col min="15114" max="15114" width="11.28515625" style="18" customWidth="1"/>
    <col min="15115" max="15115" width="13.28515625" style="18" customWidth="1"/>
    <col min="15116" max="15116" width="3.5703125" style="18" customWidth="1"/>
    <col min="15117" max="15117" width="13.140625" style="18" customWidth="1"/>
    <col min="15118" max="15119" width="15.42578125" style="18" customWidth="1"/>
    <col min="15120" max="15120" width="12.5703125" style="18" customWidth="1"/>
    <col min="15121" max="15121" width="12.28515625" style="18" customWidth="1"/>
    <col min="15122" max="15122" width="6.5703125" style="18" customWidth="1"/>
    <col min="15123" max="15123" width="12.5703125" style="18" customWidth="1"/>
    <col min="15124" max="15124" width="12.28515625" style="18" customWidth="1"/>
    <col min="15125" max="15360" width="9.140625" style="18"/>
    <col min="15361" max="15362" width="11.5703125" style="18" bestFit="1" customWidth="1"/>
    <col min="15363" max="15364" width="9.140625" style="18"/>
    <col min="15365" max="15365" width="11.5703125" style="18" bestFit="1" customWidth="1"/>
    <col min="15366" max="15366" width="9.140625" style="18"/>
    <col min="15367" max="15367" width="12.28515625" style="18" customWidth="1"/>
    <col min="15368" max="15368" width="13.42578125" style="18" customWidth="1"/>
    <col min="15369" max="15369" width="11.140625" style="18" customWidth="1"/>
    <col min="15370" max="15370" width="11.28515625" style="18" customWidth="1"/>
    <col min="15371" max="15371" width="13.28515625" style="18" customWidth="1"/>
    <col min="15372" max="15372" width="3.5703125" style="18" customWidth="1"/>
    <col min="15373" max="15373" width="13.140625" style="18" customWidth="1"/>
    <col min="15374" max="15375" width="15.42578125" style="18" customWidth="1"/>
    <col min="15376" max="15376" width="12.5703125" style="18" customWidth="1"/>
    <col min="15377" max="15377" width="12.28515625" style="18" customWidth="1"/>
    <col min="15378" max="15378" width="6.5703125" style="18" customWidth="1"/>
    <col min="15379" max="15379" width="12.5703125" style="18" customWidth="1"/>
    <col min="15380" max="15380" width="12.28515625" style="18" customWidth="1"/>
    <col min="15381" max="15616" width="9.140625" style="18"/>
    <col min="15617" max="15618" width="11.5703125" style="18" bestFit="1" customWidth="1"/>
    <col min="15619" max="15620" width="9.140625" style="18"/>
    <col min="15621" max="15621" width="11.5703125" style="18" bestFit="1" customWidth="1"/>
    <col min="15622" max="15622" width="9.140625" style="18"/>
    <col min="15623" max="15623" width="12.28515625" style="18" customWidth="1"/>
    <col min="15624" max="15624" width="13.42578125" style="18" customWidth="1"/>
    <col min="15625" max="15625" width="11.140625" style="18" customWidth="1"/>
    <col min="15626" max="15626" width="11.28515625" style="18" customWidth="1"/>
    <col min="15627" max="15627" width="13.28515625" style="18" customWidth="1"/>
    <col min="15628" max="15628" width="3.5703125" style="18" customWidth="1"/>
    <col min="15629" max="15629" width="13.140625" style="18" customWidth="1"/>
    <col min="15630" max="15631" width="15.42578125" style="18" customWidth="1"/>
    <col min="15632" max="15632" width="12.5703125" style="18" customWidth="1"/>
    <col min="15633" max="15633" width="12.28515625" style="18" customWidth="1"/>
    <col min="15634" max="15634" width="6.5703125" style="18" customWidth="1"/>
    <col min="15635" max="15635" width="12.5703125" style="18" customWidth="1"/>
    <col min="15636" max="15636" width="12.28515625" style="18" customWidth="1"/>
    <col min="15637" max="15872" width="9.140625" style="18"/>
    <col min="15873" max="15874" width="11.5703125" style="18" bestFit="1" customWidth="1"/>
    <col min="15875" max="15876" width="9.140625" style="18"/>
    <col min="15877" max="15877" width="11.5703125" style="18" bestFit="1" customWidth="1"/>
    <col min="15878" max="15878" width="9.140625" style="18"/>
    <col min="15879" max="15879" width="12.28515625" style="18" customWidth="1"/>
    <col min="15880" max="15880" width="13.42578125" style="18" customWidth="1"/>
    <col min="15881" max="15881" width="11.140625" style="18" customWidth="1"/>
    <col min="15882" max="15882" width="11.28515625" style="18" customWidth="1"/>
    <col min="15883" max="15883" width="13.28515625" style="18" customWidth="1"/>
    <col min="15884" max="15884" width="3.5703125" style="18" customWidth="1"/>
    <col min="15885" max="15885" width="13.140625" style="18" customWidth="1"/>
    <col min="15886" max="15887" width="15.42578125" style="18" customWidth="1"/>
    <col min="15888" max="15888" width="12.5703125" style="18" customWidth="1"/>
    <col min="15889" max="15889" width="12.28515625" style="18" customWidth="1"/>
    <col min="15890" max="15890" width="6.5703125" style="18" customWidth="1"/>
    <col min="15891" max="15891" width="12.5703125" style="18" customWidth="1"/>
    <col min="15892" max="15892" width="12.28515625" style="18" customWidth="1"/>
    <col min="15893" max="16128" width="9.140625" style="18"/>
    <col min="16129" max="16130" width="11.5703125" style="18" bestFit="1" customWidth="1"/>
    <col min="16131" max="16132" width="9.140625" style="18"/>
    <col min="16133" max="16133" width="11.5703125" style="18" bestFit="1" customWidth="1"/>
    <col min="16134" max="16134" width="9.140625" style="18"/>
    <col min="16135" max="16135" width="12.28515625" style="18" customWidth="1"/>
    <col min="16136" max="16136" width="13.42578125" style="18" customWidth="1"/>
    <col min="16137" max="16137" width="11.140625" style="18" customWidth="1"/>
    <col min="16138" max="16138" width="11.28515625" style="18" customWidth="1"/>
    <col min="16139" max="16139" width="13.28515625" style="18" customWidth="1"/>
    <col min="16140" max="16140" width="3.5703125" style="18" customWidth="1"/>
    <col min="16141" max="16141" width="13.140625" style="18" customWidth="1"/>
    <col min="16142" max="16143" width="15.42578125" style="18" customWidth="1"/>
    <col min="16144" max="16144" width="12.5703125" style="18" customWidth="1"/>
    <col min="16145" max="16145" width="12.28515625" style="18" customWidth="1"/>
    <col min="16146" max="16146" width="6.5703125" style="18" customWidth="1"/>
    <col min="16147" max="16147" width="12.5703125" style="18" customWidth="1"/>
    <col min="16148" max="16148" width="12.28515625" style="18" customWidth="1"/>
    <col min="16149" max="16384" width="9.140625" style="18"/>
  </cols>
  <sheetData>
    <row r="1" spans="1:19" x14ac:dyDescent="0.2">
      <c r="S1" s="32" t="s">
        <v>45</v>
      </c>
    </row>
    <row r="2" spans="1:19" x14ac:dyDescent="0.2">
      <c r="S2" s="32" t="s">
        <v>46</v>
      </c>
    </row>
    <row r="3" spans="1:19" x14ac:dyDescent="0.2">
      <c r="S3" s="32" t="s">
        <v>51</v>
      </c>
    </row>
    <row r="4" spans="1:19" x14ac:dyDescent="0.2">
      <c r="S4" s="32" t="s">
        <v>47</v>
      </c>
    </row>
    <row r="5" spans="1:19" x14ac:dyDescent="0.2">
      <c r="S5" s="32" t="s">
        <v>48</v>
      </c>
    </row>
    <row r="6" spans="1:19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3.5" thickBot="1" x14ac:dyDescent="0.25">
      <c r="B7" s="10"/>
      <c r="C7" s="10"/>
      <c r="D7" s="10"/>
      <c r="E7" s="10"/>
      <c r="F7" s="10"/>
      <c r="G7" s="10"/>
      <c r="H7" s="10"/>
      <c r="I7" s="28" t="s">
        <v>0</v>
      </c>
      <c r="J7" s="28"/>
      <c r="K7" s="28"/>
      <c r="L7" s="28"/>
      <c r="M7" s="28"/>
      <c r="N7" s="9"/>
      <c r="O7" s="28" t="s">
        <v>1</v>
      </c>
      <c r="P7" s="28"/>
      <c r="Q7" s="28"/>
      <c r="R7" s="28"/>
      <c r="S7" s="28"/>
    </row>
    <row r="8" spans="1:19" ht="51" customHeight="1" thickBot="1" x14ac:dyDescent="0.25">
      <c r="B8" s="26" t="s">
        <v>2</v>
      </c>
      <c r="C8" s="26" t="s">
        <v>3</v>
      </c>
      <c r="D8" s="27" t="s">
        <v>4</v>
      </c>
      <c r="E8" s="26" t="s">
        <v>5</v>
      </c>
      <c r="F8" s="27" t="s">
        <v>6</v>
      </c>
      <c r="G8" s="26" t="s">
        <v>7</v>
      </c>
      <c r="H8" s="27" t="s">
        <v>8</v>
      </c>
      <c r="I8" s="11" t="s">
        <v>52</v>
      </c>
      <c r="J8" s="11" t="s">
        <v>53</v>
      </c>
      <c r="K8" s="26" t="s">
        <v>54</v>
      </c>
      <c r="L8" s="26" t="s">
        <v>55</v>
      </c>
      <c r="M8" s="26" t="s">
        <v>9</v>
      </c>
      <c r="N8" s="9"/>
      <c r="O8" s="26" t="str">
        <f>I8</f>
        <v>Factor Applicable Through Jan 13</v>
      </c>
      <c r="P8" s="27" t="str">
        <f>J8</f>
        <v>Factor Applicable On and After Jan 14</v>
      </c>
      <c r="Q8" s="26" t="str">
        <f>K8</f>
        <v>Weight Applicable Through Jan 13</v>
      </c>
      <c r="R8" s="26" t="str">
        <f>L8</f>
        <v>Weight Applicable On and After Jan 14</v>
      </c>
      <c r="S8" s="26" t="s">
        <v>10</v>
      </c>
    </row>
    <row r="9" spans="1:19" ht="13.5" thickBot="1" x14ac:dyDescent="0.25">
      <c r="N9" s="19"/>
    </row>
    <row r="10" spans="1:19" ht="13.5" thickBot="1" x14ac:dyDescent="0.25">
      <c r="A10" s="21" t="s">
        <v>50</v>
      </c>
      <c r="B10" s="12" t="s">
        <v>11</v>
      </c>
      <c r="C10" s="13">
        <f>Sheet2!E4</f>
        <v>44256</v>
      </c>
      <c r="D10" s="13">
        <f>Sheet2!D4</f>
        <v>44225</v>
      </c>
      <c r="E10" s="14">
        <f t="shared" ref="E10:E30" si="0">C10-D10</f>
        <v>31</v>
      </c>
      <c r="F10" s="14">
        <f>E10-H10</f>
        <v>31</v>
      </c>
      <c r="G10" s="13">
        <f>Sheet2!E14</f>
        <v>44270</v>
      </c>
      <c r="H10" s="14">
        <f>IF((C10-G10)+1&gt;0,C10-G10+1,0)</f>
        <v>0</v>
      </c>
      <c r="I10" s="15">
        <v>5.9228999999999997E-2</v>
      </c>
      <c r="J10" s="15">
        <v>6.0829000000000001E-2</v>
      </c>
      <c r="K10" s="16">
        <f t="shared" ref="K10:K15" si="1">I10*(F10/E10)</f>
        <v>5.9228999999999997E-2</v>
      </c>
      <c r="L10" s="16">
        <f t="shared" ref="L10:L30" si="2">J10*(H10/E10)</f>
        <v>0</v>
      </c>
      <c r="M10" s="29">
        <f t="shared" ref="M10:M17" si="3">K10+L10</f>
        <v>5.9228999999999997E-2</v>
      </c>
      <c r="N10" s="19"/>
      <c r="O10" s="15">
        <v>8.9444999999999997E-2</v>
      </c>
      <c r="P10" s="15">
        <v>9.1861999999999999E-2</v>
      </c>
      <c r="Q10" s="16">
        <f>O10*(F10/E10)</f>
        <v>8.9444999999999997E-2</v>
      </c>
      <c r="R10" s="16">
        <f>P10*(H10/E10)</f>
        <v>0</v>
      </c>
      <c r="S10" s="29">
        <f t="shared" ref="S10:S17" si="4">Q10+R10</f>
        <v>8.9444999999999997E-2</v>
      </c>
    </row>
    <row r="11" spans="1:19" ht="13.5" thickBot="1" x14ac:dyDescent="0.25">
      <c r="A11" s="22"/>
      <c r="B11" s="12" t="s">
        <v>12</v>
      </c>
      <c r="C11" s="13">
        <f>Sheet2!E5</f>
        <v>44257</v>
      </c>
      <c r="D11" s="13">
        <f>Sheet2!D5</f>
        <v>44228</v>
      </c>
      <c r="E11" s="14">
        <f t="shared" si="0"/>
        <v>29</v>
      </c>
      <c r="F11" s="14">
        <f t="shared" ref="F11:F30" si="5">E11-H11</f>
        <v>29</v>
      </c>
      <c r="G11" s="17">
        <f>$G$10</f>
        <v>44270</v>
      </c>
      <c r="H11" s="14">
        <f t="shared" ref="H11:H41" si="6">IF((C11-G11)+1&gt;0,C11-G11+1,0)</f>
        <v>0</v>
      </c>
      <c r="I11" s="16">
        <f>$I$10</f>
        <v>5.9228999999999997E-2</v>
      </c>
      <c r="J11" s="16">
        <f>$J$10</f>
        <v>6.0829000000000001E-2</v>
      </c>
      <c r="K11" s="16">
        <f t="shared" si="1"/>
        <v>5.9228999999999997E-2</v>
      </c>
      <c r="L11" s="16">
        <f t="shared" si="2"/>
        <v>0</v>
      </c>
      <c r="M11" s="29">
        <f t="shared" si="3"/>
        <v>5.9228999999999997E-2</v>
      </c>
      <c r="N11" s="19"/>
      <c r="O11" s="16">
        <f>$O$10</f>
        <v>8.9444999999999997E-2</v>
      </c>
      <c r="P11" s="16">
        <f>$P$10</f>
        <v>9.1861999999999999E-2</v>
      </c>
      <c r="Q11" s="16">
        <f t="shared" ref="Q11:Q30" si="7">O11*(F11/E11)</f>
        <v>8.9444999999999997E-2</v>
      </c>
      <c r="R11" s="16">
        <f t="shared" ref="R11:R30" si="8">P11*(H11/E11)</f>
        <v>0</v>
      </c>
      <c r="S11" s="29">
        <f t="shared" si="4"/>
        <v>8.9444999999999997E-2</v>
      </c>
    </row>
    <row r="12" spans="1:19" ht="13.5" thickBot="1" x14ac:dyDescent="0.25">
      <c r="A12" s="22"/>
      <c r="B12" s="12" t="s">
        <v>13</v>
      </c>
      <c r="C12" s="13">
        <f>Sheet2!E6</f>
        <v>44258</v>
      </c>
      <c r="D12" s="13">
        <f>Sheet2!D6</f>
        <v>44229</v>
      </c>
      <c r="E12" s="14">
        <f t="shared" si="0"/>
        <v>29</v>
      </c>
      <c r="F12" s="14">
        <f t="shared" si="5"/>
        <v>29</v>
      </c>
      <c r="G12" s="17">
        <f t="shared" ref="G12:G30" si="9">$G$10</f>
        <v>44270</v>
      </c>
      <c r="H12" s="14">
        <f t="shared" si="6"/>
        <v>0</v>
      </c>
      <c r="I12" s="16">
        <f t="shared" ref="I12:I30" si="10">$I$10</f>
        <v>5.9228999999999997E-2</v>
      </c>
      <c r="J12" s="16">
        <f t="shared" ref="J12:J30" si="11">$J$10</f>
        <v>6.0829000000000001E-2</v>
      </c>
      <c r="K12" s="16">
        <f t="shared" si="1"/>
        <v>5.9228999999999997E-2</v>
      </c>
      <c r="L12" s="16">
        <f t="shared" si="2"/>
        <v>0</v>
      </c>
      <c r="M12" s="29">
        <f t="shared" si="3"/>
        <v>5.9228999999999997E-2</v>
      </c>
      <c r="N12" s="19"/>
      <c r="O12" s="16">
        <f t="shared" ref="O12:O30" si="12">$O$10</f>
        <v>8.9444999999999997E-2</v>
      </c>
      <c r="P12" s="16">
        <f t="shared" ref="P12:P30" si="13">$P$10</f>
        <v>9.1861999999999999E-2</v>
      </c>
      <c r="Q12" s="16">
        <f t="shared" si="7"/>
        <v>8.9444999999999997E-2</v>
      </c>
      <c r="R12" s="16">
        <f t="shared" si="8"/>
        <v>0</v>
      </c>
      <c r="S12" s="29">
        <f t="shared" si="4"/>
        <v>8.9444999999999997E-2</v>
      </c>
    </row>
    <row r="13" spans="1:19" ht="13.5" thickBot="1" x14ac:dyDescent="0.25">
      <c r="A13" s="22"/>
      <c r="B13" s="12" t="s">
        <v>14</v>
      </c>
      <c r="C13" s="13">
        <f>Sheet2!E7</f>
        <v>44259</v>
      </c>
      <c r="D13" s="13">
        <f>Sheet2!D7</f>
        <v>44230</v>
      </c>
      <c r="E13" s="14">
        <f t="shared" si="0"/>
        <v>29</v>
      </c>
      <c r="F13" s="14">
        <f t="shared" si="5"/>
        <v>29</v>
      </c>
      <c r="G13" s="17">
        <f t="shared" si="9"/>
        <v>44270</v>
      </c>
      <c r="H13" s="14">
        <f t="shared" si="6"/>
        <v>0</v>
      </c>
      <c r="I13" s="16">
        <f t="shared" si="10"/>
        <v>5.9228999999999997E-2</v>
      </c>
      <c r="J13" s="16">
        <f t="shared" si="11"/>
        <v>6.0829000000000001E-2</v>
      </c>
      <c r="K13" s="16">
        <f t="shared" si="1"/>
        <v>5.9228999999999997E-2</v>
      </c>
      <c r="L13" s="16">
        <f t="shared" si="2"/>
        <v>0</v>
      </c>
      <c r="M13" s="29">
        <f t="shared" si="3"/>
        <v>5.9228999999999997E-2</v>
      </c>
      <c r="N13" s="19"/>
      <c r="O13" s="16">
        <f t="shared" si="12"/>
        <v>8.9444999999999997E-2</v>
      </c>
      <c r="P13" s="16">
        <f t="shared" si="13"/>
        <v>9.1861999999999999E-2</v>
      </c>
      <c r="Q13" s="16">
        <f t="shared" si="7"/>
        <v>8.9444999999999997E-2</v>
      </c>
      <c r="R13" s="16">
        <f t="shared" si="8"/>
        <v>0</v>
      </c>
      <c r="S13" s="29">
        <f t="shared" si="4"/>
        <v>8.9444999999999997E-2</v>
      </c>
    </row>
    <row r="14" spans="1:19" ht="13.5" thickBot="1" x14ac:dyDescent="0.25">
      <c r="A14" s="22"/>
      <c r="B14" s="12" t="s">
        <v>15</v>
      </c>
      <c r="C14" s="13">
        <f>Sheet2!E8</f>
        <v>44260</v>
      </c>
      <c r="D14" s="13">
        <f>Sheet2!D8</f>
        <v>44231</v>
      </c>
      <c r="E14" s="14">
        <f t="shared" si="0"/>
        <v>29</v>
      </c>
      <c r="F14" s="14">
        <f t="shared" si="5"/>
        <v>29</v>
      </c>
      <c r="G14" s="17">
        <f t="shared" si="9"/>
        <v>44270</v>
      </c>
      <c r="H14" s="14">
        <f t="shared" si="6"/>
        <v>0</v>
      </c>
      <c r="I14" s="16">
        <f t="shared" si="10"/>
        <v>5.9228999999999997E-2</v>
      </c>
      <c r="J14" s="16">
        <f t="shared" si="11"/>
        <v>6.0829000000000001E-2</v>
      </c>
      <c r="K14" s="16">
        <f t="shared" si="1"/>
        <v>5.9228999999999997E-2</v>
      </c>
      <c r="L14" s="16">
        <f t="shared" si="2"/>
        <v>0</v>
      </c>
      <c r="M14" s="29">
        <f t="shared" si="3"/>
        <v>5.9228999999999997E-2</v>
      </c>
      <c r="N14" s="19"/>
      <c r="O14" s="16">
        <f t="shared" si="12"/>
        <v>8.9444999999999997E-2</v>
      </c>
      <c r="P14" s="16">
        <f t="shared" si="13"/>
        <v>9.1861999999999999E-2</v>
      </c>
      <c r="Q14" s="16">
        <f t="shared" si="7"/>
        <v>8.9444999999999997E-2</v>
      </c>
      <c r="R14" s="16">
        <f t="shared" si="8"/>
        <v>0</v>
      </c>
      <c r="S14" s="29">
        <f t="shared" si="4"/>
        <v>8.9444999999999997E-2</v>
      </c>
    </row>
    <row r="15" spans="1:19" ht="13.5" thickBot="1" x14ac:dyDescent="0.25">
      <c r="A15" s="22"/>
      <c r="B15" s="12" t="s">
        <v>16</v>
      </c>
      <c r="C15" s="13">
        <f>Sheet2!E9</f>
        <v>44263</v>
      </c>
      <c r="D15" s="13">
        <f>Sheet2!D9</f>
        <v>44232</v>
      </c>
      <c r="E15" s="14">
        <f t="shared" si="0"/>
        <v>31</v>
      </c>
      <c r="F15" s="14">
        <f t="shared" si="5"/>
        <v>31</v>
      </c>
      <c r="G15" s="17">
        <f t="shared" si="9"/>
        <v>44270</v>
      </c>
      <c r="H15" s="14">
        <f t="shared" si="6"/>
        <v>0</v>
      </c>
      <c r="I15" s="16">
        <f t="shared" si="10"/>
        <v>5.9228999999999997E-2</v>
      </c>
      <c r="J15" s="16">
        <f t="shared" si="11"/>
        <v>6.0829000000000001E-2</v>
      </c>
      <c r="K15" s="16">
        <f t="shared" si="1"/>
        <v>5.9228999999999997E-2</v>
      </c>
      <c r="L15" s="16">
        <f t="shared" si="2"/>
        <v>0</v>
      </c>
      <c r="M15" s="29">
        <f t="shared" si="3"/>
        <v>5.9228999999999997E-2</v>
      </c>
      <c r="N15" s="19"/>
      <c r="O15" s="16">
        <f t="shared" si="12"/>
        <v>8.9444999999999997E-2</v>
      </c>
      <c r="P15" s="16">
        <f t="shared" si="13"/>
        <v>9.1861999999999999E-2</v>
      </c>
      <c r="Q15" s="16">
        <f t="shared" si="7"/>
        <v>8.9444999999999997E-2</v>
      </c>
      <c r="R15" s="16">
        <f t="shared" si="8"/>
        <v>0</v>
      </c>
      <c r="S15" s="29">
        <f t="shared" si="4"/>
        <v>8.9444999999999997E-2</v>
      </c>
    </row>
    <row r="16" spans="1:19" ht="13.5" thickBot="1" x14ac:dyDescent="0.25">
      <c r="A16" s="22"/>
      <c r="B16" s="12" t="s">
        <v>17</v>
      </c>
      <c r="C16" s="13">
        <f>Sheet2!E10</f>
        <v>44264</v>
      </c>
      <c r="D16" s="13">
        <f>Sheet2!D10</f>
        <v>44235</v>
      </c>
      <c r="E16" s="14">
        <f t="shared" si="0"/>
        <v>29</v>
      </c>
      <c r="F16" s="14">
        <f t="shared" si="5"/>
        <v>29</v>
      </c>
      <c r="G16" s="17">
        <f t="shared" si="9"/>
        <v>44270</v>
      </c>
      <c r="H16" s="14">
        <f t="shared" si="6"/>
        <v>0</v>
      </c>
      <c r="I16" s="16">
        <f t="shared" si="10"/>
        <v>5.9228999999999997E-2</v>
      </c>
      <c r="J16" s="16">
        <f t="shared" si="11"/>
        <v>6.0829000000000001E-2</v>
      </c>
      <c r="K16" s="16">
        <f>I16*(F16/E16)</f>
        <v>5.9228999999999997E-2</v>
      </c>
      <c r="L16" s="16">
        <f t="shared" si="2"/>
        <v>0</v>
      </c>
      <c r="M16" s="29">
        <f t="shared" si="3"/>
        <v>5.9228999999999997E-2</v>
      </c>
      <c r="N16" s="19"/>
      <c r="O16" s="16">
        <f t="shared" si="12"/>
        <v>8.9444999999999997E-2</v>
      </c>
      <c r="P16" s="16">
        <f t="shared" si="13"/>
        <v>9.1861999999999999E-2</v>
      </c>
      <c r="Q16" s="16">
        <f t="shared" si="7"/>
        <v>8.9444999999999997E-2</v>
      </c>
      <c r="R16" s="16">
        <f t="shared" si="8"/>
        <v>0</v>
      </c>
      <c r="S16" s="29">
        <f t="shared" si="4"/>
        <v>8.9444999999999997E-2</v>
      </c>
    </row>
    <row r="17" spans="1:19" ht="13.5" thickBot="1" x14ac:dyDescent="0.25">
      <c r="A17" s="22"/>
      <c r="B17" s="12" t="s">
        <v>18</v>
      </c>
      <c r="C17" s="13">
        <f>Sheet2!E11</f>
        <v>44265</v>
      </c>
      <c r="D17" s="13">
        <f>Sheet2!D11</f>
        <v>44236</v>
      </c>
      <c r="E17" s="14">
        <f t="shared" si="0"/>
        <v>29</v>
      </c>
      <c r="F17" s="14">
        <f t="shared" si="5"/>
        <v>29</v>
      </c>
      <c r="G17" s="17">
        <f t="shared" si="9"/>
        <v>44270</v>
      </c>
      <c r="H17" s="14">
        <f t="shared" si="6"/>
        <v>0</v>
      </c>
      <c r="I17" s="16">
        <f t="shared" si="10"/>
        <v>5.9228999999999997E-2</v>
      </c>
      <c r="J17" s="16">
        <f t="shared" si="11"/>
        <v>6.0829000000000001E-2</v>
      </c>
      <c r="K17" s="16">
        <f t="shared" ref="K17:K30" si="14">I17*(F17/E17)</f>
        <v>5.9228999999999997E-2</v>
      </c>
      <c r="L17" s="16">
        <f t="shared" si="2"/>
        <v>0</v>
      </c>
      <c r="M17" s="29">
        <f t="shared" si="3"/>
        <v>5.9228999999999997E-2</v>
      </c>
      <c r="N17" s="19"/>
      <c r="O17" s="16">
        <f t="shared" si="12"/>
        <v>8.9444999999999997E-2</v>
      </c>
      <c r="P17" s="16">
        <f t="shared" si="13"/>
        <v>9.1861999999999999E-2</v>
      </c>
      <c r="Q17" s="16">
        <f t="shared" si="7"/>
        <v>8.9444999999999997E-2</v>
      </c>
      <c r="R17" s="16">
        <f t="shared" si="8"/>
        <v>0</v>
      </c>
      <c r="S17" s="29">
        <f t="shared" si="4"/>
        <v>8.9444999999999997E-2</v>
      </c>
    </row>
    <row r="18" spans="1:19" ht="13.5" thickBot="1" x14ac:dyDescent="0.25">
      <c r="A18" s="22"/>
      <c r="B18" s="12" t="s">
        <v>19</v>
      </c>
      <c r="C18" s="13">
        <f>Sheet2!E12</f>
        <v>44266</v>
      </c>
      <c r="D18" s="13">
        <f>Sheet2!D12</f>
        <v>44237</v>
      </c>
      <c r="E18" s="14">
        <f t="shared" si="0"/>
        <v>29</v>
      </c>
      <c r="F18" s="14">
        <f t="shared" si="5"/>
        <v>29</v>
      </c>
      <c r="G18" s="17">
        <f t="shared" si="9"/>
        <v>44270</v>
      </c>
      <c r="H18" s="14">
        <f t="shared" si="6"/>
        <v>0</v>
      </c>
      <c r="I18" s="16">
        <f t="shared" si="10"/>
        <v>5.9228999999999997E-2</v>
      </c>
      <c r="J18" s="16">
        <f t="shared" si="11"/>
        <v>6.0829000000000001E-2</v>
      </c>
      <c r="K18" s="16">
        <f t="shared" si="14"/>
        <v>5.9228999999999997E-2</v>
      </c>
      <c r="L18" s="16">
        <f t="shared" si="2"/>
        <v>0</v>
      </c>
      <c r="M18" s="29">
        <f>K18+L18</f>
        <v>5.9228999999999997E-2</v>
      </c>
      <c r="N18" s="19"/>
      <c r="O18" s="16">
        <f t="shared" si="12"/>
        <v>8.9444999999999997E-2</v>
      </c>
      <c r="P18" s="16">
        <f t="shared" si="13"/>
        <v>9.1861999999999999E-2</v>
      </c>
      <c r="Q18" s="16">
        <f t="shared" si="7"/>
        <v>8.9444999999999997E-2</v>
      </c>
      <c r="R18" s="16">
        <f t="shared" si="8"/>
        <v>0</v>
      </c>
      <c r="S18" s="29">
        <f>Q18+R18</f>
        <v>8.9444999999999997E-2</v>
      </c>
    </row>
    <row r="19" spans="1:19" ht="13.5" thickBot="1" x14ac:dyDescent="0.25">
      <c r="A19" s="22"/>
      <c r="B19" s="12" t="s">
        <v>20</v>
      </c>
      <c r="C19" s="13">
        <f>Sheet2!E13</f>
        <v>44267</v>
      </c>
      <c r="D19" s="13">
        <f>Sheet2!D13</f>
        <v>44238</v>
      </c>
      <c r="E19" s="14">
        <f t="shared" si="0"/>
        <v>29</v>
      </c>
      <c r="F19" s="14">
        <f t="shared" si="5"/>
        <v>29</v>
      </c>
      <c r="G19" s="17">
        <f t="shared" si="9"/>
        <v>44270</v>
      </c>
      <c r="H19" s="14">
        <f t="shared" si="6"/>
        <v>0</v>
      </c>
      <c r="I19" s="16">
        <f t="shared" si="10"/>
        <v>5.9228999999999997E-2</v>
      </c>
      <c r="J19" s="16">
        <f t="shared" si="11"/>
        <v>6.0829000000000001E-2</v>
      </c>
      <c r="K19" s="16">
        <f t="shared" si="14"/>
        <v>5.9228999999999997E-2</v>
      </c>
      <c r="L19" s="16">
        <f t="shared" si="2"/>
        <v>0</v>
      </c>
      <c r="M19" s="29">
        <f t="shared" ref="M19:M30" si="15">K19+L19</f>
        <v>5.9228999999999997E-2</v>
      </c>
      <c r="N19" s="19"/>
      <c r="O19" s="16">
        <f t="shared" si="12"/>
        <v>8.9444999999999997E-2</v>
      </c>
      <c r="P19" s="16">
        <f t="shared" si="13"/>
        <v>9.1861999999999999E-2</v>
      </c>
      <c r="Q19" s="16">
        <f t="shared" si="7"/>
        <v>8.9444999999999997E-2</v>
      </c>
      <c r="R19" s="16">
        <f t="shared" si="8"/>
        <v>0</v>
      </c>
      <c r="S19" s="29">
        <f t="shared" ref="S19:S30" si="16">Q19+R19</f>
        <v>8.9444999999999997E-2</v>
      </c>
    </row>
    <row r="20" spans="1:19" ht="13.5" thickBot="1" x14ac:dyDescent="0.25">
      <c r="A20" s="22"/>
      <c r="B20" s="12" t="s">
        <v>21</v>
      </c>
      <c r="C20" s="13">
        <f>Sheet2!E14</f>
        <v>44270</v>
      </c>
      <c r="D20" s="13">
        <f>Sheet2!D14</f>
        <v>44239</v>
      </c>
      <c r="E20" s="14">
        <f t="shared" si="0"/>
        <v>31</v>
      </c>
      <c r="F20" s="14">
        <f t="shared" si="5"/>
        <v>30</v>
      </c>
      <c r="G20" s="17">
        <f t="shared" si="9"/>
        <v>44270</v>
      </c>
      <c r="H20" s="14">
        <f t="shared" si="6"/>
        <v>1</v>
      </c>
      <c r="I20" s="16">
        <f t="shared" si="10"/>
        <v>5.9228999999999997E-2</v>
      </c>
      <c r="J20" s="16">
        <f t="shared" si="11"/>
        <v>6.0829000000000001E-2</v>
      </c>
      <c r="K20" s="16">
        <f t="shared" si="14"/>
        <v>5.7318387096774191E-2</v>
      </c>
      <c r="L20" s="16">
        <f t="shared" si="2"/>
        <v>1.9622258064516127E-3</v>
      </c>
      <c r="M20" s="29">
        <f t="shared" si="15"/>
        <v>5.9280612903225803E-2</v>
      </c>
      <c r="N20" s="19"/>
      <c r="O20" s="16">
        <f t="shared" si="12"/>
        <v>8.9444999999999997E-2</v>
      </c>
      <c r="P20" s="16">
        <f t="shared" si="13"/>
        <v>9.1861999999999999E-2</v>
      </c>
      <c r="Q20" s="16">
        <f t="shared" si="7"/>
        <v>8.6559677419354844E-2</v>
      </c>
      <c r="R20" s="16">
        <f t="shared" si="8"/>
        <v>2.9632903225806449E-3</v>
      </c>
      <c r="S20" s="29">
        <f t="shared" si="16"/>
        <v>8.9522967741935494E-2</v>
      </c>
    </row>
    <row r="21" spans="1:19" ht="13.5" thickBot="1" x14ac:dyDescent="0.25">
      <c r="A21" s="22"/>
      <c r="B21" s="12" t="s">
        <v>22</v>
      </c>
      <c r="C21" s="13">
        <f>Sheet2!E15</f>
        <v>44271</v>
      </c>
      <c r="D21" s="13">
        <f>Sheet2!D15</f>
        <v>44242</v>
      </c>
      <c r="E21" s="14">
        <f t="shared" si="0"/>
        <v>29</v>
      </c>
      <c r="F21" s="14">
        <f t="shared" si="5"/>
        <v>27</v>
      </c>
      <c r="G21" s="17">
        <f t="shared" si="9"/>
        <v>44270</v>
      </c>
      <c r="H21" s="14">
        <f t="shared" si="6"/>
        <v>2</v>
      </c>
      <c r="I21" s="16">
        <f t="shared" si="10"/>
        <v>5.9228999999999997E-2</v>
      </c>
      <c r="J21" s="16">
        <f t="shared" si="11"/>
        <v>6.0829000000000001E-2</v>
      </c>
      <c r="K21" s="16">
        <f t="shared" si="14"/>
        <v>5.5144241379310344E-2</v>
      </c>
      <c r="L21" s="16">
        <f t="shared" si="2"/>
        <v>4.1951034482758621E-3</v>
      </c>
      <c r="M21" s="29">
        <f t="shared" si="15"/>
        <v>5.9339344827586203E-2</v>
      </c>
      <c r="N21" s="19"/>
      <c r="O21" s="16">
        <f t="shared" si="12"/>
        <v>8.9444999999999997E-2</v>
      </c>
      <c r="P21" s="16">
        <f t="shared" si="13"/>
        <v>9.1861999999999999E-2</v>
      </c>
      <c r="Q21" s="16">
        <f t="shared" si="7"/>
        <v>8.3276379310344817E-2</v>
      </c>
      <c r="R21" s="16">
        <f t="shared" si="8"/>
        <v>6.335310344827586E-3</v>
      </c>
      <c r="S21" s="29">
        <f t="shared" si="16"/>
        <v>8.9611689655172397E-2</v>
      </c>
    </row>
    <row r="22" spans="1:19" ht="13.5" thickBot="1" x14ac:dyDescent="0.25">
      <c r="A22" s="22"/>
      <c r="B22" s="12" t="s">
        <v>23</v>
      </c>
      <c r="C22" s="13">
        <f>Sheet2!E16</f>
        <v>44272</v>
      </c>
      <c r="D22" s="13">
        <f>Sheet2!D16</f>
        <v>44243</v>
      </c>
      <c r="E22" s="14">
        <f t="shared" si="0"/>
        <v>29</v>
      </c>
      <c r="F22" s="14">
        <f t="shared" si="5"/>
        <v>26</v>
      </c>
      <c r="G22" s="17">
        <f t="shared" si="9"/>
        <v>44270</v>
      </c>
      <c r="H22" s="14">
        <f t="shared" si="6"/>
        <v>3</v>
      </c>
      <c r="I22" s="16">
        <f t="shared" si="10"/>
        <v>5.9228999999999997E-2</v>
      </c>
      <c r="J22" s="16">
        <f t="shared" si="11"/>
        <v>6.0829000000000001E-2</v>
      </c>
      <c r="K22" s="16">
        <f t="shared" si="14"/>
        <v>5.3101862068965514E-2</v>
      </c>
      <c r="L22" s="16">
        <f t="shared" si="2"/>
        <v>6.2926551724137927E-3</v>
      </c>
      <c r="M22" s="29">
        <f t="shared" si="15"/>
        <v>5.9394517241379306E-2</v>
      </c>
      <c r="N22" s="19"/>
      <c r="O22" s="16">
        <f t="shared" si="12"/>
        <v>8.9444999999999997E-2</v>
      </c>
      <c r="P22" s="16">
        <f t="shared" si="13"/>
        <v>9.1861999999999999E-2</v>
      </c>
      <c r="Q22" s="16">
        <f t="shared" si="7"/>
        <v>8.0192068965517241E-2</v>
      </c>
      <c r="R22" s="16">
        <f t="shared" si="8"/>
        <v>9.5029655172413786E-3</v>
      </c>
      <c r="S22" s="29">
        <f t="shared" si="16"/>
        <v>8.9695034482758618E-2</v>
      </c>
    </row>
    <row r="23" spans="1:19" ht="13.5" thickBot="1" x14ac:dyDescent="0.25">
      <c r="A23" s="22"/>
      <c r="B23" s="12" t="s">
        <v>24</v>
      </c>
      <c r="C23" s="13">
        <f>Sheet2!E17</f>
        <v>44273</v>
      </c>
      <c r="D23" s="13">
        <f>Sheet2!D17</f>
        <v>44244</v>
      </c>
      <c r="E23" s="14">
        <f t="shared" si="0"/>
        <v>29</v>
      </c>
      <c r="F23" s="14">
        <f t="shared" si="5"/>
        <v>25</v>
      </c>
      <c r="G23" s="17">
        <f t="shared" si="9"/>
        <v>44270</v>
      </c>
      <c r="H23" s="14">
        <f t="shared" si="6"/>
        <v>4</v>
      </c>
      <c r="I23" s="16">
        <f t="shared" si="10"/>
        <v>5.9228999999999997E-2</v>
      </c>
      <c r="J23" s="16">
        <f t="shared" si="11"/>
        <v>6.0829000000000001E-2</v>
      </c>
      <c r="K23" s="16">
        <f t="shared" si="14"/>
        <v>5.1059482758620683E-2</v>
      </c>
      <c r="L23" s="16">
        <f t="shared" si="2"/>
        <v>8.3902068965517242E-3</v>
      </c>
      <c r="M23" s="29">
        <f t="shared" si="15"/>
        <v>5.9449689655172409E-2</v>
      </c>
      <c r="N23" s="19"/>
      <c r="O23" s="16">
        <f t="shared" si="12"/>
        <v>8.9444999999999997E-2</v>
      </c>
      <c r="P23" s="16">
        <f t="shared" si="13"/>
        <v>9.1861999999999999E-2</v>
      </c>
      <c r="Q23" s="16">
        <f t="shared" si="7"/>
        <v>7.7107758620689651E-2</v>
      </c>
      <c r="R23" s="16">
        <f t="shared" si="8"/>
        <v>1.2670620689655172E-2</v>
      </c>
      <c r="S23" s="29">
        <f t="shared" si="16"/>
        <v>8.9778379310344825E-2</v>
      </c>
    </row>
    <row r="24" spans="1:19" ht="13.5" thickBot="1" x14ac:dyDescent="0.25">
      <c r="A24" s="22"/>
      <c r="B24" s="12" t="s">
        <v>25</v>
      </c>
      <c r="C24" s="13">
        <f>Sheet2!E18</f>
        <v>44274</v>
      </c>
      <c r="D24" s="13">
        <f>Sheet2!D18</f>
        <v>44245</v>
      </c>
      <c r="E24" s="14">
        <f t="shared" si="0"/>
        <v>29</v>
      </c>
      <c r="F24" s="14">
        <f t="shared" si="5"/>
        <v>24</v>
      </c>
      <c r="G24" s="17">
        <f t="shared" si="9"/>
        <v>44270</v>
      </c>
      <c r="H24" s="14">
        <f t="shared" si="6"/>
        <v>5</v>
      </c>
      <c r="I24" s="16">
        <f t="shared" si="10"/>
        <v>5.9228999999999997E-2</v>
      </c>
      <c r="J24" s="16">
        <f t="shared" si="11"/>
        <v>6.0829000000000001E-2</v>
      </c>
      <c r="K24" s="16">
        <f t="shared" si="14"/>
        <v>4.901710344827586E-2</v>
      </c>
      <c r="L24" s="16">
        <f t="shared" si="2"/>
        <v>1.0487758620689656E-2</v>
      </c>
      <c r="M24" s="29">
        <f t="shared" si="15"/>
        <v>5.9504862068965519E-2</v>
      </c>
      <c r="N24" s="19"/>
      <c r="O24" s="16">
        <f t="shared" si="12"/>
        <v>8.9444999999999997E-2</v>
      </c>
      <c r="P24" s="16">
        <f t="shared" si="13"/>
        <v>9.1861999999999999E-2</v>
      </c>
      <c r="Q24" s="16">
        <f t="shared" si="7"/>
        <v>7.4023448275862061E-2</v>
      </c>
      <c r="R24" s="16">
        <f t="shared" si="8"/>
        <v>1.5838275862068967E-2</v>
      </c>
      <c r="S24" s="29">
        <f t="shared" si="16"/>
        <v>8.9861724137931032E-2</v>
      </c>
    </row>
    <row r="25" spans="1:19" ht="13.5" thickBot="1" x14ac:dyDescent="0.25">
      <c r="A25" s="22"/>
      <c r="B25" s="12" t="s">
        <v>26</v>
      </c>
      <c r="C25" s="13">
        <f>Sheet2!E19</f>
        <v>44277</v>
      </c>
      <c r="D25" s="13">
        <f>Sheet2!D19</f>
        <v>44246</v>
      </c>
      <c r="E25" s="14">
        <f t="shared" si="0"/>
        <v>31</v>
      </c>
      <c r="F25" s="14">
        <f t="shared" si="5"/>
        <v>23</v>
      </c>
      <c r="G25" s="17">
        <f t="shared" si="9"/>
        <v>44270</v>
      </c>
      <c r="H25" s="14">
        <f t="shared" si="6"/>
        <v>8</v>
      </c>
      <c r="I25" s="16">
        <f t="shared" si="10"/>
        <v>5.9228999999999997E-2</v>
      </c>
      <c r="J25" s="16">
        <f t="shared" si="11"/>
        <v>6.0829000000000001E-2</v>
      </c>
      <c r="K25" s="16">
        <f t="shared" si="14"/>
        <v>4.3944096774193545E-2</v>
      </c>
      <c r="L25" s="16">
        <f t="shared" si="2"/>
        <v>1.5697806451612902E-2</v>
      </c>
      <c r="M25" s="29">
        <f t="shared" si="15"/>
        <v>5.9641903225806446E-2</v>
      </c>
      <c r="N25" s="19"/>
      <c r="O25" s="16">
        <f t="shared" si="12"/>
        <v>8.9444999999999997E-2</v>
      </c>
      <c r="P25" s="16">
        <f t="shared" si="13"/>
        <v>9.1861999999999999E-2</v>
      </c>
      <c r="Q25" s="16">
        <f t="shared" si="7"/>
        <v>6.6362419354838706E-2</v>
      </c>
      <c r="R25" s="16">
        <f t="shared" si="8"/>
        <v>2.3706322580645159E-2</v>
      </c>
      <c r="S25" s="29">
        <f t="shared" si="16"/>
        <v>9.0068741935483865E-2</v>
      </c>
    </row>
    <row r="26" spans="1:19" ht="13.5" thickBot="1" x14ac:dyDescent="0.25">
      <c r="A26" s="22"/>
      <c r="B26" s="12" t="s">
        <v>27</v>
      </c>
      <c r="C26" s="13">
        <f>Sheet2!E20</f>
        <v>44278</v>
      </c>
      <c r="D26" s="13">
        <f>Sheet2!D20</f>
        <v>44249</v>
      </c>
      <c r="E26" s="14">
        <f t="shared" si="0"/>
        <v>29</v>
      </c>
      <c r="F26" s="14">
        <f t="shared" si="5"/>
        <v>20</v>
      </c>
      <c r="G26" s="17">
        <f t="shared" si="9"/>
        <v>44270</v>
      </c>
      <c r="H26" s="14">
        <f t="shared" si="6"/>
        <v>9</v>
      </c>
      <c r="I26" s="16">
        <f t="shared" si="10"/>
        <v>5.9228999999999997E-2</v>
      </c>
      <c r="J26" s="16">
        <f t="shared" si="11"/>
        <v>6.0829000000000001E-2</v>
      </c>
      <c r="K26" s="16">
        <f t="shared" si="14"/>
        <v>4.0847586206896554E-2</v>
      </c>
      <c r="L26" s="16">
        <f t="shared" si="2"/>
        <v>1.8877965517241382E-2</v>
      </c>
      <c r="M26" s="29">
        <f t="shared" si="15"/>
        <v>5.9725551724137932E-2</v>
      </c>
      <c r="N26" s="19"/>
      <c r="O26" s="16">
        <f t="shared" si="12"/>
        <v>8.9444999999999997E-2</v>
      </c>
      <c r="P26" s="16">
        <f t="shared" si="13"/>
        <v>9.1861999999999999E-2</v>
      </c>
      <c r="Q26" s="16">
        <f t="shared" si="7"/>
        <v>6.1686206896551729E-2</v>
      </c>
      <c r="R26" s="16">
        <f t="shared" si="8"/>
        <v>2.8508896551724137E-2</v>
      </c>
      <c r="S26" s="29">
        <f t="shared" si="16"/>
        <v>9.019510344827586E-2</v>
      </c>
    </row>
    <row r="27" spans="1:19" ht="13.5" thickBot="1" x14ac:dyDescent="0.25">
      <c r="A27" s="22"/>
      <c r="B27" s="12" t="s">
        <v>28</v>
      </c>
      <c r="C27" s="13">
        <f>Sheet2!E21</f>
        <v>44279</v>
      </c>
      <c r="D27" s="13">
        <f>Sheet2!D21</f>
        <v>44250</v>
      </c>
      <c r="E27" s="14">
        <f t="shared" si="0"/>
        <v>29</v>
      </c>
      <c r="F27" s="14">
        <f t="shared" si="5"/>
        <v>19</v>
      </c>
      <c r="G27" s="17">
        <f t="shared" si="9"/>
        <v>44270</v>
      </c>
      <c r="H27" s="14">
        <f t="shared" si="6"/>
        <v>10</v>
      </c>
      <c r="I27" s="16">
        <f t="shared" si="10"/>
        <v>5.9228999999999997E-2</v>
      </c>
      <c r="J27" s="16">
        <f t="shared" si="11"/>
        <v>6.0829000000000001E-2</v>
      </c>
      <c r="K27" s="16">
        <f t="shared" si="14"/>
        <v>3.8805206896551724E-2</v>
      </c>
      <c r="L27" s="16">
        <f t="shared" si="2"/>
        <v>2.0975517241379311E-2</v>
      </c>
      <c r="M27" s="29">
        <f t="shared" si="15"/>
        <v>5.9780724137931035E-2</v>
      </c>
      <c r="N27" s="19"/>
      <c r="O27" s="16">
        <f t="shared" si="12"/>
        <v>8.9444999999999997E-2</v>
      </c>
      <c r="P27" s="16">
        <f t="shared" si="13"/>
        <v>9.1861999999999999E-2</v>
      </c>
      <c r="Q27" s="16">
        <f t="shared" si="7"/>
        <v>5.8601896551724132E-2</v>
      </c>
      <c r="R27" s="16">
        <f t="shared" si="8"/>
        <v>3.1676551724137934E-2</v>
      </c>
      <c r="S27" s="29">
        <f t="shared" si="16"/>
        <v>9.0278448275862067E-2</v>
      </c>
    </row>
    <row r="28" spans="1:19" ht="13.5" thickBot="1" x14ac:dyDescent="0.25">
      <c r="A28" s="22"/>
      <c r="B28" s="12" t="s">
        <v>29</v>
      </c>
      <c r="C28" s="13">
        <f>Sheet2!E22</f>
        <v>44280</v>
      </c>
      <c r="D28" s="13">
        <f>Sheet2!D22</f>
        <v>44251</v>
      </c>
      <c r="E28" s="14">
        <f t="shared" si="0"/>
        <v>29</v>
      </c>
      <c r="F28" s="14">
        <f t="shared" si="5"/>
        <v>18</v>
      </c>
      <c r="G28" s="17">
        <f t="shared" si="9"/>
        <v>44270</v>
      </c>
      <c r="H28" s="14">
        <f t="shared" si="6"/>
        <v>11</v>
      </c>
      <c r="I28" s="16">
        <f t="shared" si="10"/>
        <v>5.9228999999999997E-2</v>
      </c>
      <c r="J28" s="16">
        <f t="shared" si="11"/>
        <v>6.0829000000000001E-2</v>
      </c>
      <c r="K28" s="16">
        <f t="shared" si="14"/>
        <v>3.6762827586206893E-2</v>
      </c>
      <c r="L28" s="16">
        <f t="shared" si="2"/>
        <v>2.3073068965517241E-2</v>
      </c>
      <c r="M28" s="29">
        <f t="shared" si="15"/>
        <v>5.9835896551724138E-2</v>
      </c>
      <c r="N28" s="19"/>
      <c r="O28" s="16">
        <f t="shared" si="12"/>
        <v>8.9444999999999997E-2</v>
      </c>
      <c r="P28" s="16">
        <f t="shared" si="13"/>
        <v>9.1861999999999999E-2</v>
      </c>
      <c r="Q28" s="16">
        <f t="shared" si="7"/>
        <v>5.5517586206896549E-2</v>
      </c>
      <c r="R28" s="16">
        <f t="shared" si="8"/>
        <v>3.4844206896551724E-2</v>
      </c>
      <c r="S28" s="29">
        <f t="shared" si="16"/>
        <v>9.0361793103448274E-2</v>
      </c>
    </row>
    <row r="29" spans="1:19" ht="13.5" thickBot="1" x14ac:dyDescent="0.25">
      <c r="A29" s="22"/>
      <c r="B29" s="12" t="s">
        <v>30</v>
      </c>
      <c r="C29" s="13">
        <f>Sheet2!E23</f>
        <v>44281</v>
      </c>
      <c r="D29" s="13">
        <f>Sheet2!D23</f>
        <v>44252</v>
      </c>
      <c r="E29" s="14">
        <f t="shared" si="0"/>
        <v>29</v>
      </c>
      <c r="F29" s="14">
        <f t="shared" si="5"/>
        <v>17</v>
      </c>
      <c r="G29" s="17">
        <f t="shared" si="9"/>
        <v>44270</v>
      </c>
      <c r="H29" s="14">
        <f t="shared" si="6"/>
        <v>12</v>
      </c>
      <c r="I29" s="16">
        <f t="shared" si="10"/>
        <v>5.9228999999999997E-2</v>
      </c>
      <c r="J29" s="16">
        <f t="shared" si="11"/>
        <v>6.0829000000000001E-2</v>
      </c>
      <c r="K29" s="16">
        <f t="shared" si="14"/>
        <v>3.4720448275862063E-2</v>
      </c>
      <c r="L29" s="16">
        <f t="shared" si="2"/>
        <v>2.5170620689655171E-2</v>
      </c>
      <c r="M29" s="29">
        <f t="shared" si="15"/>
        <v>5.9891068965517234E-2</v>
      </c>
      <c r="N29" s="19"/>
      <c r="O29" s="16">
        <f t="shared" si="12"/>
        <v>8.9444999999999997E-2</v>
      </c>
      <c r="P29" s="16">
        <f t="shared" si="13"/>
        <v>9.1861999999999999E-2</v>
      </c>
      <c r="Q29" s="16">
        <f t="shared" si="7"/>
        <v>5.2433275862068959E-2</v>
      </c>
      <c r="R29" s="16">
        <f t="shared" si="8"/>
        <v>3.8011862068965514E-2</v>
      </c>
      <c r="S29" s="29">
        <f t="shared" si="16"/>
        <v>9.0445137931034481E-2</v>
      </c>
    </row>
    <row r="30" spans="1:19" ht="13.5" thickBot="1" x14ac:dyDescent="0.25">
      <c r="A30" s="23"/>
      <c r="B30" s="12" t="s">
        <v>31</v>
      </c>
      <c r="C30" s="13">
        <f>Sheet2!E24</f>
        <v>44284</v>
      </c>
      <c r="D30" s="13">
        <f>Sheet2!D24</f>
        <v>44253</v>
      </c>
      <c r="E30" s="14">
        <f t="shared" si="0"/>
        <v>31</v>
      </c>
      <c r="F30" s="14">
        <f t="shared" si="5"/>
        <v>16</v>
      </c>
      <c r="G30" s="17">
        <f t="shared" si="9"/>
        <v>44270</v>
      </c>
      <c r="H30" s="14">
        <f t="shared" si="6"/>
        <v>15</v>
      </c>
      <c r="I30" s="16">
        <f t="shared" si="10"/>
        <v>5.9228999999999997E-2</v>
      </c>
      <c r="J30" s="16">
        <f t="shared" si="11"/>
        <v>6.0829000000000001E-2</v>
      </c>
      <c r="K30" s="16">
        <f t="shared" si="14"/>
        <v>3.0569806451612901E-2</v>
      </c>
      <c r="L30" s="16">
        <f t="shared" si="2"/>
        <v>2.9433387096774195E-2</v>
      </c>
      <c r="M30" s="29">
        <f t="shared" si="15"/>
        <v>6.0003193548387096E-2</v>
      </c>
      <c r="N30" s="20"/>
      <c r="O30" s="16">
        <f t="shared" si="12"/>
        <v>8.9444999999999997E-2</v>
      </c>
      <c r="P30" s="16">
        <f t="shared" si="13"/>
        <v>9.1861999999999999E-2</v>
      </c>
      <c r="Q30" s="16">
        <f t="shared" si="7"/>
        <v>4.6165161290322575E-2</v>
      </c>
      <c r="R30" s="16">
        <f t="shared" si="8"/>
        <v>4.4449354838709682E-2</v>
      </c>
      <c r="S30" s="29">
        <f t="shared" si="16"/>
        <v>9.0614516129032263E-2</v>
      </c>
    </row>
    <row r="31" spans="1:19" ht="13.5" thickBo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3.5" thickBot="1" x14ac:dyDescent="0.25">
      <c r="A32" s="21" t="s">
        <v>49</v>
      </c>
      <c r="B32" s="30">
        <v>1</v>
      </c>
      <c r="C32" s="13">
        <f>Sheet2!F4</f>
        <v>44285</v>
      </c>
      <c r="D32" s="13">
        <f>Sheet2!E4</f>
        <v>44256</v>
      </c>
      <c r="E32" s="14">
        <f t="shared" ref="E32:E52" si="17">C32-D32</f>
        <v>29</v>
      </c>
      <c r="F32" s="14">
        <f>IF((E32-H32)&gt;0,E32-H32,0)</f>
        <v>13</v>
      </c>
      <c r="G32" s="13">
        <f>Sheet2!E14</f>
        <v>44270</v>
      </c>
      <c r="H32" s="14">
        <f t="shared" si="6"/>
        <v>16</v>
      </c>
      <c r="I32" s="15">
        <v>7.1705000000000005E-2</v>
      </c>
      <c r="J32" s="15">
        <v>6.0661E-2</v>
      </c>
      <c r="K32" s="16">
        <f t="shared" ref="K32:K37" si="18">I32*(F32/E32)</f>
        <v>3.2143620689655178E-2</v>
      </c>
      <c r="L32" s="16">
        <f t="shared" ref="L32:L52" si="19">J32*(H32/E32)</f>
        <v>3.3468137931034481E-2</v>
      </c>
      <c r="M32" s="29">
        <f t="shared" ref="M32:M39" si="20">K32+L32</f>
        <v>6.5611758620689659E-2</v>
      </c>
      <c r="N32" s="19"/>
      <c r="O32" s="15">
        <v>0.111114</v>
      </c>
      <c r="P32" s="15">
        <v>9.4070000000000001E-2</v>
      </c>
      <c r="Q32" s="16">
        <f>O32*(F32/E32)</f>
        <v>4.9809724137931034E-2</v>
      </c>
      <c r="R32" s="16">
        <f>P32*(H32/E32)</f>
        <v>5.1900689655172416E-2</v>
      </c>
      <c r="S32" s="29">
        <f t="shared" ref="S32:S39" si="21">Q32+R32</f>
        <v>0.10171041379310344</v>
      </c>
    </row>
    <row r="33" spans="1:19" ht="13.5" thickBot="1" x14ac:dyDescent="0.25">
      <c r="A33" s="22"/>
      <c r="B33" s="30">
        <v>2</v>
      </c>
      <c r="C33" s="13">
        <f>Sheet2!F5</f>
        <v>44286</v>
      </c>
      <c r="D33" s="13">
        <f>Sheet2!E5</f>
        <v>44257</v>
      </c>
      <c r="E33" s="14">
        <f t="shared" si="17"/>
        <v>29</v>
      </c>
      <c r="F33" s="14">
        <f t="shared" ref="F33:F41" si="22">E33-H33</f>
        <v>12</v>
      </c>
      <c r="G33" s="17">
        <f>$G$10</f>
        <v>44270</v>
      </c>
      <c r="H33" s="14">
        <f t="shared" si="6"/>
        <v>17</v>
      </c>
      <c r="I33" s="16">
        <f>$I$32</f>
        <v>7.1705000000000005E-2</v>
      </c>
      <c r="J33" s="16">
        <f>$J$32</f>
        <v>6.0661E-2</v>
      </c>
      <c r="K33" s="16">
        <f t="shared" si="18"/>
        <v>2.9671034482758624E-2</v>
      </c>
      <c r="L33" s="16">
        <f t="shared" si="19"/>
        <v>3.5559896551724132E-2</v>
      </c>
      <c r="M33" s="29">
        <f t="shared" si="20"/>
        <v>6.5230931034482756E-2</v>
      </c>
      <c r="N33" s="19"/>
      <c r="O33" s="16">
        <f>$O$32</f>
        <v>0.111114</v>
      </c>
      <c r="P33" s="16">
        <f>$P$32</f>
        <v>9.4070000000000001E-2</v>
      </c>
      <c r="Q33" s="16">
        <f t="shared" ref="Q33:Q52" si="23">O33*(F33/E33)</f>
        <v>4.5978206896551722E-2</v>
      </c>
      <c r="R33" s="16">
        <f t="shared" ref="R33:R52" si="24">P33*(H33/E33)</f>
        <v>5.5144482758620689E-2</v>
      </c>
      <c r="S33" s="29">
        <f t="shared" si="21"/>
        <v>0.1011226896551724</v>
      </c>
    </row>
    <row r="34" spans="1:19" ht="13.5" thickBot="1" x14ac:dyDescent="0.25">
      <c r="A34" s="22"/>
      <c r="B34" s="30">
        <v>3</v>
      </c>
      <c r="C34" s="13">
        <f>Sheet2!F6</f>
        <v>44287</v>
      </c>
      <c r="D34" s="13">
        <f>Sheet2!E6</f>
        <v>44258</v>
      </c>
      <c r="E34" s="14">
        <f t="shared" si="17"/>
        <v>29</v>
      </c>
      <c r="F34" s="14">
        <f t="shared" si="22"/>
        <v>11</v>
      </c>
      <c r="G34" s="17">
        <f t="shared" ref="G34:G52" si="25">$G$10</f>
        <v>44270</v>
      </c>
      <c r="H34" s="14">
        <f t="shared" si="6"/>
        <v>18</v>
      </c>
      <c r="I34" s="16">
        <f t="shared" ref="I34:I52" si="26">$I$32</f>
        <v>7.1705000000000005E-2</v>
      </c>
      <c r="J34" s="16">
        <f t="shared" ref="J34:J52" si="27">$J$32</f>
        <v>6.0661E-2</v>
      </c>
      <c r="K34" s="16">
        <f t="shared" si="18"/>
        <v>2.7198448275862069E-2</v>
      </c>
      <c r="L34" s="16">
        <f t="shared" si="19"/>
        <v>3.7651655172413791E-2</v>
      </c>
      <c r="M34" s="29">
        <f t="shared" si="20"/>
        <v>6.4850103448275853E-2</v>
      </c>
      <c r="N34" s="19"/>
      <c r="O34" s="16">
        <f t="shared" ref="O34:O52" si="28">$O$32</f>
        <v>0.111114</v>
      </c>
      <c r="P34" s="16">
        <f t="shared" ref="P34:P52" si="29">$P$32</f>
        <v>9.4070000000000001E-2</v>
      </c>
      <c r="Q34" s="16">
        <f t="shared" si="23"/>
        <v>4.214668965517241E-2</v>
      </c>
      <c r="R34" s="16">
        <f t="shared" si="24"/>
        <v>5.8388275862068968E-2</v>
      </c>
      <c r="S34" s="29">
        <f t="shared" si="21"/>
        <v>0.10053496551724138</v>
      </c>
    </row>
    <row r="35" spans="1:19" ht="13.5" thickBot="1" x14ac:dyDescent="0.25">
      <c r="A35" s="22"/>
      <c r="B35" s="30">
        <v>4</v>
      </c>
      <c r="C35" s="13">
        <f>Sheet2!F7</f>
        <v>44291</v>
      </c>
      <c r="D35" s="13">
        <f>Sheet2!E7</f>
        <v>44259</v>
      </c>
      <c r="E35" s="14">
        <f t="shared" si="17"/>
        <v>32</v>
      </c>
      <c r="F35" s="14">
        <f t="shared" si="22"/>
        <v>10</v>
      </c>
      <c r="G35" s="17">
        <f t="shared" si="25"/>
        <v>44270</v>
      </c>
      <c r="H35" s="14">
        <f t="shared" si="6"/>
        <v>22</v>
      </c>
      <c r="I35" s="16">
        <f t="shared" si="26"/>
        <v>7.1705000000000005E-2</v>
      </c>
      <c r="J35" s="16">
        <f t="shared" si="27"/>
        <v>6.0661E-2</v>
      </c>
      <c r="K35" s="16">
        <f t="shared" si="18"/>
        <v>2.2407812500000002E-2</v>
      </c>
      <c r="L35" s="16">
        <f t="shared" si="19"/>
        <v>4.1704437499999997E-2</v>
      </c>
      <c r="M35" s="29">
        <f t="shared" si="20"/>
        <v>6.4112249999999996E-2</v>
      </c>
      <c r="N35" s="19"/>
      <c r="O35" s="16">
        <f t="shared" si="28"/>
        <v>0.111114</v>
      </c>
      <c r="P35" s="16">
        <f t="shared" si="29"/>
        <v>9.4070000000000001E-2</v>
      </c>
      <c r="Q35" s="16">
        <f t="shared" si="23"/>
        <v>3.4723125000000001E-2</v>
      </c>
      <c r="R35" s="16">
        <f t="shared" si="24"/>
        <v>6.4673124999999998E-2</v>
      </c>
      <c r="S35" s="29">
        <f t="shared" si="21"/>
        <v>9.9396249999999992E-2</v>
      </c>
    </row>
    <row r="36" spans="1:19" ht="13.5" thickBot="1" x14ac:dyDescent="0.25">
      <c r="A36" s="22"/>
      <c r="B36" s="30">
        <v>5</v>
      </c>
      <c r="C36" s="13">
        <f>Sheet2!F8</f>
        <v>44292</v>
      </c>
      <c r="D36" s="13">
        <f>Sheet2!E8</f>
        <v>44260</v>
      </c>
      <c r="E36" s="14">
        <f t="shared" si="17"/>
        <v>32</v>
      </c>
      <c r="F36" s="14">
        <f t="shared" si="22"/>
        <v>9</v>
      </c>
      <c r="G36" s="17">
        <f t="shared" si="25"/>
        <v>44270</v>
      </c>
      <c r="H36" s="14">
        <f t="shared" si="6"/>
        <v>23</v>
      </c>
      <c r="I36" s="16">
        <f t="shared" si="26"/>
        <v>7.1705000000000005E-2</v>
      </c>
      <c r="J36" s="16">
        <f t="shared" si="27"/>
        <v>6.0661E-2</v>
      </c>
      <c r="K36" s="16">
        <f t="shared" si="18"/>
        <v>2.0167031250000002E-2</v>
      </c>
      <c r="L36" s="16">
        <f t="shared" si="19"/>
        <v>4.3600093749999999E-2</v>
      </c>
      <c r="M36" s="29">
        <f t="shared" si="20"/>
        <v>6.3767125000000008E-2</v>
      </c>
      <c r="N36" s="19"/>
      <c r="O36" s="16">
        <f t="shared" si="28"/>
        <v>0.111114</v>
      </c>
      <c r="P36" s="16">
        <f t="shared" si="29"/>
        <v>9.4070000000000001E-2</v>
      </c>
      <c r="Q36" s="16">
        <f t="shared" si="23"/>
        <v>3.1250812500000003E-2</v>
      </c>
      <c r="R36" s="16">
        <f t="shared" si="24"/>
        <v>6.7612812499999994E-2</v>
      </c>
      <c r="S36" s="29">
        <f t="shared" si="21"/>
        <v>9.8863624999999997E-2</v>
      </c>
    </row>
    <row r="37" spans="1:19" ht="13.5" thickBot="1" x14ac:dyDescent="0.25">
      <c r="A37" s="22"/>
      <c r="B37" s="30">
        <v>6</v>
      </c>
      <c r="C37" s="13">
        <f>Sheet2!F9</f>
        <v>44293</v>
      </c>
      <c r="D37" s="13">
        <f>Sheet2!E9</f>
        <v>44263</v>
      </c>
      <c r="E37" s="14">
        <f t="shared" si="17"/>
        <v>30</v>
      </c>
      <c r="F37" s="14">
        <f t="shared" si="22"/>
        <v>6</v>
      </c>
      <c r="G37" s="17">
        <f t="shared" si="25"/>
        <v>44270</v>
      </c>
      <c r="H37" s="14">
        <f t="shared" si="6"/>
        <v>24</v>
      </c>
      <c r="I37" s="16">
        <f t="shared" si="26"/>
        <v>7.1705000000000005E-2</v>
      </c>
      <c r="J37" s="16">
        <f t="shared" si="27"/>
        <v>6.0661E-2</v>
      </c>
      <c r="K37" s="16">
        <f t="shared" si="18"/>
        <v>1.4341000000000001E-2</v>
      </c>
      <c r="L37" s="16">
        <f t="shared" si="19"/>
        <v>4.8528800000000004E-2</v>
      </c>
      <c r="M37" s="29">
        <f t="shared" si="20"/>
        <v>6.2869800000000003E-2</v>
      </c>
      <c r="N37" s="19"/>
      <c r="O37" s="16">
        <f t="shared" si="28"/>
        <v>0.111114</v>
      </c>
      <c r="P37" s="16">
        <f t="shared" si="29"/>
        <v>9.4070000000000001E-2</v>
      </c>
      <c r="Q37" s="16">
        <f t="shared" si="23"/>
        <v>2.2222800000000001E-2</v>
      </c>
      <c r="R37" s="16">
        <f t="shared" si="24"/>
        <v>7.5256000000000003E-2</v>
      </c>
      <c r="S37" s="29">
        <f t="shared" si="21"/>
        <v>9.7478800000000004E-2</v>
      </c>
    </row>
    <row r="38" spans="1:19" ht="13.5" thickBot="1" x14ac:dyDescent="0.25">
      <c r="A38" s="22"/>
      <c r="B38" s="30">
        <v>7</v>
      </c>
      <c r="C38" s="13">
        <f>Sheet2!F10</f>
        <v>44294</v>
      </c>
      <c r="D38" s="13">
        <f>Sheet2!E10</f>
        <v>44264</v>
      </c>
      <c r="E38" s="14">
        <f t="shared" si="17"/>
        <v>30</v>
      </c>
      <c r="F38" s="14">
        <f t="shared" si="22"/>
        <v>5</v>
      </c>
      <c r="G38" s="17">
        <f t="shared" si="25"/>
        <v>44270</v>
      </c>
      <c r="H38" s="14">
        <f t="shared" si="6"/>
        <v>25</v>
      </c>
      <c r="I38" s="16">
        <f t="shared" si="26"/>
        <v>7.1705000000000005E-2</v>
      </c>
      <c r="J38" s="16">
        <f t="shared" si="27"/>
        <v>6.0661E-2</v>
      </c>
      <c r="K38" s="16">
        <f>I38*(F38/E38)</f>
        <v>1.1950833333333334E-2</v>
      </c>
      <c r="L38" s="16">
        <f t="shared" si="19"/>
        <v>5.0550833333333337E-2</v>
      </c>
      <c r="M38" s="29">
        <f t="shared" si="20"/>
        <v>6.2501666666666678E-2</v>
      </c>
      <c r="N38" s="19"/>
      <c r="O38" s="16">
        <f t="shared" si="28"/>
        <v>0.111114</v>
      </c>
      <c r="P38" s="16">
        <f t="shared" si="29"/>
        <v>9.4070000000000001E-2</v>
      </c>
      <c r="Q38" s="16">
        <f t="shared" si="23"/>
        <v>1.8519000000000001E-2</v>
      </c>
      <c r="R38" s="16">
        <f t="shared" si="24"/>
        <v>7.8391666666666665E-2</v>
      </c>
      <c r="S38" s="29">
        <f t="shared" si="21"/>
        <v>9.6910666666666673E-2</v>
      </c>
    </row>
    <row r="39" spans="1:19" ht="13.5" thickBot="1" x14ac:dyDescent="0.25">
      <c r="A39" s="22"/>
      <c r="B39" s="30">
        <v>8</v>
      </c>
      <c r="C39" s="13">
        <f>Sheet2!F11</f>
        <v>44295</v>
      </c>
      <c r="D39" s="13">
        <f>Sheet2!E11</f>
        <v>44265</v>
      </c>
      <c r="E39" s="14">
        <f t="shared" si="17"/>
        <v>30</v>
      </c>
      <c r="F39" s="14">
        <f t="shared" si="22"/>
        <v>4</v>
      </c>
      <c r="G39" s="17">
        <f t="shared" si="25"/>
        <v>44270</v>
      </c>
      <c r="H39" s="14">
        <f t="shared" si="6"/>
        <v>26</v>
      </c>
      <c r="I39" s="16">
        <f t="shared" si="26"/>
        <v>7.1705000000000005E-2</v>
      </c>
      <c r="J39" s="16">
        <f t="shared" si="27"/>
        <v>6.0661E-2</v>
      </c>
      <c r="K39" s="16">
        <f t="shared" ref="K39:K52" si="30">I39*(F39/E39)</f>
        <v>9.560666666666667E-3</v>
      </c>
      <c r="L39" s="16">
        <f t="shared" si="19"/>
        <v>5.2572866666666669E-2</v>
      </c>
      <c r="M39" s="29">
        <f t="shared" si="20"/>
        <v>6.2133533333333338E-2</v>
      </c>
      <c r="N39" s="19"/>
      <c r="O39" s="16">
        <f t="shared" si="28"/>
        <v>0.111114</v>
      </c>
      <c r="P39" s="16">
        <f t="shared" si="29"/>
        <v>9.4070000000000001E-2</v>
      </c>
      <c r="Q39" s="16">
        <f t="shared" si="23"/>
        <v>1.4815200000000001E-2</v>
      </c>
      <c r="R39" s="16">
        <f t="shared" si="24"/>
        <v>8.1527333333333341E-2</v>
      </c>
      <c r="S39" s="29">
        <f t="shared" si="21"/>
        <v>9.6342533333333341E-2</v>
      </c>
    </row>
    <row r="40" spans="1:19" ht="13.5" thickBot="1" x14ac:dyDescent="0.25">
      <c r="A40" s="22"/>
      <c r="B40" s="30">
        <v>9</v>
      </c>
      <c r="C40" s="13">
        <f>Sheet2!F12</f>
        <v>44298</v>
      </c>
      <c r="D40" s="13">
        <f>Sheet2!E12</f>
        <v>44266</v>
      </c>
      <c r="E40" s="14">
        <f t="shared" si="17"/>
        <v>32</v>
      </c>
      <c r="F40" s="14">
        <f t="shared" si="22"/>
        <v>3</v>
      </c>
      <c r="G40" s="17">
        <f t="shared" si="25"/>
        <v>44270</v>
      </c>
      <c r="H40" s="14">
        <f t="shared" si="6"/>
        <v>29</v>
      </c>
      <c r="I40" s="16">
        <f t="shared" si="26"/>
        <v>7.1705000000000005E-2</v>
      </c>
      <c r="J40" s="16">
        <f t="shared" si="27"/>
        <v>6.0661E-2</v>
      </c>
      <c r="K40" s="16">
        <f t="shared" si="30"/>
        <v>6.72234375E-3</v>
      </c>
      <c r="L40" s="16">
        <f t="shared" si="19"/>
        <v>5.4974031249999999E-2</v>
      </c>
      <c r="M40" s="29">
        <f>K40+L40</f>
        <v>6.1696374999999998E-2</v>
      </c>
      <c r="N40" s="19"/>
      <c r="O40" s="16">
        <f t="shared" si="28"/>
        <v>0.111114</v>
      </c>
      <c r="P40" s="16">
        <f t="shared" si="29"/>
        <v>9.4070000000000001E-2</v>
      </c>
      <c r="Q40" s="16">
        <f t="shared" si="23"/>
        <v>1.0416937500000001E-2</v>
      </c>
      <c r="R40" s="16">
        <f t="shared" si="24"/>
        <v>8.5250937499999999E-2</v>
      </c>
      <c r="S40" s="29">
        <f>Q40+R40</f>
        <v>9.5667874999999999E-2</v>
      </c>
    </row>
    <row r="41" spans="1:19" ht="13.5" thickBot="1" x14ac:dyDescent="0.25">
      <c r="A41" s="22"/>
      <c r="B41" s="30">
        <v>10</v>
      </c>
      <c r="C41" s="13">
        <f>Sheet2!F13</f>
        <v>44299</v>
      </c>
      <c r="D41" s="13">
        <f>Sheet2!E13</f>
        <v>44267</v>
      </c>
      <c r="E41" s="14">
        <f t="shared" si="17"/>
        <v>32</v>
      </c>
      <c r="F41" s="14">
        <f t="shared" si="22"/>
        <v>2</v>
      </c>
      <c r="G41" s="17">
        <f t="shared" si="25"/>
        <v>44270</v>
      </c>
      <c r="H41" s="14">
        <f t="shared" si="6"/>
        <v>30</v>
      </c>
      <c r="I41" s="16">
        <f t="shared" si="26"/>
        <v>7.1705000000000005E-2</v>
      </c>
      <c r="J41" s="16">
        <f t="shared" si="27"/>
        <v>6.0661E-2</v>
      </c>
      <c r="K41" s="16">
        <f t="shared" si="30"/>
        <v>4.4815625000000003E-3</v>
      </c>
      <c r="L41" s="16">
        <f t="shared" si="19"/>
        <v>5.6869687500000002E-2</v>
      </c>
      <c r="M41" s="29">
        <f t="shared" ref="M41:M52" si="31">K41+L41</f>
        <v>6.1351250000000003E-2</v>
      </c>
      <c r="N41" s="19"/>
      <c r="O41" s="16">
        <f t="shared" si="28"/>
        <v>0.111114</v>
      </c>
      <c r="P41" s="16">
        <f t="shared" si="29"/>
        <v>9.4070000000000001E-2</v>
      </c>
      <c r="Q41" s="16">
        <f t="shared" si="23"/>
        <v>6.9446250000000003E-3</v>
      </c>
      <c r="R41" s="16">
        <f t="shared" si="24"/>
        <v>8.8190624999999995E-2</v>
      </c>
      <c r="S41" s="29">
        <f t="shared" ref="S41:S52" si="32">Q41+R41</f>
        <v>9.5135249999999991E-2</v>
      </c>
    </row>
    <row r="42" spans="1:19" ht="13.5" thickBot="1" x14ac:dyDescent="0.25">
      <c r="A42" s="22"/>
      <c r="B42" s="31">
        <v>11</v>
      </c>
      <c r="C42" s="24">
        <f>Sheet2!F14</f>
        <v>44300</v>
      </c>
      <c r="D42" s="24">
        <f>Sheet2!E14</f>
        <v>44270</v>
      </c>
      <c r="E42" s="14">
        <f t="shared" si="17"/>
        <v>30</v>
      </c>
      <c r="F42" s="14">
        <v>0</v>
      </c>
      <c r="G42" s="17">
        <f t="shared" si="25"/>
        <v>44270</v>
      </c>
      <c r="H42" s="14">
        <f>E42</f>
        <v>30</v>
      </c>
      <c r="I42" s="16">
        <f t="shared" si="26"/>
        <v>7.1705000000000005E-2</v>
      </c>
      <c r="J42" s="16">
        <f t="shared" si="27"/>
        <v>6.0661E-2</v>
      </c>
      <c r="K42" s="16">
        <f t="shared" si="30"/>
        <v>0</v>
      </c>
      <c r="L42" s="16">
        <f t="shared" si="19"/>
        <v>6.0661E-2</v>
      </c>
      <c r="M42" s="29">
        <f t="shared" si="31"/>
        <v>6.0661E-2</v>
      </c>
      <c r="N42" s="19"/>
      <c r="O42" s="16">
        <f t="shared" si="28"/>
        <v>0.111114</v>
      </c>
      <c r="P42" s="16">
        <f t="shared" si="29"/>
        <v>9.4070000000000001E-2</v>
      </c>
      <c r="Q42" s="16">
        <f t="shared" si="23"/>
        <v>0</v>
      </c>
      <c r="R42" s="16">
        <f t="shared" si="24"/>
        <v>9.4070000000000001E-2</v>
      </c>
      <c r="S42" s="29">
        <f t="shared" si="32"/>
        <v>9.4070000000000001E-2</v>
      </c>
    </row>
    <row r="43" spans="1:19" ht="13.5" thickBot="1" x14ac:dyDescent="0.25">
      <c r="A43" s="22"/>
      <c r="B43" s="31">
        <v>12</v>
      </c>
      <c r="C43" s="24">
        <f>Sheet2!F15</f>
        <v>44301</v>
      </c>
      <c r="D43" s="24">
        <f>Sheet2!E15</f>
        <v>44271</v>
      </c>
      <c r="E43" s="14">
        <f t="shared" si="17"/>
        <v>30</v>
      </c>
      <c r="F43" s="14">
        <v>0</v>
      </c>
      <c r="G43" s="17">
        <f t="shared" si="25"/>
        <v>44270</v>
      </c>
      <c r="H43" s="14">
        <f t="shared" ref="H43:H52" si="33">E43</f>
        <v>30</v>
      </c>
      <c r="I43" s="16">
        <f t="shared" si="26"/>
        <v>7.1705000000000005E-2</v>
      </c>
      <c r="J43" s="16">
        <f t="shared" si="27"/>
        <v>6.0661E-2</v>
      </c>
      <c r="K43" s="16">
        <f t="shared" si="30"/>
        <v>0</v>
      </c>
      <c r="L43" s="16">
        <f t="shared" si="19"/>
        <v>6.0661E-2</v>
      </c>
      <c r="M43" s="29">
        <f t="shared" si="31"/>
        <v>6.0661E-2</v>
      </c>
      <c r="N43" s="19"/>
      <c r="O43" s="16">
        <f t="shared" si="28"/>
        <v>0.111114</v>
      </c>
      <c r="P43" s="16">
        <f t="shared" si="29"/>
        <v>9.4070000000000001E-2</v>
      </c>
      <c r="Q43" s="16">
        <f t="shared" si="23"/>
        <v>0</v>
      </c>
      <c r="R43" s="16">
        <f t="shared" si="24"/>
        <v>9.4070000000000001E-2</v>
      </c>
      <c r="S43" s="29">
        <f t="shared" si="32"/>
        <v>9.4070000000000001E-2</v>
      </c>
    </row>
    <row r="44" spans="1:19" x14ac:dyDescent="0.2">
      <c r="A44" s="22"/>
      <c r="B44" s="31">
        <v>13</v>
      </c>
      <c r="C44" s="24">
        <f>Sheet2!F16</f>
        <v>44302</v>
      </c>
      <c r="D44" s="24">
        <f>Sheet2!E16</f>
        <v>44272</v>
      </c>
      <c r="E44" s="14">
        <f t="shared" si="17"/>
        <v>30</v>
      </c>
      <c r="F44" s="14">
        <v>0</v>
      </c>
      <c r="G44" s="17">
        <f t="shared" si="25"/>
        <v>44270</v>
      </c>
      <c r="H44" s="14">
        <f t="shared" si="33"/>
        <v>30</v>
      </c>
      <c r="I44" s="16">
        <f t="shared" si="26"/>
        <v>7.1705000000000005E-2</v>
      </c>
      <c r="J44" s="16">
        <f t="shared" si="27"/>
        <v>6.0661E-2</v>
      </c>
      <c r="K44" s="16">
        <f t="shared" si="30"/>
        <v>0</v>
      </c>
      <c r="L44" s="16">
        <f t="shared" si="19"/>
        <v>6.0661E-2</v>
      </c>
      <c r="M44" s="29">
        <f t="shared" si="31"/>
        <v>6.0661E-2</v>
      </c>
      <c r="N44" s="19"/>
      <c r="O44" s="16">
        <f t="shared" si="28"/>
        <v>0.111114</v>
      </c>
      <c r="P44" s="16">
        <f t="shared" si="29"/>
        <v>9.4070000000000001E-2</v>
      </c>
      <c r="Q44" s="16">
        <f t="shared" si="23"/>
        <v>0</v>
      </c>
      <c r="R44" s="16">
        <f t="shared" si="24"/>
        <v>9.4070000000000001E-2</v>
      </c>
      <c r="S44" s="29">
        <f t="shared" si="32"/>
        <v>9.4070000000000001E-2</v>
      </c>
    </row>
    <row r="45" spans="1:19" ht="13.5" thickBot="1" x14ac:dyDescent="0.25">
      <c r="A45" s="22"/>
      <c r="B45" s="31">
        <v>14</v>
      </c>
      <c r="C45" s="24">
        <f>Sheet2!F17</f>
        <v>44305</v>
      </c>
      <c r="D45" s="24">
        <f>Sheet2!E17</f>
        <v>44273</v>
      </c>
      <c r="E45" s="14">
        <f t="shared" si="17"/>
        <v>32</v>
      </c>
      <c r="F45" s="14">
        <v>0</v>
      </c>
      <c r="G45" s="17">
        <f t="shared" si="25"/>
        <v>44270</v>
      </c>
      <c r="H45" s="14">
        <f t="shared" si="33"/>
        <v>32</v>
      </c>
      <c r="I45" s="16">
        <f t="shared" si="26"/>
        <v>7.1705000000000005E-2</v>
      </c>
      <c r="J45" s="16">
        <f t="shared" si="27"/>
        <v>6.0661E-2</v>
      </c>
      <c r="K45" s="16">
        <f t="shared" si="30"/>
        <v>0</v>
      </c>
      <c r="L45" s="16">
        <f t="shared" si="19"/>
        <v>6.0661E-2</v>
      </c>
      <c r="M45" s="29">
        <f t="shared" si="31"/>
        <v>6.0661E-2</v>
      </c>
      <c r="N45" s="19"/>
      <c r="O45" s="16">
        <f t="shared" si="28"/>
        <v>0.111114</v>
      </c>
      <c r="P45" s="16">
        <f t="shared" si="29"/>
        <v>9.4070000000000001E-2</v>
      </c>
      <c r="Q45" s="16">
        <f t="shared" si="23"/>
        <v>0</v>
      </c>
      <c r="R45" s="16">
        <f t="shared" si="24"/>
        <v>9.4070000000000001E-2</v>
      </c>
      <c r="S45" s="29">
        <f t="shared" si="32"/>
        <v>9.4070000000000001E-2</v>
      </c>
    </row>
    <row r="46" spans="1:19" ht="13.5" thickBot="1" x14ac:dyDescent="0.25">
      <c r="A46" s="22"/>
      <c r="B46" s="31">
        <v>15</v>
      </c>
      <c r="C46" s="24">
        <f>Sheet2!F18</f>
        <v>44306</v>
      </c>
      <c r="D46" s="24">
        <f>Sheet2!E18</f>
        <v>44274</v>
      </c>
      <c r="E46" s="14">
        <f t="shared" si="17"/>
        <v>32</v>
      </c>
      <c r="F46" s="14">
        <v>0</v>
      </c>
      <c r="G46" s="17">
        <f t="shared" si="25"/>
        <v>44270</v>
      </c>
      <c r="H46" s="14">
        <f t="shared" si="33"/>
        <v>32</v>
      </c>
      <c r="I46" s="16">
        <f t="shared" si="26"/>
        <v>7.1705000000000005E-2</v>
      </c>
      <c r="J46" s="16">
        <f t="shared" si="27"/>
        <v>6.0661E-2</v>
      </c>
      <c r="K46" s="16">
        <f t="shared" si="30"/>
        <v>0</v>
      </c>
      <c r="L46" s="16">
        <f t="shared" si="19"/>
        <v>6.0661E-2</v>
      </c>
      <c r="M46" s="29">
        <f t="shared" si="31"/>
        <v>6.0661E-2</v>
      </c>
      <c r="N46" s="19"/>
      <c r="O46" s="16">
        <f t="shared" si="28"/>
        <v>0.111114</v>
      </c>
      <c r="P46" s="16">
        <f t="shared" si="29"/>
        <v>9.4070000000000001E-2</v>
      </c>
      <c r="Q46" s="16">
        <f t="shared" si="23"/>
        <v>0</v>
      </c>
      <c r="R46" s="16">
        <f t="shared" si="24"/>
        <v>9.4070000000000001E-2</v>
      </c>
      <c r="S46" s="29">
        <f t="shared" si="32"/>
        <v>9.4070000000000001E-2</v>
      </c>
    </row>
    <row r="47" spans="1:19" ht="13.5" thickBot="1" x14ac:dyDescent="0.25">
      <c r="A47" s="22"/>
      <c r="B47" s="31">
        <v>16</v>
      </c>
      <c r="C47" s="24">
        <f>Sheet2!F19</f>
        <v>44307</v>
      </c>
      <c r="D47" s="24">
        <f>Sheet2!E19</f>
        <v>44277</v>
      </c>
      <c r="E47" s="14">
        <f t="shared" si="17"/>
        <v>30</v>
      </c>
      <c r="F47" s="14">
        <v>0</v>
      </c>
      <c r="G47" s="17">
        <f t="shared" si="25"/>
        <v>44270</v>
      </c>
      <c r="H47" s="14">
        <f t="shared" si="33"/>
        <v>30</v>
      </c>
      <c r="I47" s="16">
        <f t="shared" si="26"/>
        <v>7.1705000000000005E-2</v>
      </c>
      <c r="J47" s="16">
        <f t="shared" si="27"/>
        <v>6.0661E-2</v>
      </c>
      <c r="K47" s="16">
        <f t="shared" si="30"/>
        <v>0</v>
      </c>
      <c r="L47" s="16">
        <f t="shared" si="19"/>
        <v>6.0661E-2</v>
      </c>
      <c r="M47" s="29">
        <f t="shared" si="31"/>
        <v>6.0661E-2</v>
      </c>
      <c r="N47" s="19"/>
      <c r="O47" s="16">
        <f t="shared" si="28"/>
        <v>0.111114</v>
      </c>
      <c r="P47" s="16">
        <f t="shared" si="29"/>
        <v>9.4070000000000001E-2</v>
      </c>
      <c r="Q47" s="16">
        <f t="shared" si="23"/>
        <v>0</v>
      </c>
      <c r="R47" s="16">
        <f t="shared" si="24"/>
        <v>9.4070000000000001E-2</v>
      </c>
      <c r="S47" s="29">
        <f t="shared" si="32"/>
        <v>9.4070000000000001E-2</v>
      </c>
    </row>
    <row r="48" spans="1:19" ht="13.5" thickBot="1" x14ac:dyDescent="0.25">
      <c r="A48" s="22"/>
      <c r="B48" s="31">
        <v>17</v>
      </c>
      <c r="C48" s="24">
        <f>Sheet2!F20</f>
        <v>44308</v>
      </c>
      <c r="D48" s="24">
        <f>Sheet2!E20</f>
        <v>44278</v>
      </c>
      <c r="E48" s="14">
        <f t="shared" si="17"/>
        <v>30</v>
      </c>
      <c r="F48" s="14">
        <v>0</v>
      </c>
      <c r="G48" s="17">
        <f t="shared" si="25"/>
        <v>44270</v>
      </c>
      <c r="H48" s="14">
        <f t="shared" si="33"/>
        <v>30</v>
      </c>
      <c r="I48" s="16">
        <f t="shared" si="26"/>
        <v>7.1705000000000005E-2</v>
      </c>
      <c r="J48" s="16">
        <f t="shared" si="27"/>
        <v>6.0661E-2</v>
      </c>
      <c r="K48" s="16">
        <f t="shared" si="30"/>
        <v>0</v>
      </c>
      <c r="L48" s="16">
        <f t="shared" si="19"/>
        <v>6.0661E-2</v>
      </c>
      <c r="M48" s="29">
        <f t="shared" si="31"/>
        <v>6.0661E-2</v>
      </c>
      <c r="N48" s="19"/>
      <c r="O48" s="16">
        <f t="shared" si="28"/>
        <v>0.111114</v>
      </c>
      <c r="P48" s="16">
        <f t="shared" si="29"/>
        <v>9.4070000000000001E-2</v>
      </c>
      <c r="Q48" s="16">
        <f t="shared" si="23"/>
        <v>0</v>
      </c>
      <c r="R48" s="16">
        <f t="shared" si="24"/>
        <v>9.4070000000000001E-2</v>
      </c>
      <c r="S48" s="29">
        <f t="shared" si="32"/>
        <v>9.4070000000000001E-2</v>
      </c>
    </row>
    <row r="49" spans="1:19" ht="13.5" thickBot="1" x14ac:dyDescent="0.25">
      <c r="A49" s="22"/>
      <c r="B49" s="31">
        <v>18</v>
      </c>
      <c r="C49" s="24">
        <f>Sheet2!F21</f>
        <v>44309</v>
      </c>
      <c r="D49" s="24">
        <f>Sheet2!E21</f>
        <v>44279</v>
      </c>
      <c r="E49" s="14">
        <f t="shared" si="17"/>
        <v>30</v>
      </c>
      <c r="F49" s="14">
        <v>0</v>
      </c>
      <c r="G49" s="17">
        <f t="shared" si="25"/>
        <v>44270</v>
      </c>
      <c r="H49" s="14">
        <f t="shared" si="33"/>
        <v>30</v>
      </c>
      <c r="I49" s="16">
        <f t="shared" si="26"/>
        <v>7.1705000000000005E-2</v>
      </c>
      <c r="J49" s="16">
        <f t="shared" si="27"/>
        <v>6.0661E-2</v>
      </c>
      <c r="K49" s="16">
        <f t="shared" si="30"/>
        <v>0</v>
      </c>
      <c r="L49" s="16">
        <f t="shared" si="19"/>
        <v>6.0661E-2</v>
      </c>
      <c r="M49" s="29">
        <f t="shared" si="31"/>
        <v>6.0661E-2</v>
      </c>
      <c r="N49" s="19"/>
      <c r="O49" s="16">
        <f t="shared" si="28"/>
        <v>0.111114</v>
      </c>
      <c r="P49" s="16">
        <f t="shared" si="29"/>
        <v>9.4070000000000001E-2</v>
      </c>
      <c r="Q49" s="16">
        <f t="shared" si="23"/>
        <v>0</v>
      </c>
      <c r="R49" s="16">
        <f t="shared" si="24"/>
        <v>9.4070000000000001E-2</v>
      </c>
      <c r="S49" s="29">
        <f t="shared" si="32"/>
        <v>9.4070000000000001E-2</v>
      </c>
    </row>
    <row r="50" spans="1:19" ht="13.5" thickBot="1" x14ac:dyDescent="0.25">
      <c r="A50" s="22"/>
      <c r="B50" s="31">
        <v>19</v>
      </c>
      <c r="C50" s="24">
        <f>Sheet2!F22</f>
        <v>44312</v>
      </c>
      <c r="D50" s="24">
        <f>Sheet2!E22</f>
        <v>44280</v>
      </c>
      <c r="E50" s="14">
        <f t="shared" si="17"/>
        <v>32</v>
      </c>
      <c r="F50" s="14">
        <v>0</v>
      </c>
      <c r="G50" s="17">
        <f t="shared" si="25"/>
        <v>44270</v>
      </c>
      <c r="H50" s="14">
        <f t="shared" si="33"/>
        <v>32</v>
      </c>
      <c r="I50" s="16">
        <f t="shared" si="26"/>
        <v>7.1705000000000005E-2</v>
      </c>
      <c r="J50" s="16">
        <f t="shared" si="27"/>
        <v>6.0661E-2</v>
      </c>
      <c r="K50" s="16">
        <f t="shared" si="30"/>
        <v>0</v>
      </c>
      <c r="L50" s="16">
        <f t="shared" si="19"/>
        <v>6.0661E-2</v>
      </c>
      <c r="M50" s="29">
        <f t="shared" si="31"/>
        <v>6.0661E-2</v>
      </c>
      <c r="N50" s="19"/>
      <c r="O50" s="16">
        <f t="shared" si="28"/>
        <v>0.111114</v>
      </c>
      <c r="P50" s="16">
        <f t="shared" si="29"/>
        <v>9.4070000000000001E-2</v>
      </c>
      <c r="Q50" s="16">
        <f t="shared" si="23"/>
        <v>0</v>
      </c>
      <c r="R50" s="16">
        <f t="shared" si="24"/>
        <v>9.4070000000000001E-2</v>
      </c>
      <c r="S50" s="29">
        <f t="shared" si="32"/>
        <v>9.4070000000000001E-2</v>
      </c>
    </row>
    <row r="51" spans="1:19" ht="13.5" thickBot="1" x14ac:dyDescent="0.25">
      <c r="A51" s="22"/>
      <c r="B51" s="31">
        <v>20</v>
      </c>
      <c r="C51" s="24">
        <f>Sheet2!F23</f>
        <v>44313</v>
      </c>
      <c r="D51" s="24">
        <f>Sheet2!E23</f>
        <v>44281</v>
      </c>
      <c r="E51" s="14">
        <f t="shared" si="17"/>
        <v>32</v>
      </c>
      <c r="F51" s="14">
        <v>0</v>
      </c>
      <c r="G51" s="17">
        <f t="shared" si="25"/>
        <v>44270</v>
      </c>
      <c r="H51" s="14">
        <f t="shared" si="33"/>
        <v>32</v>
      </c>
      <c r="I51" s="16">
        <f t="shared" si="26"/>
        <v>7.1705000000000005E-2</v>
      </c>
      <c r="J51" s="16">
        <f t="shared" si="27"/>
        <v>6.0661E-2</v>
      </c>
      <c r="K51" s="16">
        <f t="shared" si="30"/>
        <v>0</v>
      </c>
      <c r="L51" s="16">
        <f t="shared" si="19"/>
        <v>6.0661E-2</v>
      </c>
      <c r="M51" s="29">
        <f t="shared" si="31"/>
        <v>6.0661E-2</v>
      </c>
      <c r="N51" s="19"/>
      <c r="O51" s="16">
        <f t="shared" si="28"/>
        <v>0.111114</v>
      </c>
      <c r="P51" s="16">
        <f t="shared" si="29"/>
        <v>9.4070000000000001E-2</v>
      </c>
      <c r="Q51" s="16">
        <f t="shared" si="23"/>
        <v>0</v>
      </c>
      <c r="R51" s="16">
        <f t="shared" si="24"/>
        <v>9.4070000000000001E-2</v>
      </c>
      <c r="S51" s="29">
        <f t="shared" si="32"/>
        <v>9.4070000000000001E-2</v>
      </c>
    </row>
    <row r="52" spans="1:19" ht="13.5" thickBot="1" x14ac:dyDescent="0.25">
      <c r="A52" s="23"/>
      <c r="B52" s="31">
        <v>21</v>
      </c>
      <c r="C52" s="24">
        <f>Sheet2!F24</f>
        <v>44314</v>
      </c>
      <c r="D52" s="24">
        <f>Sheet2!E24</f>
        <v>44284</v>
      </c>
      <c r="E52" s="14">
        <f t="shared" si="17"/>
        <v>30</v>
      </c>
      <c r="F52" s="14">
        <v>0</v>
      </c>
      <c r="G52" s="17">
        <f t="shared" si="25"/>
        <v>44270</v>
      </c>
      <c r="H52" s="14">
        <f t="shared" si="33"/>
        <v>30</v>
      </c>
      <c r="I52" s="16">
        <f t="shared" si="26"/>
        <v>7.1705000000000005E-2</v>
      </c>
      <c r="J52" s="16">
        <f t="shared" si="27"/>
        <v>6.0661E-2</v>
      </c>
      <c r="K52" s="16">
        <f t="shared" si="30"/>
        <v>0</v>
      </c>
      <c r="L52" s="16">
        <f t="shared" si="19"/>
        <v>6.0661E-2</v>
      </c>
      <c r="M52" s="29">
        <f t="shared" si="31"/>
        <v>6.0661E-2</v>
      </c>
      <c r="N52" s="20"/>
      <c r="O52" s="16">
        <f t="shared" si="28"/>
        <v>0.111114</v>
      </c>
      <c r="P52" s="16">
        <f t="shared" si="29"/>
        <v>9.4070000000000001E-2</v>
      </c>
      <c r="Q52" s="16">
        <f t="shared" si="23"/>
        <v>0</v>
      </c>
      <c r="R52" s="16">
        <f t="shared" si="24"/>
        <v>9.4070000000000001E-2</v>
      </c>
      <c r="S52" s="29">
        <f t="shared" si="32"/>
        <v>9.4070000000000001E-2</v>
      </c>
    </row>
  </sheetData>
  <mergeCells count="4">
    <mergeCell ref="I7:M7"/>
    <mergeCell ref="O7:S7"/>
    <mergeCell ref="A10:A30"/>
    <mergeCell ref="A32:A52"/>
  </mergeCells>
  <printOptions horizontalCentered="1"/>
  <pageMargins left="0.25" right="0.25" top="0.75" bottom="0.75" header="0.3" footer="0.3"/>
  <pageSetup scale="55" orientation="landscape" horizontalDpi="1200" verticalDpi="1200" r:id="rId1"/>
  <ignoredErrors>
    <ignoredError sqref="B10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0B7EB-237C-43D8-BF1C-0EDF3E138617}">
  <dimension ref="B2:N24"/>
  <sheetViews>
    <sheetView showGridLines="0" workbookViewId="0">
      <selection activeCell="C14" sqref="C14"/>
    </sheetView>
  </sheetViews>
  <sheetFormatPr defaultRowHeight="15" x14ac:dyDescent="0.25"/>
  <sheetData>
    <row r="2" spans="2:14" ht="15.75" x14ac:dyDescent="0.25">
      <c r="B2" s="1" t="s">
        <v>44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x14ac:dyDescent="0.25">
      <c r="B3" s="5"/>
      <c r="C3" s="6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37</v>
      </c>
      <c r="I3" s="6" t="s">
        <v>38</v>
      </c>
      <c r="J3" s="6" t="s">
        <v>39</v>
      </c>
      <c r="K3" s="6" t="s">
        <v>40</v>
      </c>
      <c r="L3" s="6" t="s">
        <v>41</v>
      </c>
      <c r="M3" s="6" t="s">
        <v>42</v>
      </c>
      <c r="N3" s="6" t="s">
        <v>43</v>
      </c>
    </row>
    <row r="4" spans="2:14" x14ac:dyDescent="0.25">
      <c r="B4" s="7" t="s">
        <v>11</v>
      </c>
      <c r="C4" s="8">
        <v>44195</v>
      </c>
      <c r="D4" s="8">
        <v>44225</v>
      </c>
      <c r="E4" s="8">
        <v>44256</v>
      </c>
      <c r="F4" s="8">
        <v>44285</v>
      </c>
      <c r="G4" s="8">
        <v>44315</v>
      </c>
      <c r="H4" s="8">
        <v>44344</v>
      </c>
      <c r="I4" s="8">
        <v>44376</v>
      </c>
      <c r="J4" s="8">
        <v>44406</v>
      </c>
      <c r="K4" s="8">
        <v>44435</v>
      </c>
      <c r="L4" s="8">
        <v>44467</v>
      </c>
      <c r="M4" s="8">
        <v>44496</v>
      </c>
      <c r="N4" s="8">
        <v>44529</v>
      </c>
    </row>
    <row r="5" spans="2:14" x14ac:dyDescent="0.25">
      <c r="B5" s="7" t="s">
        <v>12</v>
      </c>
      <c r="C5" s="8">
        <v>44196</v>
      </c>
      <c r="D5" s="8">
        <v>44228</v>
      </c>
      <c r="E5" s="8">
        <v>44257</v>
      </c>
      <c r="F5" s="8">
        <v>44286</v>
      </c>
      <c r="G5" s="8">
        <v>44316</v>
      </c>
      <c r="H5" s="8">
        <v>44348</v>
      </c>
      <c r="I5" s="8">
        <v>44377</v>
      </c>
      <c r="J5" s="8">
        <v>44407</v>
      </c>
      <c r="K5" s="8">
        <v>44438</v>
      </c>
      <c r="L5" s="8">
        <v>44468</v>
      </c>
      <c r="M5" s="8">
        <v>44497</v>
      </c>
      <c r="N5" s="8">
        <v>44530</v>
      </c>
    </row>
    <row r="6" spans="2:14" x14ac:dyDescent="0.25">
      <c r="B6" s="7" t="s">
        <v>13</v>
      </c>
      <c r="C6" s="8">
        <v>44200</v>
      </c>
      <c r="D6" s="8">
        <v>44229</v>
      </c>
      <c r="E6" s="8">
        <v>44258</v>
      </c>
      <c r="F6" s="8">
        <v>44287</v>
      </c>
      <c r="G6" s="8">
        <v>44319</v>
      </c>
      <c r="H6" s="8">
        <v>44349</v>
      </c>
      <c r="I6" s="8">
        <v>44378</v>
      </c>
      <c r="J6" s="8">
        <v>44410</v>
      </c>
      <c r="K6" s="8">
        <v>44439</v>
      </c>
      <c r="L6" s="8">
        <v>44469</v>
      </c>
      <c r="M6" s="8">
        <v>44498</v>
      </c>
      <c r="N6" s="8">
        <v>44531</v>
      </c>
    </row>
    <row r="7" spans="2:14" x14ac:dyDescent="0.25">
      <c r="B7" s="7" t="s">
        <v>14</v>
      </c>
      <c r="C7" s="8">
        <v>44201</v>
      </c>
      <c r="D7" s="8">
        <v>44230</v>
      </c>
      <c r="E7" s="8">
        <v>44259</v>
      </c>
      <c r="F7" s="8">
        <v>44291</v>
      </c>
      <c r="G7" s="8">
        <v>44320</v>
      </c>
      <c r="H7" s="8">
        <v>44350</v>
      </c>
      <c r="I7" s="8">
        <v>44379</v>
      </c>
      <c r="J7" s="8">
        <v>44411</v>
      </c>
      <c r="K7" s="8">
        <v>44440</v>
      </c>
      <c r="L7" s="8">
        <v>44470</v>
      </c>
      <c r="M7" s="8">
        <v>44501</v>
      </c>
      <c r="N7" s="8">
        <v>44532</v>
      </c>
    </row>
    <row r="8" spans="2:14" x14ac:dyDescent="0.25">
      <c r="B8" s="7" t="s">
        <v>15</v>
      </c>
      <c r="C8" s="8">
        <v>44202</v>
      </c>
      <c r="D8" s="8">
        <v>44231</v>
      </c>
      <c r="E8" s="8">
        <v>44260</v>
      </c>
      <c r="F8" s="8">
        <v>44292</v>
      </c>
      <c r="G8" s="8">
        <v>44321</v>
      </c>
      <c r="H8" s="8">
        <v>44351</v>
      </c>
      <c r="I8" s="8">
        <v>44383</v>
      </c>
      <c r="J8" s="8">
        <v>44412</v>
      </c>
      <c r="K8" s="8">
        <v>44441</v>
      </c>
      <c r="L8" s="8">
        <v>44473</v>
      </c>
      <c r="M8" s="8">
        <v>44502</v>
      </c>
      <c r="N8" s="8">
        <v>44533</v>
      </c>
    </row>
    <row r="9" spans="2:14" x14ac:dyDescent="0.25">
      <c r="B9" s="7" t="s">
        <v>16</v>
      </c>
      <c r="C9" s="8">
        <v>44203</v>
      </c>
      <c r="D9" s="8">
        <v>44232</v>
      </c>
      <c r="E9" s="8">
        <v>44263</v>
      </c>
      <c r="F9" s="8">
        <v>44293</v>
      </c>
      <c r="G9" s="8">
        <v>44322</v>
      </c>
      <c r="H9" s="8">
        <v>44354</v>
      </c>
      <c r="I9" s="8">
        <v>44384</v>
      </c>
      <c r="J9" s="8">
        <v>44413</v>
      </c>
      <c r="K9" s="8">
        <v>44442</v>
      </c>
      <c r="L9" s="8">
        <v>44474</v>
      </c>
      <c r="M9" s="8">
        <v>44503</v>
      </c>
      <c r="N9" s="8">
        <v>44536</v>
      </c>
    </row>
    <row r="10" spans="2:14" x14ac:dyDescent="0.25">
      <c r="B10" s="7" t="s">
        <v>17</v>
      </c>
      <c r="C10" s="8">
        <v>44204</v>
      </c>
      <c r="D10" s="8">
        <v>44235</v>
      </c>
      <c r="E10" s="8">
        <v>44264</v>
      </c>
      <c r="F10" s="8">
        <v>44294</v>
      </c>
      <c r="G10" s="8">
        <v>44323</v>
      </c>
      <c r="H10" s="8">
        <v>44355</v>
      </c>
      <c r="I10" s="8">
        <v>44385</v>
      </c>
      <c r="J10" s="8">
        <v>44414</v>
      </c>
      <c r="K10" s="8">
        <v>44446</v>
      </c>
      <c r="L10" s="8">
        <v>44475</v>
      </c>
      <c r="M10" s="8">
        <v>44504</v>
      </c>
      <c r="N10" s="8">
        <v>44537</v>
      </c>
    </row>
    <row r="11" spans="2:14" x14ac:dyDescent="0.25">
      <c r="B11" s="7" t="s">
        <v>18</v>
      </c>
      <c r="C11" s="8">
        <v>44207</v>
      </c>
      <c r="D11" s="8">
        <v>44236</v>
      </c>
      <c r="E11" s="8">
        <v>44265</v>
      </c>
      <c r="F11" s="8">
        <v>44295</v>
      </c>
      <c r="G11" s="8">
        <v>44326</v>
      </c>
      <c r="H11" s="8">
        <v>44356</v>
      </c>
      <c r="I11" s="8">
        <v>44386</v>
      </c>
      <c r="J11" s="8">
        <v>44417</v>
      </c>
      <c r="K11" s="8">
        <v>44447</v>
      </c>
      <c r="L11" s="8">
        <v>44476</v>
      </c>
      <c r="M11" s="8">
        <v>44505</v>
      </c>
      <c r="N11" s="8">
        <v>44538</v>
      </c>
    </row>
    <row r="12" spans="2:14" x14ac:dyDescent="0.25">
      <c r="B12" s="7" t="s">
        <v>19</v>
      </c>
      <c r="C12" s="8">
        <v>44208</v>
      </c>
      <c r="D12" s="8">
        <v>44237</v>
      </c>
      <c r="E12" s="8">
        <v>44266</v>
      </c>
      <c r="F12" s="8">
        <v>44298</v>
      </c>
      <c r="G12" s="8">
        <v>44327</v>
      </c>
      <c r="H12" s="8">
        <v>44357</v>
      </c>
      <c r="I12" s="8">
        <v>44389</v>
      </c>
      <c r="J12" s="8">
        <v>44418</v>
      </c>
      <c r="K12" s="8">
        <v>44448</v>
      </c>
      <c r="L12" s="8">
        <v>44477</v>
      </c>
      <c r="M12" s="8">
        <v>44508</v>
      </c>
      <c r="N12" s="8">
        <v>44539</v>
      </c>
    </row>
    <row r="13" spans="2:14" x14ac:dyDescent="0.25">
      <c r="B13" s="7" t="s">
        <v>20</v>
      </c>
      <c r="C13" s="8">
        <v>44209</v>
      </c>
      <c r="D13" s="8">
        <v>44238</v>
      </c>
      <c r="E13" s="8">
        <v>44267</v>
      </c>
      <c r="F13" s="8">
        <v>44299</v>
      </c>
      <c r="G13" s="8">
        <v>44328</v>
      </c>
      <c r="H13" s="8">
        <v>44358</v>
      </c>
      <c r="I13" s="8">
        <v>44390</v>
      </c>
      <c r="J13" s="8">
        <v>44419</v>
      </c>
      <c r="K13" s="8">
        <v>44449</v>
      </c>
      <c r="L13" s="8">
        <v>44480</v>
      </c>
      <c r="M13" s="8">
        <v>44509</v>
      </c>
      <c r="N13" s="8">
        <v>44540</v>
      </c>
    </row>
    <row r="14" spans="2:14" x14ac:dyDescent="0.25">
      <c r="B14" s="7" t="s">
        <v>21</v>
      </c>
      <c r="C14" s="8">
        <v>44210</v>
      </c>
      <c r="D14" s="8">
        <v>44239</v>
      </c>
      <c r="E14" s="8">
        <v>44270</v>
      </c>
      <c r="F14" s="8">
        <v>44300</v>
      </c>
      <c r="G14" s="8">
        <v>44329</v>
      </c>
      <c r="H14" s="8">
        <v>44361</v>
      </c>
      <c r="I14" s="8">
        <v>44391</v>
      </c>
      <c r="J14" s="8">
        <v>44420</v>
      </c>
      <c r="K14" s="8">
        <v>44452</v>
      </c>
      <c r="L14" s="8">
        <v>44481</v>
      </c>
      <c r="M14" s="8">
        <v>44510</v>
      </c>
      <c r="N14" s="8">
        <v>44543</v>
      </c>
    </row>
    <row r="15" spans="2:14" x14ac:dyDescent="0.25">
      <c r="B15" s="7" t="s">
        <v>22</v>
      </c>
      <c r="C15" s="8">
        <v>44211</v>
      </c>
      <c r="D15" s="8">
        <v>44242</v>
      </c>
      <c r="E15" s="8">
        <v>44271</v>
      </c>
      <c r="F15" s="8">
        <v>44301</v>
      </c>
      <c r="G15" s="8">
        <v>44330</v>
      </c>
      <c r="H15" s="8">
        <v>44362</v>
      </c>
      <c r="I15" s="8">
        <v>44392</v>
      </c>
      <c r="J15" s="8">
        <v>44421</v>
      </c>
      <c r="K15" s="8">
        <v>44453</v>
      </c>
      <c r="L15" s="8">
        <v>44482</v>
      </c>
      <c r="M15" s="8">
        <v>44511</v>
      </c>
      <c r="N15" s="8">
        <v>44544</v>
      </c>
    </row>
    <row r="16" spans="2:14" x14ac:dyDescent="0.25">
      <c r="B16" s="7" t="s">
        <v>23</v>
      </c>
      <c r="C16" s="8">
        <v>44214</v>
      </c>
      <c r="D16" s="8">
        <v>44243</v>
      </c>
      <c r="E16" s="8">
        <v>44272</v>
      </c>
      <c r="F16" s="8">
        <v>44302</v>
      </c>
      <c r="G16" s="8">
        <v>44333</v>
      </c>
      <c r="H16" s="8">
        <v>44363</v>
      </c>
      <c r="I16" s="8">
        <v>44393</v>
      </c>
      <c r="J16" s="8">
        <v>44424</v>
      </c>
      <c r="K16" s="8">
        <v>44454</v>
      </c>
      <c r="L16" s="8">
        <v>44483</v>
      </c>
      <c r="M16" s="8">
        <v>44512</v>
      </c>
      <c r="N16" s="8">
        <v>44545</v>
      </c>
    </row>
    <row r="17" spans="2:14" x14ac:dyDescent="0.25">
      <c r="B17" s="7" t="s">
        <v>24</v>
      </c>
      <c r="C17" s="8">
        <v>44215</v>
      </c>
      <c r="D17" s="8">
        <v>44244</v>
      </c>
      <c r="E17" s="8">
        <v>44273</v>
      </c>
      <c r="F17" s="8">
        <v>44305</v>
      </c>
      <c r="G17" s="8">
        <v>44334</v>
      </c>
      <c r="H17" s="8">
        <v>44364</v>
      </c>
      <c r="I17" s="8">
        <v>44396</v>
      </c>
      <c r="J17" s="8">
        <v>44425</v>
      </c>
      <c r="K17" s="8">
        <v>44455</v>
      </c>
      <c r="L17" s="8">
        <v>44484</v>
      </c>
      <c r="M17" s="8">
        <v>44515</v>
      </c>
      <c r="N17" s="8">
        <v>44546</v>
      </c>
    </row>
    <row r="18" spans="2:14" x14ac:dyDescent="0.25">
      <c r="B18" s="7" t="s">
        <v>25</v>
      </c>
      <c r="C18" s="8">
        <v>44216</v>
      </c>
      <c r="D18" s="8">
        <v>44245</v>
      </c>
      <c r="E18" s="8">
        <v>44274</v>
      </c>
      <c r="F18" s="8">
        <v>44306</v>
      </c>
      <c r="G18" s="8">
        <v>44335</v>
      </c>
      <c r="H18" s="8">
        <v>44365</v>
      </c>
      <c r="I18" s="8">
        <v>44397</v>
      </c>
      <c r="J18" s="8">
        <v>44426</v>
      </c>
      <c r="K18" s="8">
        <v>44456</v>
      </c>
      <c r="L18" s="8">
        <v>44487</v>
      </c>
      <c r="M18" s="8">
        <v>44516</v>
      </c>
      <c r="N18" s="8">
        <v>44547</v>
      </c>
    </row>
    <row r="19" spans="2:14" x14ac:dyDescent="0.25">
      <c r="B19" s="7" t="s">
        <v>26</v>
      </c>
      <c r="C19" s="8">
        <v>44217</v>
      </c>
      <c r="D19" s="8">
        <v>44246</v>
      </c>
      <c r="E19" s="8">
        <v>44277</v>
      </c>
      <c r="F19" s="8">
        <v>44307</v>
      </c>
      <c r="G19" s="8">
        <v>44336</v>
      </c>
      <c r="H19" s="8">
        <v>44368</v>
      </c>
      <c r="I19" s="8">
        <v>44398</v>
      </c>
      <c r="J19" s="8">
        <v>44427</v>
      </c>
      <c r="K19" s="8">
        <v>44459</v>
      </c>
      <c r="L19" s="8">
        <v>44488</v>
      </c>
      <c r="M19" s="8">
        <v>44517</v>
      </c>
      <c r="N19" s="8">
        <v>44550</v>
      </c>
    </row>
    <row r="20" spans="2:14" x14ac:dyDescent="0.25">
      <c r="B20" s="7" t="s">
        <v>27</v>
      </c>
      <c r="C20" s="8">
        <v>44218</v>
      </c>
      <c r="D20" s="8">
        <v>44249</v>
      </c>
      <c r="E20" s="8">
        <v>44278</v>
      </c>
      <c r="F20" s="8">
        <v>44308</v>
      </c>
      <c r="G20" s="8">
        <v>44337</v>
      </c>
      <c r="H20" s="8">
        <v>44369</v>
      </c>
      <c r="I20" s="8">
        <v>44399</v>
      </c>
      <c r="J20" s="8">
        <v>44428</v>
      </c>
      <c r="K20" s="8">
        <v>44460</v>
      </c>
      <c r="L20" s="8">
        <v>44489</v>
      </c>
      <c r="M20" s="8">
        <v>44518</v>
      </c>
      <c r="N20" s="8">
        <v>44551</v>
      </c>
    </row>
    <row r="21" spans="2:14" x14ac:dyDescent="0.25">
      <c r="B21" s="7" t="s">
        <v>28</v>
      </c>
      <c r="C21" s="8">
        <v>44221</v>
      </c>
      <c r="D21" s="8">
        <v>44250</v>
      </c>
      <c r="E21" s="8">
        <v>44279</v>
      </c>
      <c r="F21" s="8">
        <v>44309</v>
      </c>
      <c r="G21" s="8">
        <v>44340</v>
      </c>
      <c r="H21" s="8">
        <v>44370</v>
      </c>
      <c r="I21" s="8">
        <v>44400</v>
      </c>
      <c r="J21" s="8">
        <v>44431</v>
      </c>
      <c r="K21" s="8">
        <v>44461</v>
      </c>
      <c r="L21" s="8">
        <v>44490</v>
      </c>
      <c r="M21" s="8">
        <v>44519</v>
      </c>
      <c r="N21" s="8">
        <v>44552</v>
      </c>
    </row>
    <row r="22" spans="2:14" x14ac:dyDescent="0.25">
      <c r="B22" s="7" t="s">
        <v>29</v>
      </c>
      <c r="C22" s="8">
        <v>44222</v>
      </c>
      <c r="D22" s="8">
        <v>44251</v>
      </c>
      <c r="E22" s="8">
        <v>44280</v>
      </c>
      <c r="F22" s="8">
        <v>44312</v>
      </c>
      <c r="G22" s="8">
        <v>44341</v>
      </c>
      <c r="H22" s="8">
        <v>44371</v>
      </c>
      <c r="I22" s="8">
        <v>44403</v>
      </c>
      <c r="J22" s="8">
        <v>44432</v>
      </c>
      <c r="K22" s="8">
        <v>44462</v>
      </c>
      <c r="L22" s="8">
        <v>44491</v>
      </c>
      <c r="M22" s="8">
        <v>44522</v>
      </c>
      <c r="N22" s="8">
        <v>44557</v>
      </c>
    </row>
    <row r="23" spans="2:14" x14ac:dyDescent="0.25">
      <c r="B23" s="7" t="s">
        <v>30</v>
      </c>
      <c r="C23" s="8">
        <v>44223</v>
      </c>
      <c r="D23" s="8">
        <v>44252</v>
      </c>
      <c r="E23" s="8">
        <v>44281</v>
      </c>
      <c r="F23" s="8">
        <v>44313</v>
      </c>
      <c r="G23" s="8">
        <v>44342</v>
      </c>
      <c r="H23" s="8">
        <v>44372</v>
      </c>
      <c r="I23" s="8">
        <v>44404</v>
      </c>
      <c r="J23" s="8">
        <v>44433</v>
      </c>
      <c r="K23" s="8">
        <v>44463</v>
      </c>
      <c r="L23" s="8">
        <v>44494</v>
      </c>
      <c r="M23" s="8">
        <v>44523</v>
      </c>
      <c r="N23" s="8">
        <v>44558</v>
      </c>
    </row>
    <row r="24" spans="2:14" x14ac:dyDescent="0.25">
      <c r="B24" s="7" t="s">
        <v>31</v>
      </c>
      <c r="C24" s="8">
        <v>44224</v>
      </c>
      <c r="D24" s="8">
        <v>44253</v>
      </c>
      <c r="E24" s="8">
        <v>44284</v>
      </c>
      <c r="F24" s="8">
        <v>44314</v>
      </c>
      <c r="G24" s="8">
        <v>44343</v>
      </c>
      <c r="H24" s="8">
        <v>44375</v>
      </c>
      <c r="I24" s="8">
        <v>44405</v>
      </c>
      <c r="J24" s="8">
        <v>44434</v>
      </c>
      <c r="K24" s="8">
        <v>44466</v>
      </c>
      <c r="L24" s="8">
        <v>44495</v>
      </c>
      <c r="M24" s="8">
        <v>44524</v>
      </c>
      <c r="N24" s="8">
        <v>44559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A3OTI8L1VzZXJOYW1lPjxEYXRlVGltZT4zLzEzLzIwMjQgODoxOTo0Ny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805D1E1DA4A49A223477D3B105720" ma:contentTypeVersion="14" ma:contentTypeDescription="Create a new document." ma:contentTypeScope="" ma:versionID="3fc744c9700b8e7b959b5b06742e821a">
  <xsd:schema xmlns:xsd="http://www.w3.org/2001/XMLSchema" xmlns:xs="http://www.w3.org/2001/XMLSchema" xmlns:p="http://schemas.microsoft.com/office/2006/metadata/properties" xmlns:ns2="f88ffb1c-9230-4705-a789-27bae69f5829" xmlns:ns3="b6888f76-1100-40b0-929b-1efe9044426d" targetNamespace="http://schemas.microsoft.com/office/2006/metadata/properties" ma:root="true" ma:fieldsID="8bf01d9ed398ddea1b30218988636c3d" ns2:_="" ns3:_="">
    <xsd:import namespace="f88ffb1c-9230-4705-a789-27bae69f5829"/>
    <xsd:import namespace="b6888f76-1100-40b0-929b-1efe90444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ffb1c-9230-4705-a789-27bae69f5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88f76-1100-40b0-929b-1efe90444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b0cac33-65cc-488e-b290-aff2b08f7242}" ma:internalName="TaxCatchAll" ma:showField="CatchAllData" ma:web="b6888f76-1100-40b0-929b-1efe904442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8ffb1c-9230-4705-a789-27bae69f5829">
      <Terms xmlns="http://schemas.microsoft.com/office/infopath/2007/PartnerControls"/>
    </lcf76f155ced4ddcb4097134ff3c332f>
    <TaxCatchAll xmlns="b6888f76-1100-40b0-929b-1efe9044426d" xsi:nil="true"/>
  </documentManagement>
</p:properties>
</file>

<file path=customXml/itemProps1.xml><?xml version="1.0" encoding="utf-8"?>
<ds:datastoreItem xmlns:ds="http://schemas.openxmlformats.org/officeDocument/2006/customXml" ds:itemID="{5C3E0FA7-44AD-4494-B082-0939B76D144A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D618F5B-A69E-484A-862A-70227A68223E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530CA873-3820-4ADB-93A2-7A68735D9BCB}"/>
</file>

<file path=customXml/itemProps4.xml><?xml version="1.0" encoding="utf-8"?>
<ds:datastoreItem xmlns:ds="http://schemas.openxmlformats.org/officeDocument/2006/customXml" ds:itemID="{59C5655E-C64D-47ED-B7A0-CEB457FE9CEC}"/>
</file>

<file path=customXml/itemProps5.xml><?xml version="1.0" encoding="utf-8"?>
<ds:datastoreItem xmlns:ds="http://schemas.openxmlformats.org/officeDocument/2006/customXml" ds:itemID="{E8D3DA62-6E5E-4D9A-AF78-4985F351A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Lerah M Kahn</dc:creator>
  <cp:lastModifiedBy>Lerah M Kahn</cp:lastModifiedBy>
  <cp:lastPrinted>2024-03-14T15:19:22Z</cp:lastPrinted>
  <dcterms:created xsi:type="dcterms:W3CDTF">2024-03-13T18:56:11Z</dcterms:created>
  <dcterms:modified xsi:type="dcterms:W3CDTF">2024-03-14T15:22:24Z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ea470a53-98b5-4dc6-bb65-2c61c64c8b35</vt:lpwstr>
  </property>
  <property fmtid="{D5CDD505-2E9C-101B-9397-08002B2CF9AE}" pid="3" name="bjClsUserRVM">
    <vt:lpwstr>[]</vt:lpwstr>
  </property>
  <property fmtid="{D5CDD505-2E9C-101B-9397-08002B2CF9AE}" pid="4" name="bjSaver">
    <vt:lpwstr>Yzo6iu4RCOp5VcJWjy40zzIEO7NbA0wx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{5C3E0FA7-44AD-4494-B082-0939B76D144A}</vt:lpwstr>
  </property>
  <property fmtid="{D5CDD505-2E9C-101B-9397-08002B2CF9AE}" pid="12" name="ContentTypeId">
    <vt:lpwstr>0x0101004DF805D1E1DA4A49A223477D3B105720</vt:lpwstr>
  </property>
</Properties>
</file>