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5\"/>
    </mc:Choice>
  </mc:AlternateContent>
  <xr:revisionPtr revIDLastSave="0" documentId="13_ncr:1_{7764AD12-BF1E-4E5B-A289-BDE6F0DA3A98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Jan-2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0" l="1"/>
  <c r="E31" i="10" l="1"/>
  <c r="E17" i="10"/>
  <c r="E31" i="11"/>
  <c r="E27" i="11"/>
  <c r="E17" i="11" l="1"/>
  <c r="E31" i="12"/>
  <c r="E27" i="12"/>
  <c r="E17" i="12"/>
  <c r="E31" i="13"/>
  <c r="E27" i="13"/>
  <c r="E17" i="13"/>
  <c r="E31" i="14"/>
  <c r="E27" i="14"/>
  <c r="E17" i="14"/>
  <c r="E31" i="1"/>
  <c r="E17" i="1"/>
  <c r="C32" i="14" l="1"/>
  <c r="E24" i="14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<sst xmlns="http://schemas.openxmlformats.org/spreadsheetml/2006/main" count="508" uniqueCount="79">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</sst>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8" fillId="0" borderId="9" xfId="0" applyFont="1" applyBorder="1"/>
    <xf numFmtId="0" fontId="0" fillId="0" borderId="9" xfId="0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8" fillId="0" borderId="10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4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37" t="s">
        <v>71</v>
      </c>
      <c r="D5" s="38"/>
      <c r="E5" s="3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73968</v>
      </c>
    </row>
    <row r="13" spans="1:6" x14ac:dyDescent="0.25">
      <c r="A13" s="6">
        <v>3</v>
      </c>
      <c r="B13" s="44" t="s">
        <v>11</v>
      </c>
      <c r="C13" s="45"/>
      <c r="D13" s="45"/>
      <c r="E13" s="25">
        <v>70867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144835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52485+1354</f>
        <v>53839</v>
      </c>
    </row>
    <row r="18" spans="1:6" x14ac:dyDescent="0.25">
      <c r="A18" s="6">
        <v>8</v>
      </c>
      <c r="B18" s="44" t="s">
        <v>15</v>
      </c>
      <c r="C18" s="45"/>
      <c r="D18" s="45"/>
      <c r="E18" s="25">
        <v>8778</v>
      </c>
    </row>
    <row r="19" spans="1:6" x14ac:dyDescent="0.25">
      <c r="A19" s="6">
        <v>9</v>
      </c>
      <c r="B19" s="44" t="s">
        <v>16</v>
      </c>
      <c r="C19" s="45"/>
      <c r="D19" s="45"/>
      <c r="E19" s="25">
        <v>481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8312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2464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73874</v>
      </c>
      <c r="F24" s="29">
        <f>E24/E14</f>
        <v>0.5100562709289882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6408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5754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60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210+2683</f>
        <v>2893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15115</v>
      </c>
      <c r="F33" s="29">
        <f>E33/E14</f>
        <v>0.10436013394552422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210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55583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53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55846</v>
      </c>
      <c r="F41" s="29">
        <f>E41/E14</f>
        <v>0.38558359512548762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0.38558359512548762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topLeftCell="A6" zoomScaleNormal="100" zoomScaleSheetLayoutView="10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34" t="s">
        <v>0</v>
      </c>
      <c r="B1" s="35"/>
      <c r="C1" s="35"/>
      <c r="D1" s="35"/>
      <c r="E1" s="35"/>
    </row>
    <row r="2" spans="1:5" x14ac:dyDescent="0.25">
      <c r="A2" s="1"/>
      <c r="B2" s="1"/>
      <c r="C2" s="1"/>
      <c r="D2" s="1"/>
      <c r="E2" s="1"/>
    </row>
    <row r="3" spans="1:5" ht="24.6" x14ac:dyDescent="0.4">
      <c r="A3" s="36" t="s">
        <v>1</v>
      </c>
      <c r="B3" s="36"/>
      <c r="C3" s="36"/>
      <c r="D3" s="36"/>
      <c r="E3" s="36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+'Jan-2'!E7</f>
        <v>2025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40" t="s">
        <v>9</v>
      </c>
      <c r="C11" s="41"/>
      <c r="D11" s="41"/>
      <c r="E11" s="7"/>
    </row>
    <row r="12" spans="1:5" x14ac:dyDescent="0.25">
      <c r="A12" s="6">
        <v>2</v>
      </c>
      <c r="B12" s="42" t="s">
        <v>10</v>
      </c>
      <c r="C12" s="43"/>
      <c r="D12" s="43"/>
      <c r="E12" s="24"/>
    </row>
    <row r="13" spans="1:5" x14ac:dyDescent="0.25">
      <c r="A13" s="6">
        <v>3</v>
      </c>
      <c r="B13" s="44" t="s">
        <v>11</v>
      </c>
      <c r="C13" s="45"/>
      <c r="D13" s="45"/>
      <c r="E13" s="25"/>
    </row>
    <row r="14" spans="1:5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/>
    </row>
    <row r="13" spans="1:6" x14ac:dyDescent="0.25">
      <c r="A13" s="6">
        <v>3</v>
      </c>
      <c r="B13" s="44" t="s">
        <v>11</v>
      </c>
      <c r="C13" s="45"/>
      <c r="D13" s="45"/>
      <c r="E13" s="25"/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33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/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/>
    </row>
    <row r="13" spans="1:6" x14ac:dyDescent="0.25">
      <c r="A13" s="6">
        <v>3</v>
      </c>
      <c r="B13" s="44" t="s">
        <v>11</v>
      </c>
      <c r="C13" s="45"/>
      <c r="D13" s="45"/>
      <c r="E13" s="25"/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75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36" t="s">
        <v>0</v>
      </c>
      <c r="B1" s="36"/>
      <c r="C1" s="36"/>
      <c r="D1" s="36"/>
      <c r="E1" s="36"/>
      <c r="F1" s="36"/>
    </row>
    <row r="2" spans="1:6" x14ac:dyDescent="0.25">
      <c r="A2" s="1"/>
      <c r="B2" s="1"/>
      <c r="C2" s="1"/>
      <c r="D2" s="1"/>
      <c r="E2" s="1"/>
    </row>
    <row r="3" spans="1:6" ht="22.8" x14ac:dyDescent="0.4">
      <c r="A3" s="50" t="s">
        <v>36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+'Jan-2'!E7</f>
        <v>2025</v>
      </c>
      <c r="D10" s="4"/>
      <c r="E10" s="4"/>
    </row>
    <row r="12" spans="1:6" ht="15.6" thickBot="1" x14ac:dyDescent="0.3"/>
    <row r="13" spans="1:6" ht="16.2" thickTop="1" x14ac:dyDescent="0.3">
      <c r="A13" s="1"/>
      <c r="B13" s="51" t="s">
        <v>38</v>
      </c>
      <c r="C13" s="52"/>
      <c r="D13" s="52"/>
      <c r="E13" s="53" t="s">
        <v>39</v>
      </c>
      <c r="F13" s="54"/>
    </row>
    <row r="14" spans="1:6" x14ac:dyDescent="0.25">
      <c r="A14" s="1"/>
      <c r="B14" s="55" t="s">
        <v>40</v>
      </c>
      <c r="C14" s="56"/>
      <c r="D14" s="56"/>
      <c r="E14" s="57">
        <f>+'Jan-2'!E46*100</f>
        <v>38.558359512548762</v>
      </c>
      <c r="F14" s="58"/>
    </row>
    <row r="15" spans="1:6" x14ac:dyDescent="0.25">
      <c r="A15" s="1"/>
      <c r="B15" s="55" t="s">
        <v>41</v>
      </c>
      <c r="C15" s="56"/>
      <c r="D15" s="56"/>
      <c r="E15" s="57">
        <f>Feb!E46*100</f>
        <v>28.910627627909356</v>
      </c>
      <c r="F15" s="58"/>
    </row>
    <row r="16" spans="1:6" x14ac:dyDescent="0.25">
      <c r="A16" s="1"/>
      <c r="B16" s="55" t="s">
        <v>42</v>
      </c>
      <c r="C16" s="56"/>
      <c r="D16" s="56"/>
      <c r="E16" s="57">
        <f>Mar!E46*100</f>
        <v>43.737806657756884</v>
      </c>
      <c r="F16" s="58"/>
    </row>
    <row r="17" spans="1:6" x14ac:dyDescent="0.25">
      <c r="A17" s="1"/>
      <c r="B17" s="55" t="s">
        <v>43</v>
      </c>
      <c r="C17" s="56"/>
      <c r="D17" s="56"/>
      <c r="E17" s="57">
        <f>Apr!E46*100</f>
        <v>41.602777845384999</v>
      </c>
      <c r="F17" s="58"/>
    </row>
    <row r="18" spans="1:6" x14ac:dyDescent="0.25">
      <c r="A18" s="1"/>
      <c r="B18" s="55" t="s">
        <v>44</v>
      </c>
      <c r="C18" s="56"/>
      <c r="D18" s="56"/>
      <c r="E18" s="57">
        <f>May!E46*100</f>
        <v>44.290229705201227</v>
      </c>
      <c r="F18" s="58"/>
    </row>
    <row r="19" spans="1:6" x14ac:dyDescent="0.25">
      <c r="A19" s="1"/>
      <c r="B19" s="55" t="s">
        <v>45</v>
      </c>
      <c r="C19" s="56"/>
      <c r="D19" s="56"/>
      <c r="E19" s="57">
        <f>June!E46*100</f>
        <v>40.176980226664298</v>
      </c>
      <c r="F19" s="58"/>
    </row>
    <row r="20" spans="1:6" x14ac:dyDescent="0.25">
      <c r="A20" s="1"/>
      <c r="B20" s="55" t="s">
        <v>46</v>
      </c>
      <c r="C20" s="56"/>
      <c r="D20" s="56"/>
      <c r="E20" s="57" t="e">
        <f>July!E46*100</f>
        <v>#DIV/0!</v>
      </c>
      <c r="F20" s="58"/>
    </row>
    <row r="21" spans="1:6" x14ac:dyDescent="0.25">
      <c r="A21" s="1"/>
      <c r="B21" s="55" t="s">
        <v>47</v>
      </c>
      <c r="C21" s="56"/>
      <c r="D21" s="56"/>
      <c r="E21" s="57" t="e">
        <f>Aug!E46*100</f>
        <v>#DIV/0!</v>
      </c>
      <c r="F21" s="58"/>
    </row>
    <row r="22" spans="1:6" x14ac:dyDescent="0.25">
      <c r="A22" s="1"/>
      <c r="B22" s="55" t="s">
        <v>48</v>
      </c>
      <c r="C22" s="56"/>
      <c r="D22" s="56"/>
      <c r="E22" s="57" t="e">
        <f>Sep!E46*100</f>
        <v>#DIV/0!</v>
      </c>
      <c r="F22" s="58"/>
    </row>
    <row r="23" spans="1:6" x14ac:dyDescent="0.25">
      <c r="A23" s="1"/>
      <c r="B23" s="55" t="s">
        <v>49</v>
      </c>
      <c r="C23" s="56"/>
      <c r="D23" s="56"/>
      <c r="E23" s="57" t="e">
        <f>Oct!E46*100</f>
        <v>#DIV/0!</v>
      </c>
      <c r="F23" s="58"/>
    </row>
    <row r="24" spans="1:6" x14ac:dyDescent="0.25">
      <c r="A24" s="1"/>
      <c r="B24" s="55" t="s">
        <v>50</v>
      </c>
      <c r="C24" s="56"/>
      <c r="D24" s="56"/>
      <c r="E24" s="57" t="e">
        <f>Nov!E46*100</f>
        <v>#DIV/0!</v>
      </c>
      <c r="F24" s="58"/>
    </row>
    <row r="25" spans="1:6" x14ac:dyDescent="0.25">
      <c r="A25" s="1"/>
      <c r="B25" s="59" t="s">
        <v>51</v>
      </c>
      <c r="C25" s="60"/>
      <c r="D25" s="60"/>
      <c r="E25" s="61" t="e">
        <f>Dec!E46*100</f>
        <v>#DIV/0!</v>
      </c>
      <c r="F25" s="62"/>
    </row>
    <row r="26" spans="1:6" ht="16.2" thickBot="1" x14ac:dyDescent="0.35">
      <c r="A26" s="16"/>
      <c r="B26" s="70" t="s">
        <v>52</v>
      </c>
      <c r="C26" s="71"/>
      <c r="D26" s="71"/>
      <c r="E26" s="72">
        <f>(('Jan-2'!E41+Feb!E41+Mar!E41+Apr!E41+May!E41+June!E41+July!E41+Aug!E41+Sep!E41+Oct!E41+Nov!E41+Dec!E41)/('Jan-2'!E14+Feb!E14+ Mar!E14+Apr!E14+May!E14+June!E14+July!E14+Aug!E14+Sep!E14+Oct!E14+Nov!E14+Dec!E14))*100</f>
        <v>39.671994990788846</v>
      </c>
      <c r="F26" s="73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 t="e">
        <f>IF(E26&gt;0,MAX(E14:F25)," ")</f>
        <v>#DIV/0!</v>
      </c>
      <c r="D29" s="1" t="s">
        <v>54</v>
      </c>
      <c r="E29" s="74" t="e">
        <f>LOOKUP(MAX(E14:F25),E14:E25,B14:B25)</f>
        <v>#DIV/0!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 t="e">
        <f>IF(E26&gt;0,MIN(E14:F25)," ")</f>
        <v>#DIV/0!</v>
      </c>
      <c r="D32" s="1" t="s">
        <v>54</v>
      </c>
      <c r="E32" s="74" t="e">
        <f>IF(E26=0," ",LOOKUP(C32,E14:E25,B14:B25))</f>
        <v>#DIV/0!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63" t="s">
        <v>56</v>
      </c>
      <c r="E35" s="63"/>
      <c r="F35" s="1"/>
    </row>
    <row r="36" spans="1:6" x14ac:dyDescent="0.25">
      <c r="A36" s="16"/>
      <c r="B36" s="19"/>
      <c r="C36" s="20"/>
      <c r="D36" s="64" t="s">
        <v>57</v>
      </c>
      <c r="E36" s="65"/>
      <c r="F36" s="1"/>
    </row>
    <row r="37" spans="1:6" ht="15.6" x14ac:dyDescent="0.3">
      <c r="A37" s="16"/>
      <c r="B37" s="21"/>
      <c r="C37" s="22"/>
      <c r="D37" s="66" t="s">
        <v>59</v>
      </c>
      <c r="E37" s="67"/>
      <c r="F37" s="1"/>
    </row>
    <row r="38" spans="1:6" ht="16.2" thickBot="1" x14ac:dyDescent="0.35">
      <c r="A38" s="16"/>
      <c r="B38" s="17"/>
      <c r="C38" s="1"/>
      <c r="D38" s="68" t="s">
        <v>58</v>
      </c>
      <c r="E38" s="69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D35:E35"/>
    <mergeCell ref="D36:E36"/>
    <mergeCell ref="D37:E37"/>
    <mergeCell ref="D38:E38"/>
    <mergeCell ref="B26:D26"/>
    <mergeCell ref="E26:F26"/>
    <mergeCell ref="E29:F29"/>
    <mergeCell ref="E32:F32"/>
    <mergeCell ref="B24:D24"/>
    <mergeCell ref="E24:F24"/>
    <mergeCell ref="B25:D25"/>
    <mergeCell ref="E25:F25"/>
    <mergeCell ref="B22:D22"/>
    <mergeCell ref="E22:F22"/>
    <mergeCell ref="B23:D23"/>
    <mergeCell ref="E23:F23"/>
    <mergeCell ref="B20:D20"/>
    <mergeCell ref="E20:F20"/>
    <mergeCell ref="B21:D21"/>
    <mergeCell ref="E21:F21"/>
    <mergeCell ref="B18:D18"/>
    <mergeCell ref="E18:F18"/>
    <mergeCell ref="B19:D19"/>
    <mergeCell ref="E19:F19"/>
    <mergeCell ref="B17:D17"/>
    <mergeCell ref="E17:F17"/>
    <mergeCell ref="B14:D14"/>
    <mergeCell ref="E14:F14"/>
    <mergeCell ref="B15:D15"/>
    <mergeCell ref="E15:F15"/>
    <mergeCell ref="B16:D16"/>
    <mergeCell ref="E16:F16"/>
    <mergeCell ref="A1:F1"/>
    <mergeCell ref="A3:F3"/>
    <mergeCell ref="C8:F8"/>
    <mergeCell ref="B13:D13"/>
    <mergeCell ref="E13:F13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22" zoomScaleNormal="100" zoomScaleSheetLayoutView="100" workbookViewId="0">
      <selection activeCell="E27" sqref="E2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58513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58738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117251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49222+1635</f>
        <v>50857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5541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673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4934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64227</v>
      </c>
      <c r="F24" s="29">
        <f>E24/E14</f>
        <v>0.54777357975624941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f>5525+78</f>
        <v>5603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5714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13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7771+25</f>
        <v>7796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19126</v>
      </c>
      <c r="F33" s="29">
        <f>E33/E14</f>
        <v>0.16312014396465702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32045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22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33898</v>
      </c>
      <c r="F41" s="29">
        <f>E41/E14</f>
        <v>0.28910627627909358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0.28910627627909358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view="pageBreakPreview" topLeftCell="A21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76009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54185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130194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43191+1763</f>
        <v>44954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5268</v>
      </c>
    </row>
    <row r="19" spans="1:6" x14ac:dyDescent="0.25">
      <c r="A19" s="6">
        <v>9</v>
      </c>
      <c r="B19" s="44" t="s">
        <v>16</v>
      </c>
      <c r="C19" s="45"/>
      <c r="D19" s="45"/>
      <c r="E19" s="25">
        <v>586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5021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1815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57644</v>
      </c>
      <c r="F24" s="29">
        <f>E24/E14</f>
        <v>0.44275465843280026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157+3806</f>
        <v>3963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6139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147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5352+5</f>
        <v>5357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15606</v>
      </c>
      <c r="F33" s="29">
        <f>E33/E14</f>
        <v>0.11986727498963086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954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55947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43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56944</v>
      </c>
      <c r="F41" s="29">
        <f>E41/E14</f>
        <v>0.43737806657756884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0.43737806657756884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13" zoomScaleNormal="100" zoomScaleSheetLayoutView="100" workbookViewId="0">
      <selection activeCell="E27" sqref="E2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71036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52225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123261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44989+3568</f>
        <v>48557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5270</v>
      </c>
    </row>
    <row r="19" spans="1:6" x14ac:dyDescent="0.25">
      <c r="A19" s="6">
        <v>9</v>
      </c>
      <c r="B19" s="44" t="s">
        <v>16</v>
      </c>
      <c r="C19" s="45"/>
      <c r="D19" s="45"/>
      <c r="E19" s="25">
        <v>427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4861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1816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60931</v>
      </c>
      <c r="F24" s="29">
        <f>E24/E14</f>
        <v>0.49432505009694877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4656+158</f>
        <v>4814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2378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59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437+3362</f>
        <v>3799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11050</v>
      </c>
      <c r="F33" s="29">
        <f>E33/E14</f>
        <v>8.9647171449201285E-2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161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51013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>
        <v>106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51280</v>
      </c>
      <c r="F41" s="29">
        <f>E41/E14</f>
        <v>0.41602777845384997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0.41602777845384997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70353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57463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127816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44956+3275</f>
        <v>48231</v>
      </c>
    </row>
    <row r="18" spans="1:6" x14ac:dyDescent="0.25">
      <c r="A18" s="6">
        <v>8</v>
      </c>
      <c r="B18" s="44" t="s">
        <v>15</v>
      </c>
      <c r="C18" s="45"/>
      <c r="D18" s="45"/>
      <c r="E18" s="25">
        <v>4726</v>
      </c>
    </row>
    <row r="19" spans="1:6" x14ac:dyDescent="0.25">
      <c r="A19" s="6">
        <v>9</v>
      </c>
      <c r="B19" s="44" t="s">
        <v>16</v>
      </c>
      <c r="C19" s="45"/>
      <c r="D19" s="45"/>
      <c r="E19" s="25">
        <v>447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5181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1686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60271</v>
      </c>
      <c r="F24" s="29">
        <f>E24/E14</f>
        <v>0.47154503348563559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f>47+5799</f>
        <v>5846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2435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90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64+1874+626</f>
        <v>2564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10935</v>
      </c>
      <c r="F33" s="29">
        <f>E33/E14</f>
        <v>8.5552669462352127E-2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215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56147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248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56610</v>
      </c>
      <c r="F41" s="29">
        <f>E41/E14</f>
        <v>0.44290229705201228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0.44290229705201228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tabSelected="1" view="pageBreakPreview" topLeftCell="A22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69634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59985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129619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49595+1995</f>
        <v>51590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5163</v>
      </c>
    </row>
    <row r="19" spans="1:6" x14ac:dyDescent="0.25">
      <c r="A19" s="6">
        <v>9</v>
      </c>
      <c r="B19" s="44" t="s">
        <v>16</v>
      </c>
      <c r="C19" s="45"/>
      <c r="D19" s="45"/>
      <c r="E19" s="25">
        <v>552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6190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1882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65377</v>
      </c>
      <c r="F24" s="29">
        <f>E24/E14</f>
        <v>0.50437821615658196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f>5126+24</f>
        <v>5150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5008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58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12+16+1921</f>
        <v>1949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12165</v>
      </c>
      <c r="F33" s="29">
        <f>E33/E14</f>
        <v>9.3851981576775004E-2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30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52008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>
        <v>39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52077</v>
      </c>
      <c r="F41" s="29">
        <f>E41/E14</f>
        <v>0.40176980226664299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0.40176980226664299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9" zoomScale="90" zoomScaleNormal="100" zoomScaleSheetLayoutView="9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/>
    </row>
    <row r="13" spans="1:6" x14ac:dyDescent="0.25">
      <c r="A13" s="6">
        <v>3</v>
      </c>
      <c r="B13" s="44" t="s">
        <v>11</v>
      </c>
      <c r="C13" s="45"/>
      <c r="D13" s="45"/>
      <c r="E13" s="25"/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/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view="pageBreakPreview" zoomScaleNormal="100" zoomScaleSheetLayoutView="10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/>
    </row>
    <row r="13" spans="1:6" x14ac:dyDescent="0.25">
      <c r="A13" s="6">
        <v>3</v>
      </c>
      <c r="B13" s="44" t="s">
        <v>11</v>
      </c>
      <c r="C13" s="45"/>
      <c r="D13" s="45"/>
      <c r="E13" s="25"/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/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/>
    </row>
    <row r="13" spans="1:6" x14ac:dyDescent="0.25">
      <c r="A13" s="6">
        <v>3</v>
      </c>
      <c r="B13" s="44" t="s">
        <v>11</v>
      </c>
      <c r="C13" s="45"/>
      <c r="D13" s="45"/>
      <c r="E13" s="25"/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/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2025-07-21T20:13:25Z</cp:lastPrinted>
  <dcterms:created xsi:type="dcterms:W3CDTF">2009-10-30T17:08:42Z</dcterms:created>
  <dcterms:modified xsi:type="dcterms:W3CDTF">2025-07-21T20:14:37Z</dcterms:modified>
</cp:coreProperties>
</file>