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hendersoncountywater-my.sharepoint.com/personal/mjulian_hendersoncountywater_onmicrosoft_com/Documents/PSC Monthly Reporting/Oct 2025/"/>
    </mc:Choice>
  </mc:AlternateContent>
  <xr:revisionPtr revIDLastSave="0" documentId="8_{0AB2F009-CFC1-4193-8D37-9BD4D2C59BD0}" xr6:coauthVersionLast="36" xr6:coauthVersionMax="36" xr10:uidLastSave="{00000000-0000-0000-0000-000000000000}"/>
  <bookViews>
    <workbookView xWindow="-105" yWindow="-105" windowWidth="19425" windowHeight="10305" firstSheet="1" activeTab="10"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16F7837F_0319_42FE_BE93_835859AF81EB_.wvu.PrintArea" localSheetId="13" hidden="1">Annual!$A$1:$F$45</definedName>
    <definedName name="Z_16F7837F_0319_42FE_BE93_835859AF81EB_.wvu.PrintArea" localSheetId="4" hidden="1">Apr!$A$1:$F$45</definedName>
    <definedName name="Z_16F7837F_0319_42FE_BE93_835859AF81EB_.wvu.PrintArea" localSheetId="8" hidden="1">Aug!$A$1:$F$45</definedName>
    <definedName name="Z_16F7837F_0319_42FE_BE93_835859AF81EB_.wvu.PrintArea" localSheetId="12" hidden="1">Dec!$A$1:$F$45</definedName>
    <definedName name="Z_16F7837F_0319_42FE_BE93_835859AF81EB_.wvu.PrintArea" localSheetId="2" hidden="1">Feb!$A$1:$F$45</definedName>
    <definedName name="Z_16F7837F_0319_42FE_BE93_835859AF81EB_.wvu.PrintArea" localSheetId="1" hidden="1">Jan!$A$1:$F$45</definedName>
    <definedName name="Z_16F7837F_0319_42FE_BE93_835859AF81EB_.wvu.PrintArea" localSheetId="7" hidden="1">July!$A$1:$F$45</definedName>
    <definedName name="Z_16F7837F_0319_42FE_BE93_835859AF81EB_.wvu.PrintArea" localSheetId="6" hidden="1">Jun!$A$1:$F$45</definedName>
    <definedName name="Z_16F7837F_0319_42FE_BE93_835859AF81EB_.wvu.PrintArea" localSheetId="3" hidden="1">Mar!$A$1:$F$45</definedName>
    <definedName name="Z_16F7837F_0319_42FE_BE93_835859AF81EB_.wvu.PrintArea" localSheetId="5" hidden="1">May!$A$1:$F$45</definedName>
    <definedName name="Z_16F7837F_0319_42FE_BE93_835859AF81EB_.wvu.PrintArea" localSheetId="11" hidden="1">Nov!$A$1:$F$45</definedName>
    <definedName name="Z_16F7837F_0319_42FE_BE93_835859AF81EB_.wvu.PrintArea" localSheetId="10" hidden="1">Oct!$A$1:$F$45</definedName>
    <definedName name="Z_16F7837F_0319_42FE_BE93_835859AF81EB_.wvu.PrintArea" localSheetId="9" hidden="1">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423E1704_3226_4AA1_9375_94BBCE87574E_.wvu.PrintArea" localSheetId="13" hidden="1">Annual!$A$1:$F$45</definedName>
    <definedName name="Z_423E1704_3226_4AA1_9375_94BBCE87574E_.wvu.PrintArea" localSheetId="4" hidden="1">Apr!$A$1:$F$45</definedName>
    <definedName name="Z_423E1704_3226_4AA1_9375_94BBCE87574E_.wvu.PrintArea" localSheetId="8" hidden="1">Aug!$A$1:$F$45</definedName>
    <definedName name="Z_423E1704_3226_4AA1_9375_94BBCE87574E_.wvu.PrintArea" localSheetId="12" hidden="1">Dec!$A$1:$F$45</definedName>
    <definedName name="Z_423E1704_3226_4AA1_9375_94BBCE87574E_.wvu.PrintArea" localSheetId="2" hidden="1">Feb!$A$1:$F$45</definedName>
    <definedName name="Z_423E1704_3226_4AA1_9375_94BBCE87574E_.wvu.PrintArea" localSheetId="1" hidden="1">Jan!$A$1:$F$45</definedName>
    <definedName name="Z_423E1704_3226_4AA1_9375_94BBCE87574E_.wvu.PrintArea" localSheetId="7" hidden="1">July!$A$1:$F$45</definedName>
    <definedName name="Z_423E1704_3226_4AA1_9375_94BBCE87574E_.wvu.PrintArea" localSheetId="6" hidden="1">Jun!$A$1:$F$45</definedName>
    <definedName name="Z_423E1704_3226_4AA1_9375_94BBCE87574E_.wvu.PrintArea" localSheetId="3" hidden="1">Mar!$A$1:$F$45</definedName>
    <definedName name="Z_423E1704_3226_4AA1_9375_94BBCE87574E_.wvu.PrintArea" localSheetId="5" hidden="1">May!$A$1:$F$45</definedName>
    <definedName name="Z_423E1704_3226_4AA1_9375_94BBCE87574E_.wvu.PrintArea" localSheetId="11" hidden="1">Nov!$A$1:$F$45</definedName>
    <definedName name="Z_423E1704_3226_4AA1_9375_94BBCE87574E_.wvu.PrintArea" localSheetId="10" hidden="1">Oct!$A$1:$F$45</definedName>
    <definedName name="Z_423E1704_3226_4AA1_9375_94BBCE87574E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E1D60CE4_6870_4C90_879E_2ADB8729DD08_.wvu.PrintArea" localSheetId="13" hidden="1">Annual!$A$1:$F$45</definedName>
    <definedName name="Z_E1D60CE4_6870_4C90_879E_2ADB8729DD08_.wvu.PrintArea" localSheetId="4" hidden="1">Apr!$A$1:$F$45</definedName>
    <definedName name="Z_E1D60CE4_6870_4C90_879E_2ADB8729DD08_.wvu.PrintArea" localSheetId="8" hidden="1">Aug!$A$1:$F$45</definedName>
    <definedName name="Z_E1D60CE4_6870_4C90_879E_2ADB8729DD08_.wvu.PrintArea" localSheetId="12" hidden="1">Dec!$A$1:$F$45</definedName>
    <definedName name="Z_E1D60CE4_6870_4C90_879E_2ADB8729DD08_.wvu.PrintArea" localSheetId="2" hidden="1">Feb!$A$1:$F$45</definedName>
    <definedName name="Z_E1D60CE4_6870_4C90_879E_2ADB8729DD08_.wvu.PrintArea" localSheetId="1" hidden="1">Jan!$A$1:$F$45</definedName>
    <definedName name="Z_E1D60CE4_6870_4C90_879E_2ADB8729DD08_.wvu.PrintArea" localSheetId="7" hidden="1">July!$A$1:$F$45</definedName>
    <definedName name="Z_E1D60CE4_6870_4C90_879E_2ADB8729DD08_.wvu.PrintArea" localSheetId="6" hidden="1">Jun!$A$1:$F$45</definedName>
    <definedName name="Z_E1D60CE4_6870_4C90_879E_2ADB8729DD08_.wvu.PrintArea" localSheetId="3" hidden="1">Mar!$A$1:$F$45</definedName>
    <definedName name="Z_E1D60CE4_6870_4C90_879E_2ADB8729DD08_.wvu.PrintArea" localSheetId="5" hidden="1">May!$A$1:$F$45</definedName>
    <definedName name="Z_E1D60CE4_6870_4C90_879E_2ADB8729DD08_.wvu.PrintArea" localSheetId="11" hidden="1">Nov!$A$1:$F$45</definedName>
    <definedName name="Z_E1D60CE4_6870_4C90_879E_2ADB8729DD08_.wvu.PrintArea" localSheetId="10" hidden="1">Oct!$A$1:$F$45</definedName>
    <definedName name="Z_E1D60CE4_6870_4C90_879E_2ADB8729DD08_.wvu.PrintArea" localSheetId="9" hidden="1">Sept!$A$1:$F$45</definedName>
  </definedNames>
  <calcPr calcId="191028"/>
  <customWorkbookViews>
    <customWorkbookView name="Lisa Gish - Personal View" guid="{E1D60CE4-6870-4C90-879E-2ADB8729DD08}" mergeInterval="0" personalView="1" maximized="1" xWindow="1911" yWindow="175" windowWidth="1458" windowHeight="868" activeSheetId="9"/>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Pete Conrad - Personal View" guid="{16F7837F-0319-42FE-BE93-835859AF81EB}" mergeInterval="0" personalView="1" maximized="1" xWindow="-8" yWindow="-8" windowWidth="1296" windowHeight="1000" activeSheetId="2"/>
    <customWorkbookView name="Mark Julian - Personal View" guid="{423E1704-3226-4AA1-9375-94BBCE87574E}" mergeInterval="0" personalView="1" maximized="1" xWindow="-11" yWindow="-11" windowWidth="1942" windowHeight="1030" activeSheetId="1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40" i="10" l="1"/>
  <c r="F31" i="10"/>
  <c r="G30" i="3"/>
  <c r="G30" i="4"/>
  <c r="G30" i="5"/>
  <c r="G30" i="6"/>
  <c r="G30" i="7"/>
  <c r="G30" i="8"/>
  <c r="G30" i="9"/>
  <c r="G30" i="10"/>
  <c r="G30" i="11"/>
  <c r="G30" i="12"/>
  <c r="G30" i="13"/>
  <c r="G30" i="2"/>
  <c r="G22" i="3"/>
  <c r="G22" i="4"/>
  <c r="G22" i="5"/>
  <c r="G22" i="6"/>
  <c r="G22" i="7"/>
  <c r="G22" i="8"/>
  <c r="G22" i="9"/>
  <c r="G22" i="10"/>
  <c r="G22" i="11"/>
  <c r="G22" i="12"/>
  <c r="G22" i="13"/>
  <c r="G22" i="2"/>
  <c r="D5" i="4"/>
  <c r="D5" i="5"/>
  <c r="D5" i="6"/>
  <c r="D5" i="7"/>
  <c r="D5" i="8"/>
  <c r="D5" i="9"/>
  <c r="D5" i="10"/>
  <c r="D5" i="11"/>
  <c r="D5" i="12"/>
  <c r="D5" i="13"/>
  <c r="D5" i="14"/>
  <c r="D5" i="3"/>
  <c r="F28" i="14"/>
  <c r="F12" i="14"/>
  <c r="F36" i="14"/>
  <c r="F11" i="14"/>
  <c r="F35" i="14"/>
  <c r="F37" i="14"/>
  <c r="F38" i="14"/>
  <c r="F34" i="14"/>
  <c r="F27" i="14"/>
  <c r="F29" i="14"/>
  <c r="F30" i="14"/>
  <c r="G30" i="14"/>
  <c r="F26" i="14"/>
  <c r="F17" i="14"/>
  <c r="F18" i="14"/>
  <c r="F19" i="14"/>
  <c r="F20" i="14"/>
  <c r="F21" i="14"/>
  <c r="F22" i="14"/>
  <c r="G22" i="14"/>
  <c r="F16" i="14"/>
  <c r="F7" i="14"/>
  <c r="F23" i="3"/>
  <c r="F23" i="4"/>
  <c r="F23" i="5"/>
  <c r="F23" i="6"/>
  <c r="F23" i="7"/>
  <c r="F23" i="8"/>
  <c r="F23" i="9"/>
  <c r="F23" i="10"/>
  <c r="F23" i="11"/>
  <c r="F23" i="12"/>
  <c r="F23" i="13"/>
  <c r="F23" i="2"/>
  <c r="F40" i="3"/>
  <c r="F40" i="4"/>
  <c r="F40" i="5"/>
  <c r="F45" i="5"/>
  <c r="F40" i="6"/>
  <c r="F45" i="6"/>
  <c r="F40" i="7"/>
  <c r="F45" i="7"/>
  <c r="F40" i="8"/>
  <c r="F45" i="8"/>
  <c r="F40" i="9"/>
  <c r="F45" i="9"/>
  <c r="F40" i="11"/>
  <c r="F45" i="11"/>
  <c r="F40" i="12"/>
  <c r="F45" i="12"/>
  <c r="F40" i="13"/>
  <c r="F45" i="13"/>
  <c r="F40" i="2"/>
  <c r="F31" i="3"/>
  <c r="F31" i="4"/>
  <c r="F31" i="5"/>
  <c r="F31" i="6"/>
  <c r="F31" i="7"/>
  <c r="F31" i="8"/>
  <c r="F31" i="9"/>
  <c r="F31" i="11"/>
  <c r="F31" i="12"/>
  <c r="F31" i="13"/>
  <c r="F31" i="2"/>
  <c r="F7" i="4"/>
  <c r="F7" i="7"/>
  <c r="F7" i="8"/>
  <c r="F7" i="9"/>
  <c r="F7" i="10"/>
  <c r="F7" i="11"/>
  <c r="F7" i="12"/>
  <c r="F7" i="13"/>
  <c r="F7" i="3"/>
  <c r="F13" i="3"/>
  <c r="F13" i="4"/>
  <c r="F13" i="5"/>
  <c r="F13" i="6"/>
  <c r="F13" i="7"/>
  <c r="F13" i="8"/>
  <c r="F13" i="9"/>
  <c r="F13" i="10"/>
  <c r="F13" i="11"/>
  <c r="F13" i="12"/>
  <c r="F13" i="13"/>
  <c r="F13" i="2"/>
  <c r="F45" i="10"/>
  <c r="F42" i="10"/>
  <c r="F45" i="4"/>
  <c r="F45" i="3"/>
  <c r="F23" i="14"/>
  <c r="F45" i="2"/>
  <c r="F42" i="11"/>
  <c r="F42" i="7"/>
  <c r="F42" i="3"/>
  <c r="F31" i="14"/>
  <c r="F39" i="14"/>
  <c r="F13" i="14"/>
  <c r="F42" i="12"/>
  <c r="F42" i="4"/>
  <c r="F40" i="14"/>
  <c r="F42" i="2"/>
  <c r="F42" i="6"/>
  <c r="F42" i="13"/>
  <c r="F42" i="9"/>
  <c r="F42" i="5"/>
  <c r="F45" i="14"/>
  <c r="F42" i="14"/>
</calcChain>
</file>

<file path=xl/sharedStrings.xml><?xml version="1.0" encoding="utf-8"?>
<sst xmlns="http://schemas.openxmlformats.org/spreadsheetml/2006/main" count="564" uniqueCount="94">
  <si>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</si>
  <si>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</si>
  <si>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</si>
  <si>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</si>
  <si>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</si>
  <si>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</si>
  <si>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</si>
  <si>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</si>
  <si>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</si>
  <si>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</si>
  <si>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</si>
  <si>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</si>
  <si>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</si>
  <si>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</si>
  <si>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</si>
  <si>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</si>
  <si>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</si>
  <si>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</si>
  <si>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</si>
  <si>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</si>
  <si>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</si>
  <si>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</si>
  <si>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</si>
  <si>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</si>
  <si>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</si>
  <si>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</si>
  <si>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</si>
  <si>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</si>
  <si>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</si>
  <si>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</si>
  <si>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</si>
  <si>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</si>
  <si>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</si>
  <si>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</si>
  <si>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</si>
  <si>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</si>
  <si>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</si>
  <si>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</si>
  <si>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</si>
  <si>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</si>
  <si>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</si>
  <si>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</si>
  <si>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</si>
  <si>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</si>
  <si>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</si>
  <si>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</si>
  <si>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</si>
  <si>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</si>
  <si>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</si>
  <si>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</si>
  <si>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</si>
  <si>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</si>
  <si>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</si>
  <si>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</si>
  <si>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</si>
  <si>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</si>
  <si>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</si>
  <si>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</si>
  <si>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</si>
  <si>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</si>
  <si>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</si>
  <si>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</si>
  <si>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</si>
  <si>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</si>
  <si>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</si>
  <si>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</si>
  <si>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reported in this category only includes water lost for excavation damages for which the water was neither billed, nor collected from the customer.  If the amounts for excavation damages are recovered from the customer, these amounts should be reported in water sales.</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</si>
  <si>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</si>
  <si>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</si>
  <si>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</si>
  <si>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</si>
  <si>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</si>
  <si>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</si>
  <si>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</si>
  <si>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</si>
  <si>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</si>
  <si>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</si>
  <si>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Provide the thousands of gallons of water used by the Fire Department that are not provided in "Sales to Public Authorities" in Line 12.  Only enter galons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</si>
  <si>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</si>
  <si>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</si>
  <si>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</si>
  <si>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</si>
  <si>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</si>
  <si>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</si>
  <si>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22,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</si>
  <si>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</si>
  <si>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Henderson County Water District</t>
  </si>
  <si>
    <t>`</t>
  </si>
  <si>
    <t>Hydrant Meter</t>
  </si>
  <si>
    <t>January</t>
  </si>
  <si>
    <t>Hydrant</t>
  </si>
  <si>
    <t>hydrant sales</t>
  </si>
  <si>
    <t>Hydrant sales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</si>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</sst>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5">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center"/>
    </xf>
    <xf numFmtId="0" fontId="0" fillId="0" borderId="2" xfId="0" applyBorder="1"/>
    <xf numFmtId="0" fontId="0" fillId="0" borderId="3" xfId="0" applyBorder="1"/>
    <xf numFmtId="0" fontId="3" fillId="0" borderId="0" xfId="0" applyFont="1"/>
    <xf numFmtId="0" fontId="6" fillId="0" borderId="0" xfId="0" applyFont="1"/>
    <xf numFmtId="0" fontId="7" fillId="0" borderId="0" xfId="0" applyFont="1"/>
    <xf numFmtId="0" fontId="8" fillId="0" borderId="0" xfId="0" applyFont="1"/>
    <xf numFmtId="0" fontId="7" fillId="0" borderId="0" xfId="0" applyFont="1" applyAlignment="1">
      <alignment horizontal="right"/>
    </xf>
    <xf numFmtId="0" fontId="0" fillId="0" borderId="0" xfId="0" applyFill="1"/>
    <xf numFmtId="0" fontId="4" fillId="2" borderId="0" xfId="0" applyFont="1" applyFill="1"/>
    <xf numFmtId="0" fontId="2" fillId="2" borderId="0" xfId="0" applyFont="1" applyFill="1" applyAlignment="1">
      <alignment horizontal="center"/>
    </xf>
    <xf numFmtId="0" fontId="9" fillId="2" borderId="0" xfId="0" applyFont="1" applyFill="1" applyAlignment="1">
      <alignment horizontal="center"/>
    </xf>
    <xf numFmtId="0" fontId="2" fillId="2" borderId="0" xfId="0" applyFont="1" applyFill="1"/>
    <xf numFmtId="0" fontId="9" fillId="2" borderId="0" xfId="0" applyFont="1" applyFill="1"/>
    <xf numFmtId="0" fontId="0" fillId="0" borderId="5" xfId="0" applyBorder="1"/>
    <xf numFmtId="0" fontId="0" fillId="0" borderId="6" xfId="0" applyBorder="1"/>
    <xf numFmtId="0" fontId="0" fillId="0" borderId="8" xfId="0" applyBorder="1"/>
    <xf numFmtId="0" fontId="0" fillId="0" borderId="0" xfId="0" applyBorder="1"/>
    <xf numFmtId="0" fontId="0" fillId="0" borderId="11" xfId="0" applyBorder="1"/>
    <xf numFmtId="164" fontId="0" fillId="3" borderId="7" xfId="1" applyNumberFormat="1" applyFont="1" applyFill="1" applyBorder="1"/>
    <xf numFmtId="164" fontId="0" fillId="3" borderId="9" xfId="1" applyNumberFormat="1" applyFont="1" applyFill="1" applyBorder="1"/>
    <xf numFmtId="164" fontId="0" fillId="4" borderId="12" xfId="1" applyNumberFormat="1" applyFont="1" applyFill="1" applyBorder="1"/>
    <xf numFmtId="164" fontId="0" fillId="0" borderId="0" xfId="1" applyNumberFormat="1" applyFont="1"/>
    <xf numFmtId="0" fontId="0" fillId="0" borderId="1" xfId="0" applyBorder="1" applyAlignment="1">
      <alignment horizontal="center"/>
    </xf>
    <xf numFmtId="164" fontId="0" fillId="3" borderId="7" xfId="1" applyNumberFormat="1" applyFont="1" applyFill="1" applyBorder="1" applyProtection="1">
      <protection locked="0"/>
    </xf>
    <xf numFmtId="0" fontId="0" fillId="3" borderId="9" xfId="0" applyFill="1" applyBorder="1"/>
    <xf numFmtId="10" fontId="0" fillId="4" borderId="4" xfId="2" applyNumberFormat="1" applyFont="1" applyFill="1" applyBorder="1" applyAlignment="1">
      <alignment horizontal="right"/>
    </xf>
    <xf numFmtId="164" fontId="0" fillId="3" borderId="9" xfId="1" applyNumberFormat="1" applyFont="1" applyFill="1" applyBorder="1" applyProtection="1">
      <protection locked="0"/>
    </xf>
    <xf numFmtId="0" fontId="0" fillId="3" borderId="9" xfId="0" applyFill="1" applyBorder="1" applyProtection="1">
      <protection locked="0"/>
    </xf>
    <xf numFmtId="0" fontId="0" fillId="0" borderId="1" xfId="0" applyBorder="1" applyAlignment="1" applyProtection="1">
      <alignment horizontal="center"/>
      <protection locked="0"/>
    </xf>
    <xf numFmtId="0" fontId="0" fillId="0" borderId="11" xfId="0" applyBorder="1" applyProtection="1">
      <protection locked="0"/>
    </xf>
    <xf numFmtId="0" fontId="10" fillId="0" borderId="0" xfId="0" applyFont="1"/>
    <xf numFmtId="164" fontId="11" fillId="0" borderId="0" xfId="1" applyNumberFormat="1" applyFont="1" applyAlignment="1">
      <alignment horizontal="center"/>
    </xf>
    <xf numFmtId="0" fontId="5" fillId="0" borderId="0" xfId="0" applyFont="1" applyAlignment="1">
      <alignment horizontal="center"/>
    </xf>
    <xf numFmtId="0" fontId="0" fillId="0" borderId="0" xfId="0" applyAlignment="1">
      <alignment vertical="top" wrapText="1"/>
    </xf>
    <xf numFmtId="0" fontId="3" fillId="0" borderId="0" xfId="0" applyFont="1" applyAlignment="1">
      <alignment vertical="top" wrapText="1"/>
    </xf>
    <xf numFmtId="0" fontId="0" fillId="0" borderId="0" xfId="0" applyFont="1"/>
    <xf numFmtId="0" fontId="0" fillId="0" borderId="0" xfId="0" applyAlignment="1">
      <alignment horizontal="center" vertical="top"/>
    </xf>
    <xf numFmtId="49" fontId="0" fillId="0" borderId="0" xfId="0" applyNumberFormat="1" applyAlignment="1">
      <alignment horizontal="center" vertical="top"/>
    </xf>
    <xf numFmtId="3" fontId="0" fillId="0" borderId="0" xfId="0" applyNumberFormat="1" applyBorder="1"/>
    <xf numFmtId="0" fontId="3" fillId="0" borderId="10" xfId="0" applyFont="1" applyBorder="1" applyAlignment="1">
      <alignment horizontal="right"/>
    </xf>
    <xf numFmtId="0" fontId="3" fillId="0" borderId="11" xfId="0" applyFont="1" applyBorder="1" applyAlignment="1">
      <alignment horizontal="right"/>
    </xf>
    <xf numFmtId="0" fontId="5" fillId="0" borderId="0" xfId="0" applyFont="1" applyAlignment="1">
      <alignment horizont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12" fillId="0" borderId="0" xfId="0" applyFont="1" applyAlignment="1">
      <alignment horizontal="center"/>
    </xf>
    <xf numFmtId="0" fontId="6" fillId="0" borderId="10" xfId="0" applyFont="1" applyBorder="1" applyAlignment="1">
      <alignment horizontal="right"/>
    </xf>
    <xf numFmtId="0" fontId="6" fillId="0" borderId="11" xfId="0" applyFont="1" applyBorder="1" applyAlignment="1">
      <alignment horizontal="right"/>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66FFFF"/>
      <color rgb="FFCC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04.bin"/><Relationship Id="rId3" Type="http://schemas.openxmlformats.org/officeDocument/2006/relationships/printerSettings" Target="../printerSettings/printerSettings99.bin"/><Relationship Id="rId7" Type="http://schemas.openxmlformats.org/officeDocument/2006/relationships/printerSettings" Target="../printerSettings/printerSettings103.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 Id="rId6" Type="http://schemas.openxmlformats.org/officeDocument/2006/relationships/printerSettings" Target="../printerSettings/printerSettings102.bin"/><Relationship Id="rId5" Type="http://schemas.openxmlformats.org/officeDocument/2006/relationships/printerSettings" Target="../printerSettings/printerSettings101.bin"/><Relationship Id="rId4" Type="http://schemas.openxmlformats.org/officeDocument/2006/relationships/printerSettings" Target="../printerSettings/printerSettings100.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12.bin"/><Relationship Id="rId3" Type="http://schemas.openxmlformats.org/officeDocument/2006/relationships/printerSettings" Target="../printerSettings/printerSettings107.bin"/><Relationship Id="rId7" Type="http://schemas.openxmlformats.org/officeDocument/2006/relationships/printerSettings" Target="../printerSettings/printerSettings111.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4.bin"/><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topLeftCell="A16" workbookViewId="0">
      <selection activeCell="C23" sqref="C23"/>
    </sheetView>
  </sheetViews>
  <sheetFormatPr defaultRowHeight="15" x14ac:dyDescent="0.2"/>
  <cols>
    <col min="1" max="1" width="5.77734375" bestFit="1" customWidth="1"/>
    <col min="2" max="2" width="8.44140625" bestFit="1" customWidth="1"/>
    <col min="3" max="3" width="92.21875" customWidth="1"/>
  </cols>
  <sheetData>
    <row r="1" spans="1:3" x14ac:dyDescent="0.2">
      <c r="A1" t="s">
        <v>70</v>
      </c>
    </row>
    <row r="4" spans="1:3" ht="15.75" x14ac:dyDescent="0.25">
      <c r="C4" s="4" t="s">
        <v>69</v>
      </c>
    </row>
    <row r="5" spans="1:3" x14ac:dyDescent="0.2">
      <c r="A5" t="s">
        <v>47</v>
      </c>
      <c r="B5" t="s">
        <v>54</v>
      </c>
      <c r="C5" s="37" t="s">
        <v>55</v>
      </c>
    </row>
    <row r="6" spans="1:3" ht="30.75" customHeight="1" x14ac:dyDescent="0.2">
      <c r="B6" s="38">
        <v>2</v>
      </c>
      <c r="C6" s="35" t="s">
        <v>56</v>
      </c>
    </row>
    <row r="7" spans="1:3" ht="30" x14ac:dyDescent="0.2">
      <c r="B7" s="38">
        <v>3</v>
      </c>
      <c r="C7" s="35" t="s">
        <v>50</v>
      </c>
    </row>
    <row r="8" spans="1:3" ht="30" x14ac:dyDescent="0.2">
      <c r="B8" s="38">
        <v>4</v>
      </c>
      <c r="C8" s="35" t="s">
        <v>71</v>
      </c>
    </row>
    <row r="9" spans="1:3" ht="15.75" x14ac:dyDescent="0.2">
      <c r="B9" s="38"/>
      <c r="C9" s="36" t="s">
        <v>52</v>
      </c>
    </row>
    <row r="10" spans="1:3" x14ac:dyDescent="0.2">
      <c r="B10" s="39" t="s">
        <v>72</v>
      </c>
      <c r="C10" s="35" t="s">
        <v>61</v>
      </c>
    </row>
    <row r="11" spans="1:3" ht="30" x14ac:dyDescent="0.2">
      <c r="B11" s="39" t="s">
        <v>60</v>
      </c>
      <c r="C11" s="35" t="s">
        <v>73</v>
      </c>
    </row>
    <row r="12" spans="1:3" ht="60" x14ac:dyDescent="0.2">
      <c r="B12" s="38">
        <v>13</v>
      </c>
      <c r="C12" s="35" t="s">
        <v>74</v>
      </c>
    </row>
    <row r="13" spans="1:3" ht="30" x14ac:dyDescent="0.2">
      <c r="B13" s="38">
        <v>14</v>
      </c>
      <c r="C13" s="35" t="s">
        <v>51</v>
      </c>
    </row>
    <row r="14" spans="1:3" ht="15.75" x14ac:dyDescent="0.2">
      <c r="B14" s="38"/>
      <c r="C14" s="36" t="s">
        <v>53</v>
      </c>
    </row>
    <row r="15" spans="1:3" ht="45" x14ac:dyDescent="0.2">
      <c r="B15" s="39" t="s">
        <v>48</v>
      </c>
      <c r="C15" s="35" t="s">
        <v>75</v>
      </c>
    </row>
    <row r="16" spans="1:3" ht="32.25" customHeight="1" x14ac:dyDescent="0.2">
      <c r="B16" s="38">
        <v>17</v>
      </c>
      <c r="C16" s="35" t="s">
        <v>68</v>
      </c>
    </row>
    <row r="17" spans="2:3" ht="30" x14ac:dyDescent="0.2">
      <c r="B17" s="38">
        <v>18</v>
      </c>
      <c r="C17" s="35" t="s">
        <v>76</v>
      </c>
    </row>
    <row r="18" spans="2:3" ht="45" x14ac:dyDescent="0.2">
      <c r="B18" s="38">
        <v>19</v>
      </c>
      <c r="C18" s="35" t="s">
        <v>57</v>
      </c>
    </row>
    <row r="19" spans="2:3" ht="105" x14ac:dyDescent="0.2">
      <c r="B19" s="38">
        <v>20</v>
      </c>
      <c r="C19" s="35" t="s">
        <v>77</v>
      </c>
    </row>
    <row r="20" spans="2:3" ht="75" x14ac:dyDescent="0.2">
      <c r="B20" s="38">
        <v>21</v>
      </c>
      <c r="C20" s="35" t="s">
        <v>78</v>
      </c>
    </row>
    <row r="21" spans="2:3" ht="30" x14ac:dyDescent="0.2">
      <c r="B21" s="38">
        <v>22</v>
      </c>
      <c r="C21" s="35" t="s">
        <v>58</v>
      </c>
    </row>
    <row r="22" spans="2:3" ht="15.75" x14ac:dyDescent="0.2">
      <c r="B22" s="38"/>
      <c r="C22" s="36" t="s">
        <v>59</v>
      </c>
    </row>
    <row r="23" spans="2:3" ht="60" x14ac:dyDescent="0.2">
      <c r="B23" s="39" t="s">
        <v>49</v>
      </c>
      <c r="C23" s="35" t="s">
        <v>79</v>
      </c>
    </row>
    <row r="24" spans="2:3" ht="45" x14ac:dyDescent="0.2">
      <c r="B24" s="39" t="s">
        <v>65</v>
      </c>
      <c r="C24" s="35" t="s">
        <v>66</v>
      </c>
    </row>
    <row r="25" spans="2:3" ht="45" x14ac:dyDescent="0.2">
      <c r="B25" s="39" t="s">
        <v>64</v>
      </c>
      <c r="C25" s="35" t="s">
        <v>85</v>
      </c>
    </row>
    <row r="26" spans="2:3" ht="75" x14ac:dyDescent="0.2">
      <c r="B26" s="38">
        <v>30</v>
      </c>
      <c r="C26" s="35" t="s">
        <v>84</v>
      </c>
    </row>
    <row r="27" spans="2:3" ht="30" x14ac:dyDescent="0.2">
      <c r="B27" s="38">
        <v>31</v>
      </c>
      <c r="C27" s="35" t="s">
        <v>80</v>
      </c>
    </row>
    <row r="28" spans="2:3" ht="15.75" x14ac:dyDescent="0.2">
      <c r="B28" s="38"/>
      <c r="C28" s="36" t="s">
        <v>81</v>
      </c>
    </row>
    <row r="29" spans="2:3" ht="45" x14ac:dyDescent="0.2">
      <c r="B29" s="38">
        <v>36</v>
      </c>
      <c r="C29" s="35" t="s">
        <v>82</v>
      </c>
    </row>
    <row r="30" spans="2:3" x14ac:dyDescent="0.2">
      <c r="B30" s="1"/>
    </row>
    <row r="31" spans="2:3" x14ac:dyDescent="0.2">
      <c r="B31" s="1"/>
    </row>
    <row r="32" spans="2:3" x14ac:dyDescent="0.2">
      <c r="B32" s="1"/>
    </row>
    <row r="33" spans="2:2" x14ac:dyDescent="0.2">
      <c r="B33" s="1"/>
    </row>
    <row r="34" spans="2:2" x14ac:dyDescent="0.2">
      <c r="B34" s="1"/>
    </row>
    <row r="35" spans="2:2" x14ac:dyDescent="0.2">
      <c r="B35" s="1"/>
    </row>
  </sheetData>
  <customSheetViews>
    <customSheetView guid="{E1D60CE4-6870-4C90-879E-2ADB8729DD08}" fitToPage="1" topLeftCell="A22">
      <selection activeCell="C31" sqref="C31"/>
      <pageMargins left="0.45" right="0.45" top="0.75" bottom="0.5" header="0.3" footer="0.3"/>
      <printOptions gridLines="1"/>
      <pageSetup scale="69" orientation="portrait" r:id="rId1"/>
    </customSheetView>
    <customSheetView guid="{A882C7F7-0D6D-4E4B-8EF1-7A466B035AD3}" fitToPage="1" topLeftCell="A22">
      <selection activeCell="C31" sqref="C31"/>
      <pageMargins left="0.45" right="0.45" top="0.75" bottom="0.5" header="0.3" footer="0.3"/>
      <printOptions gridLines="1"/>
      <pageSetup scale="69" orientation="portrait" r:id="rId2"/>
    </customSheetView>
    <customSheetView guid="{7D30D6EE-C7A4-479A-ADFA-D6A7B85196F5}" fitToPage="1">
      <selection activeCell="C31" sqref="C31"/>
      <pageMargins left="0.45" right="0.45" top="0.75" bottom="0.5" header="0.3" footer="0.3"/>
      <printOptions gridLines="1"/>
      <pageSetup scale="66" orientation="portrait" r:id="rId3"/>
    </customSheetView>
    <customSheetView guid="{29732F16-11E8-42D9-941E-D56282971315}" showPageBreaks="1" fitToPage="1" topLeftCell="A16">
      <selection activeCell="A4" sqref="A4:C31"/>
      <pageMargins left="0.45" right="0.45" top="0.75" bottom="0.5" header="0.3" footer="0.3"/>
      <printOptions gridLines="1"/>
      <pageSetup scale="66" orientation="portrait" r:id="rId4"/>
    </customSheetView>
    <customSheetView guid="{5E087F3E-FC44-448E-A42E-D43D6E603352}" fitToPage="1" topLeftCell="A22">
      <selection activeCell="C31" sqref="C31"/>
      <pageMargins left="0.45" right="0.45" top="0.75" bottom="0.5" header="0.3" footer="0.3"/>
      <printOptions gridLines="1"/>
      <pageSetup scale="69" orientation="portrait" r:id="rId5"/>
    </customSheetView>
    <customSheetView guid="{16F7837F-0319-42FE-BE93-835859AF81EB}" fitToPage="1" topLeftCell="A22">
      <selection activeCell="C31" sqref="C31"/>
      <pageMargins left="0.45" right="0.45" top="0.75" bottom="0.5" header="0.3" footer="0.3"/>
      <printOptions gridLines="1"/>
      <pageSetup scale="69" orientation="portrait" r:id="rId6"/>
    </customSheetView>
    <customSheetView guid="{423E1704-3226-4AA1-9375-94BBCE87574E}" fitToPage="1" topLeftCell="A16">
      <selection activeCell="C23" sqref="C23"/>
      <pageMargins left="0.45" right="0.45" top="0.75" bottom="0.5" header="0.3" footer="0.3"/>
      <printOptions gridLines="1"/>
      <pageSetup scale="69" orientation="portrait" r:id="rId7"/>
    </customSheetView>
  </customSheetViews>
  <printOptions gridLines="1"/>
  <pageMargins left="0.45" right="0.45" top="0.75" bottom="0.5" header="0.3" footer="0.3"/>
  <pageSetup scale="69"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zoomScale="85" zoomScaleNormal="85" workbookViewId="0">
      <selection activeCell="J29" sqref="J29"/>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36</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45593</v>
      </c>
    </row>
    <row r="13" spans="1:6" ht="15.75" x14ac:dyDescent="0.25">
      <c r="A13" s="1">
        <v>4</v>
      </c>
      <c r="B13" s="48" t="s">
        <v>9</v>
      </c>
      <c r="C13" s="49"/>
      <c r="D13" s="49"/>
      <c r="E13" s="49"/>
      <c r="F13" s="22">
        <f>SUM(F11:F12)</f>
        <v>45593</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33187</v>
      </c>
    </row>
    <row r="17" spans="1:7" x14ac:dyDescent="0.2">
      <c r="A17" s="1">
        <v>8</v>
      </c>
      <c r="B17" s="17" t="s">
        <v>12</v>
      </c>
      <c r="C17" s="18"/>
      <c r="D17" s="18"/>
      <c r="E17" s="18"/>
      <c r="F17" s="21">
        <v>3115</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t="s">
        <v>92</v>
      </c>
      <c r="E22" s="19"/>
      <c r="F22" s="21">
        <v>169</v>
      </c>
      <c r="G22" s="32" t="str">
        <f>IF(AND(F22&gt;0,D22=""),"Explanation for Other Sales Must be Filled In","")</f>
        <v/>
      </c>
    </row>
    <row r="23" spans="1:7" ht="15.75" x14ac:dyDescent="0.25">
      <c r="A23" s="1">
        <v>14</v>
      </c>
      <c r="B23" s="48" t="s">
        <v>17</v>
      </c>
      <c r="C23" s="49"/>
      <c r="D23" s="49"/>
      <c r="E23" s="49"/>
      <c r="F23" s="22">
        <f>IF(AND(F22&gt;0,D22&lt;&gt;""),SUM(F16:F22),IF(F22=0,SUM(F16:F22),""))</f>
        <v>36471</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901</v>
      </c>
    </row>
    <row r="29" spans="1:7" x14ac:dyDescent="0.2">
      <c r="A29" s="1">
        <v>20</v>
      </c>
      <c r="B29" s="17" t="s">
        <v>39</v>
      </c>
      <c r="C29" s="18"/>
      <c r="D29" s="18"/>
      <c r="E29" s="18"/>
      <c r="F29" s="21">
        <v>1001</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SUM(F26:F30)</f>
        <v>1902</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237</v>
      </c>
    </row>
    <row r="35" spans="1:6" x14ac:dyDescent="0.2">
      <c r="A35" s="1">
        <v>26</v>
      </c>
      <c r="B35" s="17" t="s">
        <v>25</v>
      </c>
      <c r="C35" s="18"/>
      <c r="D35" s="18"/>
      <c r="E35" s="18"/>
      <c r="F35" s="21">
        <v>6983</v>
      </c>
    </row>
    <row r="36" spans="1:6" x14ac:dyDescent="0.2">
      <c r="A36" s="1">
        <v>27</v>
      </c>
      <c r="B36" s="17" t="s">
        <v>26</v>
      </c>
      <c r="C36" s="18"/>
      <c r="D36" s="18"/>
      <c r="E36" s="18"/>
      <c r="F36" s="21"/>
    </row>
    <row r="37" spans="1:6" x14ac:dyDescent="0.2">
      <c r="A37" s="1">
        <v>28</v>
      </c>
      <c r="B37" s="17" t="s">
        <v>27</v>
      </c>
      <c r="C37" s="18"/>
      <c r="D37" s="18"/>
      <c r="E37" s="18"/>
      <c r="F37" s="21" t="s">
        <v>93</v>
      </c>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7220</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0.15835764262057772</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cale="85" showPageBreaks="1" printArea="1">
      <selection activeCell="J29" sqref="J29"/>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abSelected="1" zoomScaleNormal="100" workbookViewId="0">
      <selection activeCell="F36" sqref="F36"/>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37</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39615</v>
      </c>
    </row>
    <row r="13" spans="1:6" ht="15.75" x14ac:dyDescent="0.25">
      <c r="A13" s="1">
        <v>4</v>
      </c>
      <c r="B13" s="48" t="s">
        <v>9</v>
      </c>
      <c r="C13" s="49"/>
      <c r="D13" s="49"/>
      <c r="E13" s="49"/>
      <c r="F13" s="22">
        <f>SUM(F11:F12)</f>
        <v>39615</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27231</v>
      </c>
    </row>
    <row r="17" spans="1:7" x14ac:dyDescent="0.2">
      <c r="A17" s="1">
        <v>8</v>
      </c>
      <c r="B17" s="17" t="s">
        <v>12</v>
      </c>
      <c r="C17" s="18"/>
      <c r="D17" s="18"/>
      <c r="E17" s="18"/>
      <c r="F17" s="21">
        <v>1921</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c r="E22" s="19"/>
      <c r="F22" s="21"/>
      <c r="G22" s="32" t="str">
        <f>IF(AND(F22&gt;0,D22=""),"Explanation for Other Sales Must be Filled In","")</f>
        <v/>
      </c>
    </row>
    <row r="23" spans="1:7" ht="15.75" x14ac:dyDescent="0.25">
      <c r="A23" s="1">
        <v>14</v>
      </c>
      <c r="B23" s="48" t="s">
        <v>17</v>
      </c>
      <c r="C23" s="49"/>
      <c r="D23" s="49"/>
      <c r="E23" s="49"/>
      <c r="F23" s="22">
        <f>IF(AND(F22&gt;0,D22&lt;&gt;""),SUM(F16:F22),IF(F22=0,SUM(F16:F22),""))</f>
        <v>29152</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544</v>
      </c>
    </row>
    <row r="29" spans="1:7" x14ac:dyDescent="0.2">
      <c r="A29" s="1">
        <v>20</v>
      </c>
      <c r="B29" s="17" t="s">
        <v>39</v>
      </c>
      <c r="C29" s="18"/>
      <c r="D29" s="18"/>
      <c r="E29" s="18"/>
      <c r="F29" s="21">
        <v>1188</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1732</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101</v>
      </c>
    </row>
    <row r="35" spans="1:6" x14ac:dyDescent="0.2">
      <c r="A35" s="1">
        <v>26</v>
      </c>
      <c r="B35" s="17" t="s">
        <v>25</v>
      </c>
      <c r="C35" s="18"/>
      <c r="D35" s="18"/>
      <c r="E35" s="18"/>
      <c r="F35" s="21">
        <v>2119</v>
      </c>
    </row>
    <row r="36" spans="1:6" x14ac:dyDescent="0.2">
      <c r="A36" s="1">
        <v>27</v>
      </c>
      <c r="B36" s="17" t="s">
        <v>26</v>
      </c>
      <c r="C36" s="18"/>
      <c r="D36" s="18"/>
      <c r="E36" s="18"/>
      <c r="F36" s="21">
        <v>6511</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8731</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0.2203963145273255</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topLeftCell="A13">
      <selection activeCell="F30" sqref="F30"/>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38</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row>
    <row r="13" spans="1:6" ht="15.75" x14ac:dyDescent="0.25">
      <c r="A13" s="1">
        <v>4</v>
      </c>
      <c r="B13" s="48" t="s">
        <v>9</v>
      </c>
      <c r="C13" s="49"/>
      <c r="D13" s="49"/>
      <c r="E13" s="49"/>
      <c r="F13" s="22">
        <f>SUM(F11:F12)</f>
        <v>0</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row>
    <row r="17" spans="1:7" x14ac:dyDescent="0.2">
      <c r="A17" s="1">
        <v>8</v>
      </c>
      <c r="B17" s="17" t="s">
        <v>12</v>
      </c>
      <c r="C17" s="18"/>
      <c r="D17" s="18"/>
      <c r="E17" s="18"/>
      <c r="F17" s="21"/>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c r="E22" s="19"/>
      <c r="F22" s="21"/>
      <c r="G22" s="32" t="str">
        <f>IF(AND(F22&gt;0,D22=""),"Explanation for Other Sales Must be Filled In","")</f>
        <v/>
      </c>
    </row>
    <row r="23" spans="1:7" ht="15.75" x14ac:dyDescent="0.25">
      <c r="A23" s="1">
        <v>14</v>
      </c>
      <c r="B23" s="48" t="s">
        <v>17</v>
      </c>
      <c r="C23" s="49"/>
      <c r="D23" s="49"/>
      <c r="E23" s="49"/>
      <c r="F23" s="22">
        <f>IF(AND(F22&gt;0,D22&lt;&gt;""),SUM(F16:F22),IF(F22=0,SUM(F16:F22),""))</f>
        <v>0</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row>
    <row r="29" spans="1:7" x14ac:dyDescent="0.2">
      <c r="A29" s="1">
        <v>20</v>
      </c>
      <c r="B29" s="17" t="s">
        <v>39</v>
      </c>
      <c r="C29" s="18"/>
      <c r="D29" s="18"/>
      <c r="E29" s="18"/>
      <c r="F29" s="21"/>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0</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row>
    <row r="35" spans="1:6" x14ac:dyDescent="0.2">
      <c r="A35" s="1">
        <v>26</v>
      </c>
      <c r="B35" s="17" t="s">
        <v>25</v>
      </c>
      <c r="C35" s="18"/>
      <c r="D35" s="18"/>
      <c r="E35" s="18"/>
      <c r="F35" s="21"/>
    </row>
    <row r="36" spans="1:6" x14ac:dyDescent="0.2">
      <c r="A36" s="1">
        <v>27</v>
      </c>
      <c r="B36" s="17" t="s">
        <v>26</v>
      </c>
      <c r="C36" s="18"/>
      <c r="D36" s="18"/>
      <c r="E36" s="18"/>
      <c r="F36" s="21"/>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0</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row>
    <row r="13" spans="1:6" ht="15.75" x14ac:dyDescent="0.25">
      <c r="A13" s="1">
        <v>4</v>
      </c>
      <c r="B13" s="48" t="s">
        <v>9</v>
      </c>
      <c r="C13" s="49"/>
      <c r="D13" s="49"/>
      <c r="E13" s="49"/>
      <c r="F13" s="22">
        <f>SUM(F11:F12)</f>
        <v>0</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row>
    <row r="17" spans="1:7" x14ac:dyDescent="0.2">
      <c r="A17" s="1">
        <v>8</v>
      </c>
      <c r="B17" s="17" t="s">
        <v>12</v>
      </c>
      <c r="C17" s="18"/>
      <c r="D17" s="18"/>
      <c r="E17" s="18"/>
      <c r="F17" s="21"/>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c r="E22" s="19"/>
      <c r="F22" s="21"/>
      <c r="G22" s="32" t="str">
        <f>IF(AND(F22&gt;0,D22=""),"Explanation for Other Sales Must be Filled In","")</f>
        <v/>
      </c>
    </row>
    <row r="23" spans="1:7" ht="15.75" x14ac:dyDescent="0.25">
      <c r="A23" s="1">
        <v>14</v>
      </c>
      <c r="B23" s="48" t="s">
        <v>17</v>
      </c>
      <c r="C23" s="49"/>
      <c r="D23" s="49"/>
      <c r="E23" s="49"/>
      <c r="F23" s="22">
        <f>IF(AND(F22&gt;0,D22&lt;&gt;""),SUM(F16:F22),IF(F22=0,SUM(F16:F22),""))</f>
        <v>0</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row>
    <row r="29" spans="1:7" x14ac:dyDescent="0.2">
      <c r="A29" s="1">
        <v>20</v>
      </c>
      <c r="B29" s="17" t="s">
        <v>39</v>
      </c>
      <c r="C29" s="18"/>
      <c r="D29" s="18"/>
      <c r="E29" s="18"/>
      <c r="F29" s="21"/>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0</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row>
    <row r="35" spans="1:6" x14ac:dyDescent="0.2">
      <c r="A35" s="1">
        <v>26</v>
      </c>
      <c r="B35" s="17" t="s">
        <v>25</v>
      </c>
      <c r="C35" s="18"/>
      <c r="D35" s="18"/>
      <c r="E35" s="18"/>
      <c r="F35" s="21"/>
    </row>
    <row r="36" spans="1:6" x14ac:dyDescent="0.2">
      <c r="A36" s="1">
        <v>27</v>
      </c>
      <c r="B36" s="17" t="s">
        <v>26</v>
      </c>
      <c r="C36" s="18"/>
      <c r="D36" s="18"/>
      <c r="E36" s="18"/>
      <c r="F36" s="21"/>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0</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t="str">
        <f>IF(F40&gt;0,F40/F13,"0.00%")</f>
        <v>0.00%</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7"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41</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5">
        <f>Jan!F11+Feb!F11+Mar!F11+Apr!F11+May!F11+Jun!F11+July!F11+Aug!F11+Sept!F11+Oct!F11+Nov!F11+Dec!F11</f>
        <v>0</v>
      </c>
    </row>
    <row r="12" spans="1:6" x14ac:dyDescent="0.2">
      <c r="A12" s="1">
        <v>3</v>
      </c>
      <c r="B12" s="17" t="s">
        <v>8</v>
      </c>
      <c r="C12" s="18"/>
      <c r="D12" s="18"/>
      <c r="E12" s="18"/>
      <c r="F12" s="21">
        <f>Jan!F12+Feb!F12+Mar!F12+Apr!F12+May!F12+Jun!F12+July!F12+Aug!F12+Sept!F12+Oct!F12+Nov!F12+Dec!F12</f>
        <v>480652</v>
      </c>
    </row>
    <row r="13" spans="1:6" ht="15.75" x14ac:dyDescent="0.25">
      <c r="A13" s="1">
        <v>4</v>
      </c>
      <c r="B13" s="48" t="s">
        <v>9</v>
      </c>
      <c r="C13" s="49"/>
      <c r="D13" s="49"/>
      <c r="E13" s="49"/>
      <c r="F13" s="22">
        <f>Jan!F13+Feb!F13+Mar!F13+Apr!F13+May!F13+Jun!F13+July!F13+Aug!F13+Sept!F13+Oct!F13+Nov!F13+Dec!F13</f>
        <v>480652</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f>Jan!F16+Feb!F16+Mar!F16+Apr!F16+May!F16+Jun!F16+July!F16+Aug!F16+Sept!F16+Oct!F16+Nov!F16+Dec!F16</f>
        <v>273546</v>
      </c>
    </row>
    <row r="17" spans="1:7" x14ac:dyDescent="0.2">
      <c r="A17" s="1">
        <v>8</v>
      </c>
      <c r="B17" s="17" t="s">
        <v>12</v>
      </c>
      <c r="C17" s="18"/>
      <c r="D17" s="18"/>
      <c r="E17" s="18"/>
      <c r="F17" s="21">
        <f>Jan!F17+Feb!F17+Mar!F17+Apr!F17+May!F17+Jun!F17+July!F17+Aug!F17+Sept!F17+Oct!F17+Nov!F17+Dec!F17</f>
        <v>21351</v>
      </c>
    </row>
    <row r="18" spans="1:7" x14ac:dyDescent="0.2">
      <c r="A18" s="1">
        <v>9</v>
      </c>
      <c r="B18" s="17" t="s">
        <v>13</v>
      </c>
      <c r="C18" s="18"/>
      <c r="D18" s="18"/>
      <c r="E18" s="18"/>
      <c r="F18" s="21">
        <f>Jan!F18+Feb!F18+Mar!F18+Apr!F18+May!F18+Jun!F18+July!F18+Aug!F18+Sept!F18+Oct!F18+Nov!F18+Dec!F18</f>
        <v>0</v>
      </c>
    </row>
    <row r="19" spans="1:7" x14ac:dyDescent="0.2">
      <c r="A19" s="1">
        <v>10</v>
      </c>
      <c r="B19" s="17" t="s">
        <v>14</v>
      </c>
      <c r="C19" s="18"/>
      <c r="D19" s="18"/>
      <c r="E19" s="18"/>
      <c r="F19" s="21">
        <f>Jan!F19+Feb!F19+Mar!F19+Apr!F19+May!F19+Jun!F19+July!F19+Aug!F19+Sept!F19+Oct!F19+Nov!F19+Dec!F19</f>
        <v>0</v>
      </c>
    </row>
    <row r="20" spans="1:7" x14ac:dyDescent="0.2">
      <c r="A20" s="1">
        <v>11</v>
      </c>
      <c r="B20" s="17" t="s">
        <v>15</v>
      </c>
      <c r="C20" s="18"/>
      <c r="D20" s="18"/>
      <c r="E20" s="18"/>
      <c r="F20" s="21">
        <f>Jan!F20+Feb!F20+Mar!F20+Apr!F20+May!F20+Jun!F20+July!F20+Aug!F20+Sept!F20+Oct!F20+Nov!F20+Dec!F20</f>
        <v>0</v>
      </c>
    </row>
    <row r="21" spans="1:7" x14ac:dyDescent="0.2">
      <c r="A21" s="1">
        <v>12</v>
      </c>
      <c r="B21" s="17" t="s">
        <v>16</v>
      </c>
      <c r="C21" s="18"/>
      <c r="D21" s="18"/>
      <c r="E21" s="18"/>
      <c r="F21" s="21">
        <f>Jan!F21+Feb!F21+Mar!F21+Apr!F21+May!F21+Jun!F21+July!F21+Aug!F21+Sept!F21+Oct!F21+Nov!F21+Dec!F21</f>
        <v>0</v>
      </c>
    </row>
    <row r="22" spans="1:7" x14ac:dyDescent="0.2">
      <c r="A22" s="1">
        <v>13</v>
      </c>
      <c r="B22" s="17" t="s">
        <v>42</v>
      </c>
      <c r="C22" s="18"/>
      <c r="D22" s="19"/>
      <c r="E22" s="19"/>
      <c r="F22" s="21">
        <f>Jan!F22+Feb!F22+Mar!F22+Apr!F22+May!F22+Jun!F22+July!F22+Aug!F22+Sept!F22+Oct!F22+Nov!F22+Dec!F22</f>
        <v>10569</v>
      </c>
      <c r="G22" s="32" t="str">
        <f>IF(AND(F22&gt;0,D22=""),"Explanation for Other Sales Must be Filled In","")</f>
        <v>Explanation for Other Sales Must be Filled In</v>
      </c>
    </row>
    <row r="23" spans="1:7" ht="15.75" x14ac:dyDescent="0.25">
      <c r="A23" s="1">
        <v>14</v>
      </c>
      <c r="B23" s="48" t="s">
        <v>17</v>
      </c>
      <c r="C23" s="49"/>
      <c r="D23" s="49"/>
      <c r="E23" s="49"/>
      <c r="F23" s="22">
        <f>Jan!F23+Feb!F23+Mar!F23+Apr!F23+May!F23+Jun!F23+July!F23+Aug!F23+Sept!F23+Oct!F23+Nov!F23+Dec!F23</f>
        <v>305466</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f>Jan!F26+Feb!F26+Mar!F26+Apr!F26+May!F26+Jun!F26+July!F26+Aug!F26+Sept!F26+Oct!F26+Nov!F26+Dec!F26</f>
        <v>0</v>
      </c>
    </row>
    <row r="27" spans="1:7" x14ac:dyDescent="0.2">
      <c r="A27" s="1">
        <v>18</v>
      </c>
      <c r="B27" s="17" t="s">
        <v>20</v>
      </c>
      <c r="C27" s="18"/>
      <c r="D27" s="18"/>
      <c r="E27" s="18"/>
      <c r="F27" s="21">
        <f>Jan!F27+Feb!F27+Mar!F27+Apr!F27+May!F27+Jun!F27+July!F27+Aug!F27+Sept!F27+Oct!F27+Nov!F27+Dec!F27</f>
        <v>0</v>
      </c>
    </row>
    <row r="28" spans="1:7" x14ac:dyDescent="0.2">
      <c r="A28" s="1">
        <v>19</v>
      </c>
      <c r="B28" s="17" t="s">
        <v>21</v>
      </c>
      <c r="C28" s="18"/>
      <c r="D28" s="18"/>
      <c r="E28" s="18"/>
      <c r="F28" s="21">
        <f>Jan!F28+Feb!F28+Mar!F28+Apr!F28+May!F28+Jun!F28+July!F28+Aug!F28+Sept!F28+Oct!F28+Nov!F28+Dec!F28</f>
        <v>9484</v>
      </c>
    </row>
    <row r="29" spans="1:7" x14ac:dyDescent="0.2">
      <c r="A29" s="1">
        <v>20</v>
      </c>
      <c r="B29" s="17" t="s">
        <v>39</v>
      </c>
      <c r="C29" s="18"/>
      <c r="D29" s="18"/>
      <c r="E29" s="18"/>
      <c r="F29" s="21">
        <f>Jan!F29+Feb!F29+Mar!F29+Apr!F29+May!F29+Jun!F29+July!F29+Aug!F29+Sept!F29+Oct!F29+Nov!F29+Dec!F29</f>
        <v>2456</v>
      </c>
    </row>
    <row r="30" spans="1:7" x14ac:dyDescent="0.2">
      <c r="A30" s="1">
        <v>21</v>
      </c>
      <c r="B30" s="17" t="s">
        <v>43</v>
      </c>
      <c r="C30" s="18"/>
      <c r="D30" s="19"/>
      <c r="E30" s="19"/>
      <c r="F30" s="21">
        <f>Jan!F30+Feb!F30+Mar!F30+Apr!F30+May!F30+Jun!F30+July!F30+Aug!F30+Sept!F30+Oct!F30+Nov!F30+Dec!F30</f>
        <v>0</v>
      </c>
      <c r="G30" s="32" t="str">
        <f>IF(AND(F30&gt;0,D30=""),"Explanation for Other Usage Must be Filled In","")</f>
        <v/>
      </c>
    </row>
    <row r="31" spans="1:7" ht="15.75" x14ac:dyDescent="0.25">
      <c r="A31" s="1">
        <v>22</v>
      </c>
      <c r="B31" s="48" t="s">
        <v>22</v>
      </c>
      <c r="C31" s="49"/>
      <c r="D31" s="49"/>
      <c r="E31" s="49"/>
      <c r="F31" s="22">
        <f>Jan!F31+Feb!F31+Mar!F31+Apr!F31+May!F31+Jun!F31+July!F31+Aug!F31+Sept!F31+Oct!F31+Nov!F31+Dec!F31</f>
        <v>11940</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f>Jan!F34+Feb!F34+Mar!F34+Apr!F34+May!F34+Jun!F34+July!F34+Aug!F34+Sept!F34+Oct!F34+Nov!F26+Dec!F34</f>
        <v>5679</v>
      </c>
    </row>
    <row r="35" spans="1:6" x14ac:dyDescent="0.2">
      <c r="A35" s="1">
        <v>26</v>
      </c>
      <c r="B35" s="17" t="s">
        <v>25</v>
      </c>
      <c r="C35" s="18"/>
      <c r="D35" s="18"/>
      <c r="E35" s="18"/>
      <c r="F35" s="21">
        <f>Jan!F35+Feb!F35+Mar!F35+Apr!F35+May!F35+Jun!F35+July!F35+Aug!F35+Sept!F35+Oct!F35+Nov!F27+Dec!F35</f>
        <v>56211</v>
      </c>
    </row>
    <row r="36" spans="1:6" x14ac:dyDescent="0.2">
      <c r="A36" s="1">
        <v>27</v>
      </c>
      <c r="B36" s="17" t="s">
        <v>26</v>
      </c>
      <c r="C36" s="18"/>
      <c r="D36" s="18"/>
      <c r="E36" s="18"/>
      <c r="F36" s="21">
        <f>Jan!F36+Feb!F36+Mar!F36+Apr!F36+May!F36+Jun!F36+July!F36+Aug!F36+Sept!F36+Oct!F36+Nov!F36+Dec!F36</f>
        <v>101356</v>
      </c>
    </row>
    <row r="37" spans="1:6" x14ac:dyDescent="0.2">
      <c r="A37" s="1">
        <v>28</v>
      </c>
      <c r="B37" s="17" t="s">
        <v>27</v>
      </c>
      <c r="C37" s="18"/>
      <c r="D37" s="18"/>
      <c r="E37" s="18"/>
      <c r="F37" s="21" t="e">
        <f>Jan!F37+Feb!F37+Mar!F37+Apr!F37+May!F37+Jun!F37+July!F37+Aug!F37+Sept!F37+Oct!F37+Nov!F29+Dec!F37</f>
        <v>#VALUE!</v>
      </c>
    </row>
    <row r="38" spans="1:6" x14ac:dyDescent="0.2">
      <c r="A38" s="1">
        <v>29</v>
      </c>
      <c r="B38" s="17" t="s">
        <v>28</v>
      </c>
      <c r="C38" s="18"/>
      <c r="D38" s="18"/>
      <c r="E38" s="18"/>
      <c r="F38" s="21">
        <f>Jan!F38+Feb!F38+Mar!F38+Apr!F38+May!F38+Jun!F38+July!F38+Aug!F38+Sept!F38+Oct!F38+Nov!F30+Dec!F38</f>
        <v>0</v>
      </c>
    </row>
    <row r="39" spans="1:6" x14ac:dyDescent="0.2">
      <c r="A39" s="1">
        <v>30</v>
      </c>
      <c r="B39" s="17" t="s">
        <v>83</v>
      </c>
      <c r="C39" s="18"/>
      <c r="D39" s="18"/>
      <c r="E39" s="18"/>
      <c r="F39" s="21">
        <f>Jan!F39+Feb!F39+Mar!F39+Apr!F39+May!F39+Jun!F39+July!F39+Aug!F39+Sept!F39+Oct!F39+Nov!F31+Dec!F39</f>
        <v>0</v>
      </c>
    </row>
    <row r="40" spans="1:6" ht="15.75" x14ac:dyDescent="0.25">
      <c r="A40" s="1">
        <v>31</v>
      </c>
      <c r="B40" s="48" t="s">
        <v>63</v>
      </c>
      <c r="C40" s="49"/>
      <c r="D40" s="49"/>
      <c r="E40" s="49"/>
      <c r="F40" s="22">
        <f>Jan!F40+Feb!F40+Mar!F40+Apr!F40+May!F40+Jun!F40+July!F40+Aug!F40+Sept!F40+Oct!F40+Nov!F32+Dec!F40</f>
        <v>163246</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Jan!F45+Feb!F45+Mar!F45+Apr!F45+May!F45+Jun!F45+July!F45+Aug!F45+Sept!F45+Oct!F45+Nov!F45+Dec!F45</f>
        <v>3.358211156100039</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sheetProtection selectLockedCells="1" selectUnlockedCells="1"/>
  <customSheetViews>
    <customSheetView guid="{E1D60CE4-6870-4C90-879E-2ADB8729DD08}" showPageBreaks="1" printArea="1" topLeftCell="A22">
      <selection activeCell="B11" sqref="B11"/>
      <pageMargins left="0.7" right="0.7" top="0.75" bottom="0.75" header="0.3" footer="0.3"/>
      <pageSetup scale="90" orientation="portrait" r:id="rId1"/>
    </customSheetView>
    <customSheetView guid="{A882C7F7-0D6D-4E4B-8EF1-7A466B035AD3}" topLeftCell="A22">
      <selection activeCell="B11" sqref="B11"/>
      <pageMargins left="0.7" right="0.7" top="0.75" bottom="0.75" header="0.3" footer="0.3"/>
      <pageSetup scale="90" orientation="portrait" r:id="rId2"/>
    </customSheetView>
    <customSheetView guid="{7D30D6EE-C7A4-479A-ADFA-D6A7B85196F5}" showPageBreaks="1" printArea="1" topLeftCell="A22">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topLeftCell="A22">
      <selection activeCell="B11" sqref="B11"/>
      <pageMargins left="0.7" right="0.7" top="0.75" bottom="0.75" header="0.3" footer="0.3"/>
      <pageSetup scale="90" orientation="portrait" r:id="rId5"/>
    </customSheetView>
    <customSheetView guid="{16F7837F-0319-42FE-BE93-835859AF81EB}" topLeftCell="A22">
      <selection activeCell="B11" sqref="B11"/>
      <pageMargins left="0.7" right="0.7" top="0.75" bottom="0.75" header="0.3" footer="0.3"/>
      <pageSetup scale="90" orientation="portrait" r:id="rId6"/>
    </customSheetView>
    <customSheetView guid="{423E1704-3226-4AA1-9375-94BBCE87574E}" showPageBreaks="1" printArea="1" topLeftCell="A7">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zoomScaleNormal="100" workbookViewId="0">
      <selection activeCell="D5" sqref="D5:F5"/>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7" ht="33.75" x14ac:dyDescent="0.5">
      <c r="A1" s="43" t="s">
        <v>0</v>
      </c>
      <c r="B1" s="43"/>
      <c r="C1" s="43"/>
      <c r="D1" s="43"/>
      <c r="E1" s="43"/>
      <c r="F1" s="43"/>
    </row>
    <row r="2" spans="1:7" ht="15" customHeight="1" x14ac:dyDescent="0.5">
      <c r="A2" s="34"/>
      <c r="B2" s="34"/>
      <c r="C2" s="34"/>
      <c r="D2" s="34"/>
      <c r="E2" s="34"/>
      <c r="F2" s="34"/>
    </row>
    <row r="3" spans="1:7" ht="23.25" x14ac:dyDescent="0.35">
      <c r="A3" s="47" t="s">
        <v>46</v>
      </c>
      <c r="B3" s="47"/>
      <c r="C3" s="47"/>
      <c r="D3" s="47"/>
      <c r="E3" s="47"/>
      <c r="F3" s="47"/>
    </row>
    <row r="5" spans="1:7" ht="18" x14ac:dyDescent="0.25">
      <c r="A5" s="6" t="s">
        <v>1</v>
      </c>
      <c r="D5" s="44" t="s">
        <v>86</v>
      </c>
      <c r="E5" s="45"/>
      <c r="F5" s="46"/>
      <c r="G5" t="s">
        <v>87</v>
      </c>
    </row>
    <row r="6" spans="1:7" ht="18" x14ac:dyDescent="0.25">
      <c r="A6" s="6"/>
    </row>
    <row r="7" spans="1:7" ht="18" x14ac:dyDescent="0.25">
      <c r="A7" s="6" t="s">
        <v>2</v>
      </c>
      <c r="D7" s="24" t="s">
        <v>89</v>
      </c>
      <c r="E7" s="8" t="s">
        <v>3</v>
      </c>
      <c r="F7" s="30">
        <v>2025</v>
      </c>
    </row>
    <row r="9" spans="1:7" ht="15.75" x14ac:dyDescent="0.25">
      <c r="A9" s="13" t="s">
        <v>5</v>
      </c>
      <c r="B9" s="10"/>
      <c r="C9" s="10"/>
      <c r="D9" s="11" t="s">
        <v>4</v>
      </c>
      <c r="E9" s="10"/>
      <c r="F9" s="13" t="s">
        <v>6</v>
      </c>
    </row>
    <row r="10" spans="1:7" ht="15.75" x14ac:dyDescent="0.25">
      <c r="A10" s="1">
        <v>1</v>
      </c>
      <c r="B10" s="4" t="s">
        <v>67</v>
      </c>
      <c r="C10" s="4"/>
      <c r="F10" s="9"/>
    </row>
    <row r="11" spans="1:7" x14ac:dyDescent="0.2">
      <c r="A11" s="1">
        <v>2</v>
      </c>
      <c r="B11" s="15" t="s">
        <v>7</v>
      </c>
      <c r="C11" s="16"/>
      <c r="D11" s="16"/>
      <c r="E11" s="16"/>
      <c r="F11" s="25"/>
    </row>
    <row r="12" spans="1:7" x14ac:dyDescent="0.2">
      <c r="A12" s="1">
        <v>3</v>
      </c>
      <c r="B12" s="17" t="s">
        <v>8</v>
      </c>
      <c r="C12" s="18"/>
      <c r="D12" s="18"/>
      <c r="E12" s="18"/>
      <c r="F12" s="28">
        <v>63478</v>
      </c>
    </row>
    <row r="13" spans="1:7" ht="15.75" x14ac:dyDescent="0.25">
      <c r="A13" s="1">
        <v>4</v>
      </c>
      <c r="B13" s="41" t="s">
        <v>9</v>
      </c>
      <c r="C13" s="42"/>
      <c r="D13" s="42"/>
      <c r="E13" s="42"/>
      <c r="F13" s="22">
        <f>SUM(F11:F12)</f>
        <v>63478</v>
      </c>
    </row>
    <row r="14" spans="1:7" x14ac:dyDescent="0.2">
      <c r="A14" s="1">
        <v>5</v>
      </c>
      <c r="F14" s="23"/>
    </row>
    <row r="15" spans="1:7" ht="15.75" x14ac:dyDescent="0.25">
      <c r="A15" s="1">
        <v>6</v>
      </c>
      <c r="B15" s="4" t="s">
        <v>10</v>
      </c>
      <c r="C15" s="4"/>
      <c r="F15" s="23"/>
    </row>
    <row r="16" spans="1:7" x14ac:dyDescent="0.2">
      <c r="A16" s="1">
        <v>7</v>
      </c>
      <c r="B16" s="15" t="s">
        <v>11</v>
      </c>
      <c r="C16" s="16"/>
      <c r="D16" s="16"/>
      <c r="E16" s="16"/>
      <c r="F16" s="25">
        <v>25214</v>
      </c>
    </row>
    <row r="17" spans="1:7" x14ac:dyDescent="0.2">
      <c r="A17" s="1">
        <v>8</v>
      </c>
      <c r="B17" s="17" t="s">
        <v>12</v>
      </c>
      <c r="C17" s="18"/>
      <c r="D17" s="18"/>
      <c r="E17" s="18"/>
      <c r="F17" s="28">
        <v>1805</v>
      </c>
    </row>
    <row r="18" spans="1:7" x14ac:dyDescent="0.2">
      <c r="A18" s="1">
        <v>9</v>
      </c>
      <c r="B18" s="17" t="s">
        <v>13</v>
      </c>
      <c r="C18" s="18"/>
      <c r="D18" s="18"/>
      <c r="E18" s="18"/>
      <c r="F18" s="28"/>
    </row>
    <row r="19" spans="1:7" x14ac:dyDescent="0.2">
      <c r="A19" s="1">
        <v>10</v>
      </c>
      <c r="B19" s="17" t="s">
        <v>14</v>
      </c>
      <c r="C19" s="18"/>
      <c r="D19" s="18"/>
      <c r="E19" s="18"/>
      <c r="F19" s="28"/>
    </row>
    <row r="20" spans="1:7" x14ac:dyDescent="0.2">
      <c r="A20" s="1">
        <v>11</v>
      </c>
      <c r="B20" s="17" t="s">
        <v>15</v>
      </c>
      <c r="C20" s="18"/>
      <c r="D20" s="18"/>
      <c r="E20" s="18"/>
      <c r="F20" s="28"/>
    </row>
    <row r="21" spans="1:7" x14ac:dyDescent="0.2">
      <c r="A21" s="1">
        <v>12</v>
      </c>
      <c r="B21" s="17" t="s">
        <v>16</v>
      </c>
      <c r="C21" s="18"/>
      <c r="D21" s="18"/>
      <c r="E21" s="18"/>
      <c r="F21" s="28"/>
    </row>
    <row r="22" spans="1:7" x14ac:dyDescent="0.2">
      <c r="A22" s="1">
        <v>13</v>
      </c>
      <c r="B22" s="17" t="s">
        <v>42</v>
      </c>
      <c r="C22" s="18"/>
      <c r="D22" s="31" t="s">
        <v>88</v>
      </c>
      <c r="E22" s="19"/>
      <c r="F22" s="28">
        <v>9615</v>
      </c>
      <c r="G22" s="32" t="str">
        <f>IF(AND(F22&gt;0,D22=""),"Explanation for Other Sales Must be Filled In","")</f>
        <v/>
      </c>
    </row>
    <row r="23" spans="1:7" ht="15.75" x14ac:dyDescent="0.25">
      <c r="A23" s="1">
        <v>14</v>
      </c>
      <c r="B23" s="41" t="s">
        <v>17</v>
      </c>
      <c r="C23" s="42"/>
      <c r="D23" s="42"/>
      <c r="E23" s="42"/>
      <c r="F23" s="22">
        <f>IF(AND(F22&gt;0,D22&lt;&gt;""),SUM(F16:F22),IF(F22=0,SUM(F16:F22),""))</f>
        <v>36634</v>
      </c>
    </row>
    <row r="24" spans="1:7" x14ac:dyDescent="0.2">
      <c r="A24" s="1">
        <v>15</v>
      </c>
      <c r="F24" s="23"/>
    </row>
    <row r="25" spans="1:7" ht="15.75" x14ac:dyDescent="0.25">
      <c r="A25" s="1">
        <v>16</v>
      </c>
      <c r="B25" s="4" t="s">
        <v>18</v>
      </c>
      <c r="C25" s="4"/>
      <c r="F25" s="23"/>
    </row>
    <row r="26" spans="1:7" x14ac:dyDescent="0.2">
      <c r="A26" s="1">
        <v>17</v>
      </c>
      <c r="B26" s="15" t="s">
        <v>19</v>
      </c>
      <c r="C26" s="16"/>
      <c r="D26" s="16"/>
      <c r="E26" s="16"/>
      <c r="F26" s="25"/>
    </row>
    <row r="27" spans="1:7" x14ac:dyDescent="0.2">
      <c r="A27" s="1">
        <v>18</v>
      </c>
      <c r="B27" s="17" t="s">
        <v>20</v>
      </c>
      <c r="C27" s="18"/>
      <c r="D27" s="18"/>
      <c r="E27" s="18"/>
      <c r="F27" s="28"/>
    </row>
    <row r="28" spans="1:7" x14ac:dyDescent="0.2">
      <c r="A28" s="1">
        <v>19</v>
      </c>
      <c r="B28" s="17" t="s">
        <v>21</v>
      </c>
      <c r="C28" s="18"/>
      <c r="D28" s="18"/>
      <c r="E28" s="18"/>
      <c r="F28" s="28">
        <v>3197</v>
      </c>
    </row>
    <row r="29" spans="1:7" x14ac:dyDescent="0.2">
      <c r="A29" s="1">
        <v>20</v>
      </c>
      <c r="B29" s="17" t="s">
        <v>39</v>
      </c>
      <c r="C29" s="18"/>
      <c r="D29" s="18"/>
      <c r="E29" s="18"/>
      <c r="F29" s="28">
        <v>30</v>
      </c>
    </row>
    <row r="30" spans="1:7" x14ac:dyDescent="0.2">
      <c r="A30" s="1">
        <v>21</v>
      </c>
      <c r="B30" s="17" t="s">
        <v>43</v>
      </c>
      <c r="C30" s="18"/>
      <c r="D30" s="31"/>
      <c r="E30" s="19"/>
      <c r="F30" s="29"/>
      <c r="G30" s="32" t="str">
        <f>IF(AND(F30&gt;0,D30=""),"Explanation for Other Usage Must be Filled In","")</f>
        <v/>
      </c>
    </row>
    <row r="31" spans="1:7" ht="15.75" x14ac:dyDescent="0.25">
      <c r="A31" s="1">
        <v>22</v>
      </c>
      <c r="B31" s="41" t="s">
        <v>22</v>
      </c>
      <c r="C31" s="42"/>
      <c r="D31" s="42"/>
      <c r="E31" s="42"/>
      <c r="F31" s="22">
        <f>IF(AND(F30&gt;0,D30&lt;&gt;""),SUM(F26:F30),IF(F30=0,SUM(F26:F30),""))</f>
        <v>3227</v>
      </c>
    </row>
    <row r="32" spans="1:7" x14ac:dyDescent="0.2">
      <c r="A32" s="1">
        <v>23</v>
      </c>
      <c r="F32" s="23"/>
    </row>
    <row r="33" spans="1:7" ht="15.75" x14ac:dyDescent="0.25">
      <c r="A33" s="1">
        <v>24</v>
      </c>
      <c r="B33" s="4" t="s">
        <v>23</v>
      </c>
      <c r="C33" s="4"/>
      <c r="F33" s="23"/>
    </row>
    <row r="34" spans="1:7" x14ac:dyDescent="0.2">
      <c r="A34" s="1">
        <v>25</v>
      </c>
      <c r="B34" s="15" t="s">
        <v>24</v>
      </c>
      <c r="C34" s="16"/>
      <c r="D34" s="16"/>
      <c r="E34" s="16"/>
      <c r="F34" s="25">
        <v>145</v>
      </c>
    </row>
    <row r="35" spans="1:7" x14ac:dyDescent="0.2">
      <c r="A35" s="1">
        <v>26</v>
      </c>
      <c r="B35" s="17" t="s">
        <v>25</v>
      </c>
      <c r="C35" s="18"/>
      <c r="D35" s="18"/>
      <c r="E35" s="18"/>
      <c r="F35" s="28">
        <v>12117</v>
      </c>
    </row>
    <row r="36" spans="1:7" x14ac:dyDescent="0.2">
      <c r="A36" s="1">
        <v>27</v>
      </c>
      <c r="B36" s="17" t="s">
        <v>26</v>
      </c>
      <c r="C36" s="18"/>
      <c r="D36" s="18"/>
      <c r="E36" s="18"/>
      <c r="F36" s="28">
        <v>11355</v>
      </c>
    </row>
    <row r="37" spans="1:7" x14ac:dyDescent="0.2">
      <c r="A37" s="1">
        <v>28</v>
      </c>
      <c r="B37" s="17" t="s">
        <v>27</v>
      </c>
      <c r="C37" s="18"/>
      <c r="D37" s="18"/>
      <c r="E37" s="18"/>
      <c r="F37" s="28"/>
    </row>
    <row r="38" spans="1:7" x14ac:dyDescent="0.2">
      <c r="A38" s="1">
        <v>29</v>
      </c>
      <c r="B38" s="17" t="s">
        <v>28</v>
      </c>
      <c r="C38" s="18"/>
      <c r="D38" s="18"/>
      <c r="E38" s="18"/>
      <c r="F38" s="28"/>
    </row>
    <row r="39" spans="1:7" x14ac:dyDescent="0.2">
      <c r="A39" s="1">
        <v>30</v>
      </c>
      <c r="B39" s="17" t="s">
        <v>83</v>
      </c>
      <c r="C39" s="18"/>
      <c r="D39" s="18"/>
      <c r="E39" s="18"/>
      <c r="F39" s="28"/>
      <c r="G39" s="32"/>
    </row>
    <row r="40" spans="1:7" ht="15.75" x14ac:dyDescent="0.25">
      <c r="A40" s="1">
        <v>31</v>
      </c>
      <c r="B40" s="41" t="s">
        <v>63</v>
      </c>
      <c r="C40" s="42"/>
      <c r="D40" s="42"/>
      <c r="E40" s="42"/>
      <c r="F40" s="22">
        <f>SUM(F34:F39)</f>
        <v>23617</v>
      </c>
    </row>
    <row r="41" spans="1:7" x14ac:dyDescent="0.2">
      <c r="A41" s="1">
        <v>32</v>
      </c>
      <c r="F41" s="23"/>
    </row>
    <row r="42" spans="1:7" ht="15.75" x14ac:dyDescent="0.25">
      <c r="A42" s="1">
        <v>33</v>
      </c>
      <c r="B42" t="s">
        <v>44</v>
      </c>
      <c r="F42" s="33" t="str">
        <f>IF(F13=(F23+F31+F40),"","DOES NOT EQUAL")</f>
        <v/>
      </c>
    </row>
    <row r="43" spans="1:7" x14ac:dyDescent="0.2">
      <c r="A43" s="1">
        <v>34</v>
      </c>
      <c r="F43" s="23"/>
    </row>
    <row r="44" spans="1:7" ht="15.75" x14ac:dyDescent="0.25">
      <c r="A44" s="1">
        <v>35</v>
      </c>
      <c r="B44" s="4" t="s">
        <v>62</v>
      </c>
      <c r="C44" s="4"/>
      <c r="F44" s="23"/>
    </row>
    <row r="45" spans="1:7" x14ac:dyDescent="0.2">
      <c r="A45" s="1">
        <v>36</v>
      </c>
      <c r="B45" s="2" t="s">
        <v>40</v>
      </c>
      <c r="C45" s="3"/>
      <c r="D45" s="3"/>
      <c r="E45" s="3"/>
      <c r="F45" s="27">
        <f>IF(F40&gt;0,F40/F13,"0.00%")</f>
        <v>0.37205015911024292</v>
      </c>
    </row>
    <row r="46" spans="1:7" x14ac:dyDescent="0.2">
      <c r="A46" s="1"/>
    </row>
    <row r="47" spans="1:7" x14ac:dyDescent="0.2">
      <c r="A47" s="1"/>
    </row>
    <row r="48" spans="1:7"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sheetProtection selectLockedCells="1"/>
  <customSheetViews>
    <customSheetView guid="{E1D60CE4-6870-4C90-879E-2ADB8729DD08}" showPageBreaks="1" fitToPage="1" printArea="1">
      <selection activeCell="D5" sqref="D5:F5"/>
      <colBreaks count="1" manualBreakCount="1">
        <brk id="6" max="1048575" man="1"/>
      </colBreaks>
      <pageMargins left="0.7" right="0.7" top="0.75" bottom="0.75" header="0.3" footer="0.3"/>
      <printOptions gridLines="1"/>
      <pageSetup scale="90" orientation="portrait" r:id="rId1"/>
    </customSheetView>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2"/>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3"/>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4"/>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5"/>
    </customSheetView>
    <customSheetView guid="{16F7837F-0319-42FE-BE93-835859AF81EB}" fitToPage="1" topLeftCell="A13">
      <selection activeCell="G10" sqref="G10"/>
      <colBreaks count="1" manualBreakCount="1">
        <brk id="6" max="1048575" man="1"/>
      </colBreaks>
      <pageMargins left="0.7" right="0.7" top="0.75" bottom="0.75" header="0.3" footer="0.3"/>
      <printOptions gridLines="1"/>
      <pageSetup scale="90" orientation="portrait" r:id="rId6"/>
    </customSheetView>
    <customSheetView guid="{423E1704-3226-4AA1-9375-94BBCE87574E}" showPageBreaks="1" fitToPage="1" printArea="1">
      <selection activeCell="D5" sqref="D5:F5"/>
      <colBreaks count="1" manualBreakCount="1">
        <brk id="6" max="1048575" man="1"/>
      </colBreaks>
      <pageMargins left="0.7" right="0.7" top="0.75" bottom="0.75" header="0.3" footer="0.3"/>
      <printOptions gridLines="1"/>
      <pageSetup scale="90" orientation="portrait" r:id="rId7"/>
    </customSheetView>
  </customSheetViews>
  <mergeCells count="7">
    <mergeCell ref="B40:E40"/>
    <mergeCell ref="A1:F1"/>
    <mergeCell ref="D5:F5"/>
    <mergeCell ref="B13:E13"/>
    <mergeCell ref="B23:E23"/>
    <mergeCell ref="B31:E31"/>
    <mergeCell ref="A3:F3"/>
  </mergeCells>
  <conditionalFormatting sqref="F42">
    <cfRule type="containsText" dxfId="3" priority="4" operator="containsText" text="DOES NOT EQUAL">
      <formula>NOT(ISERROR(SEARCH("DOES NOT EQUAL",F42)))</formula>
    </cfRule>
  </conditionalFormatting>
  <conditionalFormatting sqref="G22">
    <cfRule type="expression" dxfId="2" priority="1">
      <formula>AND(F22&gt;0,D22="")</formula>
    </cfRule>
  </conditionalFormatting>
  <conditionalFormatting sqref="G30">
    <cfRule type="expression" dxfId="1" priority="3">
      <formula>AND(F30&gt;0,D30="")</formula>
    </cfRule>
  </conditionalFormatting>
  <conditionalFormatting sqref="G39">
    <cfRule type="expression" dxfId="0" priority="2">
      <formula>AND(F39&gt;0,D39="")</formula>
    </cfRule>
  </conditionalFormatting>
  <printOptions gridLines="1"/>
  <pageMargins left="0.7" right="0.7" top="0.75" bottom="0.75" header="0.3" footer="0.3"/>
  <pageSetup scale="90" orientation="portrait" r:id="rId8"/>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29</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51908</v>
      </c>
    </row>
    <row r="13" spans="1:6" ht="15.75" x14ac:dyDescent="0.25">
      <c r="A13" s="1">
        <v>4</v>
      </c>
      <c r="B13" s="48" t="s">
        <v>9</v>
      </c>
      <c r="C13" s="49"/>
      <c r="D13" s="49"/>
      <c r="E13" s="49"/>
      <c r="F13" s="22">
        <f>SUM(F11:F12)</f>
        <v>51908</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29324</v>
      </c>
    </row>
    <row r="17" spans="1:7" x14ac:dyDescent="0.2">
      <c r="A17" s="1">
        <v>8</v>
      </c>
      <c r="B17" s="17" t="s">
        <v>12</v>
      </c>
      <c r="C17" s="18"/>
      <c r="D17" s="18"/>
      <c r="E17" s="18"/>
      <c r="F17" s="21">
        <v>1825</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c r="E22" s="19"/>
      <c r="F22" s="21"/>
      <c r="G22" s="32" t="str">
        <f>IF(AND(F22&gt;0,D22=""),"Explanation for Other Sales Must be Filled In","")</f>
        <v/>
      </c>
    </row>
    <row r="23" spans="1:7" ht="15.75" x14ac:dyDescent="0.25">
      <c r="A23" s="1">
        <v>14</v>
      </c>
      <c r="B23" s="48" t="s">
        <v>17</v>
      </c>
      <c r="C23" s="49"/>
      <c r="D23" s="49"/>
      <c r="E23" s="49"/>
      <c r="F23" s="22">
        <f>IF(AND(F22&gt;0,D22&lt;&gt;""),SUM(F16:F22),IF(F22=0,SUM(F16:F22),""))</f>
        <v>31149</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1157</v>
      </c>
    </row>
    <row r="29" spans="1:7" x14ac:dyDescent="0.2">
      <c r="A29" s="1">
        <v>20</v>
      </c>
      <c r="B29" s="17" t="s">
        <v>39</v>
      </c>
      <c r="C29" s="18"/>
      <c r="D29" s="18"/>
      <c r="E29" s="18"/>
      <c r="F29" s="21">
        <v>19</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1176</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309</v>
      </c>
    </row>
    <row r="35" spans="1:6" x14ac:dyDescent="0.2">
      <c r="A35" s="1">
        <v>26</v>
      </c>
      <c r="B35" s="17" t="s">
        <v>25</v>
      </c>
      <c r="C35" s="18"/>
      <c r="D35" s="18"/>
      <c r="E35" s="18"/>
      <c r="F35" s="21">
        <v>7956</v>
      </c>
    </row>
    <row r="36" spans="1:6" x14ac:dyDescent="0.2">
      <c r="A36" s="1">
        <v>27</v>
      </c>
      <c r="B36" s="17" t="s">
        <v>26</v>
      </c>
      <c r="C36" s="18"/>
      <c r="D36" s="18"/>
      <c r="E36" s="18"/>
      <c r="F36" s="21">
        <v>11318</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19583</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0.37726362025121368</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topLeftCell="A19">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22"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30</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46282</v>
      </c>
    </row>
    <row r="13" spans="1:6" ht="15.75" x14ac:dyDescent="0.25">
      <c r="A13" s="1">
        <v>4</v>
      </c>
      <c r="B13" s="48" t="s">
        <v>9</v>
      </c>
      <c r="C13" s="49"/>
      <c r="D13" s="49"/>
      <c r="E13" s="49"/>
      <c r="F13" s="22">
        <f>SUM(F11:F12)</f>
        <v>46282</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23573</v>
      </c>
    </row>
    <row r="17" spans="1:7" x14ac:dyDescent="0.2">
      <c r="A17" s="1">
        <v>8</v>
      </c>
      <c r="B17" s="17" t="s">
        <v>12</v>
      </c>
      <c r="C17" s="18"/>
      <c r="D17" s="18"/>
      <c r="E17" s="18"/>
      <c r="F17" s="21">
        <v>1913</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c r="E22" s="19"/>
      <c r="F22" s="21"/>
      <c r="G22" s="32" t="str">
        <f>IF(AND(F22&gt;0,D22=""),"Explanation for Other Sales Must be Filled In","")</f>
        <v/>
      </c>
    </row>
    <row r="23" spans="1:7" ht="15.75" x14ac:dyDescent="0.25">
      <c r="A23" s="1">
        <v>14</v>
      </c>
      <c r="B23" s="48" t="s">
        <v>17</v>
      </c>
      <c r="C23" s="49"/>
      <c r="D23" s="49"/>
      <c r="E23" s="49"/>
      <c r="F23" s="22">
        <f>IF(AND(F22&gt;0,D22&lt;&gt;""),SUM(F16:F22),IF(F22=0,SUM(F16:F22),""))</f>
        <v>25486</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214</v>
      </c>
    </row>
    <row r="29" spans="1:7" x14ac:dyDescent="0.2">
      <c r="A29" s="1">
        <v>20</v>
      </c>
      <c r="B29" s="17" t="s">
        <v>39</v>
      </c>
      <c r="C29" s="18"/>
      <c r="D29" s="18"/>
      <c r="E29" s="18"/>
      <c r="F29" s="21">
        <v>27</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241</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815</v>
      </c>
    </row>
    <row r="35" spans="1:6" x14ac:dyDescent="0.2">
      <c r="A35" s="1">
        <v>26</v>
      </c>
      <c r="B35" s="17" t="s">
        <v>25</v>
      </c>
      <c r="C35" s="18"/>
      <c r="D35" s="18"/>
      <c r="E35" s="18"/>
      <c r="F35" s="21">
        <v>7969</v>
      </c>
    </row>
    <row r="36" spans="1:6" x14ac:dyDescent="0.2">
      <c r="A36" s="1">
        <v>27</v>
      </c>
      <c r="B36" s="17" t="s">
        <v>26</v>
      </c>
      <c r="C36" s="18"/>
      <c r="D36" s="18"/>
      <c r="E36" s="18"/>
      <c r="F36" s="21">
        <v>11771</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20555</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0.44412514584503693</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topLeftCell="A22">
      <selection activeCell="B11" sqref="B11"/>
      <pageMargins left="0.7" right="0.7" top="0.75" bottom="0.75" header="0.3" footer="0.3"/>
      <pageSetup scale="90" orientation="portrait" r:id="rId1"/>
    </customSheetView>
    <customSheetView guid="{A882C7F7-0D6D-4E4B-8EF1-7A466B035AD3}" topLeftCell="A22">
      <selection activeCell="B11" sqref="B11"/>
      <pageMargins left="0.7" right="0.7" top="0.75" bottom="0.75" header="0.3" footer="0.3"/>
      <pageSetup scale="90" orientation="portrait" r:id="rId2"/>
    </customSheetView>
    <customSheetView guid="{7D30D6EE-C7A4-479A-ADFA-D6A7B85196F5}" showPageBreaks="1" printArea="1" topLeftCell="A22">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topLeftCell="A22">
      <selection activeCell="B11" sqref="B11"/>
      <pageMargins left="0.7" right="0.7" top="0.75" bottom="0.75" header="0.3" footer="0.3"/>
      <pageSetup scale="90" orientation="portrait" r:id="rId5"/>
    </customSheetView>
    <customSheetView guid="{16F7837F-0319-42FE-BE93-835859AF81EB}" topLeftCell="A22">
      <selection activeCell="B11" sqref="B11"/>
      <pageMargins left="0.7" right="0.7" top="0.75" bottom="0.75" header="0.3" footer="0.3"/>
      <pageSetup scale="90" orientation="portrait" r:id="rId6"/>
    </customSheetView>
    <customSheetView guid="{423E1704-3226-4AA1-9375-94BBCE87574E}" showPageBreaks="1" printArea="1" topLeftCell="A22">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37" sqref="F37"/>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31</v>
      </c>
      <c r="E7" s="8" t="s">
        <v>3</v>
      </c>
      <c r="F7" s="24">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42114</v>
      </c>
    </row>
    <row r="13" spans="1:6" ht="15.75" x14ac:dyDescent="0.25">
      <c r="A13" s="1">
        <v>4</v>
      </c>
      <c r="B13" s="48" t="s">
        <v>9</v>
      </c>
      <c r="C13" s="49"/>
      <c r="D13" s="49"/>
      <c r="E13" s="49"/>
      <c r="F13" s="22">
        <f>SUM(F11:F12)</f>
        <v>42114</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22409</v>
      </c>
    </row>
    <row r="17" spans="1:7" x14ac:dyDescent="0.2">
      <c r="A17" s="1">
        <v>8</v>
      </c>
      <c r="B17" s="17" t="s">
        <v>12</v>
      </c>
      <c r="C17" s="18"/>
      <c r="D17" s="18"/>
      <c r="E17" s="18"/>
      <c r="F17" s="21">
        <v>2015</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t="s">
        <v>88</v>
      </c>
      <c r="E22" s="19"/>
      <c r="F22" s="21">
        <v>105</v>
      </c>
      <c r="G22" s="32" t="str">
        <f>IF(AND(F22&gt;0,D22=""),"Explanation for Other Sales Must be Filled In","")</f>
        <v/>
      </c>
    </row>
    <row r="23" spans="1:7" ht="15.75" x14ac:dyDescent="0.25">
      <c r="A23" s="1">
        <v>14</v>
      </c>
      <c r="B23" s="48" t="s">
        <v>17</v>
      </c>
      <c r="C23" s="49"/>
      <c r="D23" s="49"/>
      <c r="E23" s="49"/>
      <c r="F23" s="22">
        <f>IF(AND(F22&gt;0,D22&lt;&gt;""),SUM(F16:F22),IF(F22=0,SUM(F16:F22),""))</f>
        <v>24529</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1196</v>
      </c>
    </row>
    <row r="29" spans="1:7" x14ac:dyDescent="0.2">
      <c r="A29" s="1">
        <v>20</v>
      </c>
      <c r="B29" s="17" t="s">
        <v>39</v>
      </c>
      <c r="C29" s="18"/>
      <c r="D29" s="18"/>
      <c r="E29" s="18"/>
      <c r="F29" s="21">
        <v>25</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1221</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1030</v>
      </c>
    </row>
    <row r="35" spans="1:6" x14ac:dyDescent="0.2">
      <c r="A35" s="1">
        <v>26</v>
      </c>
      <c r="B35" s="17" t="s">
        <v>25</v>
      </c>
      <c r="C35" s="18"/>
      <c r="D35" s="18"/>
      <c r="E35" s="18"/>
      <c r="F35" s="21">
        <v>540</v>
      </c>
    </row>
    <row r="36" spans="1:6" x14ac:dyDescent="0.2">
      <c r="A36" s="1">
        <v>27</v>
      </c>
      <c r="B36" s="17" t="s">
        <v>26</v>
      </c>
      <c r="C36" s="18"/>
      <c r="D36" s="18"/>
      <c r="E36" s="18"/>
      <c r="F36" s="21">
        <v>14794</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16364</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0.3885643728926248</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F37" sqref="F37"/>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selection activeCell="F37" sqref="F37"/>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32</v>
      </c>
      <c r="E7" s="8" t="s">
        <v>3</v>
      </c>
      <c r="F7" s="24">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42412</v>
      </c>
    </row>
    <row r="13" spans="1:6" ht="15.75" x14ac:dyDescent="0.25">
      <c r="A13" s="1">
        <v>4</v>
      </c>
      <c r="B13" s="48" t="s">
        <v>9</v>
      </c>
      <c r="C13" s="49"/>
      <c r="D13" s="49"/>
      <c r="E13" s="49"/>
      <c r="F13" s="22">
        <f>SUM(F11:F12)</f>
        <v>42412</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25252</v>
      </c>
    </row>
    <row r="17" spans="1:7" x14ac:dyDescent="0.2">
      <c r="A17" s="1">
        <v>8</v>
      </c>
      <c r="B17" s="17" t="s">
        <v>12</v>
      </c>
      <c r="C17" s="18"/>
      <c r="D17" s="18"/>
      <c r="E17" s="18"/>
      <c r="F17" s="21">
        <v>1946</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t="s">
        <v>88</v>
      </c>
      <c r="E22" s="19"/>
      <c r="F22" s="21">
        <v>240</v>
      </c>
      <c r="G22" s="32" t="str">
        <f>IF(AND(F22&gt;0,D22=""),"Explanation for Other Sales Must be Filled In","")</f>
        <v/>
      </c>
    </row>
    <row r="23" spans="1:7" ht="15.75" x14ac:dyDescent="0.25">
      <c r="A23" s="1">
        <v>14</v>
      </c>
      <c r="B23" s="48" t="s">
        <v>17</v>
      </c>
      <c r="C23" s="49"/>
      <c r="D23" s="49"/>
      <c r="E23" s="49"/>
      <c r="F23" s="22">
        <f>IF(AND(F22&gt;0,D22&lt;&gt;""),SUM(F16:F22),IF(F22=0,SUM(F16:F22),""))</f>
        <v>27438</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160</v>
      </c>
    </row>
    <row r="29" spans="1:7" x14ac:dyDescent="0.2">
      <c r="A29" s="1">
        <v>20</v>
      </c>
      <c r="B29" s="17" t="s">
        <v>39</v>
      </c>
      <c r="C29" s="18"/>
      <c r="D29" s="18"/>
      <c r="E29" s="18"/>
      <c r="F29" s="21"/>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160</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1346</v>
      </c>
    </row>
    <row r="35" spans="1:6" x14ac:dyDescent="0.2">
      <c r="A35" s="1">
        <v>26</v>
      </c>
      <c r="B35" s="17" t="s">
        <v>25</v>
      </c>
      <c r="C35" s="18"/>
      <c r="D35" s="18"/>
      <c r="E35" s="18"/>
      <c r="F35" s="21">
        <v>2923</v>
      </c>
    </row>
    <row r="36" spans="1:6" x14ac:dyDescent="0.2">
      <c r="A36" s="1">
        <v>27</v>
      </c>
      <c r="B36" s="17" t="s">
        <v>26</v>
      </c>
      <c r="C36" s="18"/>
      <c r="D36" s="18"/>
      <c r="E36" s="18"/>
      <c r="F36" s="21">
        <v>10545</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14814</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0.34928793737621427</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13" zoomScaleNormal="100" workbookViewId="0">
      <selection activeCell="B11" sqref="B11"/>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33</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46305</v>
      </c>
    </row>
    <row r="13" spans="1:6" ht="15.75" x14ac:dyDescent="0.25">
      <c r="A13" s="1">
        <v>4</v>
      </c>
      <c r="B13" s="48" t="s">
        <v>9</v>
      </c>
      <c r="C13" s="49"/>
      <c r="D13" s="49"/>
      <c r="E13" s="49"/>
      <c r="F13" s="22">
        <f>SUM(F11:F12)</f>
        <v>46305</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27359</v>
      </c>
    </row>
    <row r="17" spans="1:7" x14ac:dyDescent="0.2">
      <c r="A17" s="1">
        <v>8</v>
      </c>
      <c r="B17" s="17" t="s">
        <v>12</v>
      </c>
      <c r="C17" s="18"/>
      <c r="D17" s="18"/>
      <c r="E17" s="18"/>
      <c r="F17" s="21">
        <v>2233</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t="s">
        <v>88</v>
      </c>
      <c r="E22" s="19"/>
      <c r="F22" s="21">
        <v>104</v>
      </c>
      <c r="G22" s="32" t="str">
        <f>IF(AND(F22&gt;0,D22=""),"Explanation for Other Sales Must be Filled In","")</f>
        <v/>
      </c>
    </row>
    <row r="23" spans="1:7" ht="15.75" x14ac:dyDescent="0.25">
      <c r="A23" s="1">
        <v>14</v>
      </c>
      <c r="B23" s="48" t="s">
        <v>17</v>
      </c>
      <c r="C23" s="49"/>
      <c r="D23" s="49"/>
      <c r="E23" s="49"/>
      <c r="F23" s="22">
        <f>IF(AND(F22&gt;0,D22&lt;&gt;""),SUM(F16:F22),IF(F22=0,SUM(F16:F22),""))</f>
        <v>29696</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809</v>
      </c>
    </row>
    <row r="29" spans="1:7" x14ac:dyDescent="0.2">
      <c r="A29" s="1">
        <v>20</v>
      </c>
      <c r="B29" s="17" t="s">
        <v>39</v>
      </c>
      <c r="C29" s="18"/>
      <c r="D29" s="18"/>
      <c r="E29" s="18"/>
      <c r="F29" s="21">
        <v>16</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825</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788</v>
      </c>
    </row>
    <row r="35" spans="1:6" x14ac:dyDescent="0.2">
      <c r="A35" s="1">
        <v>26</v>
      </c>
      <c r="B35" s="17" t="s">
        <v>25</v>
      </c>
      <c r="C35" s="18"/>
      <c r="D35" s="18"/>
      <c r="E35" s="18"/>
      <c r="F35" s="21">
        <v>7429</v>
      </c>
    </row>
    <row r="36" spans="1:6" x14ac:dyDescent="0.2">
      <c r="A36" s="1">
        <v>27</v>
      </c>
      <c r="B36" s="17" t="s">
        <v>26</v>
      </c>
      <c r="C36" s="18"/>
      <c r="D36" s="18"/>
      <c r="E36" s="18"/>
      <c r="F36" s="21">
        <v>7567</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15784</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0.34087031638052046</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topLeftCell="A13">
      <selection activeCell="B11" sqref="B11"/>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10" zoomScaleNormal="100" workbookViewId="0">
      <selection activeCell="F29" sqref="F29"/>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34</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52825</v>
      </c>
    </row>
    <row r="13" spans="1:6" ht="15.75" x14ac:dyDescent="0.25">
      <c r="A13" s="1">
        <v>4</v>
      </c>
      <c r="B13" s="48" t="s">
        <v>9</v>
      </c>
      <c r="C13" s="49"/>
      <c r="D13" s="49"/>
      <c r="E13" s="49"/>
      <c r="F13" s="22">
        <f>SUM(F11:F12)</f>
        <v>52825</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28163</v>
      </c>
    </row>
    <row r="17" spans="1:7" x14ac:dyDescent="0.2">
      <c r="A17" s="1">
        <v>8</v>
      </c>
      <c r="B17" s="17" t="s">
        <v>12</v>
      </c>
      <c r="C17" s="18"/>
      <c r="D17" s="18"/>
      <c r="E17" s="18"/>
      <c r="F17" s="21">
        <v>2244</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t="s">
        <v>90</v>
      </c>
      <c r="E22" s="19"/>
      <c r="F22" s="21"/>
      <c r="G22" s="32" t="str">
        <f>IF(AND(F22&gt;0,D22=""),"Explanation for Other Sales Must be Filled In","")</f>
        <v/>
      </c>
    </row>
    <row r="23" spans="1:7" ht="15.75" x14ac:dyDescent="0.25">
      <c r="A23" s="1">
        <v>14</v>
      </c>
      <c r="B23" s="48" t="s">
        <v>17</v>
      </c>
      <c r="C23" s="49"/>
      <c r="D23" s="49"/>
      <c r="E23" s="49"/>
      <c r="F23" s="22">
        <f>IF(AND(F22&gt;0,D22&lt;&gt;""),SUM(F16:F22),IF(F22=0,SUM(F16:F22),""))</f>
        <v>30407</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383</v>
      </c>
    </row>
    <row r="29" spans="1:7" x14ac:dyDescent="0.2">
      <c r="A29" s="1">
        <v>20</v>
      </c>
      <c r="B29" s="17" t="s">
        <v>39</v>
      </c>
      <c r="C29" s="18"/>
      <c r="D29" s="18"/>
      <c r="E29" s="18"/>
      <c r="F29" s="21"/>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383</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552</v>
      </c>
    </row>
    <row r="35" spans="1:6" x14ac:dyDescent="0.2">
      <c r="A35" s="1">
        <v>26</v>
      </c>
      <c r="B35" s="17" t="s">
        <v>25</v>
      </c>
      <c r="C35" s="18"/>
      <c r="D35" s="18"/>
      <c r="E35" s="18"/>
      <c r="F35" s="21">
        <v>3184</v>
      </c>
    </row>
    <row r="36" spans="1:6" x14ac:dyDescent="0.2">
      <c r="A36" s="1">
        <v>27</v>
      </c>
      <c r="B36" s="17" t="s">
        <v>26</v>
      </c>
      <c r="C36" s="18"/>
      <c r="D36" s="18"/>
      <c r="E36" s="18"/>
      <c r="F36" s="21">
        <v>18299</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22035</v>
      </c>
    </row>
    <row r="41" spans="1:6" x14ac:dyDescent="0.2">
      <c r="A41" s="1">
        <v>32</v>
      </c>
      <c r="F41" s="23"/>
    </row>
    <row r="42" spans="1:6" ht="15.75" x14ac:dyDescent="0.25">
      <c r="A42" s="1">
        <v>33</v>
      </c>
      <c r="B42" s="4" t="s">
        <v>45</v>
      </c>
      <c r="C42" s="4"/>
      <c r="F42" s="33"/>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0.41713203975390439</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selection activeCell="B11" sqref="B11"/>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howPageBreaks="1" printArea="1" topLeftCell="A10">
      <selection activeCell="F29" sqref="F29"/>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22" zoomScale="175" zoomScaleNormal="175" workbookViewId="0">
      <selection activeCell="F42" sqref="F42"/>
    </sheetView>
  </sheetViews>
  <sheetFormatPr defaultRowHeight="15" x14ac:dyDescent="0.2"/>
  <cols>
    <col min="1" max="1" width="8.21875" customWidth="1"/>
    <col min="2" max="2" width="14.77734375" customWidth="1"/>
    <col min="3" max="3" width="2.77734375" customWidth="1"/>
    <col min="4" max="4" width="30.6640625" customWidth="1"/>
    <col min="5" max="5" width="6.88671875" customWidth="1"/>
    <col min="6" max="6" width="20.44140625" customWidth="1"/>
  </cols>
  <sheetData>
    <row r="1" spans="1:6" ht="33.75" x14ac:dyDescent="0.5">
      <c r="A1" s="43" t="s">
        <v>0</v>
      </c>
      <c r="B1" s="43"/>
      <c r="C1" s="43"/>
      <c r="D1" s="43"/>
      <c r="E1" s="43"/>
      <c r="F1" s="43"/>
    </row>
    <row r="2" spans="1:6" ht="15" customHeight="1" x14ac:dyDescent="0.5">
      <c r="A2" s="34"/>
      <c r="B2" s="34"/>
      <c r="C2" s="34"/>
      <c r="D2" s="34"/>
      <c r="E2" s="34"/>
      <c r="F2" s="34"/>
    </row>
    <row r="3" spans="1:6" ht="23.25" x14ac:dyDescent="0.35">
      <c r="A3" s="47" t="s">
        <v>46</v>
      </c>
      <c r="B3" s="47"/>
      <c r="C3" s="47"/>
      <c r="D3" s="47"/>
      <c r="E3" s="47"/>
      <c r="F3" s="47"/>
    </row>
    <row r="5" spans="1:6" ht="18" x14ac:dyDescent="0.25">
      <c r="A5" s="7" t="s">
        <v>1</v>
      </c>
      <c r="D5" s="50" t="str">
        <f>IF(Jan!D5="","",Jan!D5)</f>
        <v>Henderson County Water District</v>
      </c>
      <c r="E5" s="51"/>
      <c r="F5" s="52"/>
    </row>
    <row r="6" spans="1:6" ht="18" x14ac:dyDescent="0.25">
      <c r="A6" s="7"/>
    </row>
    <row r="7" spans="1:6" ht="18" x14ac:dyDescent="0.25">
      <c r="A7" s="7" t="s">
        <v>2</v>
      </c>
      <c r="D7" s="24" t="s">
        <v>35</v>
      </c>
      <c r="E7" s="8" t="s">
        <v>3</v>
      </c>
      <c r="F7" s="24">
        <f>IF(Jan!F7="","",Jan!F7)</f>
        <v>2025</v>
      </c>
    </row>
    <row r="9" spans="1:6" ht="15.75" x14ac:dyDescent="0.25">
      <c r="A9" s="14" t="s">
        <v>5</v>
      </c>
      <c r="B9" s="10"/>
      <c r="C9" s="10"/>
      <c r="D9" s="12" t="s">
        <v>4</v>
      </c>
      <c r="E9" s="10"/>
      <c r="F9" s="14" t="s">
        <v>6</v>
      </c>
    </row>
    <row r="10" spans="1:6" ht="15.75" x14ac:dyDescent="0.25">
      <c r="A10" s="1">
        <v>1</v>
      </c>
      <c r="B10" s="5" t="s">
        <v>67</v>
      </c>
      <c r="C10" s="5"/>
      <c r="F10" s="9"/>
    </row>
    <row r="11" spans="1:6" x14ac:dyDescent="0.2">
      <c r="A11" s="1">
        <v>2</v>
      </c>
      <c r="B11" s="15" t="s">
        <v>7</v>
      </c>
      <c r="C11" s="16"/>
      <c r="D11" s="16"/>
      <c r="E11" s="16"/>
      <c r="F11" s="20"/>
    </row>
    <row r="12" spans="1:6" x14ac:dyDescent="0.2">
      <c r="A12" s="1">
        <v>3</v>
      </c>
      <c r="B12" s="17" t="s">
        <v>8</v>
      </c>
      <c r="C12" s="18"/>
      <c r="D12" s="18"/>
      <c r="E12" s="18"/>
      <c r="F12" s="21">
        <v>50120</v>
      </c>
    </row>
    <row r="13" spans="1:6" ht="15.75" x14ac:dyDescent="0.25">
      <c r="A13" s="1">
        <v>4</v>
      </c>
      <c r="B13" s="48" t="s">
        <v>9</v>
      </c>
      <c r="C13" s="49"/>
      <c r="D13" s="49"/>
      <c r="E13" s="49"/>
      <c r="F13" s="22">
        <f>SUM(F11:F12)</f>
        <v>50120</v>
      </c>
    </row>
    <row r="14" spans="1:6" x14ac:dyDescent="0.2">
      <c r="A14" s="1">
        <v>5</v>
      </c>
      <c r="F14" s="23"/>
    </row>
    <row r="15" spans="1:6" ht="15.75" x14ac:dyDescent="0.25">
      <c r="A15" s="1">
        <v>6</v>
      </c>
      <c r="B15" s="5" t="s">
        <v>10</v>
      </c>
      <c r="C15" s="5"/>
      <c r="F15" s="23"/>
    </row>
    <row r="16" spans="1:6" x14ac:dyDescent="0.2">
      <c r="A16" s="1">
        <v>7</v>
      </c>
      <c r="B16" s="15" t="s">
        <v>11</v>
      </c>
      <c r="C16" s="16"/>
      <c r="D16" s="16"/>
      <c r="E16" s="16"/>
      <c r="F16" s="20">
        <v>31834</v>
      </c>
    </row>
    <row r="17" spans="1:7" x14ac:dyDescent="0.2">
      <c r="A17" s="1">
        <v>8</v>
      </c>
      <c r="B17" s="17" t="s">
        <v>12</v>
      </c>
      <c r="C17" s="18"/>
      <c r="D17" s="18"/>
      <c r="E17" s="18"/>
      <c r="F17" s="21">
        <v>2334</v>
      </c>
    </row>
    <row r="18" spans="1:7" x14ac:dyDescent="0.2">
      <c r="A18" s="1">
        <v>9</v>
      </c>
      <c r="B18" s="17" t="s">
        <v>13</v>
      </c>
      <c r="C18" s="18"/>
      <c r="D18" s="18"/>
      <c r="E18" s="18"/>
      <c r="F18" s="21"/>
    </row>
    <row r="19" spans="1:7" x14ac:dyDescent="0.2">
      <c r="A19" s="1">
        <v>10</v>
      </c>
      <c r="B19" s="17" t="s">
        <v>14</v>
      </c>
      <c r="C19" s="18"/>
      <c r="D19" s="18"/>
      <c r="E19" s="18"/>
      <c r="F19" s="21"/>
    </row>
    <row r="20" spans="1:7" x14ac:dyDescent="0.2">
      <c r="A20" s="1">
        <v>11</v>
      </c>
      <c r="B20" s="17" t="s">
        <v>15</v>
      </c>
      <c r="C20" s="18"/>
      <c r="D20" s="18"/>
      <c r="E20" s="18"/>
      <c r="F20" s="21"/>
    </row>
    <row r="21" spans="1:7" x14ac:dyDescent="0.2">
      <c r="A21" s="1">
        <v>12</v>
      </c>
      <c r="B21" s="17" t="s">
        <v>16</v>
      </c>
      <c r="C21" s="18"/>
      <c r="D21" s="18"/>
      <c r="E21" s="18"/>
      <c r="F21" s="21"/>
    </row>
    <row r="22" spans="1:7" x14ac:dyDescent="0.2">
      <c r="A22" s="1">
        <v>13</v>
      </c>
      <c r="B22" s="17" t="s">
        <v>42</v>
      </c>
      <c r="C22" s="18"/>
      <c r="D22" s="19" t="s">
        <v>91</v>
      </c>
      <c r="E22" s="19"/>
      <c r="F22" s="21">
        <v>336</v>
      </c>
      <c r="G22" s="32" t="str">
        <f>IF(AND(F22&gt;0,D22=""),"Explanation for Other Sales Must be Filled In","")</f>
        <v/>
      </c>
    </row>
    <row r="23" spans="1:7" ht="15.75" x14ac:dyDescent="0.25">
      <c r="A23" s="1">
        <v>14</v>
      </c>
      <c r="B23" s="48" t="s">
        <v>17</v>
      </c>
      <c r="C23" s="49"/>
      <c r="D23" s="49"/>
      <c r="E23" s="49"/>
      <c r="F23" s="22">
        <f>IF(AND(F22&gt;0,D22&lt;&gt;""),SUM(F16:F22),IF(F22=0,SUM(F16:F22),""))</f>
        <v>34504</v>
      </c>
    </row>
    <row r="24" spans="1:7" x14ac:dyDescent="0.2">
      <c r="A24" s="1">
        <v>15</v>
      </c>
      <c r="F24" s="23"/>
    </row>
    <row r="25" spans="1:7" ht="15.75" x14ac:dyDescent="0.25">
      <c r="A25" s="1">
        <v>16</v>
      </c>
      <c r="B25" s="5" t="s">
        <v>18</v>
      </c>
      <c r="C25" s="5"/>
      <c r="F25" s="23"/>
    </row>
    <row r="26" spans="1:7" x14ac:dyDescent="0.2">
      <c r="A26" s="1">
        <v>17</v>
      </c>
      <c r="B26" s="15" t="s">
        <v>19</v>
      </c>
      <c r="C26" s="16"/>
      <c r="D26" s="16"/>
      <c r="E26" s="16"/>
      <c r="F26" s="20"/>
    </row>
    <row r="27" spans="1:7" x14ac:dyDescent="0.2">
      <c r="A27" s="1">
        <v>18</v>
      </c>
      <c r="B27" s="17" t="s">
        <v>20</v>
      </c>
      <c r="C27" s="18"/>
      <c r="D27" s="18"/>
      <c r="E27" s="18"/>
      <c r="F27" s="21"/>
    </row>
    <row r="28" spans="1:7" x14ac:dyDescent="0.2">
      <c r="A28" s="1">
        <v>19</v>
      </c>
      <c r="B28" s="17" t="s">
        <v>21</v>
      </c>
      <c r="C28" s="18"/>
      <c r="D28" s="18"/>
      <c r="E28" s="18"/>
      <c r="F28" s="21">
        <v>923</v>
      </c>
    </row>
    <row r="29" spans="1:7" x14ac:dyDescent="0.2">
      <c r="A29" s="1">
        <v>20</v>
      </c>
      <c r="B29" s="17" t="s">
        <v>39</v>
      </c>
      <c r="C29" s="18"/>
      <c r="D29" s="18"/>
      <c r="E29" s="40"/>
      <c r="F29" s="21">
        <v>150</v>
      </c>
    </row>
    <row r="30" spans="1:7" x14ac:dyDescent="0.2">
      <c r="A30" s="1">
        <v>21</v>
      </c>
      <c r="B30" s="17" t="s">
        <v>43</v>
      </c>
      <c r="C30" s="18"/>
      <c r="D30" s="19"/>
      <c r="E30" s="19"/>
      <c r="F30" s="26"/>
      <c r="G30" s="32" t="str">
        <f>IF(AND(F30&gt;0,D30=""),"Explanation for Other Usage Must be Filled In","")</f>
        <v/>
      </c>
    </row>
    <row r="31" spans="1:7" ht="15.75" x14ac:dyDescent="0.25">
      <c r="A31" s="1">
        <v>22</v>
      </c>
      <c r="B31" s="48" t="s">
        <v>22</v>
      </c>
      <c r="C31" s="49"/>
      <c r="D31" s="49"/>
      <c r="E31" s="49"/>
      <c r="F31" s="22">
        <f>IF(AND(F30&gt;0,D30&lt;&gt;""),SUM(F26:F30),IF(F30=0,SUM(F26:F30),""))</f>
        <v>1073</v>
      </c>
    </row>
    <row r="32" spans="1:7" x14ac:dyDescent="0.2">
      <c r="A32" s="1">
        <v>23</v>
      </c>
      <c r="F32" s="23"/>
    </row>
    <row r="33" spans="1:6" ht="15.75" x14ac:dyDescent="0.25">
      <c r="A33" s="1">
        <v>24</v>
      </c>
      <c r="B33" s="5" t="s">
        <v>23</v>
      </c>
      <c r="C33" s="5"/>
      <c r="F33" s="23"/>
    </row>
    <row r="34" spans="1:6" x14ac:dyDescent="0.2">
      <c r="A34" s="1">
        <v>25</v>
      </c>
      <c r="B34" s="15" t="s">
        <v>24</v>
      </c>
      <c r="C34" s="16"/>
      <c r="D34" s="16"/>
      <c r="E34" s="16"/>
      <c r="F34" s="20">
        <v>356</v>
      </c>
    </row>
    <row r="35" spans="1:6" x14ac:dyDescent="0.2">
      <c r="A35" s="1">
        <v>26</v>
      </c>
      <c r="B35" s="17" t="s">
        <v>25</v>
      </c>
      <c r="C35" s="18"/>
      <c r="D35" s="18"/>
      <c r="E35" s="18"/>
      <c r="F35" s="21">
        <v>4991</v>
      </c>
    </row>
    <row r="36" spans="1:6" x14ac:dyDescent="0.2">
      <c r="A36" s="1">
        <v>27</v>
      </c>
      <c r="B36" s="17" t="s">
        <v>26</v>
      </c>
      <c r="C36" s="18"/>
      <c r="D36" s="18"/>
      <c r="E36" s="18"/>
      <c r="F36" s="21">
        <v>9196</v>
      </c>
    </row>
    <row r="37" spans="1:6" x14ac:dyDescent="0.2">
      <c r="A37" s="1">
        <v>28</v>
      </c>
      <c r="B37" s="17" t="s">
        <v>27</v>
      </c>
      <c r="C37" s="18"/>
      <c r="D37" s="18"/>
      <c r="E37" s="18"/>
      <c r="F37" s="21"/>
    </row>
    <row r="38" spans="1:6" x14ac:dyDescent="0.2">
      <c r="A38" s="1">
        <v>29</v>
      </c>
      <c r="B38" s="17" t="s">
        <v>28</v>
      </c>
      <c r="C38" s="18"/>
      <c r="D38" s="18"/>
      <c r="E38" s="18"/>
      <c r="F38" s="21"/>
    </row>
    <row r="39" spans="1:6" x14ac:dyDescent="0.2">
      <c r="A39" s="1">
        <v>30</v>
      </c>
      <c r="B39" s="17" t="s">
        <v>83</v>
      </c>
      <c r="C39" s="18"/>
      <c r="D39" s="18"/>
      <c r="E39" s="18"/>
      <c r="F39" s="21"/>
    </row>
    <row r="40" spans="1:6" ht="15.75" x14ac:dyDescent="0.25">
      <c r="A40" s="1">
        <v>31</v>
      </c>
      <c r="B40" s="48" t="s">
        <v>63</v>
      </c>
      <c r="C40" s="49"/>
      <c r="D40" s="49"/>
      <c r="E40" s="49"/>
      <c r="F40" s="22">
        <f>SUM(F34:F39)</f>
        <v>14543</v>
      </c>
    </row>
    <row r="41" spans="1:6" x14ac:dyDescent="0.2">
      <c r="A41" s="1">
        <v>32</v>
      </c>
      <c r="F41" s="23"/>
    </row>
    <row r="42" spans="1:6" ht="15.75" x14ac:dyDescent="0.25">
      <c r="A42" s="1">
        <v>33</v>
      </c>
      <c r="B42" s="4" t="s">
        <v>45</v>
      </c>
      <c r="C42" s="4"/>
      <c r="F42" s="33" t="str">
        <f>IF(F13=(F23+F31+F40),"","DOES NOT EQUAL")</f>
        <v/>
      </c>
    </row>
    <row r="43" spans="1:6" x14ac:dyDescent="0.2">
      <c r="A43" s="1">
        <v>34</v>
      </c>
      <c r="F43" s="23"/>
    </row>
    <row r="44" spans="1:6" ht="15.75" x14ac:dyDescent="0.25">
      <c r="A44" s="1">
        <v>35</v>
      </c>
      <c r="B44" s="5" t="s">
        <v>62</v>
      </c>
      <c r="C44" s="5"/>
      <c r="F44" s="23"/>
    </row>
    <row r="45" spans="1:6" x14ac:dyDescent="0.2">
      <c r="A45" s="1">
        <v>36</v>
      </c>
      <c r="B45" s="2" t="s">
        <v>40</v>
      </c>
      <c r="C45" s="3"/>
      <c r="D45" s="3"/>
      <c r="E45" s="3"/>
      <c r="F45" s="27">
        <f>IF(F40&gt;0,F40/F13,"0.00%")</f>
        <v>0.29016360734237828</v>
      </c>
    </row>
    <row r="46" spans="1:6" x14ac:dyDescent="0.2">
      <c r="A46" s="1"/>
    </row>
    <row r="47" spans="1:6" x14ac:dyDescent="0.2">
      <c r="A47" s="1"/>
    </row>
    <row r="48" spans="1:6" x14ac:dyDescent="0.2">
      <c r="A48" s="1"/>
    </row>
    <row r="49" spans="1:1" x14ac:dyDescent="0.2">
      <c r="A49" s="1"/>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sheetData>
  <customSheetViews>
    <customSheetView guid="{E1D60CE4-6870-4C90-879E-2ADB8729DD08}" showPageBreaks="1" printArea="1" topLeftCell="A19">
      <selection activeCell="F23" sqref="F23"/>
      <pageMargins left="0.7" right="0.7" top="0.75" bottom="0.75" header="0.3" footer="0.3"/>
      <pageSetup scale="90" orientation="portrait" r:id="rId1"/>
    </customSheetView>
    <customSheetView guid="{A882C7F7-0D6D-4E4B-8EF1-7A466B035AD3}">
      <selection activeCell="B11" sqref="B11"/>
      <pageMargins left="0.7" right="0.7" top="0.75" bottom="0.75" header="0.3" footer="0.3"/>
      <pageSetup scale="90" orientation="portrait" r:id="rId2"/>
    </customSheetView>
    <customSheetView guid="{7D30D6EE-C7A4-479A-ADFA-D6A7B85196F5}" showPageBreaks="1" printArea="1">
      <selection activeCell="B11" sqref="B11"/>
      <pageMargins left="0.7" right="0.7" top="0.75" bottom="0.75" header="0.3" footer="0.3"/>
      <pageSetup scale="90" orientation="portrait" r:id="rId3"/>
    </customSheetView>
    <customSheetView guid="{29732F16-11E8-42D9-941E-D56282971315}">
      <selection activeCell="B11" sqref="B11"/>
      <pageMargins left="0.7" right="0.7" top="0.75" bottom="0.75" header="0.3" footer="0.3"/>
      <pageSetup scale="90" orientation="portrait" r:id="rId4"/>
    </customSheetView>
    <customSheetView guid="{5E087F3E-FC44-448E-A42E-D43D6E603352}">
      <selection activeCell="B11" sqref="B11"/>
      <pageMargins left="0.7" right="0.7" top="0.75" bottom="0.75" header="0.3" footer="0.3"/>
      <pageSetup scale="90" orientation="portrait" r:id="rId5"/>
    </customSheetView>
    <customSheetView guid="{16F7837F-0319-42FE-BE93-835859AF81EB}">
      <selection activeCell="B11" sqref="B11"/>
      <pageMargins left="0.7" right="0.7" top="0.75" bottom="0.75" header="0.3" footer="0.3"/>
      <pageSetup scale="90" orientation="portrait" r:id="rId6"/>
    </customSheetView>
    <customSheetView guid="{423E1704-3226-4AA1-9375-94BBCE87574E}" scale="175" showPageBreaks="1" printArea="1" topLeftCell="A22">
      <selection activeCell="F42" sqref="F42"/>
      <pageMargins left="0.7" right="0.7" top="0.75" bottom="0.75" header="0.3" footer="0.3"/>
      <pageSetup scale="90" orientation="portrait" r:id="rId7"/>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3EB18A854A17419EA68EF29CD8C267" ma:contentTypeVersion="11" ma:contentTypeDescription="Create a new document." ma:contentTypeScope="" ma:versionID="494cc8b67cf11ef34842efa193010ae2">
  <xsd:schema xmlns:xsd="http://www.w3.org/2001/XMLSchema" xmlns:xs="http://www.w3.org/2001/XMLSchema" xmlns:p="http://schemas.microsoft.com/office/2006/metadata/properties" xmlns:ns3="dd5f98fe-ad4b-4a4f-84ff-90056bca664b" targetNamespace="http://schemas.microsoft.com/office/2006/metadata/properties" ma:root="true" ma:fieldsID="423bb8b00dff6a2dd730fd80054edca4" ns3:_="">
    <xsd:import namespace="dd5f98fe-ad4b-4a4f-84ff-90056bca664b"/>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f98fe-ad4b-4a4f-84ff-90056bca664b"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d5f98fe-ad4b-4a4f-84ff-90056bca664b" xsi:nil="true"/>
  </documentManagement>
</p:properties>
</file>

<file path=customXml/itemProps1.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2.xml><?xml version="1.0" encoding="utf-8"?>
<ds:datastoreItem xmlns:ds="http://schemas.openxmlformats.org/officeDocument/2006/customXml" ds:itemID="{87B5EA5E-C8A7-4CB6-8880-E134F92DAB32}">
  <ds:schemaRefs>
    <ds:schemaRef ds:uri="http://schemas.microsoft.com/office/2006/metadata/contentType"/>
    <ds:schemaRef ds:uri="http://schemas.microsoft.com/office/2006/metadata/properties/metaAttributes"/>
    <ds:schemaRef ds:uri="http://www.w3.org/2000/xmlns/"/>
    <ds:schemaRef ds:uri="http://www.w3.org/2001/XMLSchema"/>
    <ds:schemaRef ds:uri="dd5f98fe-ad4b-4a4f-84ff-90056bca664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purl.org/dc/terms/"/>
    <ds:schemaRef ds:uri="dd5f98fe-ad4b-4a4f-84ff-90056bca664b"/>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Mark Julian</cp:lastModifiedBy>
  <cp:lastPrinted>2025-09-15T13:09:50Z</cp:lastPrinted>
  <dcterms:created xsi:type="dcterms:W3CDTF">2018-07-10T15:33:25Z</dcterms:created>
  <dcterms:modified xsi:type="dcterms:W3CDTF">2025-11-13T21:32:43Z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0x0101007A3EB18A854A17419EA68EF29CD8C267</vt:lpwstr>
  </property>
</Properties>
</file>