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2023-00318 PPA Review\04_All Filed Discovery\02_AG-KIUC\Source\Q3\part a\"/>
    </mc:Choice>
  </mc:AlternateContent>
  <xr:revisionPtr revIDLastSave="0" documentId="13_ncr:1_{503AE35E-23E7-4AE6-9301-40D89D352BC0}" xr6:coauthVersionLast="47" xr6:coauthVersionMax="47" xr10:uidLastSave="{00000000-0000-0000-0000-000000000000}"/>
  <bookViews>
    <workbookView xWindow="-120" yWindow="-120" windowWidth="38640" windowHeight="21120" tabRatio="845" activeTab="12" xr2:uid="{00000000-000D-0000-FFFF-FFFF00000000}"/>
  </bookViews>
  <sheets>
    <sheet name="June 2022" sheetId="78" r:id="rId1"/>
    <sheet name="July 2022" sheetId="79" r:id="rId2"/>
    <sheet name="August 2022" sheetId="80" r:id="rId3"/>
    <sheet name="September 2022" sheetId="81" r:id="rId4"/>
    <sheet name="October 2022" sheetId="82" r:id="rId5"/>
    <sheet name="November 2022" sheetId="83" r:id="rId6"/>
    <sheet name="December 2022" sheetId="63" r:id="rId7"/>
    <sheet name="January 2023" sheetId="51" r:id="rId8"/>
    <sheet name="February 2023" sheetId="64" r:id="rId9"/>
    <sheet name="March 2023" sheetId="65" r:id="rId10"/>
    <sheet name="April 2023" sheetId="66" r:id="rId11"/>
    <sheet name="May 2023" sheetId="67" r:id="rId12"/>
    <sheet name="June 2023" sheetId="6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3" l="1"/>
  <c r="D13" i="63"/>
  <c r="D31" i="83" l="1"/>
  <c r="D35" i="83" s="1"/>
  <c r="D15" i="83"/>
  <c r="D13" i="83"/>
  <c r="D17" i="83" s="1"/>
  <c r="D21" i="83" s="1"/>
  <c r="D23" i="83" s="1"/>
  <c r="D11" i="83"/>
  <c r="D31" i="82"/>
  <c r="D35" i="82" s="1"/>
  <c r="D15" i="82"/>
  <c r="D13" i="82"/>
  <c r="D17" i="82" s="1"/>
  <c r="D21" i="82" s="1"/>
  <c r="D11" i="82"/>
  <c r="D31" i="81"/>
  <c r="D35" i="81" s="1"/>
  <c r="D15" i="81"/>
  <c r="D13" i="81"/>
  <c r="D17" i="81" s="1"/>
  <c r="D21" i="81" s="1"/>
  <c r="D11" i="81"/>
  <c r="D31" i="80"/>
  <c r="D35" i="80" s="1"/>
  <c r="D15" i="80"/>
  <c r="D13" i="80"/>
  <c r="D11" i="80"/>
  <c r="D37" i="80" s="1"/>
  <c r="D35" i="79"/>
  <c r="D31" i="79"/>
  <c r="D15" i="79"/>
  <c r="D13" i="79"/>
  <c r="D11" i="79"/>
  <c r="D37" i="79" s="1"/>
  <c r="D31" i="78"/>
  <c r="D35" i="78" s="1"/>
  <c r="D17" i="78"/>
  <c r="D21" i="78" s="1"/>
  <c r="D11" i="78"/>
  <c r="D37" i="82" l="1"/>
  <c r="D37" i="81"/>
  <c r="D17" i="80"/>
  <c r="D21" i="80" s="1"/>
  <c r="D17" i="79"/>
  <c r="D21" i="79" s="1"/>
  <c r="D23" i="79" s="1"/>
  <c r="D23" i="78"/>
  <c r="D37" i="83"/>
  <c r="D23" i="80"/>
  <c r="D37" i="78"/>
  <c r="D23" i="81"/>
  <c r="D23" i="82"/>
  <c r="D17" i="68" l="1"/>
  <c r="D15" i="68"/>
  <c r="D33" i="68"/>
  <c r="D37" i="68" s="1"/>
  <c r="D13" i="68"/>
  <c r="D17" i="67"/>
  <c r="D15" i="67"/>
  <c r="D19" i="67" s="1"/>
  <c r="D23" i="67" s="1"/>
  <c r="D33" i="67"/>
  <c r="D37" i="67" s="1"/>
  <c r="D13" i="67"/>
  <c r="D19" i="68" l="1"/>
  <c r="D23" i="68" s="1"/>
  <c r="D25" i="68" s="1"/>
  <c r="D39" i="68"/>
  <c r="D25" i="67"/>
  <c r="D39" i="67"/>
  <c r="D17" i="66"/>
  <c r="D15" i="66"/>
  <c r="D19" i="66" s="1"/>
  <c r="D23" i="66" s="1"/>
  <c r="D33" i="66"/>
  <c r="D37" i="66" s="1"/>
  <c r="D13" i="66"/>
  <c r="D25" i="66" l="1"/>
  <c r="D39" i="66"/>
  <c r="D15" i="65"/>
  <c r="D17" i="65"/>
  <c r="D13" i="64"/>
  <c r="D33" i="65"/>
  <c r="D37" i="65" s="1"/>
  <c r="D13" i="65"/>
  <c r="D17" i="64"/>
  <c r="D15" i="64"/>
  <c r="D33" i="64"/>
  <c r="D37" i="64" s="1"/>
  <c r="D15" i="51"/>
  <c r="D13" i="51"/>
  <c r="D19" i="65" l="1"/>
  <c r="D23" i="65" s="1"/>
  <c r="D25" i="65" s="1"/>
  <c r="D39" i="65"/>
  <c r="D39" i="64"/>
  <c r="D19" i="64"/>
  <c r="D23" i="64" s="1"/>
  <c r="D25" i="64" s="1"/>
  <c r="D31" i="51"/>
  <c r="D35" i="51" s="1"/>
  <c r="D11" i="51"/>
  <c r="D17" i="51" l="1"/>
  <c r="D21" i="51" s="1"/>
  <c r="D23" i="51" s="1"/>
  <c r="D37" i="51"/>
</calcChain>
</file>

<file path=xl/sharedStrings.xml><?xml version="1.0" encoding="utf-8"?>
<sst xmlns="http://schemas.openxmlformats.org/spreadsheetml/2006/main" count="322" uniqueCount="27">
  <si>
    <t>Cost of any credits provided to customers under Tariff C.S.-I.R.P.</t>
  </si>
  <si>
    <t>Olive Hill Revenues (Previous Months provided for 3rd Day)</t>
  </si>
  <si>
    <t>Vanceburg Revenues (Previous Months provided for 3rd Day)</t>
  </si>
  <si>
    <t>Olive Hill Revenues (5th Work Day Update)</t>
  </si>
  <si>
    <t>Vanceburg Revenues (5th Work Day Update)</t>
  </si>
  <si>
    <t>Amount:</t>
  </si>
  <si>
    <t>Total Whole Sale Revenues (Ln 4+ Ln 5)</t>
  </si>
  <si>
    <t>Total Whole Sale Revenues (Ln 7+ Ln 8)</t>
  </si>
  <si>
    <t>Cost of fuel related substitute generation (Replacement)</t>
  </si>
  <si>
    <r>
      <rPr>
        <b/>
        <sz val="10"/>
        <rFont val="Times New Roman"/>
        <family val="1"/>
      </rPr>
      <t>Less:</t>
    </r>
    <r>
      <rPr>
        <sz val="10"/>
        <rFont val="Times New Roman"/>
        <family val="1"/>
      </rPr>
      <t xml:space="preserve"> the cost of fuel which would have been used in plants suffering forced generation or transmission outages. (Allowable)</t>
    </r>
  </si>
  <si>
    <t>3a</t>
  </si>
  <si>
    <t>Net Cost  (Ln 1 - Ln 2 + Ln 3)</t>
  </si>
  <si>
    <t>6a</t>
  </si>
  <si>
    <r>
      <t>Current Month Retail Revenues (</t>
    </r>
    <r>
      <rPr>
        <b/>
        <sz val="10"/>
        <rFont val="Times New Roman"/>
        <family val="1"/>
      </rPr>
      <t>Estimat</t>
    </r>
    <r>
      <rPr>
        <sz val="10"/>
        <rFont val="Times New Roman"/>
        <family val="1"/>
      </rPr>
      <t>e Cycle)</t>
    </r>
  </si>
  <si>
    <t>6b</t>
  </si>
  <si>
    <r>
      <t>Curent Month Retail Revenue Ratio (</t>
    </r>
    <r>
      <rPr>
        <b/>
        <sz val="10"/>
        <rFont val="Times New Roman"/>
        <family val="1"/>
      </rPr>
      <t>Estimate</t>
    </r>
    <r>
      <rPr>
        <sz val="10"/>
        <rFont val="Times New Roman"/>
        <family val="1"/>
      </rPr>
      <t xml:space="preserve"> Cycle)   [ Ln 6a / (Ln 6 + Ln 6a) ]</t>
    </r>
  </si>
  <si>
    <t>9a</t>
  </si>
  <si>
    <r>
      <t>Current Month Retail Revenues (</t>
    </r>
    <r>
      <rPr>
        <b/>
        <sz val="10"/>
        <rFont val="Times New Roman"/>
        <family val="1"/>
      </rPr>
      <t>Actual</t>
    </r>
    <r>
      <rPr>
        <sz val="10"/>
        <rFont val="Times New Roman"/>
        <family val="1"/>
      </rPr>
      <t xml:space="preserve"> Cycle)</t>
    </r>
  </si>
  <si>
    <t>9b</t>
  </si>
  <si>
    <r>
      <t>Curent Month Retail Revenue Ratio (</t>
    </r>
    <r>
      <rPr>
        <b/>
        <sz val="10"/>
        <rFont val="Times New Roman"/>
        <family val="1"/>
      </rPr>
      <t>Actual</t>
    </r>
    <r>
      <rPr>
        <sz val="10"/>
        <rFont val="Times New Roman"/>
        <family val="1"/>
      </rPr>
      <t xml:space="preserve"> Cycle)   [ Ln 9a / (Ln 9 + Ln 9a) ]</t>
    </r>
  </si>
  <si>
    <t>3b</t>
  </si>
  <si>
    <t>Net Cost  (Ln 1 - Ln 2 + Ln 3 + Ln 3a)</t>
  </si>
  <si>
    <t>Cost of any credits provided to customers under D.R.S.</t>
  </si>
  <si>
    <r>
      <t xml:space="preserve">Total PPA Costs allocated to Retail Customers - </t>
    </r>
    <r>
      <rPr>
        <b/>
        <sz val="10"/>
        <rFont val="Times New Roman"/>
        <family val="1"/>
      </rPr>
      <t>Estimated</t>
    </r>
    <r>
      <rPr>
        <sz val="10"/>
        <rFont val="Times New Roman"/>
        <family val="1"/>
      </rPr>
      <t xml:space="preserve"> (Ln 3a x Ln 6b)</t>
    </r>
  </si>
  <si>
    <r>
      <t xml:space="preserve">Total PPA Costs allocated to Retail Customers - </t>
    </r>
    <r>
      <rPr>
        <b/>
        <sz val="10"/>
        <rFont val="Times New Roman"/>
        <family val="1"/>
      </rPr>
      <t>Actual</t>
    </r>
    <r>
      <rPr>
        <sz val="10"/>
        <rFont val="Times New Roman"/>
        <family val="1"/>
      </rPr>
      <t xml:space="preserve"> (Ln 3a x Ln 9b)</t>
    </r>
  </si>
  <si>
    <t>PPA Estimate</t>
  </si>
  <si>
    <t>PPA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</si>
</sst>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2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30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2" applyNumberFormat="0" applyAlignment="0" applyProtection="0"/>
    <xf numFmtId="0" fontId="10" fillId="29" borderId="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2" applyNumberFormat="0" applyAlignment="0" applyProtection="0"/>
    <xf numFmtId="0" fontId="17" fillId="0" borderId="7" applyNumberFormat="0" applyFill="0" applyAlignment="0" applyProtection="0"/>
    <xf numFmtId="0" fontId="18" fillId="32" borderId="0" applyNumberFormat="0" applyBorder="0" applyAlignment="0" applyProtection="0"/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4" fillId="0" borderId="0"/>
    <xf numFmtId="0" fontId="3" fillId="0" borderId="0"/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1" fillId="0" borderId="0"/>
    <xf numFmtId="0" fontId="1" fillId="0" borderId="0"/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1" fillId="0" borderId="0"/>
    <xf numFmtId="0" fontId="6" fillId="0" borderId="0"/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0" borderId="0" applyNumberFormat="0" applyFont="0" applyFill="0" applyBorder="0" applyProtection="0">
      <alignment vertical="top"/>
    </xf>
    <xf numFmtId="0" fontId="6" fillId="33" borderId="8" applyNumberFormat="0" applyFont="0" applyAlignment="0" applyProtection="0"/>
    <xf numFmtId="0" fontId="19" fillId="28" borderId="9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/>
    <xf numFmtId="164" fontId="2" fillId="0" borderId="0" xfId="31" applyNumberFormat="1" applyFont="1" applyAlignment="1">
      <alignment horizontal="left" vertical="center" wrapText="1"/>
    </xf>
    <xf numFmtId="164" fontId="6" fillId="0" borderId="0" xfId="31" applyNumberFormat="1" applyFont="1" applyAlignment="1">
      <alignment horizontal="center" vertical="center"/>
    </xf>
    <xf numFmtId="164" fontId="24" fillId="0" borderId="0" xfId="31" applyNumberFormat="1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" fillId="0" borderId="0" xfId="67" applyFont="1" applyAlignment="1">
      <alignment vertical="center" wrapText="1"/>
    </xf>
    <xf numFmtId="0" fontId="2" fillId="0" borderId="0" xfId="76" applyFont="1" applyAlignment="1">
      <alignment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76" applyFont="1" applyAlignment="1">
      <alignment horizontal="left" vertical="center" wrapText="1"/>
    </xf>
    <xf numFmtId="164" fontId="2" fillId="0" borderId="0" xfId="31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0" fontId="0" fillId="0" borderId="0" xfId="0" applyFill="1"/>
    <xf numFmtId="44" fontId="26" fillId="0" borderId="0" xfId="31" applyNumberFormat="1" applyFont="1" applyFill="1" applyAlignment="1">
      <alignment horizontal="left" vertical="center" wrapText="1"/>
    </xf>
    <xf numFmtId="44" fontId="2" fillId="0" borderId="0" xfId="31" applyNumberFormat="1" applyFont="1" applyFill="1" applyAlignment="1">
      <alignment horizontal="left" vertical="center" wrapText="1"/>
    </xf>
    <xf numFmtId="164" fontId="0" fillId="0" borderId="0" xfId="0" applyNumberFormat="1" applyFill="1"/>
    <xf numFmtId="44" fontId="2" fillId="0" borderId="11" xfId="31" applyNumberFormat="1" applyFont="1" applyBorder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7" fillId="0" borderId="0" xfId="67" applyFont="1" applyAlignment="1">
      <alignment vertical="center" wrapText="1"/>
    </xf>
    <xf numFmtId="44" fontId="27" fillId="0" borderId="0" xfId="31" applyNumberFormat="1" applyFont="1" applyAlignment="1">
      <alignment horizontal="left" vertical="center" wrapText="1"/>
    </xf>
    <xf numFmtId="44" fontId="2" fillId="0" borderId="0" xfId="31" applyNumberFormat="1" applyFont="1" applyAlignment="1">
      <alignment horizontal="left" vertical="center" wrapText="1"/>
    </xf>
    <xf numFmtId="44" fontId="27" fillId="0" borderId="0" xfId="31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0" fontId="2" fillId="0" borderId="0" xfId="128" applyNumberFormat="1" applyFont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4" fontId="27" fillId="34" borderId="12" xfId="31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44" fontId="27" fillId="0" borderId="13" xfId="31" applyNumberFormat="1" applyFont="1" applyFill="1" applyBorder="1" applyAlignment="1">
      <alignment horizontal="left" vertical="center" wrapText="1"/>
    </xf>
    <xf numFmtId="0" fontId="22" fillId="0" borderId="0" xfId="0" applyFont="1" applyFill="1"/>
    <xf numFmtId="164" fontId="29" fillId="0" borderId="0" xfId="129" applyNumberFormat="1" applyFill="1" applyAlignment="1">
      <alignment horizontal="left" vertical="center" wrapText="1"/>
    </xf>
    <xf numFmtId="44" fontId="26" fillId="35" borderId="0" xfId="31" applyNumberFormat="1" applyFont="1" applyFill="1" applyAlignment="1">
      <alignment horizontal="left" vertical="center" wrapText="1"/>
    </xf>
    <xf numFmtId="0" fontId="24" fillId="0" borderId="0" xfId="0" applyFont="1" applyAlignment="1">
      <alignment horizontal="center"/>
    </xf>
    <xf numFmtId="44" fontId="26" fillId="0" borderId="0" xfId="31" applyFont="1" applyFill="1" applyAlignment="1">
      <alignment horizontal="left" vertical="center" wrapText="1"/>
    </xf>
    <xf numFmtId="44" fontId="2" fillId="0" borderId="0" xfId="31" applyFont="1" applyFill="1" applyAlignment="1">
      <alignment horizontal="left" vertical="center" wrapText="1"/>
    </xf>
    <xf numFmtId="164" fontId="0" fillId="0" borderId="0" xfId="0" applyNumberFormat="1"/>
    <xf numFmtId="44" fontId="2" fillId="0" borderId="11" xfId="31" applyFont="1" applyBorder="1" applyAlignment="1">
      <alignment horizontal="left" vertical="center" wrapText="1"/>
    </xf>
    <xf numFmtId="44" fontId="27" fillId="0" borderId="0" xfId="31" applyFont="1" applyAlignment="1">
      <alignment horizontal="left" vertical="center" wrapText="1"/>
    </xf>
    <xf numFmtId="44" fontId="2" fillId="0" borderId="0" xfId="31" applyFont="1" applyAlignment="1">
      <alignment horizontal="left" vertical="center" wrapText="1"/>
    </xf>
    <xf numFmtId="44" fontId="27" fillId="0" borderId="0" xfId="31" applyFont="1" applyFill="1" applyAlignment="1">
      <alignment horizontal="left" vertical="center" wrapText="1"/>
    </xf>
    <xf numFmtId="44" fontId="27" fillId="34" borderId="12" xfId="31" applyFont="1" applyFill="1" applyBorder="1" applyAlignment="1">
      <alignment horizontal="left" vertical="center" wrapText="1"/>
    </xf>
    <xf numFmtId="44" fontId="27" fillId="0" borderId="13" xfId="31" applyFont="1" applyFill="1" applyBorder="1" applyAlignment="1">
      <alignment horizontal="left" vertical="center" wrapText="1"/>
    </xf>
    <xf numFmtId="44" fontId="26" fillId="35" borderId="0" xfId="31" applyFont="1" applyFill="1" applyAlignment="1">
      <alignment horizontal="left" vertical="center" wrapText="1"/>
    </xf>
    <xf numFmtId="0" fontId="2" fillId="34" borderId="0" xfId="67" applyFont="1" applyFill="1" applyAlignment="1">
      <alignment vertical="center"/>
    </xf>
    <xf numFmtId="0" fontId="2" fillId="34" borderId="0" xfId="67" applyFont="1" applyFill="1" applyAlignment="1">
      <alignment vertical="center" wrapText="1"/>
    </xf>
    <xf numFmtId="0" fontId="2" fillId="0" borderId="0" xfId="67" applyFont="1" applyFill="1" applyAlignment="1">
      <alignment vertical="center"/>
    </xf>
    <xf numFmtId="44" fontId="27" fillId="0" borderId="0" xfId="31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</cellXfs>
  <cellStyles count="13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3" xfId="29" xr:uid="{00000000-0005-0000-0000-00001C000000}"/>
    <cellStyle name="Comma 4" xfId="30" xr:uid="{00000000-0005-0000-0000-00001D000000}"/>
    <cellStyle name="Currency" xfId="31" builtinId="4"/>
    <cellStyle name="Currency 2" xfId="32" xr:uid="{00000000-0005-0000-0000-00001F000000}"/>
    <cellStyle name="Currency 3" xfId="33" xr:uid="{00000000-0005-0000-0000-000020000000}"/>
    <cellStyle name="Currency 4" xfId="34" xr:uid="{00000000-0005-0000-0000-000021000000}"/>
    <cellStyle name="Explanatory Text" xfId="35" builtinId="53" customBuiltin="1"/>
    <cellStyle name="Good" xfId="36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" xfId="129" builtinId="8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10" xfId="44" xr:uid="{00000000-0005-0000-0000-00002D000000}"/>
    <cellStyle name="Normal 11" xfId="45" xr:uid="{00000000-0005-0000-0000-00002E000000}"/>
    <cellStyle name="Normal 12" xfId="46" xr:uid="{00000000-0005-0000-0000-00002F000000}"/>
    <cellStyle name="Normal 13" xfId="47" xr:uid="{00000000-0005-0000-0000-000030000000}"/>
    <cellStyle name="Normal 14" xfId="48" xr:uid="{00000000-0005-0000-0000-000031000000}"/>
    <cellStyle name="Normal 15" xfId="49" xr:uid="{00000000-0005-0000-0000-000032000000}"/>
    <cellStyle name="Normal 16" xfId="50" xr:uid="{00000000-0005-0000-0000-000033000000}"/>
    <cellStyle name="Normal 17" xfId="51" xr:uid="{00000000-0005-0000-0000-000034000000}"/>
    <cellStyle name="Normal 18" xfId="52" xr:uid="{00000000-0005-0000-0000-000035000000}"/>
    <cellStyle name="Normal 19" xfId="53" xr:uid="{00000000-0005-0000-0000-000036000000}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0" xfId="57" xr:uid="{00000000-0005-0000-0000-00003A000000}"/>
    <cellStyle name="Normal 21" xfId="58" xr:uid="{00000000-0005-0000-0000-00003B000000}"/>
    <cellStyle name="Normal 22" xfId="59" xr:uid="{00000000-0005-0000-0000-00003C000000}"/>
    <cellStyle name="Normal 23" xfId="60" xr:uid="{00000000-0005-0000-0000-00003D000000}"/>
    <cellStyle name="Normal 24" xfId="61" xr:uid="{00000000-0005-0000-0000-00003E000000}"/>
    <cellStyle name="Normal 25" xfId="62" xr:uid="{00000000-0005-0000-0000-00003F000000}"/>
    <cellStyle name="Normal 26" xfId="63" xr:uid="{00000000-0005-0000-0000-000040000000}"/>
    <cellStyle name="Normal 27" xfId="64" xr:uid="{00000000-0005-0000-0000-000041000000}"/>
    <cellStyle name="Normal 28" xfId="65" xr:uid="{00000000-0005-0000-0000-000042000000}"/>
    <cellStyle name="Normal 29" xfId="66" xr:uid="{00000000-0005-0000-0000-000043000000}"/>
    <cellStyle name="Normal 3" xfId="67" xr:uid="{00000000-0005-0000-0000-000044000000}"/>
    <cellStyle name="Normal 3 2" xfId="68" xr:uid="{00000000-0005-0000-0000-000045000000}"/>
    <cellStyle name="Normal 3 3" xfId="69" xr:uid="{00000000-0005-0000-0000-000046000000}"/>
    <cellStyle name="Normal 30" xfId="70" xr:uid="{00000000-0005-0000-0000-000047000000}"/>
    <cellStyle name="Normal 31" xfId="71" xr:uid="{00000000-0005-0000-0000-000048000000}"/>
    <cellStyle name="Normal 32" xfId="72" xr:uid="{00000000-0005-0000-0000-000049000000}"/>
    <cellStyle name="Normal 33" xfId="73" xr:uid="{00000000-0005-0000-0000-00004A000000}"/>
    <cellStyle name="Normal 34" xfId="74" xr:uid="{00000000-0005-0000-0000-00004B000000}"/>
    <cellStyle name="Normal 35" xfId="75" xr:uid="{00000000-0005-0000-0000-00004C000000}"/>
    <cellStyle name="Normal 36" xfId="76" xr:uid="{00000000-0005-0000-0000-00004D000000}"/>
    <cellStyle name="Normal 4" xfId="77" xr:uid="{00000000-0005-0000-0000-00004E000000}"/>
    <cellStyle name="Normal 4 2" xfId="78" xr:uid="{00000000-0005-0000-0000-00004F000000}"/>
    <cellStyle name="Normal 5" xfId="79" xr:uid="{00000000-0005-0000-0000-000050000000}"/>
    <cellStyle name="Normal 6" xfId="80" xr:uid="{00000000-0005-0000-0000-000051000000}"/>
    <cellStyle name="Normal 7" xfId="81" xr:uid="{00000000-0005-0000-0000-000052000000}"/>
    <cellStyle name="Normal 8" xfId="82" xr:uid="{00000000-0005-0000-0000-000053000000}"/>
    <cellStyle name="Normal 9" xfId="83" xr:uid="{00000000-0005-0000-0000-000054000000}"/>
    <cellStyle name="Note" xfId="84" builtinId="10" customBuiltin="1"/>
    <cellStyle name="Output" xfId="85" builtinId="21" customBuiltin="1"/>
    <cellStyle name="Percent" xfId="128" builtinId="5"/>
    <cellStyle name="Percent 2" xfId="86" xr:uid="{00000000-0005-0000-0000-000058000000}"/>
    <cellStyle name="Percent 3" xfId="87" xr:uid="{00000000-0005-0000-0000-000059000000}"/>
    <cellStyle name="Percent 4" xfId="88" xr:uid="{00000000-0005-0000-0000-00005A000000}"/>
    <cellStyle name="Percent 5" xfId="89" xr:uid="{00000000-0005-0000-0000-00005B000000}"/>
    <cellStyle name="PSChar" xfId="90" xr:uid="{00000000-0005-0000-0000-00005C000000}"/>
    <cellStyle name="PSChar 2" xfId="91" xr:uid="{00000000-0005-0000-0000-00005D000000}"/>
    <cellStyle name="PSChar 2 2" xfId="92" xr:uid="{00000000-0005-0000-0000-00005E000000}"/>
    <cellStyle name="PSChar 2 2 2" xfId="93" xr:uid="{00000000-0005-0000-0000-00005F000000}"/>
    <cellStyle name="PSChar 3" xfId="94" xr:uid="{00000000-0005-0000-0000-000060000000}"/>
    <cellStyle name="PSChar 3 2" xfId="95" xr:uid="{00000000-0005-0000-0000-000061000000}"/>
    <cellStyle name="PSChar 4" xfId="96" xr:uid="{00000000-0005-0000-0000-000062000000}"/>
    <cellStyle name="PSDate" xfId="97" xr:uid="{00000000-0005-0000-0000-000063000000}"/>
    <cellStyle name="PSDate 2" xfId="98" xr:uid="{00000000-0005-0000-0000-000064000000}"/>
    <cellStyle name="PSDate 2 2" xfId="99" xr:uid="{00000000-0005-0000-0000-000065000000}"/>
    <cellStyle name="PSDate 3" xfId="100" xr:uid="{00000000-0005-0000-0000-000066000000}"/>
    <cellStyle name="PSDate 4" xfId="101" xr:uid="{00000000-0005-0000-0000-000067000000}"/>
    <cellStyle name="PSDec" xfId="102" xr:uid="{00000000-0005-0000-0000-000068000000}"/>
    <cellStyle name="PSDec 2" xfId="103" xr:uid="{00000000-0005-0000-0000-000069000000}"/>
    <cellStyle name="PSDec 2 2" xfId="104" xr:uid="{00000000-0005-0000-0000-00006A000000}"/>
    <cellStyle name="PSDec 2 2 2" xfId="105" xr:uid="{00000000-0005-0000-0000-00006B000000}"/>
    <cellStyle name="PSDec 3" xfId="106" xr:uid="{00000000-0005-0000-0000-00006C000000}"/>
    <cellStyle name="PSDec 3 2" xfId="107" xr:uid="{00000000-0005-0000-0000-00006D000000}"/>
    <cellStyle name="PSDec 4" xfId="108" xr:uid="{00000000-0005-0000-0000-00006E000000}"/>
    <cellStyle name="PSHeading" xfId="109" xr:uid="{00000000-0005-0000-0000-00006F000000}"/>
    <cellStyle name="PSHeading 2" xfId="110" xr:uid="{00000000-0005-0000-0000-000070000000}"/>
    <cellStyle name="PSHeading 2 2" xfId="111" xr:uid="{00000000-0005-0000-0000-000071000000}"/>
    <cellStyle name="PSInt" xfId="112" xr:uid="{00000000-0005-0000-0000-000072000000}"/>
    <cellStyle name="PSInt 2" xfId="113" xr:uid="{00000000-0005-0000-0000-000073000000}"/>
    <cellStyle name="PSInt 2 2" xfId="114" xr:uid="{00000000-0005-0000-0000-000074000000}"/>
    <cellStyle name="PSInt 2 2 2" xfId="115" xr:uid="{00000000-0005-0000-0000-000075000000}"/>
    <cellStyle name="PSInt 3" xfId="116" xr:uid="{00000000-0005-0000-0000-000076000000}"/>
    <cellStyle name="PSInt 3 2" xfId="117" xr:uid="{00000000-0005-0000-0000-000077000000}"/>
    <cellStyle name="PSInt 4" xfId="118" xr:uid="{00000000-0005-0000-0000-000078000000}"/>
    <cellStyle name="PSSpacer" xfId="119" xr:uid="{00000000-0005-0000-0000-000079000000}"/>
    <cellStyle name="PSSpacer 2" xfId="120" xr:uid="{00000000-0005-0000-0000-00007A000000}"/>
    <cellStyle name="PSSpacer 2 2" xfId="121" xr:uid="{00000000-0005-0000-0000-00007B000000}"/>
    <cellStyle name="PSSpacer 3" xfId="122" xr:uid="{00000000-0005-0000-0000-00007C000000}"/>
    <cellStyle name="PSSpacer 4" xfId="123" xr:uid="{00000000-0005-0000-0000-00007D000000}"/>
    <cellStyle name="Title" xfId="124" builtinId="15" customBuiltin="1"/>
    <cellStyle name="Title 2" xfId="125" xr:uid="{00000000-0005-0000-0000-00007F000000}"/>
    <cellStyle name="Total" xfId="126" builtinId="25" customBuiltin="1"/>
    <cellStyle name="Warning Text" xfId="12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25B8D-428B-427B-A97D-0518D683A625}">
  <dimension ref="A2:G37"/>
  <sheetViews>
    <sheetView workbookViewId="0">
      <selection activeCell="E27" sqref="E27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</row>
    <row r="3" spans="1:7" x14ac:dyDescent="0.25">
      <c r="D3" s="3" t="s">
        <v>5</v>
      </c>
      <c r="G3" s="35"/>
    </row>
    <row r="4" spans="1:7" ht="6" customHeight="1" x14ac:dyDescent="0.25">
      <c r="D4" s="3"/>
      <c r="G4" s="35"/>
    </row>
    <row r="5" spans="1:7" x14ac:dyDescent="0.25">
      <c r="B5" s="9">
        <v>1</v>
      </c>
      <c r="C5" s="10" t="s">
        <v>8</v>
      </c>
      <c r="D5" s="36">
        <v>0</v>
      </c>
      <c r="G5" s="8"/>
    </row>
    <row r="6" spans="1:7" x14ac:dyDescent="0.25">
      <c r="C6" s="10"/>
      <c r="D6" s="37"/>
      <c r="G6" s="8"/>
    </row>
    <row r="7" spans="1:7" ht="27.75" customHeight="1" x14ac:dyDescent="0.25">
      <c r="B7" s="9">
        <v>2</v>
      </c>
      <c r="C7" s="6" t="s">
        <v>9</v>
      </c>
      <c r="D7" s="36">
        <v>0</v>
      </c>
      <c r="G7" s="8"/>
    </row>
    <row r="8" spans="1:7" x14ac:dyDescent="0.25">
      <c r="C8" s="6"/>
      <c r="D8" s="37"/>
      <c r="G8" s="8"/>
    </row>
    <row r="9" spans="1:7" ht="15" customHeight="1" x14ac:dyDescent="0.25">
      <c r="B9" s="9">
        <v>3</v>
      </c>
      <c r="C9" s="5" t="s">
        <v>0</v>
      </c>
      <c r="D9" s="36">
        <v>95984.12</v>
      </c>
      <c r="E9" s="38"/>
      <c r="G9" s="8"/>
    </row>
    <row r="10" spans="1:7" x14ac:dyDescent="0.25">
      <c r="C10" s="5"/>
      <c r="D10" s="39"/>
      <c r="G10" s="8"/>
    </row>
    <row r="11" spans="1:7" x14ac:dyDescent="0.25">
      <c r="A11" s="18"/>
      <c r="B11" s="19" t="s">
        <v>10</v>
      </c>
      <c r="C11" s="20" t="s">
        <v>11</v>
      </c>
      <c r="D11" s="40">
        <f>+D5-D7+D9</f>
        <v>95984.12</v>
      </c>
      <c r="E11" s="18"/>
      <c r="F11" s="18"/>
      <c r="G11" s="19"/>
    </row>
    <row r="12" spans="1:7" x14ac:dyDescent="0.25">
      <c r="C12" s="5"/>
      <c r="D12" s="41"/>
      <c r="G12" s="8"/>
    </row>
    <row r="13" spans="1:7" x14ac:dyDescent="0.25">
      <c r="B13" s="9">
        <v>4</v>
      </c>
      <c r="C13" s="5" t="s">
        <v>1</v>
      </c>
      <c r="D13" s="36">
        <v>169653.87</v>
      </c>
      <c r="G13" s="8"/>
    </row>
    <row r="14" spans="1:7" x14ac:dyDescent="0.25">
      <c r="C14" s="5"/>
      <c r="D14" s="11"/>
      <c r="G14" s="8"/>
    </row>
    <row r="15" spans="1:7" x14ac:dyDescent="0.25">
      <c r="B15" s="9">
        <v>5</v>
      </c>
      <c r="C15" s="5" t="s">
        <v>2</v>
      </c>
      <c r="D15" s="36">
        <v>417115.86</v>
      </c>
      <c r="G15" s="8"/>
    </row>
    <row r="16" spans="1:7" x14ac:dyDescent="0.25">
      <c r="C16" s="5"/>
      <c r="D16" s="39"/>
      <c r="G16" s="8"/>
    </row>
    <row r="17" spans="1:7" x14ac:dyDescent="0.25">
      <c r="A17" s="18"/>
      <c r="B17" s="19">
        <v>6</v>
      </c>
      <c r="C17" s="20" t="s">
        <v>6</v>
      </c>
      <c r="D17" s="42">
        <f>D13+D15</f>
        <v>586769.73</v>
      </c>
      <c r="E17" s="18"/>
      <c r="F17" s="18"/>
      <c r="G17" s="19"/>
    </row>
    <row r="18" spans="1:7" x14ac:dyDescent="0.25">
      <c r="C18" s="5"/>
      <c r="D18" s="33"/>
      <c r="G18" s="8"/>
    </row>
    <row r="19" spans="1:7" x14ac:dyDescent="0.25">
      <c r="B19" s="9" t="s">
        <v>12</v>
      </c>
      <c r="C19" s="5" t="s">
        <v>13</v>
      </c>
      <c r="D19" s="36">
        <v>56089869.460000001</v>
      </c>
      <c r="G19" s="8"/>
    </row>
    <row r="20" spans="1:7" x14ac:dyDescent="0.25">
      <c r="C20" s="24"/>
      <c r="D20" s="1"/>
      <c r="G20" s="8"/>
    </row>
    <row r="21" spans="1:7" ht="25.5" x14ac:dyDescent="0.25">
      <c r="B21" s="25" t="s">
        <v>14</v>
      </c>
      <c r="C21" s="5" t="s">
        <v>15</v>
      </c>
      <c r="D21" s="26">
        <f>D19/(D17+D19)</f>
        <v>0.98964706202792052</v>
      </c>
      <c r="G21" s="19"/>
    </row>
    <row r="22" spans="1:7" ht="15.75" thickBot="1" x14ac:dyDescent="0.3">
      <c r="D22" s="1"/>
      <c r="G22" s="8"/>
    </row>
    <row r="23" spans="1:7" ht="15.75" thickBot="1" x14ac:dyDescent="0.3">
      <c r="C23" s="46" t="s">
        <v>23</v>
      </c>
      <c r="D23" s="43">
        <f>ROUND(D11*D21,2)</f>
        <v>94990.399999999994</v>
      </c>
      <c r="G23" s="30"/>
    </row>
    <row r="24" spans="1:7" x14ac:dyDescent="0.25">
      <c r="C24" s="48"/>
      <c r="D24" s="49"/>
      <c r="G24" s="30"/>
    </row>
    <row r="25" spans="1:7" ht="15.75" x14ac:dyDescent="0.25">
      <c r="C25" s="50" t="s">
        <v>26</v>
      </c>
      <c r="D25" s="49"/>
      <c r="G25" s="30"/>
    </row>
    <row r="26" spans="1:7" x14ac:dyDescent="0.25">
      <c r="D26" s="1"/>
      <c r="G26" s="8"/>
    </row>
    <row r="27" spans="1:7" x14ac:dyDescent="0.25">
      <c r="B27" s="9">
        <v>7</v>
      </c>
      <c r="C27" s="5" t="s">
        <v>3</v>
      </c>
      <c r="D27" s="45">
        <v>219083.43</v>
      </c>
      <c r="G27" s="8"/>
    </row>
    <row r="28" spans="1:7" x14ac:dyDescent="0.25">
      <c r="C28" s="5"/>
      <c r="D28" s="11"/>
      <c r="G28" s="8"/>
    </row>
    <row r="29" spans="1:7" x14ac:dyDescent="0.25">
      <c r="B29" s="9">
        <v>8</v>
      </c>
      <c r="C29" s="5" t="s">
        <v>4</v>
      </c>
      <c r="D29" s="45">
        <v>528607.93999999994</v>
      </c>
      <c r="G29" s="8"/>
    </row>
    <row r="30" spans="1:7" x14ac:dyDescent="0.25">
      <c r="D30" s="1"/>
      <c r="G30" s="8"/>
    </row>
    <row r="31" spans="1:7" x14ac:dyDescent="0.25">
      <c r="A31" s="18"/>
      <c r="B31" s="19">
        <v>9</v>
      </c>
      <c r="C31" s="20" t="s">
        <v>7</v>
      </c>
      <c r="D31" s="44">
        <f>D27+D29</f>
        <v>747691.36999999988</v>
      </c>
      <c r="E31" s="18"/>
      <c r="F31" s="18"/>
      <c r="G31" s="19"/>
    </row>
    <row r="32" spans="1:7" x14ac:dyDescent="0.25">
      <c r="D32" s="41"/>
    </row>
    <row r="33" spans="2:7" x14ac:dyDescent="0.25">
      <c r="B33" s="9" t="s">
        <v>16</v>
      </c>
      <c r="C33" s="5" t="s">
        <v>17</v>
      </c>
      <c r="D33" s="45">
        <v>55869779.109999999</v>
      </c>
      <c r="G33" s="8"/>
    </row>
    <row r="34" spans="2:7" x14ac:dyDescent="0.25">
      <c r="D34" s="1"/>
      <c r="G34" s="8"/>
    </row>
    <row r="35" spans="2:7" ht="25.5" x14ac:dyDescent="0.25">
      <c r="B35" s="25" t="s">
        <v>18</v>
      </c>
      <c r="C35" s="5" t="s">
        <v>19</v>
      </c>
      <c r="D35" s="26">
        <f>D33/(D31+D33)</f>
        <v>0.98679398136898189</v>
      </c>
      <c r="G35" s="19"/>
    </row>
    <row r="36" spans="2:7" ht="15.75" thickBot="1" x14ac:dyDescent="0.3">
      <c r="D36" s="1"/>
      <c r="G36" s="8"/>
    </row>
    <row r="37" spans="2:7" ht="15.75" thickBot="1" x14ac:dyDescent="0.3">
      <c r="C37" s="47" t="s">
        <v>24</v>
      </c>
      <c r="D37" s="43">
        <f>ROUND(D11*D35,2)</f>
        <v>94716.55</v>
      </c>
      <c r="G37" s="3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97689-3C0E-476A-8AA0-FA5506B4308F}">
  <dimension ref="A2:G39"/>
  <sheetViews>
    <sheetView workbookViewId="0">
      <selection activeCell="G35" sqref="G35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  <c r="E2" s="13"/>
    </row>
    <row r="3" spans="1:7" x14ac:dyDescent="0.25">
      <c r="D3" s="3" t="s">
        <v>5</v>
      </c>
      <c r="E3" s="13"/>
      <c r="G3" s="4"/>
    </row>
    <row r="4" spans="1:7" ht="6" customHeight="1" x14ac:dyDescent="0.25">
      <c r="D4" s="3"/>
      <c r="E4" s="13"/>
      <c r="G4" s="4"/>
    </row>
    <row r="5" spans="1:7" x14ac:dyDescent="0.25">
      <c r="B5" s="9">
        <v>1</v>
      </c>
      <c r="C5" s="10" t="s">
        <v>8</v>
      </c>
      <c r="D5" s="14">
        <v>41889.919999999998</v>
      </c>
      <c r="E5" s="13"/>
      <c r="G5" s="8"/>
    </row>
    <row r="6" spans="1:7" x14ac:dyDescent="0.25">
      <c r="C6" s="10"/>
      <c r="D6" s="15"/>
      <c r="E6" s="13"/>
      <c r="G6" s="8"/>
    </row>
    <row r="7" spans="1:7" ht="27.75" customHeight="1" x14ac:dyDescent="0.25">
      <c r="B7" s="9">
        <v>2</v>
      </c>
      <c r="C7" s="6" t="s">
        <v>9</v>
      </c>
      <c r="D7" s="14">
        <v>34708.160000000003</v>
      </c>
      <c r="E7" s="13"/>
      <c r="G7" s="8"/>
    </row>
    <row r="8" spans="1:7" x14ac:dyDescent="0.25">
      <c r="C8" s="6"/>
      <c r="D8" s="15"/>
      <c r="E8" s="13"/>
      <c r="G8" s="8"/>
    </row>
    <row r="9" spans="1:7" ht="15" customHeight="1" x14ac:dyDescent="0.25">
      <c r="B9" s="9">
        <v>3</v>
      </c>
      <c r="C9" s="5" t="s">
        <v>0</v>
      </c>
      <c r="D9" s="14">
        <v>211478.28</v>
      </c>
      <c r="E9" s="16"/>
      <c r="G9" s="8"/>
    </row>
    <row r="10" spans="1:7" ht="15" customHeight="1" x14ac:dyDescent="0.25">
      <c r="C10" s="5"/>
      <c r="D10" s="14"/>
      <c r="E10" s="16"/>
      <c r="G10" s="8"/>
    </row>
    <row r="11" spans="1:7" ht="15" customHeight="1" x14ac:dyDescent="0.25">
      <c r="B11" s="9" t="s">
        <v>10</v>
      </c>
      <c r="C11" s="5" t="s">
        <v>22</v>
      </c>
      <c r="D11" s="14">
        <v>112882</v>
      </c>
      <c r="E11" s="16"/>
      <c r="F11" s="13"/>
      <c r="G11" s="12"/>
    </row>
    <row r="12" spans="1:7" x14ac:dyDescent="0.25">
      <c r="C12" s="5"/>
      <c r="D12" s="17"/>
      <c r="E12" s="13"/>
      <c r="G12" s="8"/>
    </row>
    <row r="13" spans="1:7" x14ac:dyDescent="0.25">
      <c r="A13" s="18"/>
      <c r="B13" s="19" t="s">
        <v>20</v>
      </c>
      <c r="C13" s="20" t="s">
        <v>21</v>
      </c>
      <c r="D13" s="21">
        <f>+D5-D7+D9+D11</f>
        <v>331542.03999999998</v>
      </c>
      <c r="E13" s="32"/>
      <c r="F13" s="18"/>
      <c r="G13" s="19"/>
    </row>
    <row r="14" spans="1:7" x14ac:dyDescent="0.25">
      <c r="C14" s="5"/>
      <c r="D14" s="22"/>
      <c r="E14" s="13"/>
      <c r="G14" s="8"/>
    </row>
    <row r="15" spans="1:7" x14ac:dyDescent="0.25">
      <c r="B15" s="9">
        <v>4</v>
      </c>
      <c r="C15" s="5" t="s">
        <v>1</v>
      </c>
      <c r="D15" s="14">
        <f>'February 2023'!D29</f>
        <v>306398.46999999997</v>
      </c>
      <c r="E15" s="13"/>
      <c r="G15" s="12"/>
    </row>
    <row r="16" spans="1:7" x14ac:dyDescent="0.25">
      <c r="C16" s="5"/>
      <c r="D16" s="11"/>
      <c r="E16" s="13"/>
      <c r="G16" s="12"/>
    </row>
    <row r="17" spans="1:7" x14ac:dyDescent="0.25">
      <c r="B17" s="9">
        <v>5</v>
      </c>
      <c r="C17" s="5" t="s">
        <v>2</v>
      </c>
      <c r="D17" s="14">
        <f>'February 2023'!D31</f>
        <v>699195.04</v>
      </c>
      <c r="E17" s="13"/>
      <c r="G17" s="12"/>
    </row>
    <row r="18" spans="1:7" x14ac:dyDescent="0.25">
      <c r="C18" s="5"/>
      <c r="D18" s="17"/>
      <c r="E18" s="13"/>
      <c r="G18" s="8"/>
    </row>
    <row r="19" spans="1:7" x14ac:dyDescent="0.25">
      <c r="A19" s="18"/>
      <c r="B19" s="19">
        <v>6</v>
      </c>
      <c r="C19" s="20" t="s">
        <v>6</v>
      </c>
      <c r="D19" s="23">
        <f>D15+D17</f>
        <v>1005593.51</v>
      </c>
      <c r="E19" s="32"/>
      <c r="F19" s="18"/>
      <c r="G19" s="19"/>
    </row>
    <row r="20" spans="1:7" x14ac:dyDescent="0.25">
      <c r="C20" s="5"/>
      <c r="D20" s="33"/>
      <c r="E20" s="13"/>
      <c r="G20" s="8"/>
    </row>
    <row r="21" spans="1:7" x14ac:dyDescent="0.25">
      <c r="B21" s="9" t="s">
        <v>12</v>
      </c>
      <c r="C21" s="5" t="s">
        <v>13</v>
      </c>
      <c r="D21" s="14">
        <v>31668694.18</v>
      </c>
      <c r="E21" s="13"/>
      <c r="G21" s="8"/>
    </row>
    <row r="22" spans="1:7" x14ac:dyDescent="0.25">
      <c r="C22" s="24"/>
      <c r="D22" s="1"/>
      <c r="E22" s="13"/>
      <c r="G22" s="8"/>
    </row>
    <row r="23" spans="1:7" ht="25.5" x14ac:dyDescent="0.25">
      <c r="B23" s="25" t="s">
        <v>14</v>
      </c>
      <c r="C23" s="5" t="s">
        <v>15</v>
      </c>
      <c r="D23" s="26">
        <f>D21/(D19+D21)</f>
        <v>0.96922370521002166</v>
      </c>
      <c r="E23" s="13"/>
      <c r="G23" s="19"/>
    </row>
    <row r="24" spans="1:7" ht="15.75" thickBot="1" x14ac:dyDescent="0.3">
      <c r="D24" s="1"/>
      <c r="G24" s="8"/>
    </row>
    <row r="25" spans="1:7" ht="15.75" thickBot="1" x14ac:dyDescent="0.3">
      <c r="A25" s="27"/>
      <c r="B25" s="28"/>
      <c r="C25" s="46" t="s">
        <v>23</v>
      </c>
      <c r="D25" s="29">
        <f>ROUND(D13*D23,2)</f>
        <v>321338.40000000002</v>
      </c>
      <c r="E25" s="27"/>
      <c r="F25" s="27"/>
      <c r="G25" s="30"/>
    </row>
    <row r="26" spans="1:7" x14ac:dyDescent="0.25">
      <c r="A26" s="27"/>
      <c r="B26" s="28"/>
      <c r="C26" s="48"/>
      <c r="D26" s="49"/>
      <c r="E26" s="27"/>
      <c r="F26" s="27"/>
      <c r="G26" s="30"/>
    </row>
    <row r="27" spans="1:7" ht="15.75" x14ac:dyDescent="0.25">
      <c r="A27" s="27"/>
      <c r="B27" s="28"/>
      <c r="C27" s="50" t="s">
        <v>26</v>
      </c>
      <c r="D27" s="49"/>
      <c r="E27" s="27"/>
      <c r="F27" s="27"/>
      <c r="G27" s="30"/>
    </row>
    <row r="28" spans="1:7" x14ac:dyDescent="0.25">
      <c r="D28" s="1"/>
      <c r="G28" s="8"/>
    </row>
    <row r="29" spans="1:7" x14ac:dyDescent="0.25">
      <c r="B29" s="9">
        <v>7</v>
      </c>
      <c r="C29" s="5" t="s">
        <v>3</v>
      </c>
      <c r="D29" s="34">
        <v>259929.09</v>
      </c>
      <c r="E29" s="13"/>
      <c r="G29" s="8"/>
    </row>
    <row r="30" spans="1:7" x14ac:dyDescent="0.25">
      <c r="C30" s="5"/>
      <c r="D30" s="11"/>
      <c r="E30" s="13"/>
      <c r="G30" s="8"/>
    </row>
    <row r="31" spans="1:7" x14ac:dyDescent="0.25">
      <c r="B31" s="9">
        <v>8</v>
      </c>
      <c r="C31" s="5" t="s">
        <v>4</v>
      </c>
      <c r="D31" s="34">
        <v>611553.43000000005</v>
      </c>
      <c r="E31" s="13"/>
      <c r="G31" s="8"/>
    </row>
    <row r="32" spans="1:7" x14ac:dyDescent="0.25">
      <c r="D32" s="1"/>
      <c r="E32" s="13"/>
      <c r="G32" s="8"/>
    </row>
    <row r="33" spans="1:7" x14ac:dyDescent="0.25">
      <c r="A33" s="18"/>
      <c r="B33" s="19">
        <v>9</v>
      </c>
      <c r="C33" s="20" t="s">
        <v>7</v>
      </c>
      <c r="D33" s="31">
        <f>D29+D31</f>
        <v>871482.52</v>
      </c>
      <c r="E33" s="18"/>
      <c r="F33" s="18"/>
      <c r="G33" s="19"/>
    </row>
    <row r="34" spans="1:7" x14ac:dyDescent="0.25">
      <c r="D34" s="22"/>
    </row>
    <row r="35" spans="1:7" x14ac:dyDescent="0.25">
      <c r="B35" s="9" t="s">
        <v>16</v>
      </c>
      <c r="C35" s="5" t="s">
        <v>17</v>
      </c>
      <c r="D35" s="34">
        <v>31501625.57</v>
      </c>
      <c r="G35" s="8"/>
    </row>
    <row r="36" spans="1:7" x14ac:dyDescent="0.25">
      <c r="D36" s="1"/>
      <c r="G36" s="8"/>
    </row>
    <row r="37" spans="1:7" ht="25.5" x14ac:dyDescent="0.25">
      <c r="B37" s="25" t="s">
        <v>18</v>
      </c>
      <c r="C37" s="5" t="s">
        <v>19</v>
      </c>
      <c r="D37" s="26">
        <f>D35/(D33+D35)</f>
        <v>0.97308004787253655</v>
      </c>
      <c r="G37" s="19"/>
    </row>
    <row r="38" spans="1:7" ht="15.75" thickBot="1" x14ac:dyDescent="0.3">
      <c r="D38" s="1"/>
      <c r="G38" s="8"/>
    </row>
    <row r="39" spans="1:7" ht="15.75" thickBot="1" x14ac:dyDescent="0.3">
      <c r="C39" s="47" t="s">
        <v>24</v>
      </c>
      <c r="D39" s="29">
        <f>ROUND(D13*D37,2)</f>
        <v>322616.94</v>
      </c>
      <c r="G39" s="3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3BC7-D259-49DA-8AA4-48F9F5B7D90F}">
  <dimension ref="A2:G39"/>
  <sheetViews>
    <sheetView workbookViewId="0">
      <selection activeCell="F20" sqref="F20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  <c r="E2" s="13"/>
    </row>
    <row r="3" spans="1:7" x14ac:dyDescent="0.25">
      <c r="D3" s="3" t="s">
        <v>5</v>
      </c>
      <c r="E3" s="13"/>
      <c r="G3" s="4"/>
    </row>
    <row r="4" spans="1:7" ht="6" customHeight="1" x14ac:dyDescent="0.25">
      <c r="D4" s="3"/>
      <c r="E4" s="13"/>
      <c r="G4" s="4"/>
    </row>
    <row r="5" spans="1:7" x14ac:dyDescent="0.25">
      <c r="B5" s="9">
        <v>1</v>
      </c>
      <c r="C5" s="10" t="s">
        <v>8</v>
      </c>
      <c r="D5" s="14">
        <v>47184.82</v>
      </c>
      <c r="E5" s="13"/>
      <c r="G5" s="8"/>
    </row>
    <row r="6" spans="1:7" x14ac:dyDescent="0.25">
      <c r="C6" s="10"/>
      <c r="D6" s="15"/>
      <c r="E6" s="13"/>
      <c r="G6" s="8"/>
    </row>
    <row r="7" spans="1:7" ht="27.75" customHeight="1" x14ac:dyDescent="0.25">
      <c r="B7" s="9">
        <v>2</v>
      </c>
      <c r="C7" s="6" t="s">
        <v>9</v>
      </c>
      <c r="D7" s="14">
        <v>45311.57</v>
      </c>
      <c r="E7" s="13"/>
      <c r="G7" s="8"/>
    </row>
    <row r="8" spans="1:7" x14ac:dyDescent="0.25">
      <c r="C8" s="6"/>
      <c r="D8" s="15"/>
      <c r="E8" s="13"/>
      <c r="G8" s="8"/>
    </row>
    <row r="9" spans="1:7" ht="15" customHeight="1" x14ac:dyDescent="0.25">
      <c r="B9" s="9">
        <v>3</v>
      </c>
      <c r="C9" s="5" t="s">
        <v>0</v>
      </c>
      <c r="D9" s="14">
        <v>22484.799999999999</v>
      </c>
      <c r="E9" s="16"/>
      <c r="G9" s="8"/>
    </row>
    <row r="10" spans="1:7" ht="15" customHeight="1" x14ac:dyDescent="0.25">
      <c r="C10" s="5"/>
      <c r="D10" s="14"/>
      <c r="E10" s="16"/>
      <c r="G10" s="8"/>
    </row>
    <row r="11" spans="1:7" ht="15" customHeight="1" x14ac:dyDescent="0.25">
      <c r="B11" s="9" t="s">
        <v>10</v>
      </c>
      <c r="C11" s="5" t="s">
        <v>22</v>
      </c>
      <c r="D11" s="14">
        <v>-562.33000000000004</v>
      </c>
      <c r="E11" s="16"/>
      <c r="F11" s="13"/>
      <c r="G11" s="12"/>
    </row>
    <row r="12" spans="1:7" x14ac:dyDescent="0.25">
      <c r="C12" s="5"/>
      <c r="D12" s="17"/>
      <c r="E12" s="13"/>
      <c r="G12" s="8"/>
    </row>
    <row r="13" spans="1:7" x14ac:dyDescent="0.25">
      <c r="A13" s="18"/>
      <c r="B13" s="19" t="s">
        <v>20</v>
      </c>
      <c r="C13" s="20" t="s">
        <v>21</v>
      </c>
      <c r="D13" s="21">
        <f>+D5-D7+D9+D11</f>
        <v>23795.719999999998</v>
      </c>
      <c r="E13" s="32"/>
      <c r="F13" s="18"/>
      <c r="G13" s="19"/>
    </row>
    <row r="14" spans="1:7" x14ac:dyDescent="0.25">
      <c r="C14" s="5"/>
      <c r="D14" s="22"/>
      <c r="E14" s="13"/>
      <c r="G14" s="8"/>
    </row>
    <row r="15" spans="1:7" x14ac:dyDescent="0.25">
      <c r="B15" s="9">
        <v>4</v>
      </c>
      <c r="C15" s="5" t="s">
        <v>1</v>
      </c>
      <c r="D15" s="14">
        <f>'March 2023'!D29</f>
        <v>259929.09</v>
      </c>
      <c r="E15" s="13"/>
      <c r="G15" s="12"/>
    </row>
    <row r="16" spans="1:7" x14ac:dyDescent="0.25">
      <c r="C16" s="5"/>
      <c r="D16" s="11"/>
      <c r="E16" s="13"/>
      <c r="G16" s="12"/>
    </row>
    <row r="17" spans="1:7" x14ac:dyDescent="0.25">
      <c r="B17" s="9">
        <v>5</v>
      </c>
      <c r="C17" s="5" t="s">
        <v>2</v>
      </c>
      <c r="D17" s="14">
        <f>'March 2023'!D31</f>
        <v>611553.43000000005</v>
      </c>
      <c r="E17" s="13"/>
      <c r="G17" s="12"/>
    </row>
    <row r="18" spans="1:7" x14ac:dyDescent="0.25">
      <c r="C18" s="5"/>
      <c r="D18" s="17"/>
      <c r="E18" s="13"/>
      <c r="G18" s="8"/>
    </row>
    <row r="19" spans="1:7" x14ac:dyDescent="0.25">
      <c r="A19" s="18"/>
      <c r="B19" s="19">
        <v>6</v>
      </c>
      <c r="C19" s="20" t="s">
        <v>6</v>
      </c>
      <c r="D19" s="23">
        <f>D15+D17</f>
        <v>871482.52</v>
      </c>
      <c r="E19" s="32"/>
      <c r="F19" s="18"/>
      <c r="G19" s="19"/>
    </row>
    <row r="20" spans="1:7" x14ac:dyDescent="0.25">
      <c r="C20" s="5"/>
      <c r="D20" s="33"/>
      <c r="E20" s="13"/>
      <c r="G20" s="8"/>
    </row>
    <row r="21" spans="1:7" x14ac:dyDescent="0.25">
      <c r="B21" s="9" t="s">
        <v>12</v>
      </c>
      <c r="C21" s="5" t="s">
        <v>13</v>
      </c>
      <c r="D21" s="14">
        <v>48438105.450000003</v>
      </c>
      <c r="E21" s="13"/>
      <c r="G21" s="8"/>
    </row>
    <row r="22" spans="1:7" x14ac:dyDescent="0.25">
      <c r="C22" s="24"/>
      <c r="D22" s="1"/>
      <c r="E22" s="13"/>
      <c r="G22" s="8"/>
    </row>
    <row r="23" spans="1:7" ht="25.5" x14ac:dyDescent="0.25">
      <c r="B23" s="25" t="s">
        <v>14</v>
      </c>
      <c r="C23" s="5" t="s">
        <v>15</v>
      </c>
      <c r="D23" s="26">
        <f>D21/(D19+D21)</f>
        <v>0.98232630699469214</v>
      </c>
      <c r="E23" s="13"/>
      <c r="G23" s="19"/>
    </row>
    <row r="24" spans="1:7" ht="15.75" thickBot="1" x14ac:dyDescent="0.3">
      <c r="D24" s="1"/>
      <c r="G24" s="8"/>
    </row>
    <row r="25" spans="1:7" ht="15.75" thickBot="1" x14ac:dyDescent="0.3">
      <c r="A25" s="27"/>
      <c r="B25" s="28"/>
      <c r="C25" s="46" t="s">
        <v>23</v>
      </c>
      <c r="D25" s="29">
        <f>ROUND(D13*D23,2)</f>
        <v>23375.16</v>
      </c>
      <c r="E25" s="27"/>
      <c r="F25" s="27"/>
      <c r="G25" s="30"/>
    </row>
    <row r="26" spans="1:7" x14ac:dyDescent="0.25">
      <c r="A26" s="27"/>
      <c r="B26" s="28"/>
      <c r="C26" s="48"/>
      <c r="D26" s="49"/>
      <c r="E26" s="27"/>
      <c r="F26" s="27"/>
      <c r="G26" s="30"/>
    </row>
    <row r="27" spans="1:7" ht="15.75" x14ac:dyDescent="0.25">
      <c r="A27" s="27"/>
      <c r="B27" s="28"/>
      <c r="C27" s="50" t="s">
        <v>26</v>
      </c>
      <c r="D27" s="49"/>
      <c r="E27" s="27"/>
      <c r="F27" s="27"/>
      <c r="G27" s="30"/>
    </row>
    <row r="28" spans="1:7" x14ac:dyDescent="0.25">
      <c r="D28" s="1"/>
      <c r="G28" s="8"/>
    </row>
    <row r="29" spans="1:7" x14ac:dyDescent="0.25">
      <c r="B29" s="9">
        <v>7</v>
      </c>
      <c r="C29" s="5" t="s">
        <v>3</v>
      </c>
      <c r="D29" s="34">
        <v>185433.7</v>
      </c>
      <c r="E29" s="13"/>
      <c r="G29" s="8"/>
    </row>
    <row r="30" spans="1:7" x14ac:dyDescent="0.25">
      <c r="C30" s="5"/>
      <c r="D30" s="11"/>
      <c r="E30" s="13"/>
      <c r="G30" s="8"/>
    </row>
    <row r="31" spans="1:7" x14ac:dyDescent="0.25">
      <c r="B31" s="9">
        <v>8</v>
      </c>
      <c r="C31" s="5" t="s">
        <v>4</v>
      </c>
      <c r="D31" s="34">
        <v>451995.82</v>
      </c>
      <c r="E31" s="13"/>
      <c r="G31" s="8"/>
    </row>
    <row r="32" spans="1:7" x14ac:dyDescent="0.25">
      <c r="D32" s="1"/>
      <c r="E32" s="13"/>
      <c r="G32" s="8"/>
    </row>
    <row r="33" spans="1:7" x14ac:dyDescent="0.25">
      <c r="A33" s="18"/>
      <c r="B33" s="19">
        <v>9</v>
      </c>
      <c r="C33" s="20" t="s">
        <v>7</v>
      </c>
      <c r="D33" s="31">
        <f>D29+D31</f>
        <v>637429.52</v>
      </c>
      <c r="E33" s="18"/>
      <c r="F33" s="18"/>
      <c r="G33" s="19"/>
    </row>
    <row r="34" spans="1:7" x14ac:dyDescent="0.25">
      <c r="D34" s="22"/>
    </row>
    <row r="35" spans="1:7" x14ac:dyDescent="0.25">
      <c r="B35" s="9" t="s">
        <v>16</v>
      </c>
      <c r="C35" s="5" t="s">
        <v>17</v>
      </c>
      <c r="D35" s="34">
        <v>48349424.159999996</v>
      </c>
      <c r="G35" s="8"/>
    </row>
    <row r="36" spans="1:7" x14ac:dyDescent="0.25">
      <c r="D36" s="1"/>
      <c r="G36" s="8"/>
    </row>
    <row r="37" spans="1:7" ht="25.5" x14ac:dyDescent="0.25">
      <c r="B37" s="25" t="s">
        <v>18</v>
      </c>
      <c r="C37" s="5" t="s">
        <v>19</v>
      </c>
      <c r="D37" s="26">
        <f>D35/(D33+D35)</f>
        <v>0.98698774319812566</v>
      </c>
      <c r="G37" s="19"/>
    </row>
    <row r="38" spans="1:7" ht="15.75" thickBot="1" x14ac:dyDescent="0.3">
      <c r="D38" s="1"/>
      <c r="G38" s="8"/>
    </row>
    <row r="39" spans="1:7" ht="15.75" thickBot="1" x14ac:dyDescent="0.3">
      <c r="C39" s="47" t="s">
        <v>24</v>
      </c>
      <c r="D39" s="29">
        <f>ROUND(D13*D37,2)</f>
        <v>23486.080000000002</v>
      </c>
      <c r="G39" s="30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9642F-C38A-4AF7-9FFC-780DBD5B7592}">
  <dimension ref="A2:G39"/>
  <sheetViews>
    <sheetView workbookViewId="0">
      <selection activeCell="E29" sqref="E29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1" t="s">
        <v>25</v>
      </c>
      <c r="E2" s="13"/>
    </row>
    <row r="3" spans="1:7" x14ac:dyDescent="0.25">
      <c r="D3" s="3" t="s">
        <v>5</v>
      </c>
      <c r="E3" s="13"/>
      <c r="G3" s="4"/>
    </row>
    <row r="4" spans="1:7" ht="6" customHeight="1" x14ac:dyDescent="0.25">
      <c r="D4" s="3"/>
      <c r="E4" s="13"/>
      <c r="G4" s="4"/>
    </row>
    <row r="5" spans="1:7" x14ac:dyDescent="0.25">
      <c r="B5" s="9">
        <v>1</v>
      </c>
      <c r="C5" s="10" t="s">
        <v>8</v>
      </c>
      <c r="D5" s="14">
        <v>3746.76</v>
      </c>
      <c r="E5" s="13"/>
      <c r="G5" s="8"/>
    </row>
    <row r="6" spans="1:7" x14ac:dyDescent="0.25">
      <c r="C6" s="10"/>
      <c r="D6" s="15"/>
      <c r="E6" s="13"/>
      <c r="G6" s="8"/>
    </row>
    <row r="7" spans="1:7" ht="27.75" customHeight="1" x14ac:dyDescent="0.25">
      <c r="B7" s="9">
        <v>2</v>
      </c>
      <c r="C7" s="6" t="s">
        <v>9</v>
      </c>
      <c r="D7" s="14">
        <v>3746.76</v>
      </c>
      <c r="E7" s="13"/>
      <c r="G7" s="8"/>
    </row>
    <row r="8" spans="1:7" x14ac:dyDescent="0.25">
      <c r="C8" s="6"/>
      <c r="D8" s="15"/>
      <c r="E8" s="13"/>
      <c r="G8" s="8"/>
    </row>
    <row r="9" spans="1:7" ht="15" customHeight="1" x14ac:dyDescent="0.25">
      <c r="B9" s="9">
        <v>3</v>
      </c>
      <c r="C9" s="5" t="s">
        <v>0</v>
      </c>
      <c r="D9" s="14">
        <v>77257.919999999998</v>
      </c>
      <c r="E9" s="16"/>
      <c r="G9" s="8"/>
    </row>
    <row r="10" spans="1:7" ht="15" customHeight="1" x14ac:dyDescent="0.25">
      <c r="C10" s="5"/>
      <c r="D10" s="14"/>
      <c r="E10" s="16"/>
      <c r="G10" s="8"/>
    </row>
    <row r="11" spans="1:7" ht="15" customHeight="1" x14ac:dyDescent="0.25">
      <c r="B11" s="9" t="s">
        <v>10</v>
      </c>
      <c r="C11" s="5" t="s">
        <v>22</v>
      </c>
      <c r="D11" s="14">
        <v>150799</v>
      </c>
      <c r="E11" s="16"/>
      <c r="F11" s="13"/>
      <c r="G11" s="12"/>
    </row>
    <row r="12" spans="1:7" x14ac:dyDescent="0.25">
      <c r="C12" s="5"/>
      <c r="D12" s="17"/>
      <c r="E12" s="13"/>
      <c r="G12" s="8"/>
    </row>
    <row r="13" spans="1:7" x14ac:dyDescent="0.25">
      <c r="A13" s="18"/>
      <c r="B13" s="19" t="s">
        <v>20</v>
      </c>
      <c r="C13" s="20" t="s">
        <v>21</v>
      </c>
      <c r="D13" s="21">
        <f>+D5-D7+D9+D11</f>
        <v>228056.91999999998</v>
      </c>
      <c r="E13" s="32"/>
      <c r="F13" s="18"/>
      <c r="G13" s="19"/>
    </row>
    <row r="14" spans="1:7" x14ac:dyDescent="0.25">
      <c r="C14" s="5"/>
      <c r="D14" s="22"/>
      <c r="E14" s="13"/>
      <c r="G14" s="8"/>
    </row>
    <row r="15" spans="1:7" x14ac:dyDescent="0.25">
      <c r="B15" s="9">
        <v>4</v>
      </c>
      <c r="C15" s="5" t="s">
        <v>1</v>
      </c>
      <c r="D15" s="14">
        <f>'April 2023'!D29</f>
        <v>185433.7</v>
      </c>
      <c r="E15" s="13"/>
      <c r="G15" s="12"/>
    </row>
    <row r="16" spans="1:7" x14ac:dyDescent="0.25">
      <c r="C16" s="5"/>
      <c r="D16" s="11"/>
      <c r="E16" s="13"/>
      <c r="G16" s="12"/>
    </row>
    <row r="17" spans="1:7" x14ac:dyDescent="0.25">
      <c r="B17" s="9">
        <v>5</v>
      </c>
      <c r="C17" s="5" t="s">
        <v>2</v>
      </c>
      <c r="D17" s="14">
        <f>'April 2023'!D31</f>
        <v>451995.82</v>
      </c>
      <c r="E17" s="13"/>
      <c r="G17" s="12"/>
    </row>
    <row r="18" spans="1:7" x14ac:dyDescent="0.25">
      <c r="C18" s="5"/>
      <c r="D18" s="17"/>
      <c r="E18" s="13"/>
      <c r="G18" s="8"/>
    </row>
    <row r="19" spans="1:7" x14ac:dyDescent="0.25">
      <c r="A19" s="18"/>
      <c r="B19" s="19">
        <v>6</v>
      </c>
      <c r="C19" s="20" t="s">
        <v>6</v>
      </c>
      <c r="D19" s="23">
        <f>D15+D17</f>
        <v>637429.52</v>
      </c>
      <c r="E19" s="32"/>
      <c r="F19" s="18"/>
      <c r="G19" s="19"/>
    </row>
    <row r="20" spans="1:7" x14ac:dyDescent="0.25">
      <c r="C20" s="5"/>
      <c r="D20" s="33"/>
      <c r="E20" s="13"/>
      <c r="G20" s="8"/>
    </row>
    <row r="21" spans="1:7" x14ac:dyDescent="0.25">
      <c r="B21" s="9" t="s">
        <v>12</v>
      </c>
      <c r="C21" s="5" t="s">
        <v>13</v>
      </c>
      <c r="D21" s="14">
        <v>39264024.380000003</v>
      </c>
      <c r="E21" s="13"/>
      <c r="G21" s="8"/>
    </row>
    <row r="22" spans="1:7" x14ac:dyDescent="0.25">
      <c r="C22" s="24"/>
      <c r="D22" s="1"/>
      <c r="E22" s="13"/>
      <c r="G22" s="8"/>
    </row>
    <row r="23" spans="1:7" ht="25.5" x14ac:dyDescent="0.25">
      <c r="B23" s="25" t="s">
        <v>14</v>
      </c>
      <c r="C23" s="5" t="s">
        <v>15</v>
      </c>
      <c r="D23" s="26">
        <f>D21/(D19+D21)</f>
        <v>0.98402490491706107</v>
      </c>
      <c r="E23" s="13"/>
      <c r="G23" s="19"/>
    </row>
    <row r="24" spans="1:7" ht="15.75" thickBot="1" x14ac:dyDescent="0.3">
      <c r="D24" s="1"/>
      <c r="G24" s="8"/>
    </row>
    <row r="25" spans="1:7" ht="15.75" thickBot="1" x14ac:dyDescent="0.3">
      <c r="A25" s="27"/>
      <c r="B25" s="28"/>
      <c r="C25" s="46" t="s">
        <v>23</v>
      </c>
      <c r="D25" s="29">
        <f>ROUND(D13*D23,2)</f>
        <v>224413.69</v>
      </c>
      <c r="E25" s="27"/>
      <c r="F25" s="27"/>
      <c r="G25" s="30"/>
    </row>
    <row r="26" spans="1:7" x14ac:dyDescent="0.25">
      <c r="A26" s="27"/>
      <c r="B26" s="28"/>
      <c r="C26" s="48"/>
      <c r="D26" s="49"/>
      <c r="E26" s="27"/>
      <c r="F26" s="27"/>
      <c r="G26" s="30"/>
    </row>
    <row r="27" spans="1:7" ht="15.75" x14ac:dyDescent="0.25">
      <c r="A27" s="27"/>
      <c r="B27" s="28"/>
      <c r="C27" s="51" t="s">
        <v>26</v>
      </c>
      <c r="D27" s="49"/>
      <c r="E27" s="27"/>
      <c r="F27" s="27"/>
      <c r="G27" s="30"/>
    </row>
    <row r="28" spans="1:7" x14ac:dyDescent="0.25">
      <c r="D28" s="1"/>
      <c r="G28" s="8"/>
    </row>
    <row r="29" spans="1:7" x14ac:dyDescent="0.25">
      <c r="B29" s="9">
        <v>7</v>
      </c>
      <c r="C29" s="5" t="s">
        <v>3</v>
      </c>
      <c r="D29" s="34">
        <v>131475.76999999999</v>
      </c>
      <c r="E29" s="13"/>
      <c r="G29" s="8"/>
    </row>
    <row r="30" spans="1:7" x14ac:dyDescent="0.25">
      <c r="C30" s="5"/>
      <c r="D30" s="11"/>
      <c r="E30" s="13"/>
      <c r="G30" s="8"/>
    </row>
    <row r="31" spans="1:7" x14ac:dyDescent="0.25">
      <c r="B31" s="9">
        <v>8</v>
      </c>
      <c r="C31" s="5" t="s">
        <v>4</v>
      </c>
      <c r="D31" s="34">
        <v>319241.58</v>
      </c>
      <c r="E31" s="13"/>
      <c r="G31" s="8"/>
    </row>
    <row r="32" spans="1:7" x14ac:dyDescent="0.25">
      <c r="D32" s="1"/>
      <c r="E32" s="13"/>
      <c r="G32" s="8"/>
    </row>
    <row r="33" spans="1:7" x14ac:dyDescent="0.25">
      <c r="A33" s="18"/>
      <c r="B33" s="19">
        <v>9</v>
      </c>
      <c r="C33" s="20" t="s">
        <v>7</v>
      </c>
      <c r="D33" s="31">
        <f>D29+D31</f>
        <v>450717.35</v>
      </c>
      <c r="E33" s="18"/>
      <c r="F33" s="18"/>
      <c r="G33" s="19"/>
    </row>
    <row r="34" spans="1:7" x14ac:dyDescent="0.25">
      <c r="D34" s="22"/>
    </row>
    <row r="35" spans="1:7" x14ac:dyDescent="0.25">
      <c r="B35" s="9" t="s">
        <v>16</v>
      </c>
      <c r="C35" s="5" t="s">
        <v>17</v>
      </c>
      <c r="D35" s="34">
        <v>39144002.990000002</v>
      </c>
      <c r="G35" s="8"/>
    </row>
    <row r="36" spans="1:7" x14ac:dyDescent="0.25">
      <c r="D36" s="1"/>
      <c r="G36" s="8"/>
    </row>
    <row r="37" spans="1:7" ht="25.5" x14ac:dyDescent="0.25">
      <c r="B37" s="25" t="s">
        <v>18</v>
      </c>
      <c r="C37" s="5" t="s">
        <v>19</v>
      </c>
      <c r="D37" s="26">
        <f>D35/(D33+D35)</f>
        <v>0.98861673106591763</v>
      </c>
      <c r="G37" s="19"/>
    </row>
    <row r="38" spans="1:7" ht="15.75" thickBot="1" x14ac:dyDescent="0.3">
      <c r="D38" s="1"/>
      <c r="G38" s="8"/>
    </row>
    <row r="39" spans="1:7" ht="15.75" thickBot="1" x14ac:dyDescent="0.3">
      <c r="C39" s="47" t="s">
        <v>24</v>
      </c>
      <c r="D39" s="29">
        <f>ROUND(D13*D37,2)</f>
        <v>225460.89</v>
      </c>
      <c r="G39" s="30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D032-9433-44C2-871A-BFAC38CD5EA0}">
  <dimension ref="A2:G39"/>
  <sheetViews>
    <sheetView tabSelected="1" workbookViewId="0">
      <selection activeCell="J34" sqref="J34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  <c r="E2" s="13"/>
    </row>
    <row r="3" spans="1:7" x14ac:dyDescent="0.25">
      <c r="D3" s="3" t="s">
        <v>5</v>
      </c>
      <c r="E3" s="13"/>
      <c r="G3" s="4"/>
    </row>
    <row r="4" spans="1:7" ht="6" customHeight="1" x14ac:dyDescent="0.25">
      <c r="D4" s="3"/>
      <c r="E4" s="13"/>
      <c r="G4" s="4"/>
    </row>
    <row r="5" spans="1:7" x14ac:dyDescent="0.25">
      <c r="B5" s="9">
        <v>1</v>
      </c>
      <c r="C5" s="10" t="s">
        <v>8</v>
      </c>
      <c r="D5" s="14">
        <v>1151214.72</v>
      </c>
      <c r="E5" s="13"/>
      <c r="G5" s="8"/>
    </row>
    <row r="6" spans="1:7" x14ac:dyDescent="0.25">
      <c r="C6" s="10"/>
      <c r="D6" s="15"/>
      <c r="E6" s="13"/>
      <c r="G6" s="8"/>
    </row>
    <row r="7" spans="1:7" ht="27.75" customHeight="1" x14ac:dyDescent="0.25">
      <c r="B7" s="9">
        <v>2</v>
      </c>
      <c r="C7" s="6" t="s">
        <v>9</v>
      </c>
      <c r="D7" s="14">
        <v>1135327.29</v>
      </c>
      <c r="E7" s="13"/>
      <c r="G7" s="8"/>
    </row>
    <row r="8" spans="1:7" x14ac:dyDescent="0.25">
      <c r="C8" s="6"/>
      <c r="D8" s="15"/>
      <c r="E8" s="13"/>
      <c r="G8" s="8"/>
    </row>
    <row r="9" spans="1:7" ht="15" customHeight="1" x14ac:dyDescent="0.25">
      <c r="B9" s="9">
        <v>3</v>
      </c>
      <c r="C9" s="5" t="s">
        <v>0</v>
      </c>
      <c r="D9" s="14">
        <v>102716.16</v>
      </c>
      <c r="E9" s="16"/>
      <c r="G9" s="8"/>
    </row>
    <row r="10" spans="1:7" ht="15" customHeight="1" x14ac:dyDescent="0.25">
      <c r="C10" s="5"/>
      <c r="D10" s="14"/>
      <c r="E10" s="16"/>
      <c r="G10" s="8"/>
    </row>
    <row r="11" spans="1:7" ht="15" customHeight="1" x14ac:dyDescent="0.25">
      <c r="B11" s="9" t="s">
        <v>10</v>
      </c>
      <c r="C11" s="5" t="s">
        <v>22</v>
      </c>
      <c r="D11" s="14">
        <v>147300.31</v>
      </c>
      <c r="E11" s="16"/>
      <c r="F11" s="13"/>
      <c r="G11" s="12"/>
    </row>
    <row r="12" spans="1:7" x14ac:dyDescent="0.25">
      <c r="C12" s="5"/>
      <c r="D12" s="17"/>
      <c r="E12" s="13"/>
      <c r="G12" s="8"/>
    </row>
    <row r="13" spans="1:7" x14ac:dyDescent="0.25">
      <c r="A13" s="18"/>
      <c r="B13" s="19" t="s">
        <v>20</v>
      </c>
      <c r="C13" s="20" t="s">
        <v>21</v>
      </c>
      <c r="D13" s="21">
        <f>+D5-D7+D9+D11</f>
        <v>265903.89999999991</v>
      </c>
      <c r="E13" s="32"/>
      <c r="F13" s="18"/>
      <c r="G13" s="19"/>
    </row>
    <row r="14" spans="1:7" x14ac:dyDescent="0.25">
      <c r="C14" s="5"/>
      <c r="D14" s="22"/>
      <c r="E14" s="13"/>
      <c r="G14" s="8"/>
    </row>
    <row r="15" spans="1:7" x14ac:dyDescent="0.25">
      <c r="B15" s="9">
        <v>4</v>
      </c>
      <c r="C15" s="5" t="s">
        <v>1</v>
      </c>
      <c r="D15" s="14">
        <f>'May 2023'!D29</f>
        <v>131475.76999999999</v>
      </c>
      <c r="E15" s="13"/>
      <c r="G15" s="12"/>
    </row>
    <row r="16" spans="1:7" x14ac:dyDescent="0.25">
      <c r="C16" s="5"/>
      <c r="D16" s="11"/>
      <c r="E16" s="13"/>
      <c r="G16" s="12"/>
    </row>
    <row r="17" spans="1:7" x14ac:dyDescent="0.25">
      <c r="B17" s="9">
        <v>5</v>
      </c>
      <c r="C17" s="5" t="s">
        <v>2</v>
      </c>
      <c r="D17" s="14">
        <f>'May 2023'!D31</f>
        <v>319241.58</v>
      </c>
      <c r="E17" s="13"/>
      <c r="G17" s="12"/>
    </row>
    <row r="18" spans="1:7" x14ac:dyDescent="0.25">
      <c r="C18" s="5"/>
      <c r="D18" s="17"/>
      <c r="E18" s="13"/>
      <c r="G18" s="8"/>
    </row>
    <row r="19" spans="1:7" x14ac:dyDescent="0.25">
      <c r="A19" s="18"/>
      <c r="B19" s="19">
        <v>6</v>
      </c>
      <c r="C19" s="20" t="s">
        <v>6</v>
      </c>
      <c r="D19" s="23">
        <f>D15+D17</f>
        <v>450717.35</v>
      </c>
      <c r="E19" s="32"/>
      <c r="F19" s="18"/>
      <c r="G19" s="19"/>
    </row>
    <row r="20" spans="1:7" x14ac:dyDescent="0.25">
      <c r="C20" s="5"/>
      <c r="D20" s="33"/>
      <c r="E20" s="13"/>
      <c r="G20" s="8"/>
    </row>
    <row r="21" spans="1:7" x14ac:dyDescent="0.25">
      <c r="B21" s="9" t="s">
        <v>12</v>
      </c>
      <c r="C21" s="5" t="s">
        <v>13</v>
      </c>
      <c r="D21" s="14">
        <v>41169246.869999997</v>
      </c>
      <c r="E21" s="13"/>
      <c r="G21" s="8"/>
    </row>
    <row r="22" spans="1:7" x14ac:dyDescent="0.25">
      <c r="C22" s="24"/>
      <c r="D22" s="1"/>
      <c r="E22" s="13"/>
      <c r="G22" s="8"/>
    </row>
    <row r="23" spans="1:7" ht="25.5" x14ac:dyDescent="0.25">
      <c r="B23" s="25" t="s">
        <v>14</v>
      </c>
      <c r="C23" s="5" t="s">
        <v>15</v>
      </c>
      <c r="D23" s="26">
        <f>D21/(D19+D21)</f>
        <v>0.98917064542349087</v>
      </c>
      <c r="E23" s="13"/>
      <c r="G23" s="19"/>
    </row>
    <row r="24" spans="1:7" ht="15.75" thickBot="1" x14ac:dyDescent="0.3">
      <c r="D24" s="1"/>
      <c r="G24" s="8"/>
    </row>
    <row r="25" spans="1:7" ht="15.75" thickBot="1" x14ac:dyDescent="0.3">
      <c r="A25" s="27"/>
      <c r="B25" s="28"/>
      <c r="C25" s="46" t="s">
        <v>23</v>
      </c>
      <c r="D25" s="29">
        <f>ROUND(D13*D23,2)</f>
        <v>263024.33</v>
      </c>
      <c r="E25" s="27"/>
      <c r="F25" s="27"/>
      <c r="G25" s="30"/>
    </row>
    <row r="26" spans="1:7" x14ac:dyDescent="0.25">
      <c r="A26" s="27"/>
      <c r="B26" s="28"/>
      <c r="C26" s="48"/>
      <c r="D26" s="49"/>
      <c r="E26" s="27"/>
      <c r="F26" s="27"/>
      <c r="G26" s="30"/>
    </row>
    <row r="27" spans="1:7" ht="15.75" x14ac:dyDescent="0.25">
      <c r="A27" s="27"/>
      <c r="B27" s="28"/>
      <c r="C27" s="50" t="s">
        <v>26</v>
      </c>
      <c r="D27" s="49"/>
      <c r="E27" s="27"/>
      <c r="F27" s="27"/>
      <c r="G27" s="30"/>
    </row>
    <row r="28" spans="1:7" x14ac:dyDescent="0.25">
      <c r="D28" s="1"/>
      <c r="G28" s="8"/>
    </row>
    <row r="29" spans="1:7" x14ac:dyDescent="0.25">
      <c r="B29" s="9">
        <v>7</v>
      </c>
      <c r="C29" s="5" t="s">
        <v>3</v>
      </c>
      <c r="D29" s="34">
        <v>201388.52</v>
      </c>
      <c r="E29" s="13"/>
      <c r="G29" s="8"/>
    </row>
    <row r="30" spans="1:7" x14ac:dyDescent="0.25">
      <c r="C30" s="5"/>
      <c r="D30" s="11"/>
      <c r="E30" s="13"/>
      <c r="G30" s="8"/>
    </row>
    <row r="31" spans="1:7" x14ac:dyDescent="0.25">
      <c r="B31" s="9">
        <v>8</v>
      </c>
      <c r="C31" s="5" t="s">
        <v>4</v>
      </c>
      <c r="D31" s="34">
        <v>477014.74</v>
      </c>
      <c r="E31" s="13"/>
      <c r="G31" s="8"/>
    </row>
    <row r="32" spans="1:7" x14ac:dyDescent="0.25">
      <c r="D32" s="1"/>
      <c r="E32" s="13"/>
      <c r="G32" s="8"/>
    </row>
    <row r="33" spans="1:7" x14ac:dyDescent="0.25">
      <c r="A33" s="18"/>
      <c r="B33" s="19">
        <v>9</v>
      </c>
      <c r="C33" s="20" t="s">
        <v>7</v>
      </c>
      <c r="D33" s="31">
        <f>D29+D31</f>
        <v>678403.26</v>
      </c>
      <c r="E33" s="18"/>
      <c r="F33" s="18"/>
      <c r="G33" s="19"/>
    </row>
    <row r="34" spans="1:7" x14ac:dyDescent="0.25">
      <c r="D34" s="22"/>
    </row>
    <row r="35" spans="1:7" x14ac:dyDescent="0.25">
      <c r="B35" s="9" t="s">
        <v>16</v>
      </c>
      <c r="C35" s="5" t="s">
        <v>17</v>
      </c>
      <c r="D35" s="34">
        <v>41033721.039999999</v>
      </c>
      <c r="G35" s="8"/>
    </row>
    <row r="36" spans="1:7" x14ac:dyDescent="0.25">
      <c r="D36" s="1"/>
      <c r="G36" s="8"/>
    </row>
    <row r="37" spans="1:7" ht="25.5" x14ac:dyDescent="0.25">
      <c r="B37" s="25" t="s">
        <v>18</v>
      </c>
      <c r="C37" s="5" t="s">
        <v>19</v>
      </c>
      <c r="D37" s="26">
        <f>D35/(D33+D35)</f>
        <v>0.98373606543937164</v>
      </c>
      <c r="G37" s="19"/>
    </row>
    <row r="38" spans="1:7" ht="15.75" thickBot="1" x14ac:dyDescent="0.3">
      <c r="D38" s="1"/>
      <c r="G38" s="8"/>
    </row>
    <row r="39" spans="1:7" ht="15.75" thickBot="1" x14ac:dyDescent="0.3">
      <c r="C39" s="47" t="s">
        <v>24</v>
      </c>
      <c r="D39" s="29">
        <f>ROUND(D13*D37,2)</f>
        <v>261579.26</v>
      </c>
      <c r="G39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B09DD-9E6A-48AA-96CA-F149C2A5F3B8}">
  <dimension ref="A2:G37"/>
  <sheetViews>
    <sheetView workbookViewId="0">
      <selection activeCell="D41" sqref="D41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</row>
    <row r="3" spans="1:7" x14ac:dyDescent="0.25">
      <c r="D3" s="3" t="s">
        <v>5</v>
      </c>
      <c r="G3" s="35"/>
    </row>
    <row r="4" spans="1:7" ht="6" customHeight="1" x14ac:dyDescent="0.25">
      <c r="D4" s="3"/>
      <c r="G4" s="35"/>
    </row>
    <row r="5" spans="1:7" x14ac:dyDescent="0.25">
      <c r="B5" s="9">
        <v>1</v>
      </c>
      <c r="C5" s="10" t="s">
        <v>8</v>
      </c>
      <c r="D5" s="36">
        <v>1129494.28</v>
      </c>
      <c r="G5" s="8"/>
    </row>
    <row r="6" spans="1:7" x14ac:dyDescent="0.25">
      <c r="C6" s="10"/>
      <c r="D6" s="37"/>
      <c r="G6" s="8"/>
    </row>
    <row r="7" spans="1:7" ht="27.75" customHeight="1" x14ac:dyDescent="0.25">
      <c r="B7" s="9">
        <v>2</v>
      </c>
      <c r="C7" s="6" t="s">
        <v>9</v>
      </c>
      <c r="D7" s="36">
        <v>292198.33</v>
      </c>
      <c r="G7" s="8"/>
    </row>
    <row r="8" spans="1:7" x14ac:dyDescent="0.25">
      <c r="C8" s="6"/>
      <c r="D8" s="37"/>
      <c r="G8" s="8"/>
    </row>
    <row r="9" spans="1:7" ht="15" customHeight="1" x14ac:dyDescent="0.25">
      <c r="B9" s="9">
        <v>3</v>
      </c>
      <c r="C9" s="5" t="s">
        <v>0</v>
      </c>
      <c r="D9" s="36">
        <v>64212.32</v>
      </c>
      <c r="E9" s="38"/>
      <c r="G9" s="8"/>
    </row>
    <row r="10" spans="1:7" x14ac:dyDescent="0.25">
      <c r="C10" s="5"/>
      <c r="D10" s="39"/>
      <c r="G10" s="8"/>
    </row>
    <row r="11" spans="1:7" x14ac:dyDescent="0.25">
      <c r="A11" s="18"/>
      <c r="B11" s="19" t="s">
        <v>10</v>
      </c>
      <c r="C11" s="20" t="s">
        <v>11</v>
      </c>
      <c r="D11" s="40">
        <f>+D5-D7+D9</f>
        <v>901508.2699999999</v>
      </c>
      <c r="E11" s="18"/>
      <c r="F11" s="18"/>
      <c r="G11" s="19"/>
    </row>
    <row r="12" spans="1:7" x14ac:dyDescent="0.25">
      <c r="C12" s="5"/>
      <c r="D12" s="41"/>
      <c r="G12" s="8"/>
    </row>
    <row r="13" spans="1:7" x14ac:dyDescent="0.25">
      <c r="B13" s="9">
        <v>4</v>
      </c>
      <c r="C13" s="5" t="s">
        <v>1</v>
      </c>
      <c r="D13" s="36">
        <f>'June 2022'!D27</f>
        <v>219083.43</v>
      </c>
      <c r="G13" s="8"/>
    </row>
    <row r="14" spans="1:7" x14ac:dyDescent="0.25">
      <c r="C14" s="5"/>
      <c r="D14" s="11"/>
      <c r="G14" s="8"/>
    </row>
    <row r="15" spans="1:7" x14ac:dyDescent="0.25">
      <c r="B15" s="9">
        <v>5</v>
      </c>
      <c r="C15" s="5" t="s">
        <v>2</v>
      </c>
      <c r="D15" s="36">
        <f>'June 2022'!D29</f>
        <v>528607.93999999994</v>
      </c>
      <c r="G15" s="8"/>
    </row>
    <row r="16" spans="1:7" x14ac:dyDescent="0.25">
      <c r="C16" s="5"/>
      <c r="D16" s="39"/>
      <c r="G16" s="8"/>
    </row>
    <row r="17" spans="1:7" x14ac:dyDescent="0.25">
      <c r="A17" s="18"/>
      <c r="B17" s="19">
        <v>6</v>
      </c>
      <c r="C17" s="20" t="s">
        <v>6</v>
      </c>
      <c r="D17" s="42">
        <f>D13+D15</f>
        <v>747691.36999999988</v>
      </c>
      <c r="E17" s="18"/>
      <c r="F17" s="18"/>
      <c r="G17" s="19"/>
    </row>
    <row r="18" spans="1:7" x14ac:dyDescent="0.25">
      <c r="C18" s="5"/>
      <c r="D18" s="33"/>
      <c r="G18" s="8"/>
    </row>
    <row r="19" spans="1:7" x14ac:dyDescent="0.25">
      <c r="B19" s="9" t="s">
        <v>12</v>
      </c>
      <c r="C19" s="5" t="s">
        <v>13</v>
      </c>
      <c r="D19" s="36">
        <v>65322403.700000003</v>
      </c>
      <c r="G19" s="8"/>
    </row>
    <row r="20" spans="1:7" x14ac:dyDescent="0.25">
      <c r="C20" s="24"/>
      <c r="D20" s="1"/>
      <c r="G20" s="8"/>
    </row>
    <row r="21" spans="1:7" ht="25.5" x14ac:dyDescent="0.25">
      <c r="B21" s="25" t="s">
        <v>14</v>
      </c>
      <c r="C21" s="5" t="s">
        <v>15</v>
      </c>
      <c r="D21" s="26">
        <f>D19/(D17+D19)</f>
        <v>0.98868336167508408</v>
      </c>
      <c r="G21" s="19"/>
    </row>
    <row r="22" spans="1:7" ht="15.75" thickBot="1" x14ac:dyDescent="0.3">
      <c r="D22" s="1"/>
      <c r="G22" s="8"/>
    </row>
    <row r="23" spans="1:7" ht="15.75" thickBot="1" x14ac:dyDescent="0.3">
      <c r="C23" s="46" t="s">
        <v>23</v>
      </c>
      <c r="D23" s="43">
        <f>ROUND(D11*D21,2)</f>
        <v>891306.23</v>
      </c>
      <c r="G23" s="30"/>
    </row>
    <row r="24" spans="1:7" x14ac:dyDescent="0.25">
      <c r="C24" s="48"/>
      <c r="D24" s="49"/>
      <c r="G24" s="30"/>
    </row>
    <row r="25" spans="1:7" ht="15.75" x14ac:dyDescent="0.25">
      <c r="C25" s="50" t="s">
        <v>26</v>
      </c>
      <c r="D25" s="49"/>
      <c r="G25" s="30"/>
    </row>
    <row r="26" spans="1:7" x14ac:dyDescent="0.25">
      <c r="D26" s="1"/>
      <c r="G26" s="8"/>
    </row>
    <row r="27" spans="1:7" x14ac:dyDescent="0.25">
      <c r="B27" s="9">
        <v>7</v>
      </c>
      <c r="C27" s="5" t="s">
        <v>3</v>
      </c>
      <c r="D27" s="45">
        <v>249039.63</v>
      </c>
      <c r="G27" s="8"/>
    </row>
    <row r="28" spans="1:7" x14ac:dyDescent="0.25">
      <c r="C28" s="5"/>
      <c r="D28" s="11"/>
      <c r="G28" s="8"/>
    </row>
    <row r="29" spans="1:7" x14ac:dyDescent="0.25">
      <c r="B29" s="9">
        <v>8</v>
      </c>
      <c r="C29" s="5" t="s">
        <v>4</v>
      </c>
      <c r="D29" s="45">
        <v>595537.09</v>
      </c>
      <c r="G29" s="8"/>
    </row>
    <row r="30" spans="1:7" x14ac:dyDescent="0.25">
      <c r="D30" s="1"/>
      <c r="G30" s="8"/>
    </row>
    <row r="31" spans="1:7" x14ac:dyDescent="0.25">
      <c r="A31" s="18"/>
      <c r="B31" s="19">
        <v>9</v>
      </c>
      <c r="C31" s="20" t="s">
        <v>7</v>
      </c>
      <c r="D31" s="44">
        <f>D27+D29</f>
        <v>844576.72</v>
      </c>
      <c r="E31" s="18"/>
      <c r="F31" s="18"/>
      <c r="G31" s="19"/>
    </row>
    <row r="32" spans="1:7" x14ac:dyDescent="0.25">
      <c r="D32" s="41"/>
    </row>
    <row r="33" spans="2:7" x14ac:dyDescent="0.25">
      <c r="B33" s="9" t="s">
        <v>16</v>
      </c>
      <c r="C33" s="5" t="s">
        <v>17</v>
      </c>
      <c r="D33" s="45">
        <v>65111229.450000003</v>
      </c>
      <c r="G33" s="8"/>
    </row>
    <row r="34" spans="2:7" x14ac:dyDescent="0.25">
      <c r="D34" s="1"/>
      <c r="G34" s="8"/>
    </row>
    <row r="35" spans="2:7" ht="25.5" x14ac:dyDescent="0.25">
      <c r="B35" s="25" t="s">
        <v>18</v>
      </c>
      <c r="C35" s="5" t="s">
        <v>19</v>
      </c>
      <c r="D35" s="26">
        <f>D33/(D31+D33)</f>
        <v>0.98719480862953723</v>
      </c>
      <c r="G35" s="19"/>
    </row>
    <row r="36" spans="2:7" ht="15.75" thickBot="1" x14ac:dyDescent="0.3">
      <c r="D36" s="1"/>
      <c r="G36" s="8"/>
    </row>
    <row r="37" spans="2:7" ht="15.75" thickBot="1" x14ac:dyDescent="0.3">
      <c r="C37" s="47" t="s">
        <v>24</v>
      </c>
      <c r="D37" s="43">
        <f>ROUND(D11*D35,2)</f>
        <v>889964.28</v>
      </c>
      <c r="G37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CE96E-E22C-4C7F-94DF-D1F610991DBD}">
  <dimension ref="A2:G37"/>
  <sheetViews>
    <sheetView workbookViewId="0">
      <selection activeCell="F12" sqref="F12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</row>
    <row r="3" spans="1:7" x14ac:dyDescent="0.25">
      <c r="D3" s="3" t="s">
        <v>5</v>
      </c>
      <c r="G3" s="35"/>
    </row>
    <row r="4" spans="1:7" ht="6" customHeight="1" x14ac:dyDescent="0.25">
      <c r="D4" s="3"/>
      <c r="G4" s="35"/>
    </row>
    <row r="5" spans="1:7" x14ac:dyDescent="0.25">
      <c r="B5" s="9">
        <v>1</v>
      </c>
      <c r="C5" s="10" t="s">
        <v>8</v>
      </c>
      <c r="D5" s="36">
        <v>2193480.21</v>
      </c>
      <c r="G5" s="8"/>
    </row>
    <row r="6" spans="1:7" x14ac:dyDescent="0.25">
      <c r="C6" s="10"/>
      <c r="D6" s="37"/>
      <c r="G6" s="8"/>
    </row>
    <row r="7" spans="1:7" ht="27.75" customHeight="1" x14ac:dyDescent="0.25">
      <c r="B7" s="9">
        <v>2</v>
      </c>
      <c r="C7" s="6" t="s">
        <v>9</v>
      </c>
      <c r="D7" s="36">
        <v>489765.29</v>
      </c>
      <c r="G7" s="8"/>
    </row>
    <row r="8" spans="1:7" x14ac:dyDescent="0.25">
      <c r="C8" s="6"/>
      <c r="D8" s="37"/>
      <c r="G8" s="8"/>
    </row>
    <row r="9" spans="1:7" ht="15" customHeight="1" x14ac:dyDescent="0.25">
      <c r="B9" s="9">
        <v>3</v>
      </c>
      <c r="C9" s="5" t="s">
        <v>0</v>
      </c>
      <c r="D9" s="36">
        <v>98944.16</v>
      </c>
      <c r="E9" s="38"/>
      <c r="G9" s="8"/>
    </row>
    <row r="10" spans="1:7" x14ac:dyDescent="0.25">
      <c r="C10" s="5"/>
      <c r="D10" s="39"/>
      <c r="G10" s="8"/>
    </row>
    <row r="11" spans="1:7" x14ac:dyDescent="0.25">
      <c r="A11" s="18"/>
      <c r="B11" s="19" t="s">
        <v>10</v>
      </c>
      <c r="C11" s="20" t="s">
        <v>11</v>
      </c>
      <c r="D11" s="40">
        <f>+D5-D7+D9</f>
        <v>1802659.0799999998</v>
      </c>
      <c r="E11" s="18"/>
      <c r="F11" s="18"/>
      <c r="G11" s="19"/>
    </row>
    <row r="12" spans="1:7" x14ac:dyDescent="0.25">
      <c r="C12" s="5"/>
      <c r="D12" s="41"/>
      <c r="G12" s="8"/>
    </row>
    <row r="13" spans="1:7" x14ac:dyDescent="0.25">
      <c r="B13" s="9">
        <v>4</v>
      </c>
      <c r="C13" s="5" t="s">
        <v>1</v>
      </c>
      <c r="D13" s="36">
        <f>'July 2022'!D27</f>
        <v>249039.63</v>
      </c>
      <c r="G13" s="8"/>
    </row>
    <row r="14" spans="1:7" x14ac:dyDescent="0.25">
      <c r="C14" s="5"/>
      <c r="D14" s="11"/>
      <c r="G14" s="8"/>
    </row>
    <row r="15" spans="1:7" x14ac:dyDescent="0.25">
      <c r="B15" s="9">
        <v>5</v>
      </c>
      <c r="C15" s="5" t="s">
        <v>2</v>
      </c>
      <c r="D15" s="36">
        <f>'July 2022'!D29</f>
        <v>595537.09</v>
      </c>
      <c r="G15" s="8"/>
    </row>
    <row r="16" spans="1:7" x14ac:dyDescent="0.25">
      <c r="C16" s="5"/>
      <c r="D16" s="39"/>
      <c r="G16" s="8"/>
    </row>
    <row r="17" spans="1:7" x14ac:dyDescent="0.25">
      <c r="A17" s="18"/>
      <c r="B17" s="19">
        <v>6</v>
      </c>
      <c r="C17" s="20" t="s">
        <v>6</v>
      </c>
      <c r="D17" s="42">
        <f>D13+D15</f>
        <v>844576.72</v>
      </c>
      <c r="E17" s="18"/>
      <c r="F17" s="18"/>
      <c r="G17" s="19"/>
    </row>
    <row r="18" spans="1:7" x14ac:dyDescent="0.25">
      <c r="C18" s="5"/>
      <c r="D18" s="33"/>
      <c r="G18" s="8"/>
    </row>
    <row r="19" spans="1:7" x14ac:dyDescent="0.25">
      <c r="B19" s="9" t="s">
        <v>12</v>
      </c>
      <c r="C19" s="5" t="s">
        <v>13</v>
      </c>
      <c r="D19" s="36">
        <v>64688824.060000002</v>
      </c>
      <c r="G19" s="8"/>
    </row>
    <row r="20" spans="1:7" x14ac:dyDescent="0.25">
      <c r="C20" s="24"/>
      <c r="D20" s="1"/>
      <c r="G20" s="8"/>
    </row>
    <row r="21" spans="1:7" ht="25.5" x14ac:dyDescent="0.25">
      <c r="B21" s="25" t="s">
        <v>14</v>
      </c>
      <c r="C21" s="5" t="s">
        <v>15</v>
      </c>
      <c r="D21" s="26">
        <f>D19/(D17+D19)</f>
        <v>0.98711227084284392</v>
      </c>
      <c r="G21" s="19"/>
    </row>
    <row r="22" spans="1:7" ht="15.75" thickBot="1" x14ac:dyDescent="0.3">
      <c r="D22" s="1"/>
      <c r="G22" s="8"/>
    </row>
    <row r="23" spans="1:7" ht="15.75" thickBot="1" x14ac:dyDescent="0.3">
      <c r="C23" s="46" t="s">
        <v>23</v>
      </c>
      <c r="D23" s="43">
        <f>ROUND(D11*D21,2)</f>
        <v>1779426.9</v>
      </c>
      <c r="G23" s="30"/>
    </row>
    <row r="24" spans="1:7" x14ac:dyDescent="0.25">
      <c r="C24" s="48"/>
      <c r="D24" s="49"/>
      <c r="G24" s="30"/>
    </row>
    <row r="25" spans="1:7" ht="15.75" x14ac:dyDescent="0.25">
      <c r="C25" s="50" t="s">
        <v>26</v>
      </c>
      <c r="D25" s="49"/>
      <c r="G25" s="30"/>
    </row>
    <row r="26" spans="1:7" x14ac:dyDescent="0.25">
      <c r="D26" s="1"/>
      <c r="G26" s="8"/>
    </row>
    <row r="27" spans="1:7" x14ac:dyDescent="0.25">
      <c r="B27" s="9">
        <v>7</v>
      </c>
      <c r="C27" s="5" t="s">
        <v>3</v>
      </c>
      <c r="D27" s="45">
        <v>213075.55</v>
      </c>
      <c r="G27" s="8"/>
    </row>
    <row r="28" spans="1:7" x14ac:dyDescent="0.25">
      <c r="C28" s="5"/>
      <c r="D28" s="11"/>
      <c r="G28" s="8"/>
    </row>
    <row r="29" spans="1:7" x14ac:dyDescent="0.25">
      <c r="B29" s="9">
        <v>8</v>
      </c>
      <c r="C29" s="5" t="s">
        <v>4</v>
      </c>
      <c r="D29" s="45">
        <v>507531.41</v>
      </c>
      <c r="G29" s="8"/>
    </row>
    <row r="30" spans="1:7" x14ac:dyDescent="0.25">
      <c r="D30" s="1"/>
      <c r="G30" s="8"/>
    </row>
    <row r="31" spans="1:7" x14ac:dyDescent="0.25">
      <c r="A31" s="18"/>
      <c r="B31" s="19">
        <v>9</v>
      </c>
      <c r="C31" s="20" t="s">
        <v>7</v>
      </c>
      <c r="D31" s="44">
        <f>D27+D29</f>
        <v>720606.96</v>
      </c>
      <c r="E31" s="18"/>
      <c r="F31" s="18"/>
      <c r="G31" s="19"/>
    </row>
    <row r="32" spans="1:7" x14ac:dyDescent="0.25">
      <c r="D32" s="41"/>
    </row>
    <row r="33" spans="2:7" x14ac:dyDescent="0.25">
      <c r="B33" s="9" t="s">
        <v>16</v>
      </c>
      <c r="C33" s="5" t="s">
        <v>17</v>
      </c>
      <c r="D33" s="45">
        <v>64490139.170000002</v>
      </c>
      <c r="G33" s="8"/>
    </row>
    <row r="34" spans="2:7" x14ac:dyDescent="0.25">
      <c r="D34" s="1"/>
      <c r="G34" s="8"/>
    </row>
    <row r="35" spans="2:7" ht="25.5" x14ac:dyDescent="0.25">
      <c r="B35" s="25" t="s">
        <v>18</v>
      </c>
      <c r="C35" s="5" t="s">
        <v>19</v>
      </c>
      <c r="D35" s="26">
        <f>D33/(D31+D33)</f>
        <v>0.98894956732187289</v>
      </c>
      <c r="G35" s="19"/>
    </row>
    <row r="36" spans="2:7" ht="15.75" thickBot="1" x14ac:dyDescent="0.3">
      <c r="D36" s="1"/>
      <c r="G36" s="8"/>
    </row>
    <row r="37" spans="2:7" ht="15.75" thickBot="1" x14ac:dyDescent="0.3">
      <c r="C37" s="47" t="s">
        <v>24</v>
      </c>
      <c r="D37" s="43">
        <f>ROUND(D11*D35,2)</f>
        <v>1782738.92</v>
      </c>
      <c r="G37" s="3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EF4C-D794-44E0-82B9-7B48F3692BE2}">
  <dimension ref="A2:G37"/>
  <sheetViews>
    <sheetView workbookViewId="0">
      <selection activeCell="C3" sqref="C3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</row>
    <row r="3" spans="1:7" x14ac:dyDescent="0.25">
      <c r="D3" s="3" t="s">
        <v>5</v>
      </c>
      <c r="G3" s="35"/>
    </row>
    <row r="4" spans="1:7" ht="6" customHeight="1" x14ac:dyDescent="0.25">
      <c r="D4" s="3"/>
      <c r="G4" s="35"/>
    </row>
    <row r="5" spans="1:7" x14ac:dyDescent="0.25">
      <c r="B5" s="9">
        <v>1</v>
      </c>
      <c r="C5" s="10" t="s">
        <v>8</v>
      </c>
      <c r="D5" s="36">
        <v>0</v>
      </c>
      <c r="G5" s="8"/>
    </row>
    <row r="6" spans="1:7" x14ac:dyDescent="0.25">
      <c r="C6" s="10"/>
      <c r="D6" s="37"/>
      <c r="G6" s="8"/>
    </row>
    <row r="7" spans="1:7" ht="27.75" customHeight="1" x14ac:dyDescent="0.25">
      <c r="B7" s="9">
        <v>2</v>
      </c>
      <c r="C7" s="6" t="s">
        <v>9</v>
      </c>
      <c r="D7" s="36">
        <v>0</v>
      </c>
      <c r="G7" s="8"/>
    </row>
    <row r="8" spans="1:7" x14ac:dyDescent="0.25">
      <c r="C8" s="6"/>
      <c r="D8" s="37"/>
      <c r="G8" s="8"/>
    </row>
    <row r="9" spans="1:7" ht="15" customHeight="1" x14ac:dyDescent="0.25">
      <c r="B9" s="9">
        <v>3</v>
      </c>
      <c r="C9" s="5" t="s">
        <v>0</v>
      </c>
      <c r="D9" s="36">
        <v>57500</v>
      </c>
      <c r="E9" s="38"/>
      <c r="G9" s="8"/>
    </row>
    <row r="10" spans="1:7" x14ac:dyDescent="0.25">
      <c r="C10" s="5"/>
      <c r="D10" s="39"/>
      <c r="G10" s="8"/>
    </row>
    <row r="11" spans="1:7" x14ac:dyDescent="0.25">
      <c r="A11" s="18"/>
      <c r="B11" s="19" t="s">
        <v>10</v>
      </c>
      <c r="C11" s="20" t="s">
        <v>11</v>
      </c>
      <c r="D11" s="40">
        <f>+D5-D7+D9</f>
        <v>57500</v>
      </c>
      <c r="E11" s="18"/>
      <c r="F11" s="18"/>
      <c r="G11" s="19"/>
    </row>
    <row r="12" spans="1:7" x14ac:dyDescent="0.25">
      <c r="C12" s="5"/>
      <c r="D12" s="41"/>
      <c r="G12" s="8"/>
    </row>
    <row r="13" spans="1:7" x14ac:dyDescent="0.25">
      <c r="B13" s="9">
        <v>4</v>
      </c>
      <c r="C13" s="5" t="s">
        <v>1</v>
      </c>
      <c r="D13" s="36">
        <f>'August 2022'!D27</f>
        <v>213075.55</v>
      </c>
      <c r="G13" s="8"/>
    </row>
    <row r="14" spans="1:7" x14ac:dyDescent="0.25">
      <c r="C14" s="5"/>
      <c r="D14" s="11"/>
      <c r="G14" s="8"/>
    </row>
    <row r="15" spans="1:7" x14ac:dyDescent="0.25">
      <c r="B15" s="9">
        <v>5</v>
      </c>
      <c r="C15" s="5" t="s">
        <v>2</v>
      </c>
      <c r="D15" s="36">
        <f>'August 2022'!D29</f>
        <v>507531.41</v>
      </c>
      <c r="G15" s="8"/>
    </row>
    <row r="16" spans="1:7" x14ac:dyDescent="0.25">
      <c r="C16" s="5"/>
      <c r="D16" s="39"/>
      <c r="G16" s="8"/>
    </row>
    <row r="17" spans="1:7" x14ac:dyDescent="0.25">
      <c r="A17" s="18"/>
      <c r="B17" s="19">
        <v>6</v>
      </c>
      <c r="C17" s="20" t="s">
        <v>6</v>
      </c>
      <c r="D17" s="42">
        <f>D13+D15</f>
        <v>720606.96</v>
      </c>
      <c r="E17" s="18"/>
      <c r="F17" s="18"/>
      <c r="G17" s="19"/>
    </row>
    <row r="18" spans="1:7" x14ac:dyDescent="0.25">
      <c r="C18" s="5"/>
      <c r="D18" s="33"/>
      <c r="G18" s="8"/>
    </row>
    <row r="19" spans="1:7" x14ac:dyDescent="0.25">
      <c r="B19" s="9" t="s">
        <v>12</v>
      </c>
      <c r="C19" s="5" t="s">
        <v>13</v>
      </c>
      <c r="D19" s="36">
        <v>56153002.880000003</v>
      </c>
      <c r="G19" s="8"/>
    </row>
    <row r="20" spans="1:7" x14ac:dyDescent="0.25">
      <c r="C20" s="24"/>
      <c r="D20" s="1"/>
      <c r="G20" s="8"/>
    </row>
    <row r="21" spans="1:7" ht="25.5" x14ac:dyDescent="0.25">
      <c r="B21" s="25" t="s">
        <v>14</v>
      </c>
      <c r="C21" s="5" t="s">
        <v>15</v>
      </c>
      <c r="D21" s="26">
        <f>D19/(D17+D19)</f>
        <v>0.98732967782373493</v>
      </c>
      <c r="G21" s="19"/>
    </row>
    <row r="22" spans="1:7" ht="15.75" thickBot="1" x14ac:dyDescent="0.3">
      <c r="D22" s="1"/>
      <c r="G22" s="8"/>
    </row>
    <row r="23" spans="1:7" ht="15.75" thickBot="1" x14ac:dyDescent="0.3">
      <c r="C23" s="46" t="s">
        <v>23</v>
      </c>
      <c r="D23" s="43">
        <f>ROUND(D11*D21,2)</f>
        <v>56771.46</v>
      </c>
      <c r="G23" s="30"/>
    </row>
    <row r="24" spans="1:7" x14ac:dyDescent="0.25">
      <c r="C24" s="48"/>
      <c r="D24" s="49"/>
      <c r="G24" s="30"/>
    </row>
    <row r="25" spans="1:7" ht="15.75" x14ac:dyDescent="0.25">
      <c r="C25" s="50" t="s">
        <v>26</v>
      </c>
      <c r="D25" s="49"/>
      <c r="G25" s="30"/>
    </row>
    <row r="26" spans="1:7" x14ac:dyDescent="0.25">
      <c r="D26" s="1"/>
      <c r="G26" s="8"/>
    </row>
    <row r="27" spans="1:7" x14ac:dyDescent="0.25">
      <c r="B27" s="9">
        <v>7</v>
      </c>
      <c r="C27" s="5" t="s">
        <v>3</v>
      </c>
      <c r="D27" s="45">
        <v>204609.08</v>
      </c>
      <c r="G27" s="8"/>
    </row>
    <row r="28" spans="1:7" x14ac:dyDescent="0.25">
      <c r="C28" s="5"/>
      <c r="D28" s="11"/>
      <c r="G28" s="8"/>
    </row>
    <row r="29" spans="1:7" x14ac:dyDescent="0.25">
      <c r="B29" s="9">
        <v>8</v>
      </c>
      <c r="C29" s="5" t="s">
        <v>4</v>
      </c>
      <c r="D29" s="45">
        <v>495231.06</v>
      </c>
      <c r="G29" s="8"/>
    </row>
    <row r="30" spans="1:7" x14ac:dyDescent="0.25">
      <c r="D30" s="1"/>
      <c r="G30" s="8"/>
    </row>
    <row r="31" spans="1:7" x14ac:dyDescent="0.25">
      <c r="A31" s="18"/>
      <c r="B31" s="19">
        <v>9</v>
      </c>
      <c r="C31" s="20" t="s">
        <v>7</v>
      </c>
      <c r="D31" s="44">
        <f>D27+D29</f>
        <v>699840.14</v>
      </c>
      <c r="E31" s="18"/>
      <c r="F31" s="18"/>
      <c r="G31" s="19"/>
    </row>
    <row r="32" spans="1:7" x14ac:dyDescent="0.25">
      <c r="D32" s="41"/>
    </row>
    <row r="33" spans="2:7" x14ac:dyDescent="0.25">
      <c r="B33" s="9" t="s">
        <v>16</v>
      </c>
      <c r="C33" s="5" t="s">
        <v>17</v>
      </c>
      <c r="D33" s="45">
        <v>55896077.539999999</v>
      </c>
      <c r="G33" s="8"/>
    </row>
    <row r="34" spans="2:7" x14ac:dyDescent="0.25">
      <c r="D34" s="1"/>
      <c r="G34" s="8"/>
    </row>
    <row r="35" spans="2:7" ht="25.5" x14ac:dyDescent="0.25">
      <c r="B35" s="25" t="s">
        <v>18</v>
      </c>
      <c r="C35" s="5" t="s">
        <v>19</v>
      </c>
      <c r="D35" s="26">
        <f>D33/(D31+D33)</f>
        <v>0.98763444133979805</v>
      </c>
      <c r="G35" s="19"/>
    </row>
    <row r="36" spans="2:7" ht="15.75" thickBot="1" x14ac:dyDescent="0.3">
      <c r="D36" s="1"/>
      <c r="G36" s="8"/>
    </row>
    <row r="37" spans="2:7" ht="15.75" thickBot="1" x14ac:dyDescent="0.3">
      <c r="C37" s="47" t="s">
        <v>24</v>
      </c>
      <c r="D37" s="43">
        <f>ROUND(D11*D35,2)</f>
        <v>56788.98</v>
      </c>
      <c r="G37" s="3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C67-1939-4C2F-B690-E29320BED099}">
  <dimension ref="A2:G37"/>
  <sheetViews>
    <sheetView workbookViewId="0">
      <selection activeCell="F28" sqref="F28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</row>
    <row r="3" spans="1:7" x14ac:dyDescent="0.25">
      <c r="D3" s="3" t="s">
        <v>5</v>
      </c>
      <c r="G3" s="35"/>
    </row>
    <row r="4" spans="1:7" ht="6" customHeight="1" x14ac:dyDescent="0.25">
      <c r="D4" s="3"/>
      <c r="G4" s="35"/>
    </row>
    <row r="5" spans="1:7" x14ac:dyDescent="0.25">
      <c r="B5" s="9">
        <v>1</v>
      </c>
      <c r="C5" s="10" t="s">
        <v>8</v>
      </c>
      <c r="D5" s="36">
        <v>0</v>
      </c>
      <c r="G5" s="8"/>
    </row>
    <row r="6" spans="1:7" x14ac:dyDescent="0.25">
      <c r="C6" s="10"/>
      <c r="D6" s="37"/>
      <c r="G6" s="8"/>
    </row>
    <row r="7" spans="1:7" ht="27.75" customHeight="1" x14ac:dyDescent="0.25">
      <c r="B7" s="9">
        <v>2</v>
      </c>
      <c r="C7" s="6" t="s">
        <v>9</v>
      </c>
      <c r="D7" s="36">
        <v>0</v>
      </c>
      <c r="G7" s="8"/>
    </row>
    <row r="8" spans="1:7" x14ac:dyDescent="0.25">
      <c r="C8" s="6"/>
      <c r="D8" s="37"/>
      <c r="G8" s="8"/>
    </row>
    <row r="9" spans="1:7" ht="15" customHeight="1" x14ac:dyDescent="0.25">
      <c r="B9" s="9">
        <v>3</v>
      </c>
      <c r="C9" s="5" t="s">
        <v>0</v>
      </c>
      <c r="D9" s="36">
        <v>50872.32</v>
      </c>
      <c r="E9" s="38"/>
      <c r="G9" s="8"/>
    </row>
    <row r="10" spans="1:7" x14ac:dyDescent="0.25">
      <c r="C10" s="5"/>
      <c r="D10" s="39"/>
      <c r="G10" s="8"/>
    </row>
    <row r="11" spans="1:7" x14ac:dyDescent="0.25">
      <c r="A11" s="18"/>
      <c r="B11" s="19" t="s">
        <v>10</v>
      </c>
      <c r="C11" s="20" t="s">
        <v>11</v>
      </c>
      <c r="D11" s="40">
        <f>+D5-D7+D9</f>
        <v>50872.32</v>
      </c>
      <c r="E11" s="18"/>
      <c r="F11" s="18"/>
      <c r="G11" s="19"/>
    </row>
    <row r="12" spans="1:7" x14ac:dyDescent="0.25">
      <c r="C12" s="5"/>
      <c r="D12" s="41"/>
      <c r="G12" s="8"/>
    </row>
    <row r="13" spans="1:7" x14ac:dyDescent="0.25">
      <c r="B13" s="9">
        <v>4</v>
      </c>
      <c r="C13" s="5" t="s">
        <v>1</v>
      </c>
      <c r="D13" s="36">
        <f>'September 2022'!D27</f>
        <v>204609.08</v>
      </c>
      <c r="G13" s="8"/>
    </row>
    <row r="14" spans="1:7" x14ac:dyDescent="0.25">
      <c r="C14" s="5"/>
      <c r="D14" s="11"/>
      <c r="G14" s="8"/>
    </row>
    <row r="15" spans="1:7" x14ac:dyDescent="0.25">
      <c r="B15" s="9">
        <v>5</v>
      </c>
      <c r="C15" s="5" t="s">
        <v>2</v>
      </c>
      <c r="D15" s="36">
        <f>'September 2022'!D29</f>
        <v>495231.06</v>
      </c>
      <c r="G15" s="8"/>
    </row>
    <row r="16" spans="1:7" x14ac:dyDescent="0.25">
      <c r="C16" s="5"/>
      <c r="D16" s="39"/>
      <c r="G16" s="8"/>
    </row>
    <row r="17" spans="1:7" x14ac:dyDescent="0.25">
      <c r="A17" s="18"/>
      <c r="B17" s="19">
        <v>6</v>
      </c>
      <c r="C17" s="20" t="s">
        <v>6</v>
      </c>
      <c r="D17" s="42">
        <f>D13+D15</f>
        <v>699840.14</v>
      </c>
      <c r="E17" s="18"/>
      <c r="F17" s="18"/>
      <c r="G17" s="19"/>
    </row>
    <row r="18" spans="1:7" x14ac:dyDescent="0.25">
      <c r="C18" s="5"/>
      <c r="D18" s="33"/>
      <c r="G18" s="8"/>
    </row>
    <row r="19" spans="1:7" x14ac:dyDescent="0.25">
      <c r="B19" s="9" t="s">
        <v>12</v>
      </c>
      <c r="C19" s="5" t="s">
        <v>13</v>
      </c>
      <c r="D19" s="36">
        <v>50732721.039999999</v>
      </c>
      <c r="G19" s="8"/>
    </row>
    <row r="20" spans="1:7" x14ac:dyDescent="0.25">
      <c r="C20" s="24"/>
      <c r="D20" s="1"/>
      <c r="G20" s="8"/>
    </row>
    <row r="21" spans="1:7" ht="25.5" x14ac:dyDescent="0.25">
      <c r="B21" s="25" t="s">
        <v>14</v>
      </c>
      <c r="C21" s="5" t="s">
        <v>15</v>
      </c>
      <c r="D21" s="26">
        <f>D19/(D17+D19)</f>
        <v>0.98639305288432455</v>
      </c>
      <c r="G21" s="19"/>
    </row>
    <row r="22" spans="1:7" ht="15.75" thickBot="1" x14ac:dyDescent="0.3">
      <c r="D22" s="1"/>
      <c r="G22" s="8"/>
    </row>
    <row r="23" spans="1:7" ht="15.75" thickBot="1" x14ac:dyDescent="0.3">
      <c r="C23" s="46" t="s">
        <v>23</v>
      </c>
      <c r="D23" s="43">
        <f>ROUND(D11*D21,2)</f>
        <v>50180.1</v>
      </c>
      <c r="G23" s="30"/>
    </row>
    <row r="24" spans="1:7" x14ac:dyDescent="0.25">
      <c r="C24" s="48"/>
      <c r="D24" s="49"/>
      <c r="G24" s="30"/>
    </row>
    <row r="25" spans="1:7" ht="15.75" x14ac:dyDescent="0.25">
      <c r="C25" s="50" t="s">
        <v>26</v>
      </c>
      <c r="D25" s="49"/>
      <c r="G25" s="30"/>
    </row>
    <row r="26" spans="1:7" x14ac:dyDescent="0.25">
      <c r="D26" s="1"/>
      <c r="G26" s="8"/>
    </row>
    <row r="27" spans="1:7" x14ac:dyDescent="0.25">
      <c r="B27" s="9">
        <v>7</v>
      </c>
      <c r="C27" s="5" t="s">
        <v>3</v>
      </c>
      <c r="D27" s="45">
        <v>191014.81</v>
      </c>
      <c r="G27" s="8"/>
    </row>
    <row r="28" spans="1:7" x14ac:dyDescent="0.25">
      <c r="C28" s="5"/>
      <c r="D28" s="11"/>
      <c r="G28" s="8"/>
    </row>
    <row r="29" spans="1:7" x14ac:dyDescent="0.25">
      <c r="B29" s="9">
        <v>8</v>
      </c>
      <c r="C29" s="5" t="s">
        <v>4</v>
      </c>
      <c r="D29" s="45">
        <v>468503.2</v>
      </c>
      <c r="G29" s="8"/>
    </row>
    <row r="30" spans="1:7" x14ac:dyDescent="0.25">
      <c r="D30" s="1"/>
      <c r="G30" s="8"/>
    </row>
    <row r="31" spans="1:7" x14ac:dyDescent="0.25">
      <c r="A31" s="18"/>
      <c r="B31" s="19">
        <v>9</v>
      </c>
      <c r="C31" s="20" t="s">
        <v>7</v>
      </c>
      <c r="D31" s="44">
        <f>D27+D29</f>
        <v>659518.01</v>
      </c>
      <c r="E31" s="18"/>
      <c r="F31" s="18"/>
      <c r="G31" s="19"/>
    </row>
    <row r="32" spans="1:7" x14ac:dyDescent="0.25">
      <c r="D32" s="41"/>
    </row>
    <row r="33" spans="2:7" x14ac:dyDescent="0.25">
      <c r="B33" s="9" t="s">
        <v>16</v>
      </c>
      <c r="C33" s="5" t="s">
        <v>17</v>
      </c>
      <c r="D33" s="45">
        <v>50628669.75</v>
      </c>
      <c r="G33" s="8"/>
    </row>
    <row r="34" spans="2:7" x14ac:dyDescent="0.25">
      <c r="D34" s="1"/>
      <c r="G34" s="8"/>
    </row>
    <row r="35" spans="2:7" ht="25.5" x14ac:dyDescent="0.25">
      <c r="B35" s="25" t="s">
        <v>18</v>
      </c>
      <c r="C35" s="5" t="s">
        <v>19</v>
      </c>
      <c r="D35" s="26">
        <f>D33/(D31+D33)</f>
        <v>0.9871409375373883</v>
      </c>
      <c r="G35" s="19"/>
    </row>
    <row r="36" spans="2:7" ht="15.75" thickBot="1" x14ac:dyDescent="0.3">
      <c r="D36" s="1"/>
      <c r="G36" s="8"/>
    </row>
    <row r="37" spans="2:7" ht="15.75" thickBot="1" x14ac:dyDescent="0.3">
      <c r="C37" s="47" t="s">
        <v>24</v>
      </c>
      <c r="D37" s="43">
        <f>ROUND(D11*D35,2)</f>
        <v>50218.15</v>
      </c>
      <c r="G37" s="3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B469-C50D-4B0B-A177-AA0769CC17E5}">
  <dimension ref="A2:G37"/>
  <sheetViews>
    <sheetView workbookViewId="0">
      <selection activeCell="C28" sqref="C28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</row>
    <row r="3" spans="1:7" x14ac:dyDescent="0.25">
      <c r="D3" s="3" t="s">
        <v>5</v>
      </c>
      <c r="G3" s="35"/>
    </row>
    <row r="4" spans="1:7" ht="6" customHeight="1" x14ac:dyDescent="0.25">
      <c r="D4" s="3"/>
      <c r="G4" s="35"/>
    </row>
    <row r="5" spans="1:7" x14ac:dyDescent="0.25">
      <c r="B5" s="9">
        <v>1</v>
      </c>
      <c r="C5" s="10" t="s">
        <v>8</v>
      </c>
      <c r="D5" s="36">
        <v>0</v>
      </c>
      <c r="G5" s="8"/>
    </row>
    <row r="6" spans="1:7" x14ac:dyDescent="0.25">
      <c r="C6" s="10"/>
      <c r="D6" s="37"/>
      <c r="G6" s="8"/>
    </row>
    <row r="7" spans="1:7" ht="27.75" customHeight="1" x14ac:dyDescent="0.25">
      <c r="B7" s="9">
        <v>2</v>
      </c>
      <c r="C7" s="6" t="s">
        <v>9</v>
      </c>
      <c r="D7" s="36">
        <v>0</v>
      </c>
      <c r="G7" s="8"/>
    </row>
    <row r="8" spans="1:7" x14ac:dyDescent="0.25">
      <c r="C8" s="6"/>
      <c r="D8" s="37"/>
      <c r="G8" s="8"/>
    </row>
    <row r="9" spans="1:7" ht="15" customHeight="1" x14ac:dyDescent="0.25">
      <c r="B9" s="9">
        <v>3</v>
      </c>
      <c r="C9" s="5" t="s">
        <v>0</v>
      </c>
      <c r="D9" s="36">
        <v>89585.919999999998</v>
      </c>
      <c r="E9" s="38"/>
      <c r="G9" s="8"/>
    </row>
    <row r="10" spans="1:7" x14ac:dyDescent="0.25">
      <c r="C10" s="5"/>
      <c r="D10" s="39"/>
      <c r="G10" s="8"/>
    </row>
    <row r="11" spans="1:7" x14ac:dyDescent="0.25">
      <c r="A11" s="18"/>
      <c r="B11" s="19" t="s">
        <v>10</v>
      </c>
      <c r="C11" s="20" t="s">
        <v>11</v>
      </c>
      <c r="D11" s="40">
        <f>+D5-D7+D9</f>
        <v>89585.919999999998</v>
      </c>
      <c r="E11" s="18"/>
      <c r="F11" s="18"/>
      <c r="G11" s="19"/>
    </row>
    <row r="12" spans="1:7" x14ac:dyDescent="0.25">
      <c r="C12" s="5"/>
      <c r="D12" s="41"/>
      <c r="G12" s="8"/>
    </row>
    <row r="13" spans="1:7" x14ac:dyDescent="0.25">
      <c r="B13" s="9">
        <v>4</v>
      </c>
      <c r="C13" s="5" t="s">
        <v>1</v>
      </c>
      <c r="D13" s="36">
        <f>'October 2022'!D27</f>
        <v>191014.81</v>
      </c>
      <c r="G13" s="8"/>
    </row>
    <row r="14" spans="1:7" x14ac:dyDescent="0.25">
      <c r="C14" s="5"/>
      <c r="D14" s="11"/>
      <c r="G14" s="8"/>
    </row>
    <row r="15" spans="1:7" x14ac:dyDescent="0.25">
      <c r="B15" s="9">
        <v>5</v>
      </c>
      <c r="C15" s="5" t="s">
        <v>2</v>
      </c>
      <c r="D15" s="36">
        <f>'October 2022'!D29</f>
        <v>468503.2</v>
      </c>
      <c r="G15" s="8"/>
    </row>
    <row r="16" spans="1:7" x14ac:dyDescent="0.25">
      <c r="C16" s="5"/>
      <c r="D16" s="39"/>
      <c r="G16" s="8"/>
    </row>
    <row r="17" spans="1:7" x14ac:dyDescent="0.25">
      <c r="A17" s="18"/>
      <c r="B17" s="19">
        <v>6</v>
      </c>
      <c r="C17" s="20" t="s">
        <v>6</v>
      </c>
      <c r="D17" s="42">
        <f>D13+D15</f>
        <v>659518.01</v>
      </c>
      <c r="E17" s="18"/>
      <c r="F17" s="18"/>
      <c r="G17" s="19"/>
    </row>
    <row r="18" spans="1:7" x14ac:dyDescent="0.25">
      <c r="C18" s="5"/>
      <c r="D18" s="33"/>
      <c r="G18" s="8"/>
    </row>
    <row r="19" spans="1:7" x14ac:dyDescent="0.25">
      <c r="B19" s="9" t="s">
        <v>12</v>
      </c>
      <c r="C19" s="5" t="s">
        <v>13</v>
      </c>
      <c r="D19" s="36">
        <v>58809584.359999999</v>
      </c>
      <c r="G19" s="8"/>
    </row>
    <row r="20" spans="1:7" x14ac:dyDescent="0.25">
      <c r="C20" s="24"/>
      <c r="D20" s="1"/>
      <c r="G20" s="8"/>
    </row>
    <row r="21" spans="1:7" ht="25.5" x14ac:dyDescent="0.25">
      <c r="B21" s="25" t="s">
        <v>14</v>
      </c>
      <c r="C21" s="5" t="s">
        <v>15</v>
      </c>
      <c r="D21" s="26">
        <f>D19/(D17+D19)</f>
        <v>0.98890990474521268</v>
      </c>
      <c r="G21" s="19"/>
    </row>
    <row r="22" spans="1:7" ht="15.75" thickBot="1" x14ac:dyDescent="0.3">
      <c r="D22" s="1"/>
      <c r="G22" s="8"/>
    </row>
    <row r="23" spans="1:7" ht="15.75" thickBot="1" x14ac:dyDescent="0.3">
      <c r="C23" s="46" t="s">
        <v>23</v>
      </c>
      <c r="D23" s="43">
        <f>ROUND(D11*D21,2)</f>
        <v>88592.4</v>
      </c>
      <c r="G23" s="30"/>
    </row>
    <row r="24" spans="1:7" x14ac:dyDescent="0.25">
      <c r="C24" s="48"/>
      <c r="D24" s="49"/>
      <c r="G24" s="30"/>
    </row>
    <row r="25" spans="1:7" ht="15.75" x14ac:dyDescent="0.25">
      <c r="C25" s="50" t="s">
        <v>26</v>
      </c>
      <c r="D25" s="49"/>
      <c r="G25" s="30"/>
    </row>
    <row r="26" spans="1:7" x14ac:dyDescent="0.25">
      <c r="D26" s="1"/>
      <c r="G26" s="8"/>
    </row>
    <row r="27" spans="1:7" x14ac:dyDescent="0.25">
      <c r="B27" s="9">
        <v>7</v>
      </c>
      <c r="C27" s="5" t="s">
        <v>3</v>
      </c>
      <c r="D27" s="45">
        <v>210887.4</v>
      </c>
      <c r="G27" s="8"/>
    </row>
    <row r="28" spans="1:7" x14ac:dyDescent="0.25">
      <c r="C28" s="5"/>
      <c r="D28" s="11"/>
      <c r="G28" s="8"/>
    </row>
    <row r="29" spans="1:7" x14ac:dyDescent="0.25">
      <c r="B29" s="9">
        <v>8</v>
      </c>
      <c r="C29" s="5" t="s">
        <v>4</v>
      </c>
      <c r="D29" s="45">
        <v>502294.09</v>
      </c>
      <c r="G29" s="8"/>
    </row>
    <row r="30" spans="1:7" x14ac:dyDescent="0.25">
      <c r="D30" s="1"/>
      <c r="G30" s="8"/>
    </row>
    <row r="31" spans="1:7" x14ac:dyDescent="0.25">
      <c r="A31" s="18"/>
      <c r="B31" s="19">
        <v>9</v>
      </c>
      <c r="C31" s="20" t="s">
        <v>7</v>
      </c>
      <c r="D31" s="44">
        <f>D27+D29</f>
        <v>713181.49</v>
      </c>
      <c r="E31" s="18"/>
      <c r="F31" s="18"/>
      <c r="G31" s="19"/>
    </row>
    <row r="32" spans="1:7" x14ac:dyDescent="0.25">
      <c r="D32" s="41"/>
    </row>
    <row r="33" spans="2:7" x14ac:dyDescent="0.25">
      <c r="B33" s="9" t="s">
        <v>16</v>
      </c>
      <c r="C33" s="5" t="s">
        <v>17</v>
      </c>
      <c r="D33" s="45">
        <v>58674372.119999997</v>
      </c>
      <c r="G33" s="8"/>
    </row>
    <row r="34" spans="2:7" x14ac:dyDescent="0.25">
      <c r="D34" s="1"/>
      <c r="G34" s="8"/>
    </row>
    <row r="35" spans="2:7" ht="25.5" x14ac:dyDescent="0.25">
      <c r="B35" s="25" t="s">
        <v>18</v>
      </c>
      <c r="C35" s="5" t="s">
        <v>19</v>
      </c>
      <c r="D35" s="26">
        <f>D33/(D31+D33)</f>
        <v>0.9879910613142362</v>
      </c>
      <c r="G35" s="19"/>
    </row>
    <row r="36" spans="2:7" ht="15.75" thickBot="1" x14ac:dyDescent="0.3">
      <c r="D36" s="1"/>
      <c r="G36" s="8"/>
    </row>
    <row r="37" spans="2:7" ht="15.75" thickBot="1" x14ac:dyDescent="0.3">
      <c r="C37" s="47" t="s">
        <v>24</v>
      </c>
      <c r="D37" s="43">
        <f>ROUND(D11*D35,2)</f>
        <v>88510.09</v>
      </c>
      <c r="G37" s="3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90A9-4DF3-42B8-BB95-CD93C224BA08}">
  <dimension ref="A2:G37"/>
  <sheetViews>
    <sheetView workbookViewId="0">
      <selection activeCell="C27" sqref="C27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  <c r="E2" s="13"/>
    </row>
    <row r="3" spans="1:7" x14ac:dyDescent="0.25">
      <c r="D3" s="3" t="s">
        <v>5</v>
      </c>
      <c r="E3" s="13"/>
      <c r="G3" s="4"/>
    </row>
    <row r="4" spans="1:7" ht="6" customHeight="1" x14ac:dyDescent="0.25">
      <c r="D4" s="3"/>
      <c r="E4" s="13"/>
      <c r="G4" s="4"/>
    </row>
    <row r="5" spans="1:7" x14ac:dyDescent="0.25">
      <c r="B5" s="9">
        <v>1</v>
      </c>
      <c r="C5" s="10" t="s">
        <v>8</v>
      </c>
      <c r="D5" s="14">
        <v>0</v>
      </c>
      <c r="E5" s="13"/>
      <c r="G5" s="8"/>
    </row>
    <row r="6" spans="1:7" x14ac:dyDescent="0.25">
      <c r="C6" s="10"/>
      <c r="D6" s="15"/>
      <c r="E6" s="13"/>
      <c r="G6" s="8"/>
    </row>
    <row r="7" spans="1:7" ht="27.75" customHeight="1" x14ac:dyDescent="0.25">
      <c r="B7" s="9">
        <v>2</v>
      </c>
      <c r="C7" s="6" t="s">
        <v>9</v>
      </c>
      <c r="D7" s="14">
        <v>0</v>
      </c>
      <c r="E7" s="13"/>
      <c r="G7" s="8"/>
    </row>
    <row r="8" spans="1:7" x14ac:dyDescent="0.25">
      <c r="C8" s="6"/>
      <c r="D8" s="15"/>
      <c r="E8" s="13"/>
      <c r="G8" s="8"/>
    </row>
    <row r="9" spans="1:7" ht="15" customHeight="1" x14ac:dyDescent="0.25">
      <c r="B9" s="9">
        <v>3</v>
      </c>
      <c r="C9" s="5" t="s">
        <v>0</v>
      </c>
      <c r="D9" s="14">
        <v>63428.480000000003</v>
      </c>
      <c r="E9" s="16"/>
      <c r="G9" s="8"/>
    </row>
    <row r="10" spans="1:7" x14ac:dyDescent="0.25">
      <c r="C10" s="5"/>
      <c r="D10" s="17"/>
      <c r="E10" s="13"/>
      <c r="G10" s="8"/>
    </row>
    <row r="11" spans="1:7" x14ac:dyDescent="0.25">
      <c r="A11" s="18"/>
      <c r="B11" s="19" t="s">
        <v>10</v>
      </c>
      <c r="C11" s="20" t="s">
        <v>11</v>
      </c>
      <c r="D11" s="21">
        <v>63428.480000000003</v>
      </c>
      <c r="E11" s="32"/>
      <c r="F11" s="18"/>
      <c r="G11" s="19"/>
    </row>
    <row r="12" spans="1:7" x14ac:dyDescent="0.25">
      <c r="C12" s="5"/>
      <c r="D12" s="22"/>
      <c r="E12" s="13"/>
      <c r="G12" s="8"/>
    </row>
    <row r="13" spans="1:7" x14ac:dyDescent="0.25">
      <c r="B13" s="9">
        <v>4</v>
      </c>
      <c r="C13" s="5" t="s">
        <v>1</v>
      </c>
      <c r="D13" s="14">
        <f>'November 2022'!D27</f>
        <v>210887.4</v>
      </c>
      <c r="E13" s="13"/>
      <c r="G13" s="12"/>
    </row>
    <row r="14" spans="1:7" x14ac:dyDescent="0.25">
      <c r="C14" s="5"/>
      <c r="D14" s="11"/>
      <c r="E14" s="13"/>
      <c r="G14" s="12"/>
    </row>
    <row r="15" spans="1:7" x14ac:dyDescent="0.25">
      <c r="B15" s="9">
        <v>5</v>
      </c>
      <c r="C15" s="5" t="s">
        <v>2</v>
      </c>
      <c r="D15" s="14">
        <f>'November 2022'!D29</f>
        <v>502294.09</v>
      </c>
      <c r="E15" s="13"/>
      <c r="G15" s="12"/>
    </row>
    <row r="16" spans="1:7" x14ac:dyDescent="0.25">
      <c r="C16" s="5"/>
      <c r="D16" s="17"/>
      <c r="E16" s="13"/>
      <c r="G16" s="8"/>
    </row>
    <row r="17" spans="1:7" x14ac:dyDescent="0.25">
      <c r="A17" s="18"/>
      <c r="B17" s="19">
        <v>6</v>
      </c>
      <c r="C17" s="20" t="s">
        <v>6</v>
      </c>
      <c r="D17" s="23">
        <v>713181.49</v>
      </c>
      <c r="E17" s="32"/>
      <c r="F17" s="18"/>
      <c r="G17" s="19"/>
    </row>
    <row r="18" spans="1:7" x14ac:dyDescent="0.25">
      <c r="C18" s="5"/>
      <c r="D18" s="33"/>
      <c r="E18" s="13"/>
      <c r="G18" s="8"/>
    </row>
    <row r="19" spans="1:7" x14ac:dyDescent="0.25">
      <c r="B19" s="9" t="s">
        <v>12</v>
      </c>
      <c r="C19" s="5" t="s">
        <v>13</v>
      </c>
      <c r="D19" s="14">
        <v>71800687.439999998</v>
      </c>
      <c r="E19" s="13"/>
      <c r="G19" s="8"/>
    </row>
    <row r="20" spans="1:7" x14ac:dyDescent="0.25">
      <c r="C20" s="24"/>
      <c r="D20" s="1"/>
      <c r="E20" s="13"/>
      <c r="G20" s="8"/>
    </row>
    <row r="21" spans="1:7" ht="25.5" x14ac:dyDescent="0.25">
      <c r="B21" s="25" t="s">
        <v>14</v>
      </c>
      <c r="C21" s="5" t="s">
        <v>15</v>
      </c>
      <c r="D21" s="26">
        <v>0.99016489534314533</v>
      </c>
      <c r="E21" s="13"/>
      <c r="G21" s="19"/>
    </row>
    <row r="22" spans="1:7" ht="15.75" thickBot="1" x14ac:dyDescent="0.3">
      <c r="D22" s="1"/>
      <c r="G22" s="8"/>
    </row>
    <row r="23" spans="1:7" ht="15.75" thickBot="1" x14ac:dyDescent="0.3">
      <c r="A23" s="27"/>
      <c r="B23" s="28"/>
      <c r="C23" s="46" t="s">
        <v>23</v>
      </c>
      <c r="D23" s="29">
        <v>62804.65</v>
      </c>
      <c r="E23" s="27"/>
      <c r="F23" s="27"/>
      <c r="G23" s="30"/>
    </row>
    <row r="24" spans="1:7" x14ac:dyDescent="0.25">
      <c r="A24" s="27"/>
      <c r="B24" s="28"/>
      <c r="C24" s="48"/>
      <c r="D24" s="49"/>
      <c r="E24" s="27"/>
      <c r="F24" s="27"/>
      <c r="G24" s="30"/>
    </row>
    <row r="25" spans="1:7" ht="15.75" x14ac:dyDescent="0.25">
      <c r="A25" s="27"/>
      <c r="B25" s="28"/>
      <c r="C25" s="50" t="s">
        <v>26</v>
      </c>
      <c r="D25" s="49"/>
      <c r="E25" s="27"/>
      <c r="F25" s="27"/>
      <c r="G25" s="30"/>
    </row>
    <row r="26" spans="1:7" x14ac:dyDescent="0.25">
      <c r="D26" s="1"/>
      <c r="G26" s="8"/>
    </row>
    <row r="27" spans="1:7" x14ac:dyDescent="0.25">
      <c r="B27" s="9">
        <v>7</v>
      </c>
      <c r="C27" s="5" t="s">
        <v>3</v>
      </c>
      <c r="D27" s="34">
        <v>278941.7</v>
      </c>
      <c r="E27" s="13"/>
      <c r="G27" s="8"/>
    </row>
    <row r="28" spans="1:7" x14ac:dyDescent="0.25">
      <c r="C28" s="5"/>
      <c r="D28" s="11"/>
      <c r="E28" s="13"/>
      <c r="G28" s="8"/>
    </row>
    <row r="29" spans="1:7" x14ac:dyDescent="0.25">
      <c r="B29" s="9">
        <v>8</v>
      </c>
      <c r="C29" s="5" t="s">
        <v>4</v>
      </c>
      <c r="D29" s="34">
        <v>614104.64</v>
      </c>
      <c r="E29" s="13"/>
      <c r="G29" s="8"/>
    </row>
    <row r="30" spans="1:7" x14ac:dyDescent="0.25">
      <c r="D30" s="1"/>
      <c r="E30" s="13"/>
      <c r="G30" s="8"/>
    </row>
    <row r="31" spans="1:7" x14ac:dyDescent="0.25">
      <c r="A31" s="18"/>
      <c r="B31" s="19">
        <v>9</v>
      </c>
      <c r="C31" s="20" t="s">
        <v>7</v>
      </c>
      <c r="D31" s="31">
        <v>893046.34000000008</v>
      </c>
      <c r="E31" s="18"/>
      <c r="F31" s="18"/>
      <c r="G31" s="19"/>
    </row>
    <row r="32" spans="1:7" x14ac:dyDescent="0.25">
      <c r="D32" s="22"/>
    </row>
    <row r="33" spans="2:7" x14ac:dyDescent="0.25">
      <c r="B33" s="9" t="s">
        <v>16</v>
      </c>
      <c r="C33" s="5" t="s">
        <v>17</v>
      </c>
      <c r="D33" s="34">
        <v>71632088.030000001</v>
      </c>
      <c r="G33" s="8"/>
    </row>
    <row r="34" spans="2:7" x14ac:dyDescent="0.25">
      <c r="D34" s="1"/>
      <c r="G34" s="8"/>
    </row>
    <row r="35" spans="2:7" ht="25.5" x14ac:dyDescent="0.25">
      <c r="B35" s="25" t="s">
        <v>18</v>
      </c>
      <c r="C35" s="5" t="s">
        <v>19</v>
      </c>
      <c r="D35" s="26">
        <v>0.987686388343054</v>
      </c>
      <c r="G35" s="19"/>
    </row>
    <row r="36" spans="2:7" ht="15.75" thickBot="1" x14ac:dyDescent="0.3">
      <c r="D36" s="1"/>
      <c r="G36" s="8"/>
    </row>
    <row r="37" spans="2:7" ht="15.75" thickBot="1" x14ac:dyDescent="0.3">
      <c r="C37" s="47" t="s">
        <v>24</v>
      </c>
      <c r="D37" s="29">
        <v>62647.45</v>
      </c>
      <c r="G37" s="3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7"/>
  <sheetViews>
    <sheetView workbookViewId="0">
      <selection activeCell="E26" sqref="E26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  <c r="E2" s="13"/>
    </row>
    <row r="3" spans="1:7" x14ac:dyDescent="0.25">
      <c r="D3" s="3" t="s">
        <v>5</v>
      </c>
      <c r="E3" s="13"/>
      <c r="G3" s="4"/>
    </row>
    <row r="4" spans="1:7" ht="6" customHeight="1" x14ac:dyDescent="0.25">
      <c r="D4" s="3"/>
      <c r="E4" s="13"/>
      <c r="G4" s="4"/>
    </row>
    <row r="5" spans="1:7" x14ac:dyDescent="0.25">
      <c r="B5" s="9">
        <v>1</v>
      </c>
      <c r="C5" s="10" t="s">
        <v>8</v>
      </c>
      <c r="D5" s="14">
        <v>3526490.77</v>
      </c>
      <c r="E5" s="13"/>
      <c r="G5" s="8"/>
    </row>
    <row r="6" spans="1:7" x14ac:dyDescent="0.25">
      <c r="C6" s="10"/>
      <c r="D6" s="15"/>
      <c r="E6" s="13"/>
      <c r="G6" s="8"/>
    </row>
    <row r="7" spans="1:7" ht="27.75" customHeight="1" x14ac:dyDescent="0.25">
      <c r="B7" s="9">
        <v>2</v>
      </c>
      <c r="C7" s="6" t="s">
        <v>9</v>
      </c>
      <c r="D7" s="14">
        <v>2257925.86</v>
      </c>
      <c r="E7" s="13"/>
      <c r="G7" s="8"/>
    </row>
    <row r="8" spans="1:7" x14ac:dyDescent="0.25">
      <c r="C8" s="6"/>
      <c r="D8" s="15"/>
      <c r="E8" s="13"/>
      <c r="G8" s="8"/>
    </row>
    <row r="9" spans="1:7" ht="15" customHeight="1" x14ac:dyDescent="0.25">
      <c r="B9" s="9">
        <v>3</v>
      </c>
      <c r="C9" s="5" t="s">
        <v>0</v>
      </c>
      <c r="D9" s="14">
        <v>64690.720000000001</v>
      </c>
      <c r="E9" s="16"/>
      <c r="G9" s="8"/>
    </row>
    <row r="10" spans="1:7" x14ac:dyDescent="0.25">
      <c r="C10" s="5"/>
      <c r="D10" s="17"/>
      <c r="E10" s="13"/>
      <c r="G10" s="8"/>
    </row>
    <row r="11" spans="1:7" x14ac:dyDescent="0.25">
      <c r="A11" s="18"/>
      <c r="B11" s="19" t="s">
        <v>10</v>
      </c>
      <c r="C11" s="20" t="s">
        <v>11</v>
      </c>
      <c r="D11" s="21">
        <f>+D5-D7+D9</f>
        <v>1333255.6300000001</v>
      </c>
      <c r="E11" s="32"/>
      <c r="F11" s="18"/>
      <c r="G11" s="19"/>
    </row>
    <row r="12" spans="1:7" x14ac:dyDescent="0.25">
      <c r="C12" s="5"/>
      <c r="D12" s="22"/>
      <c r="E12" s="13"/>
      <c r="G12" s="8"/>
    </row>
    <row r="13" spans="1:7" x14ac:dyDescent="0.25">
      <c r="B13" s="9">
        <v>4</v>
      </c>
      <c r="C13" s="5" t="s">
        <v>1</v>
      </c>
      <c r="D13" s="14">
        <f>'December 2022'!D27</f>
        <v>278941.7</v>
      </c>
      <c r="E13" s="13"/>
      <c r="G13" s="12"/>
    </row>
    <row r="14" spans="1:7" x14ac:dyDescent="0.25">
      <c r="C14" s="5"/>
      <c r="D14" s="11"/>
      <c r="E14" s="13"/>
      <c r="G14" s="12"/>
    </row>
    <row r="15" spans="1:7" x14ac:dyDescent="0.25">
      <c r="B15" s="9">
        <v>5</v>
      </c>
      <c r="C15" s="5" t="s">
        <v>2</v>
      </c>
      <c r="D15" s="14">
        <f>'December 2022'!D29</f>
        <v>614104.64</v>
      </c>
      <c r="E15" s="13"/>
      <c r="G15" s="12"/>
    </row>
    <row r="16" spans="1:7" x14ac:dyDescent="0.25">
      <c r="C16" s="5"/>
      <c r="D16" s="17"/>
      <c r="E16" s="13"/>
      <c r="G16" s="8"/>
    </row>
    <row r="17" spans="1:7" x14ac:dyDescent="0.25">
      <c r="A17" s="18"/>
      <c r="B17" s="19">
        <v>6</v>
      </c>
      <c r="C17" s="20" t="s">
        <v>6</v>
      </c>
      <c r="D17" s="23">
        <f>D13+D15</f>
        <v>893046.34000000008</v>
      </c>
      <c r="E17" s="32"/>
      <c r="F17" s="18"/>
      <c r="G17" s="19"/>
    </row>
    <row r="18" spans="1:7" x14ac:dyDescent="0.25">
      <c r="C18" s="5"/>
      <c r="D18" s="33"/>
      <c r="E18" s="13"/>
      <c r="G18" s="8"/>
    </row>
    <row r="19" spans="1:7" x14ac:dyDescent="0.25">
      <c r="B19" s="9" t="s">
        <v>12</v>
      </c>
      <c r="C19" s="5" t="s">
        <v>13</v>
      </c>
      <c r="D19" s="14">
        <v>73976131.129999995</v>
      </c>
      <c r="E19" s="13"/>
      <c r="G19" s="8"/>
    </row>
    <row r="20" spans="1:7" x14ac:dyDescent="0.25">
      <c r="C20" s="24"/>
      <c r="D20" s="1"/>
      <c r="E20" s="13"/>
      <c r="G20" s="8"/>
    </row>
    <row r="21" spans="1:7" ht="25.5" x14ac:dyDescent="0.25">
      <c r="B21" s="25" t="s">
        <v>14</v>
      </c>
      <c r="C21" s="5" t="s">
        <v>15</v>
      </c>
      <c r="D21" s="26">
        <f>D19/(D17+D19)</f>
        <v>0.9880719092932756</v>
      </c>
      <c r="E21" s="13"/>
      <c r="G21" s="19"/>
    </row>
    <row r="22" spans="1:7" ht="15.75" thickBot="1" x14ac:dyDescent="0.3">
      <c r="D22" s="1"/>
      <c r="G22" s="8"/>
    </row>
    <row r="23" spans="1:7" ht="15.75" thickBot="1" x14ac:dyDescent="0.3">
      <c r="A23" s="27"/>
      <c r="B23" s="28"/>
      <c r="C23" s="46" t="s">
        <v>23</v>
      </c>
      <c r="D23" s="29">
        <f>ROUND(D11*D21,2)</f>
        <v>1317352.44</v>
      </c>
      <c r="E23" s="27"/>
      <c r="F23" s="27"/>
      <c r="G23" s="30"/>
    </row>
    <row r="24" spans="1:7" x14ac:dyDescent="0.25">
      <c r="A24" s="27"/>
      <c r="B24" s="28"/>
      <c r="C24" s="48"/>
      <c r="D24" s="49"/>
      <c r="E24" s="27"/>
      <c r="F24" s="27"/>
      <c r="G24" s="30"/>
    </row>
    <row r="25" spans="1:7" ht="15.75" x14ac:dyDescent="0.25">
      <c r="A25" s="27"/>
      <c r="B25" s="28"/>
      <c r="C25" s="50" t="s">
        <v>26</v>
      </c>
      <c r="D25" s="49"/>
      <c r="E25" s="27"/>
      <c r="F25" s="27"/>
      <c r="G25" s="30"/>
    </row>
    <row r="26" spans="1:7" x14ac:dyDescent="0.25">
      <c r="D26" s="1"/>
      <c r="G26" s="8"/>
    </row>
    <row r="27" spans="1:7" x14ac:dyDescent="0.25">
      <c r="B27" s="9">
        <v>7</v>
      </c>
      <c r="C27" s="5" t="s">
        <v>3</v>
      </c>
      <c r="D27" s="34">
        <v>262289.28000000003</v>
      </c>
      <c r="E27" s="13"/>
      <c r="G27" s="8"/>
    </row>
    <row r="28" spans="1:7" x14ac:dyDescent="0.25">
      <c r="C28" s="5"/>
      <c r="D28" s="11"/>
      <c r="E28" s="13"/>
      <c r="G28" s="8"/>
    </row>
    <row r="29" spans="1:7" x14ac:dyDescent="0.25">
      <c r="B29" s="9">
        <v>8</v>
      </c>
      <c r="C29" s="5" t="s">
        <v>4</v>
      </c>
      <c r="D29" s="34">
        <v>614668.6</v>
      </c>
      <c r="E29" s="13"/>
      <c r="G29" s="8"/>
    </row>
    <row r="30" spans="1:7" x14ac:dyDescent="0.25">
      <c r="D30" s="1"/>
      <c r="E30" s="13"/>
      <c r="G30" s="8"/>
    </row>
    <row r="31" spans="1:7" x14ac:dyDescent="0.25">
      <c r="A31" s="18"/>
      <c r="B31" s="19">
        <v>9</v>
      </c>
      <c r="C31" s="20" t="s">
        <v>7</v>
      </c>
      <c r="D31" s="31">
        <f>D27+D29</f>
        <v>876957.88</v>
      </c>
      <c r="E31" s="18"/>
      <c r="F31" s="18"/>
      <c r="G31" s="19"/>
    </row>
    <row r="32" spans="1:7" x14ac:dyDescent="0.25">
      <c r="D32" s="22"/>
    </row>
    <row r="33" spans="2:7" x14ac:dyDescent="0.25">
      <c r="B33" s="9" t="s">
        <v>16</v>
      </c>
      <c r="C33" s="5" t="s">
        <v>17</v>
      </c>
      <c r="D33" s="34">
        <v>73715806.450000003</v>
      </c>
      <c r="G33" s="8"/>
    </row>
    <row r="34" spans="2:7" x14ac:dyDescent="0.25">
      <c r="D34" s="1"/>
      <c r="G34" s="8"/>
    </row>
    <row r="35" spans="2:7" ht="25.5" x14ac:dyDescent="0.25">
      <c r="B35" s="25" t="s">
        <v>18</v>
      </c>
      <c r="C35" s="5" t="s">
        <v>19</v>
      </c>
      <c r="D35" s="26">
        <f>D33/(D31+D33)</f>
        <v>0.98824339213224066</v>
      </c>
      <c r="G35" s="19"/>
    </row>
    <row r="36" spans="2:7" ht="15.75" thickBot="1" x14ac:dyDescent="0.3">
      <c r="D36" s="1"/>
      <c r="G36" s="8"/>
    </row>
    <row r="37" spans="2:7" ht="15.75" thickBot="1" x14ac:dyDescent="0.3">
      <c r="C37" s="47" t="s">
        <v>24</v>
      </c>
      <c r="D37" s="29">
        <f>ROUND(D11*D35,2)</f>
        <v>1317581.07</v>
      </c>
      <c r="G37" s="3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65439-BF30-4B84-B831-CD2F7854A2A8}">
  <dimension ref="A2:G39"/>
  <sheetViews>
    <sheetView workbookViewId="0">
      <selection activeCell="E27" sqref="E27"/>
    </sheetView>
  </sheetViews>
  <sheetFormatPr defaultRowHeight="15" x14ac:dyDescent="0.25"/>
  <cols>
    <col min="1" max="1" width="3" customWidth="1"/>
    <col min="2" max="2" width="5" style="9" customWidth="1"/>
    <col min="3" max="3" width="58.42578125" style="7" bestFit="1" customWidth="1"/>
    <col min="4" max="4" width="14.42578125" style="2" customWidth="1"/>
    <col min="5" max="5" width="10.85546875" customWidth="1"/>
    <col min="6" max="6" width="10.7109375" customWidth="1"/>
    <col min="7" max="7" width="31.7109375" style="9" customWidth="1"/>
  </cols>
  <sheetData>
    <row r="2" spans="1:7" ht="15.75" x14ac:dyDescent="0.25">
      <c r="C2" s="50" t="s">
        <v>25</v>
      </c>
      <c r="E2" s="13"/>
    </row>
    <row r="3" spans="1:7" x14ac:dyDescent="0.25">
      <c r="D3" s="3" t="s">
        <v>5</v>
      </c>
      <c r="E3" s="13"/>
      <c r="G3" s="4"/>
    </row>
    <row r="4" spans="1:7" ht="6" customHeight="1" x14ac:dyDescent="0.25">
      <c r="D4" s="3"/>
      <c r="E4" s="13"/>
      <c r="G4" s="4"/>
    </row>
    <row r="5" spans="1:7" x14ac:dyDescent="0.25">
      <c r="B5" s="9">
        <v>1</v>
      </c>
      <c r="C5" s="10" t="s">
        <v>8</v>
      </c>
      <c r="D5" s="14">
        <v>1313729.76</v>
      </c>
      <c r="E5" s="13"/>
      <c r="G5" s="8"/>
    </row>
    <row r="6" spans="1:7" x14ac:dyDescent="0.25">
      <c r="C6" s="10"/>
      <c r="D6" s="15"/>
      <c r="E6" s="13"/>
      <c r="G6" s="8"/>
    </row>
    <row r="7" spans="1:7" ht="27.75" customHeight="1" x14ac:dyDescent="0.25">
      <c r="B7" s="9">
        <v>2</v>
      </c>
      <c r="C7" s="6" t="s">
        <v>9</v>
      </c>
      <c r="D7" s="14">
        <v>1313729.76</v>
      </c>
      <c r="E7" s="13"/>
      <c r="G7" s="8"/>
    </row>
    <row r="8" spans="1:7" x14ac:dyDescent="0.25">
      <c r="C8" s="6"/>
      <c r="D8" s="15"/>
      <c r="E8" s="13"/>
      <c r="G8" s="8"/>
    </row>
    <row r="9" spans="1:7" ht="15" customHeight="1" x14ac:dyDescent="0.25">
      <c r="B9" s="9">
        <v>3</v>
      </c>
      <c r="C9" s="5" t="s">
        <v>0</v>
      </c>
      <c r="D9" s="14">
        <v>66037.600000000006</v>
      </c>
      <c r="E9" s="16"/>
      <c r="G9" s="8"/>
    </row>
    <row r="10" spans="1:7" ht="15" customHeight="1" x14ac:dyDescent="0.25">
      <c r="C10" s="5"/>
      <c r="D10" s="14"/>
      <c r="E10" s="16"/>
      <c r="G10" s="8"/>
    </row>
    <row r="11" spans="1:7" ht="15" customHeight="1" x14ac:dyDescent="0.25">
      <c r="B11" s="9" t="s">
        <v>10</v>
      </c>
      <c r="C11" s="5" t="s">
        <v>22</v>
      </c>
      <c r="D11" s="14">
        <v>10136.5</v>
      </c>
      <c r="E11" s="16"/>
      <c r="F11" s="13"/>
      <c r="G11" s="12"/>
    </row>
    <row r="12" spans="1:7" x14ac:dyDescent="0.25">
      <c r="C12" s="5"/>
      <c r="D12" s="17"/>
      <c r="E12" s="13"/>
      <c r="G12" s="8"/>
    </row>
    <row r="13" spans="1:7" x14ac:dyDescent="0.25">
      <c r="A13" s="18"/>
      <c r="B13" s="19" t="s">
        <v>20</v>
      </c>
      <c r="C13" s="20" t="s">
        <v>21</v>
      </c>
      <c r="D13" s="21">
        <f>+D5-D7+D9+D11</f>
        <v>76174.100000000006</v>
      </c>
      <c r="E13" s="32"/>
      <c r="F13" s="18"/>
      <c r="G13" s="19"/>
    </row>
    <row r="14" spans="1:7" x14ac:dyDescent="0.25">
      <c r="C14" s="5"/>
      <c r="D14" s="22"/>
      <c r="E14" s="13"/>
      <c r="G14" s="8"/>
    </row>
    <row r="15" spans="1:7" x14ac:dyDescent="0.25">
      <c r="B15" s="9">
        <v>4</v>
      </c>
      <c r="C15" s="5" t="s">
        <v>1</v>
      </c>
      <c r="D15" s="14">
        <f>'January 2023'!D27</f>
        <v>262289.28000000003</v>
      </c>
      <c r="E15" s="13"/>
      <c r="G15" s="12"/>
    </row>
    <row r="16" spans="1:7" x14ac:dyDescent="0.25">
      <c r="C16" s="5"/>
      <c r="D16" s="11"/>
      <c r="E16" s="13"/>
      <c r="G16" s="12"/>
    </row>
    <row r="17" spans="1:7" x14ac:dyDescent="0.25">
      <c r="B17" s="9">
        <v>5</v>
      </c>
      <c r="C17" s="5" t="s">
        <v>2</v>
      </c>
      <c r="D17" s="14">
        <f>'January 2023'!D29</f>
        <v>614668.6</v>
      </c>
      <c r="E17" s="13"/>
      <c r="G17" s="12"/>
    </row>
    <row r="18" spans="1:7" x14ac:dyDescent="0.25">
      <c r="C18" s="5"/>
      <c r="D18" s="17"/>
      <c r="E18" s="13"/>
      <c r="G18" s="8"/>
    </row>
    <row r="19" spans="1:7" x14ac:dyDescent="0.25">
      <c r="A19" s="18"/>
      <c r="B19" s="19">
        <v>6</v>
      </c>
      <c r="C19" s="20" t="s">
        <v>6</v>
      </c>
      <c r="D19" s="23">
        <f>D15+D17</f>
        <v>876957.88</v>
      </c>
      <c r="E19" s="32"/>
      <c r="F19" s="18"/>
      <c r="G19" s="19"/>
    </row>
    <row r="20" spans="1:7" x14ac:dyDescent="0.25">
      <c r="C20" s="5"/>
      <c r="D20" s="33"/>
      <c r="E20" s="13"/>
      <c r="G20" s="8"/>
    </row>
    <row r="21" spans="1:7" x14ac:dyDescent="0.25">
      <c r="B21" s="9" t="s">
        <v>12</v>
      </c>
      <c r="C21" s="5" t="s">
        <v>13</v>
      </c>
      <c r="D21" s="14">
        <v>68082830.060000002</v>
      </c>
      <c r="E21" s="13"/>
      <c r="G21" s="8"/>
    </row>
    <row r="22" spans="1:7" x14ac:dyDescent="0.25">
      <c r="C22" s="24"/>
      <c r="D22" s="1"/>
      <c r="E22" s="13"/>
      <c r="G22" s="8"/>
    </row>
    <row r="23" spans="1:7" ht="25.5" x14ac:dyDescent="0.25">
      <c r="B23" s="25" t="s">
        <v>14</v>
      </c>
      <c r="C23" s="5" t="s">
        <v>15</v>
      </c>
      <c r="D23" s="26">
        <f>D21/(D19+D21)</f>
        <v>0.98728305428138774</v>
      </c>
      <c r="E23" s="13"/>
      <c r="G23" s="19"/>
    </row>
    <row r="24" spans="1:7" ht="15.75" thickBot="1" x14ac:dyDescent="0.3">
      <c r="D24" s="1"/>
      <c r="G24" s="8"/>
    </row>
    <row r="25" spans="1:7" ht="15.75" thickBot="1" x14ac:dyDescent="0.3">
      <c r="A25" s="27"/>
      <c r="B25" s="28"/>
      <c r="C25" s="46" t="s">
        <v>23</v>
      </c>
      <c r="D25" s="29">
        <f>ROUND(D13*D23,2)</f>
        <v>75205.399999999994</v>
      </c>
      <c r="E25" s="27"/>
      <c r="F25" s="27"/>
      <c r="G25" s="30"/>
    </row>
    <row r="26" spans="1:7" x14ac:dyDescent="0.25">
      <c r="A26" s="27"/>
      <c r="B26" s="28"/>
      <c r="C26" s="48"/>
      <c r="D26" s="49"/>
      <c r="E26" s="27"/>
      <c r="F26" s="27"/>
      <c r="G26" s="30"/>
    </row>
    <row r="27" spans="1:7" ht="15.75" x14ac:dyDescent="0.25">
      <c r="A27" s="27"/>
      <c r="B27" s="28"/>
      <c r="C27" s="50" t="s">
        <v>26</v>
      </c>
      <c r="D27" s="49"/>
      <c r="E27" s="27"/>
      <c r="F27" s="27"/>
      <c r="G27" s="30"/>
    </row>
    <row r="28" spans="1:7" x14ac:dyDescent="0.25">
      <c r="D28" s="1"/>
      <c r="G28" s="8"/>
    </row>
    <row r="29" spans="1:7" x14ac:dyDescent="0.25">
      <c r="B29" s="9">
        <v>7</v>
      </c>
      <c r="C29" s="5" t="s">
        <v>3</v>
      </c>
      <c r="D29" s="34">
        <v>306398.46999999997</v>
      </c>
      <c r="E29" s="13"/>
      <c r="G29" s="8"/>
    </row>
    <row r="30" spans="1:7" x14ac:dyDescent="0.25">
      <c r="C30" s="5"/>
      <c r="D30" s="11"/>
      <c r="E30" s="13"/>
      <c r="G30" s="8"/>
    </row>
    <row r="31" spans="1:7" x14ac:dyDescent="0.25">
      <c r="B31" s="9">
        <v>8</v>
      </c>
      <c r="C31" s="5" t="s">
        <v>4</v>
      </c>
      <c r="D31" s="34">
        <v>699195.04</v>
      </c>
      <c r="E31" s="13"/>
      <c r="G31" s="8"/>
    </row>
    <row r="32" spans="1:7" x14ac:dyDescent="0.25">
      <c r="D32" s="1"/>
      <c r="E32" s="13"/>
      <c r="G32" s="8"/>
    </row>
    <row r="33" spans="1:7" x14ac:dyDescent="0.25">
      <c r="A33" s="18"/>
      <c r="B33" s="19">
        <v>9</v>
      </c>
      <c r="C33" s="20" t="s">
        <v>7</v>
      </c>
      <c r="D33" s="31">
        <f>D29+D31</f>
        <v>1005593.51</v>
      </c>
      <c r="E33" s="18"/>
      <c r="F33" s="18"/>
      <c r="G33" s="19"/>
    </row>
    <row r="34" spans="1:7" x14ac:dyDescent="0.25">
      <c r="D34" s="22"/>
    </row>
    <row r="35" spans="1:7" x14ac:dyDescent="0.25">
      <c r="B35" s="9" t="s">
        <v>16</v>
      </c>
      <c r="C35" s="5" t="s">
        <v>17</v>
      </c>
      <c r="D35" s="34">
        <v>67990037.620000005</v>
      </c>
      <c r="G35" s="8"/>
    </row>
    <row r="36" spans="1:7" x14ac:dyDescent="0.25">
      <c r="D36" s="1"/>
      <c r="G36" s="8"/>
    </row>
    <row r="37" spans="1:7" ht="25.5" x14ac:dyDescent="0.25">
      <c r="B37" s="25" t="s">
        <v>18</v>
      </c>
      <c r="C37" s="5" t="s">
        <v>19</v>
      </c>
      <c r="D37" s="26">
        <f>D35/(D33+D35)</f>
        <v>0.98542525818619897</v>
      </c>
      <c r="G37" s="19"/>
    </row>
    <row r="38" spans="1:7" ht="15.75" thickBot="1" x14ac:dyDescent="0.3">
      <c r="D38" s="1"/>
      <c r="G38" s="8"/>
    </row>
    <row r="39" spans="1:7" ht="15.75" thickBot="1" x14ac:dyDescent="0.3">
      <c r="C39" s="47" t="s">
        <v>24</v>
      </c>
      <c r="D39" s="29">
        <f>ROUND(D13*D37,2)</f>
        <v>75063.88</v>
      </c>
      <c r="G39" s="3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DA3NTA2PC9Vc2VyTmFtZT48RGF0ZVRpbWU+Mi8zLzIwMjIgOTo1OTowM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wMDc1MDY8L1VzZXJOYW1lPjxEYXRlVGltZT42LzIvMjAyMiA2OjI2OjM4IFBNPC9EYXRlVGltZT48TGFiZWxTdHJpbmc+QUVQIEludGVybmFsPC9MYWJlbFN0cmluZz48L2l0ZW0+PGl0ZW0+PHNpc2wgc2lzbFZlcnNpb249IjAiIHBvbGljeT0iZTljMGI4ZDctYmRiNC00ZmQzLWI2MmEtZjUwMzI3YWFlZmNlIiBvcmlnaW49ImF1dG9TZWxlY3RlZFN1Z2dlc3Rpb24iPjxlbGVtZW50IHVpZD0iNTBjMzE4MjQtMDc4MC00OTEwLTg3ZDEtZWFhZmZkMTgyZDQyIiB2YWx1ZT0iIiB4bWxucz0iaHR0cDovL3d3dy5ib2xkb25qYW1lcy5jb20vMjAwOC8wMS9zaWUvaW50ZXJuYWwvbGFiZWwiIC8+PGVsZW1lbnQgdWlkPSJjNjQyMThhYi1iOGQxLTQwYjYtYTQ3OC1jYjhiZTFlMTBlY2MiIHZhbHVlPSIiIHhtbG5zPSJodHRwOi8vd3d3LmJvbGRvbmphbWVzLmNvbS8yMDA4LzAxL3NpZS9pbnRlcm5hbC9sYWJlbCIgLz48L3Npc2w+PFVzZXJOYW1lPkNPUlBcczAwNzUwNjwvVXNlck5hbWU+PERhdGVUaW1lPjcvMjgvMjAyMiA1OjQ5OjI5IFBNPC9EYXRlVGltZT48TGFiZWxTdHJpbmc+QUVQIEludGVybmFsPC9MYWJlbFN0cmluZz48L2l0ZW0+PGl0ZW0+PHNpc2wgc2lzbFZlcnNpb249IjAiIHBvbGljeT0iZTljMGI4ZDctYmRiNC00ZmQzLWI2MmEtZjUwMzI3YWFlZmNlIiBvcmlnaW49InVzZXJTZWxlY3RlZCI+PGVsZW1lbnQgdWlkPSI1MGMzMTgyNC0wNzgwLTQ5MTAtODdkMS1lYWFmZmQxODJkNDIiIHZhbHVlPSIiIHhtbG5zPSJodHRwOi8vd3d3LmJvbGRvbmphbWVzLmNvbS8yMDA4LzAxL3NpZS9pbnRlcm5hbC9sYWJlbCIgLz48L3Npc2w+PFVzZXJOYW1lPkNPUlBcczAwNzUwNjwvVXNlck5hbWU+PERhdGVUaW1lPjgvMy8yMDIyIDE6NTE6Mzk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F88E3F6E-554D-4BB7-AD7D-5497AE4F4D1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C4A59C7-E8CB-4139-BA08-E0C1245E630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April 2023</vt:lpstr>
      <vt:lpstr>May 2023</vt:lpstr>
      <vt:lpstr>June 2023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s175282</dc:creator>
  <cp:keywords/>
  <cp:lastModifiedBy>s007506</cp:lastModifiedBy>
  <dcterms:created xsi:type="dcterms:W3CDTF">2018-04-04T17:00:30Z</dcterms:created>
  <dcterms:modified xsi:type="dcterms:W3CDTF">2023-10-19T18:41:51Z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33899d99-0b3b-40d0-b6ba-b467fef5ee7a</vt:lpwstr>
  </property>
  <property fmtid="{D5CDD505-2E9C-101B-9397-08002B2CF9AE}" pid="3" name="bjSaver">
    <vt:lpwstr>6A8SrxgYPnHPzBbfLtJelfLhT12u1Hz3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{F88E3F6E-554D-4BB7-AD7D-5497AE4F4D11}</vt:lpwstr>
  </property>
</Properties>
</file>