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epenergy-my.sharepoint.com/personal/s290792_corp_aepsc_com/Documents/S290792/Temp/"/>
    </mc:Choice>
  </mc:AlternateContent>
  <xr:revisionPtr revIDLastSave="173" documentId="8_{2FB70672-8793-42E1-A451-B9237A6D6E32}" xr6:coauthVersionLast="47" xr6:coauthVersionMax="47" xr10:uidLastSave="{2C901E9A-855F-4A57-AA3F-30D45BC0CCE8}"/>
  <bookViews>
    <workbookView xWindow="28680" yWindow="-120" windowWidth="29040" windowHeight="15720" xr2:uid="{0225AD70-4F86-48EC-B064-D6B5A7A0CDA2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C15" i="1"/>
  <c r="C19" i="1"/>
  <c r="C23" i="1"/>
  <c r="C25" i="1"/>
  <c r="C27" i="1"/>
  <c r="C5" i="1"/>
  <c r="D5" i="1"/>
  <c r="E5" i="1"/>
  <c r="F5" i="1"/>
  <c r="C28" i="1"/>
  <c r="D14" i="1"/>
  <c r="D15" i="1"/>
  <c r="D19" i="1"/>
  <c r="D23" i="1"/>
  <c r="D25" i="1"/>
  <c r="D27" i="1"/>
  <c r="D28" i="1"/>
  <c r="E14" i="1"/>
  <c r="E15" i="1"/>
  <c r="E19" i="1"/>
  <c r="E23" i="1"/>
  <c r="E25" i="1"/>
  <c r="E27" i="1"/>
  <c r="E28" i="1"/>
  <c r="F28" i="1"/>
</calcChain>
</file>

<file path=xl/sharedStrings.xml><?xml version="1.0" encoding="utf-8"?>
<sst xmlns="http://schemas.openxmlformats.org/spreadsheetml/2006/main" count="27" uniqueCount="26">
  <si>
    <t>Line</t>
  </si>
  <si>
    <t>Description</t>
  </si>
  <si>
    <t>Actual Non-Rockport PPA Costs - Form 3.0</t>
  </si>
  <si>
    <t>Non-Rockport PPA Base Rate Amount - Form 5.0 (Based on No. of Months)</t>
  </si>
  <si>
    <t>Non-Rockport Current Period Revenue Requirement - Form 3.0</t>
  </si>
  <si>
    <t>Rockport Fixed Cost Savings</t>
  </si>
  <si>
    <t>Rockport Fixed Cost Savings (for "stub" period)</t>
  </si>
  <si>
    <t>Subtotal (Line 3 + Line 4 + Line 5)</t>
  </si>
  <si>
    <t>Rockport Deferral  Amount to be Recovered through the PPA (Dec 9, 2022 - Dec 8, 2027)</t>
  </si>
  <si>
    <t>Estimated Rockport Offset Amount (2023)</t>
  </si>
  <si>
    <t>Rockport Offset True-Up (2024)</t>
  </si>
  <si>
    <t>PPA Revenue Requirement before Prior Period Over/Under (Line 6 + Line 7 + Line 8 + Line 9 + Line 10)</t>
  </si>
  <si>
    <t>Actual PPA Revenue Collected - Form 4.0</t>
  </si>
  <si>
    <t>(5)a</t>
  </si>
  <si>
    <t>(5)b</t>
  </si>
  <si>
    <t xml:space="preserve">Prior Period PPA Revenue Target - Previous PPA Update Filing </t>
  </si>
  <si>
    <t>Calculated Going Level PPA Revenue Requirement (Line 11 - Line 12 + Line 13)</t>
  </si>
  <si>
    <t>Tariff Capacity Charge - Final Over/Under</t>
  </si>
  <si>
    <t>Gross-Up (Line 6 * Applicable Rate)</t>
  </si>
  <si>
    <t>Going Level With Company's Proposed Over/Under</t>
  </si>
  <si>
    <t>Effective from</t>
  </si>
  <si>
    <t>Effective To</t>
  </si>
  <si>
    <t>Billed vs. Ordered Revenue Requirement Variance</t>
  </si>
  <si>
    <t>Prorated for Period in Effect</t>
  </si>
  <si>
    <t>Calculation of Revenue Requirement</t>
  </si>
  <si>
    <t>No. of Days Company's Proposed Over/Under Was in Effect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</si>
</sst>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CFF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165" fontId="2" fillId="0" borderId="0" xfId="1" applyNumberFormat="1" applyFont="1" applyBorder="1"/>
    <xf numFmtId="165" fontId="2" fillId="0" borderId="5" xfId="1" applyNumberFormat="1" applyFont="1" applyBorder="1"/>
    <xf numFmtId="165" fontId="2" fillId="2" borderId="0" xfId="1" applyNumberFormat="1" applyFont="1" applyFill="1" applyBorder="1"/>
    <xf numFmtId="165" fontId="2" fillId="2" borderId="5" xfId="1" applyNumberFormat="1" applyFont="1" applyFill="1" applyBorder="1"/>
    <xf numFmtId="0" fontId="2" fillId="0" borderId="0" xfId="0" applyFont="1" applyFill="1" applyAlignment="1">
      <alignment horizontal="left"/>
    </xf>
    <xf numFmtId="0" fontId="2" fillId="0" borderId="0" xfId="0" applyFont="1" applyFill="1"/>
    <xf numFmtId="164" fontId="3" fillId="0" borderId="0" xfId="0" applyNumberFormat="1" applyFont="1" applyFill="1" applyAlignment="1">
      <alignment horizontal="center"/>
    </xf>
    <xf numFmtId="165" fontId="2" fillId="0" borderId="0" xfId="1" applyNumberFormat="1" applyFont="1" applyFill="1" applyBorder="1"/>
    <xf numFmtId="165" fontId="2" fillId="0" borderId="5" xfId="1" applyNumberFormat="1" applyFont="1" applyFill="1" applyBorder="1"/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14" fontId="2" fillId="0" borderId="0" xfId="0" applyNumberFormat="1" applyFont="1" applyBorder="1" applyAlignment="1">
      <alignment horizontal="center"/>
    </xf>
    <xf numFmtId="165" fontId="2" fillId="0" borderId="7" xfId="1" applyNumberFormat="1" applyFont="1" applyFill="1" applyBorder="1"/>
    <xf numFmtId="165" fontId="2" fillId="0" borderId="8" xfId="1" applyNumberFormat="1" applyFont="1" applyFill="1" applyBorder="1"/>
    <xf numFmtId="1" fontId="2" fillId="0" borderId="0" xfId="0" applyNumberFormat="1" applyFont="1" applyBorder="1" applyAlignment="1">
      <alignment horizontal="center"/>
    </xf>
    <xf numFmtId="0" fontId="6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164" fontId="3" fillId="0" borderId="4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left"/>
    </xf>
    <xf numFmtId="164" fontId="3" fillId="0" borderId="4" xfId="0" quotePrefix="1" applyNumberFormat="1" applyFont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left"/>
    </xf>
    <xf numFmtId="164" fontId="3" fillId="0" borderId="4" xfId="0" applyNumberFormat="1" applyFont="1" applyFill="1" applyBorder="1" applyAlignment="1">
      <alignment horizontal="center"/>
    </xf>
    <xf numFmtId="0" fontId="2" fillId="0" borderId="0" xfId="0" applyFont="1" applyFill="1" applyBorder="1"/>
    <xf numFmtId="164" fontId="3" fillId="0" borderId="6" xfId="0" applyNumberFormat="1" applyFont="1" applyFill="1" applyBorder="1" applyAlignment="1">
      <alignment horizontal="center"/>
    </xf>
    <xf numFmtId="0" fontId="2" fillId="0" borderId="7" xfId="0" applyFont="1" applyFill="1" applyBorder="1"/>
    <xf numFmtId="0" fontId="2" fillId="3" borderId="0" xfId="0" applyFont="1" applyFill="1"/>
    <xf numFmtId="165" fontId="2" fillId="3" borderId="0" xfId="1" applyNumberFormat="1" applyFont="1" applyFill="1" applyBorder="1"/>
    <xf numFmtId="165" fontId="3" fillId="3" borderId="0" xfId="0" applyNumberFormat="1" applyFont="1" applyFill="1" applyAlignment="1">
      <alignment horizontal="left"/>
    </xf>
    <xf numFmtId="0" fontId="5" fillId="0" borderId="0" xfId="0" applyFont="1" applyAlignment="1">
      <alignment horizontal="right"/>
    </xf>
    <xf numFmtId="0" fontId="5" fillId="3" borderId="0" xfId="0" applyFont="1" applyFill="1" applyAlignment="1">
      <alignment horizontal="right"/>
    </xf>
    <xf numFmtId="1" fontId="2" fillId="3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1" fontId="3" fillId="3" borderId="0" xfId="0" applyNumberFormat="1" applyFont="1" applyFill="1" applyAlignment="1">
      <alignment horizontal="center"/>
    </xf>
    <xf numFmtId="44" fontId="2" fillId="0" borderId="0" xfId="2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FFCCFF"/>
      <color rgb="FFCC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33928-3A91-44BF-BFFD-DC0433E61735}">
  <dimension ref="A1:P35"/>
  <sheetViews>
    <sheetView tabSelected="1" zoomScale="80" zoomScaleNormal="80" workbookViewId="0">
      <selection activeCell="B30" sqref="B30"/>
    </sheetView>
  </sheetViews>
  <sheetFormatPr defaultRowHeight="15" x14ac:dyDescent="0.25"/>
  <cols>
    <col min="1" max="1" width="9.140625" style="1"/>
    <col min="2" max="2" width="93.42578125" style="1" customWidth="1"/>
    <col min="3" max="5" width="25.5703125" style="1" customWidth="1"/>
    <col min="6" max="6" width="14" style="2" bestFit="1" customWidth="1"/>
    <col min="7" max="16384" width="9.140625" style="1"/>
  </cols>
  <sheetData>
    <row r="1" spans="1:16" ht="20.25" x14ac:dyDescent="0.3">
      <c r="A1" s="23" t="s">
        <v>22</v>
      </c>
    </row>
    <row r="2" spans="1:16" x14ac:dyDescent="0.25">
      <c r="C2" s="15"/>
      <c r="D2" s="15"/>
      <c r="E2" s="15"/>
    </row>
    <row r="3" spans="1:16" x14ac:dyDescent="0.25">
      <c r="B3" s="42" t="s">
        <v>20</v>
      </c>
      <c r="C3" s="19">
        <v>45197</v>
      </c>
      <c r="D3" s="19">
        <v>45307</v>
      </c>
      <c r="E3" s="19">
        <v>45353</v>
      </c>
      <c r="F3" s="17"/>
    </row>
    <row r="4" spans="1:16" x14ac:dyDescent="0.25">
      <c r="A4" s="3"/>
      <c r="B4" s="42" t="s">
        <v>21</v>
      </c>
      <c r="C4" s="19">
        <v>45306</v>
      </c>
      <c r="D4" s="19">
        <v>45352</v>
      </c>
      <c r="E4" s="19">
        <v>45561</v>
      </c>
      <c r="F4" s="17"/>
    </row>
    <row r="5" spans="1:16" x14ac:dyDescent="0.25">
      <c r="A5" s="3"/>
      <c r="B5" s="43" t="s">
        <v>25</v>
      </c>
      <c r="C5" s="44">
        <f>+C4-C3+1</f>
        <v>110</v>
      </c>
      <c r="D5" s="45">
        <f t="shared" ref="D5:E5" si="0">+D4-D3+1</f>
        <v>46</v>
      </c>
      <c r="E5" s="45">
        <f t="shared" si="0"/>
        <v>209</v>
      </c>
      <c r="F5" s="46">
        <f>SUM(C5:E5)</f>
        <v>365</v>
      </c>
    </row>
    <row r="6" spans="1:16" ht="15.75" thickBot="1" x14ac:dyDescent="0.3">
      <c r="A6" s="3" t="s">
        <v>24</v>
      </c>
      <c r="B6" s="16"/>
      <c r="C6" s="22"/>
      <c r="D6" s="5"/>
      <c r="E6" s="5"/>
      <c r="F6" s="17"/>
    </row>
    <row r="7" spans="1:16" s="4" customFormat="1" ht="31.5" customHeight="1" x14ac:dyDescent="0.25">
      <c r="A7" s="24" t="s">
        <v>0</v>
      </c>
      <c r="B7" s="25" t="s">
        <v>1</v>
      </c>
      <c r="C7" s="26"/>
      <c r="D7" s="26"/>
      <c r="E7" s="27"/>
      <c r="F7" s="2"/>
    </row>
    <row r="8" spans="1:16" x14ac:dyDescent="0.25">
      <c r="A8" s="28">
        <v>-1</v>
      </c>
      <c r="B8" s="29" t="s">
        <v>2</v>
      </c>
      <c r="C8" s="6">
        <v>133102314.90267557</v>
      </c>
      <c r="D8" s="6">
        <v>6491327.2100000009</v>
      </c>
      <c r="E8" s="7">
        <v>6491327.2100000009</v>
      </c>
      <c r="F8" s="10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spans="1:16" x14ac:dyDescent="0.25">
      <c r="A9" s="28">
        <v>-2</v>
      </c>
      <c r="B9" s="18" t="s">
        <v>3</v>
      </c>
      <c r="C9" s="6">
        <v>98165700</v>
      </c>
      <c r="D9" s="6">
        <v>1269204</v>
      </c>
      <c r="E9" s="7">
        <v>1269204</v>
      </c>
      <c r="F9" s="10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spans="1:16" x14ac:dyDescent="0.25">
      <c r="A10" s="28">
        <v>-3</v>
      </c>
      <c r="B10" s="18" t="s">
        <v>4</v>
      </c>
      <c r="C10" s="6">
        <v>34936614.902675569</v>
      </c>
      <c r="D10" s="6">
        <v>5222123.2100000009</v>
      </c>
      <c r="E10" s="7">
        <v>5222123.2100000009</v>
      </c>
      <c r="F10" s="10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spans="1:16" x14ac:dyDescent="0.25">
      <c r="A11" s="28">
        <v>-4</v>
      </c>
      <c r="B11" s="30" t="s">
        <v>17</v>
      </c>
      <c r="C11" s="6">
        <v>0</v>
      </c>
      <c r="D11" s="6">
        <v>0</v>
      </c>
      <c r="E11" s="7">
        <v>0</v>
      </c>
      <c r="F11" s="10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spans="1:16" x14ac:dyDescent="0.25">
      <c r="A12" s="31" t="s">
        <v>13</v>
      </c>
      <c r="B12" s="18" t="s">
        <v>5</v>
      </c>
      <c r="C12" s="6">
        <v>-40831141</v>
      </c>
      <c r="D12" s="6">
        <v>0</v>
      </c>
      <c r="E12" s="7">
        <v>0</v>
      </c>
      <c r="F12" s="10"/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spans="1:16" x14ac:dyDescent="0.25">
      <c r="A13" s="31" t="s">
        <v>14</v>
      </c>
      <c r="B13" s="18" t="s">
        <v>6</v>
      </c>
      <c r="C13" s="6">
        <v>-8857661.2008962315</v>
      </c>
      <c r="D13" s="6">
        <v>0</v>
      </c>
      <c r="E13" s="7">
        <v>0</v>
      </c>
      <c r="F13" s="10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1:16" x14ac:dyDescent="0.25">
      <c r="A14" s="32">
        <v>-6</v>
      </c>
      <c r="B14" s="33" t="s">
        <v>7</v>
      </c>
      <c r="C14" s="8">
        <f>+C10+C11+C12+C13</f>
        <v>-14752187.298220662</v>
      </c>
      <c r="D14" s="8">
        <f t="shared" ref="D14:E14" si="1">+D10+D11+D12+D13</f>
        <v>5222123.2100000009</v>
      </c>
      <c r="E14" s="9">
        <f t="shared" si="1"/>
        <v>5222123.2100000009</v>
      </c>
      <c r="F14" s="10"/>
      <c r="G14" s="11"/>
      <c r="H14" s="11"/>
      <c r="I14" s="11"/>
      <c r="J14" s="11"/>
      <c r="K14" s="11"/>
      <c r="L14" s="11"/>
      <c r="M14" s="11"/>
      <c r="N14" s="11"/>
      <c r="O14" s="11"/>
      <c r="P14" s="11"/>
    </row>
    <row r="15" spans="1:16" x14ac:dyDescent="0.25">
      <c r="A15" s="32">
        <v>-7</v>
      </c>
      <c r="B15" s="34" t="s">
        <v>18</v>
      </c>
      <c r="C15" s="8">
        <f>+C14*0.006093</f>
        <v>-89885.077208058501</v>
      </c>
      <c r="D15" s="8">
        <f t="shared" ref="D15:E15" si="2">+D14*0.006093</f>
        <v>31818.396718530006</v>
      </c>
      <c r="E15" s="9">
        <f t="shared" si="2"/>
        <v>31818.396718530006</v>
      </c>
      <c r="F15" s="10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spans="1:16" x14ac:dyDescent="0.25">
      <c r="A16" s="28">
        <v>-8</v>
      </c>
      <c r="B16" s="18" t="s">
        <v>8</v>
      </c>
      <c r="C16" s="6">
        <v>13539509.601463126</v>
      </c>
      <c r="D16" s="6">
        <v>0</v>
      </c>
      <c r="E16" s="7">
        <v>0</v>
      </c>
      <c r="F16" s="10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x14ac:dyDescent="0.25">
      <c r="A17" s="28">
        <v>-9</v>
      </c>
      <c r="B17" s="18" t="s">
        <v>9</v>
      </c>
      <c r="C17" s="6">
        <v>22785645.301422402</v>
      </c>
      <c r="D17" s="6">
        <v>0</v>
      </c>
      <c r="E17" s="7">
        <v>0</v>
      </c>
      <c r="F17" s="10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spans="1:16" x14ac:dyDescent="0.25">
      <c r="A18" s="28">
        <v>-10</v>
      </c>
      <c r="B18" s="18" t="s">
        <v>10</v>
      </c>
      <c r="C18" s="6">
        <v>0</v>
      </c>
      <c r="D18" s="6">
        <v>0</v>
      </c>
      <c r="E18" s="7">
        <v>18045495.808577597</v>
      </c>
      <c r="F18" s="10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1:16" x14ac:dyDescent="0.25">
      <c r="A19" s="32">
        <v>-11</v>
      </c>
      <c r="B19" s="34" t="s">
        <v>11</v>
      </c>
      <c r="C19" s="8">
        <f>SUM(C14:C18)</f>
        <v>21483082.527456805</v>
      </c>
      <c r="D19" s="8">
        <f>SUM(D14:D18)</f>
        <v>5253941.6067185309</v>
      </c>
      <c r="E19" s="9">
        <f>SUM(E14:E18)</f>
        <v>23299437.41529613</v>
      </c>
      <c r="F19" s="10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spans="1:16" x14ac:dyDescent="0.25">
      <c r="A20" s="28"/>
      <c r="B20" s="18"/>
      <c r="C20" s="6"/>
      <c r="D20" s="6"/>
      <c r="E20" s="7"/>
      <c r="F20" s="10"/>
      <c r="G20" s="11"/>
      <c r="H20" s="11"/>
      <c r="I20" s="11"/>
      <c r="J20" s="11"/>
      <c r="K20" s="11"/>
      <c r="L20" s="11"/>
      <c r="M20" s="11"/>
      <c r="N20" s="11"/>
      <c r="O20" s="11"/>
      <c r="P20" s="11"/>
    </row>
    <row r="21" spans="1:16" x14ac:dyDescent="0.25">
      <c r="A21" s="35">
        <v>-12</v>
      </c>
      <c r="B21" s="36" t="s">
        <v>12</v>
      </c>
      <c r="C21" s="13">
        <v>18863907.822324447</v>
      </c>
      <c r="D21" s="13">
        <v>18863907.822324447</v>
      </c>
      <c r="E21" s="14">
        <v>18863907.822324447</v>
      </c>
      <c r="F21" s="10"/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spans="1:16" x14ac:dyDescent="0.25">
      <c r="A22" s="35">
        <v>-13</v>
      </c>
      <c r="B22" s="36" t="s">
        <v>15</v>
      </c>
      <c r="C22" s="13">
        <v>19893023.742427956</v>
      </c>
      <c r="D22" s="13">
        <v>19893023.742427956</v>
      </c>
      <c r="E22" s="14">
        <v>19893023.742427956</v>
      </c>
      <c r="F22" s="10"/>
      <c r="G22" s="11"/>
      <c r="H22" s="11"/>
      <c r="I22" s="11"/>
      <c r="J22" s="11"/>
      <c r="K22" s="11"/>
      <c r="L22" s="11"/>
      <c r="M22" s="11"/>
      <c r="N22" s="11"/>
      <c r="O22" s="11"/>
      <c r="P22" s="11"/>
    </row>
    <row r="23" spans="1:16" x14ac:dyDescent="0.25">
      <c r="A23" s="35">
        <v>-14</v>
      </c>
      <c r="B23" s="36" t="s">
        <v>16</v>
      </c>
      <c r="C23" s="13">
        <f>+C19-C21+C22</f>
        <v>22512198.447560314</v>
      </c>
      <c r="D23" s="13">
        <f>+D19-D21+D22</f>
        <v>6283057.5268220399</v>
      </c>
      <c r="E23" s="14">
        <f>+E19-E21+E22</f>
        <v>24328553.335399639</v>
      </c>
      <c r="F23" s="10"/>
      <c r="G23" s="11"/>
      <c r="H23" s="11"/>
      <c r="I23" s="11"/>
      <c r="J23" s="11"/>
      <c r="K23" s="11"/>
      <c r="L23" s="11"/>
      <c r="M23" s="11"/>
      <c r="N23" s="11"/>
      <c r="O23" s="11"/>
      <c r="P23" s="11"/>
    </row>
    <row r="24" spans="1:16" x14ac:dyDescent="0.25">
      <c r="A24" s="35"/>
      <c r="B24" s="36"/>
      <c r="C24" s="13"/>
      <c r="D24" s="13"/>
      <c r="E24" s="14"/>
      <c r="F24" s="10"/>
      <c r="G24" s="11"/>
      <c r="H24" s="11"/>
      <c r="I24" s="11"/>
      <c r="J24" s="11"/>
      <c r="K24" s="11"/>
      <c r="L24" s="11"/>
      <c r="M24" s="11"/>
      <c r="N24" s="11"/>
      <c r="O24" s="11"/>
      <c r="P24" s="11"/>
    </row>
    <row r="25" spans="1:16" ht="15.75" thickBot="1" x14ac:dyDescent="0.3">
      <c r="A25" s="37">
        <v>-14</v>
      </c>
      <c r="B25" s="38" t="s">
        <v>19</v>
      </c>
      <c r="C25" s="20">
        <f>+C19</f>
        <v>21483082.527456805</v>
      </c>
      <c r="D25" s="20">
        <f>+D19</f>
        <v>5253941.6067185309</v>
      </c>
      <c r="E25" s="21">
        <f>+E19</f>
        <v>23299437.41529613</v>
      </c>
      <c r="F25" s="10"/>
      <c r="G25" s="11"/>
      <c r="H25" s="11"/>
      <c r="I25" s="11"/>
      <c r="J25" s="11"/>
      <c r="K25" s="11"/>
      <c r="L25" s="11"/>
      <c r="M25" s="11"/>
      <c r="N25" s="11"/>
      <c r="O25" s="11"/>
      <c r="P25" s="11"/>
    </row>
    <row r="26" spans="1:16" x14ac:dyDescent="0.25">
      <c r="A26" s="12"/>
      <c r="B26" s="11"/>
      <c r="C26" s="13"/>
      <c r="D26" s="13"/>
      <c r="E26" s="13"/>
      <c r="F26" s="10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spans="1:16" x14ac:dyDescent="0.25">
      <c r="A27" s="12"/>
      <c r="B27" s="39" t="s">
        <v>22</v>
      </c>
      <c r="C27" s="40">
        <f>+C23-C25</f>
        <v>1029115.920103509</v>
      </c>
      <c r="D27" s="40">
        <f>+D23-D25</f>
        <v>1029115.920103509</v>
      </c>
      <c r="E27" s="40">
        <f>+E23-E25</f>
        <v>1029115.920103509</v>
      </c>
      <c r="F27" s="10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spans="1:16" x14ac:dyDescent="0.25">
      <c r="B28" s="39" t="s">
        <v>23</v>
      </c>
      <c r="C28" s="40">
        <f>+C27*(C5/$F$5)</f>
        <v>310144.52386681089</v>
      </c>
      <c r="D28" s="40">
        <f>+D27*(D5/$F$5)</f>
        <v>129696.8008897573</v>
      </c>
      <c r="E28" s="40">
        <f>+E27*(E5/$F$5)</f>
        <v>589274.59534694068</v>
      </c>
      <c r="F28" s="41">
        <f>SUM(C28:E28)</f>
        <v>1029115.9201035089</v>
      </c>
    </row>
    <row r="30" spans="1:16" x14ac:dyDescent="0.25">
      <c r="C30" s="47"/>
      <c r="D30" s="47"/>
      <c r="E30" s="47"/>
      <c r="F30" s="1"/>
    </row>
    <row r="31" spans="1:16" x14ac:dyDescent="0.25">
      <c r="C31" s="47"/>
      <c r="D31" s="47"/>
      <c r="E31" s="47"/>
      <c r="F31" s="1"/>
    </row>
    <row r="32" spans="1:16" x14ac:dyDescent="0.25">
      <c r="F32" s="1"/>
    </row>
    <row r="33" spans="6:6" x14ac:dyDescent="0.25">
      <c r="F33" s="1"/>
    </row>
    <row r="34" spans="6:6" x14ac:dyDescent="0.25">
      <c r="F34" s="1"/>
    </row>
    <row r="35" spans="6:6" x14ac:dyDescent="0.25">
      <c r="F35" s="1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8ffb1c-9230-4705-a789-27bae69f5829">
      <Terms xmlns="http://schemas.microsoft.com/office/infopath/2007/PartnerControls"/>
    </lcf76f155ced4ddcb4097134ff3c332f>
    <TaxCatchAll xmlns="b6888f76-1100-40b0-929b-1efe9044426d" xsi:nil="true"/>
    <Notes xmlns="f88ffb1c-9230-4705-a789-27bae69f5829" xsi:nil="true"/>
    <OriginalFileDate xmlns="f88ffb1c-9230-4705-a789-27bae69f5829" xsi:nil="true"/>
    <Owner xmlns="f88ffb1c-9230-4705-a789-27bae69f5829">
      <UserInfo>
        <DisplayName/>
        <AccountId xsi:nil="true"/>
        <AccountType/>
      </UserInfo>
    </Own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F805D1E1DA4A49A223477D3B105720" ma:contentTypeVersion="17" ma:contentTypeDescription="Create a new document." ma:contentTypeScope="" ma:versionID="81faa06ba1568ca7c427ab21e68d9eda">
  <xsd:schema xmlns:xsd="http://www.w3.org/2001/XMLSchema" xmlns:xs="http://www.w3.org/2001/XMLSchema" xmlns:p="http://schemas.microsoft.com/office/2006/metadata/properties" xmlns:ns2="f88ffb1c-9230-4705-a789-27bae69f5829" xmlns:ns3="b6888f76-1100-40b0-929b-1efe9044426d" targetNamespace="http://schemas.microsoft.com/office/2006/metadata/properties" ma:root="true" ma:fieldsID="627953a9ec9bbb9f77d67bbc3330a37c" ns2:_="" ns3:_="">
    <xsd:import namespace="f88ffb1c-9230-4705-a789-27bae69f5829"/>
    <xsd:import namespace="b6888f76-1100-40b0-929b-1efe904442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Owner" minOccurs="0"/>
                <xsd:element ref="ns2:Notes" minOccurs="0"/>
                <xsd:element ref="ns2:OriginalFil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ffb1c-9230-4705-a789-27bae69f58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22" nillable="true" ma:displayName="Owner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otes" ma:index="23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OriginalFileDate" ma:index="24" nillable="true" ma:displayName="Original File Date" ma:format="DateOnly" ma:internalName="OriginalFil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88f76-1100-40b0-929b-1efe9044426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b0cac33-65cc-488e-b290-aff2b08f7242}" ma:internalName="TaxCatchAll" ma:showField="CatchAllData" ma:web="b6888f76-1100-40b0-929b-1efe904442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xlbGVtZW50IHVpZD0iZDE0ZjVjMzYtZjQ0YS00MzE1LWI0MzgtMDA1Y2ZlOGYwNjlmIiB2YWx1ZT0iIiB4bWxucz0iaHR0cDovL3d3dy5ib2xkb25qYW1lcy5jb20vMjAwOC8wMS9zaWUvaW50ZXJuYWwvbGFiZWwiIC8+PC9zaXNsPjxVc2VyTmFtZT5DT1JQXHMyOTA3OTI8L1VzZXJOYW1lPjxEYXRlVGltZT4xLzE0LzIwMjUgNTo1ODo1NyBQTTwvRGF0ZVRpbWU+PExhYmVsU3RyaW5nPkFFUCBJbnRlcm5hbDwvTGFiZWxTdHJpbmc+PC9pdGVtPjwvbGFiZWxIaXN0b3J5Pg==</Value>
</WrappedLabelHistory>
</file>

<file path=customXml/item5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  <element uid="d14f5c36-f44a-4315-b438-005cfe8f069f" value=""/>
</sisl>
</file>

<file path=customXml/itemProps1.xml><?xml version="1.0" encoding="utf-8"?>
<ds:datastoreItem xmlns:ds="http://schemas.openxmlformats.org/officeDocument/2006/customXml" ds:itemID="{5254D8DE-D72C-43B0-8DFF-C23123254BFF}">
  <ds:schemaRefs>
    <ds:schemaRef ds:uri="http://schemas.microsoft.com/office/2006/metadata/properties"/>
    <ds:schemaRef ds:uri="http://schemas.microsoft.com/office/infopath/2007/PartnerControls"/>
    <ds:schemaRef ds:uri="f88ffb1c-9230-4705-a789-27bae69f5829"/>
    <ds:schemaRef ds:uri="b6888f76-1100-40b0-929b-1efe9044426d"/>
  </ds:schemaRefs>
</ds:datastoreItem>
</file>

<file path=customXml/itemProps2.xml><?xml version="1.0" encoding="utf-8"?>
<ds:datastoreItem xmlns:ds="http://schemas.openxmlformats.org/officeDocument/2006/customXml" ds:itemID="{D09A247B-1CC4-47C4-9535-EDD47C50015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5120F5-49FA-491D-9891-A3CD5F447F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8ffb1c-9230-4705-a789-27bae69f5829"/>
    <ds:schemaRef ds:uri="b6888f76-1100-40b0-929b-1efe904442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FE2DBF5-53B2-4AA0-B79D-5C6838E79C1F}">
  <ds:schemaRefs>
    <ds:schemaRef ds:uri="http://www.w3.org/2001/XMLSchema"/>
    <ds:schemaRef ds:uri="http://www.boldonjames.com/2016/02/Classifier/internal/wrappedLabelHistory"/>
  </ds:schemaRefs>
</ds:datastoreItem>
</file>

<file path=customXml/itemProps5.xml><?xml version="1.0" encoding="utf-8"?>
<ds:datastoreItem xmlns:ds="http://schemas.openxmlformats.org/officeDocument/2006/customXml" ds:itemID="{898EDB18-C88C-4ABE-AB67-17FF7A156FA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Lerah M Kahn</dc:creator>
  <cp:lastModifiedBy>Lerah M Kahn</cp:lastModifiedBy>
  <dcterms:created xsi:type="dcterms:W3CDTF">2025-01-14T16:54:01Z</dcterms:created>
  <dcterms:modified xsi:type="dcterms:W3CDTF">2025-03-21T14:31:38Z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7f3f3cd8-e8e5-42c3-a2f3-7ae979fc6f0d</vt:lpwstr>
  </property>
  <property fmtid="{D5CDD505-2E9C-101B-9397-08002B2CF9AE}" pid="3" name="bjClsUserRVM">
    <vt:lpwstr>[]</vt:lpwstr>
  </property>
  <property fmtid="{D5CDD505-2E9C-101B-9397-08002B2CF9AE}" pid="4" name="bjSaver">
    <vt:lpwstr>Yzo6iu4RCOp5VcJWjy40zzIEO7NbA0wx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6" name="bjDocumentLabelXML-0">
    <vt:lpwstr>ames.com/2008/01/sie/internal/label"&gt;&lt;element uid="50c31824-0780-4910-87d1-eaaffd182d42" value="" /&gt;&lt;element uid="d14f5c36-f44a-4315-b438-005cfe8f069f" value="" /&gt;&lt;/sisl&gt;</vt:lpwstr>
  </property>
  <property fmtid="{D5CDD505-2E9C-101B-9397-08002B2CF9AE}" pid="7" name="bjDocumentSecurityLabel">
    <vt:lpwstr>AEP Internal</vt:lpwstr>
  </property>
  <property fmtid="{D5CDD505-2E9C-101B-9397-08002B2CF9AE}" pid="8" name="MSIP_Label_69f43042-6bda-44b2-91eb-eca3d3d484f4_SiteId">
    <vt:lpwstr>15f3c881-6b03-4ff6-8559-77bf5177818f</vt:lpwstr>
  </property>
  <property fmtid="{D5CDD505-2E9C-101B-9397-08002B2CF9AE}" pid="9" name="MSIP_Label_69f43042-6bda-44b2-91eb-eca3d3d484f4_Name">
    <vt:lpwstr>AEP Internal</vt:lpwstr>
  </property>
  <property fmtid="{D5CDD505-2E9C-101B-9397-08002B2CF9AE}" pid="10" name="MSIP_Label_69f43042-6bda-44b2-91eb-eca3d3d484f4_Enabled">
    <vt:lpwstr>true</vt:lpwstr>
  </property>
  <property fmtid="{D5CDD505-2E9C-101B-9397-08002B2CF9AE}" pid="11" name="bjLabelHistoryID">
    <vt:lpwstr>{1FE2DBF5-53B2-4AA0-B79D-5C6838E79C1F}</vt:lpwstr>
  </property>
  <property fmtid="{D5CDD505-2E9C-101B-9397-08002B2CF9AE}" pid="12" name="ContentTypeId">
    <vt:lpwstr>0x0101004DF805D1E1DA4A49A223477D3B105720</vt:lpwstr>
  </property>
</Properties>
</file>