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nternal\01_Regulatory Services\02_Cases\2023 Cases\2023-00318 PPA Review\08_Briefs, Motions, and Notices\Rehearing\Source\As Filed\"/>
    </mc:Choice>
  </mc:AlternateContent>
  <xr:revisionPtr revIDLastSave="0" documentId="8_{34D4DE99-3A4C-4DFF-A383-BB70B1C7D9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41" i="1"/>
  <c r="D42" i="1"/>
  <c r="D39" i="1"/>
  <c r="G9" i="1"/>
  <c r="G24" i="1"/>
  <c r="C9" i="1"/>
  <c r="B9" i="1"/>
  <c r="D9" i="1" l="1"/>
  <c r="C10" i="1" s="1"/>
  <c r="G25" i="1" l="1"/>
  <c r="C24" i="1"/>
  <c r="F30" i="1"/>
  <c r="E30" i="1"/>
  <c r="B29" i="1"/>
  <c r="B28" i="1"/>
  <c r="B27" i="1"/>
  <c r="B26" i="1"/>
  <c r="B25" i="1"/>
  <c r="B24" i="1"/>
  <c r="E15" i="1"/>
  <c r="E38" i="1" s="1"/>
  <c r="E43" i="1" s="1"/>
  <c r="G10" i="1"/>
  <c r="G11" i="1" s="1"/>
  <c r="G12" i="1" s="1"/>
  <c r="G13" i="1" s="1"/>
  <c r="G14" i="1" s="1"/>
  <c r="G38" i="1" s="1"/>
  <c r="G39" i="1" s="1"/>
  <c r="G40" i="1" l="1"/>
  <c r="G41" i="1" s="1"/>
  <c r="G42" i="1" s="1"/>
  <c r="C26" i="1"/>
  <c r="G26" i="1"/>
  <c r="C25" i="1"/>
  <c r="B30" i="1"/>
  <c r="D24" i="1"/>
  <c r="C27" i="1" l="1"/>
  <c r="G27" i="1"/>
  <c r="D25" i="1"/>
  <c r="C28" i="1" l="1"/>
  <c r="G28" i="1"/>
  <c r="D26" i="1"/>
  <c r="D27" i="1" s="1"/>
  <c r="D28" i="1" l="1"/>
  <c r="G29" i="1"/>
  <c r="G31" i="1" s="1"/>
  <c r="C29" i="1"/>
  <c r="D29" i="1" s="1"/>
  <c r="D30" i="1" l="1"/>
  <c r="F15" i="1" l="1"/>
  <c r="B14" i="1"/>
  <c r="B13" i="1"/>
  <c r="B12" i="1"/>
  <c r="B11" i="1"/>
  <c r="B10" i="1"/>
  <c r="G16" i="1" l="1"/>
  <c r="F38" i="1"/>
  <c r="B15" i="1"/>
  <c r="B38" i="1" s="1"/>
  <c r="B43" i="1" s="1"/>
  <c r="F43" i="1" l="1"/>
  <c r="G44" i="1" s="1"/>
  <c r="D10" i="1" l="1"/>
  <c r="C11" i="1" s="1"/>
  <c r="D11" i="1" l="1"/>
  <c r="C12" i="1" s="1"/>
  <c r="D12" i="1" l="1"/>
  <c r="C13" i="1" s="1"/>
  <c r="D13" i="1" l="1"/>
  <c r="C14" i="1" s="1"/>
  <c r="C15" i="1" s="1"/>
  <c r="C38" i="1" s="1"/>
  <c r="C43" i="1" s="1"/>
  <c r="D14" i="1" l="1"/>
  <c r="D15" i="1" l="1"/>
  <c r="D38" i="1" s="1"/>
  <c r="D43" i="1" s="1"/>
</calcChain>
</file>

<file path=xl/sharedStrings.xml><?xml version="1.0" encoding="utf-8"?>
<sst xmlns="http://schemas.openxmlformats.org/spreadsheetml/2006/main" count="51" uniqueCount="29">
  <si>
    <t>Actual Cost</t>
  </si>
  <si>
    <t>Year</t>
  </si>
  <si>
    <t>1-6 Total</t>
  </si>
  <si>
    <t>For Illustrative Purposes Only</t>
  </si>
  <si>
    <t>Current Rider Design</t>
  </si>
  <si>
    <t>Proposal in 2023-00318</t>
  </si>
  <si>
    <t>Understanding of June 14, 2024 Order</t>
  </si>
  <si>
    <t>A</t>
  </si>
  <si>
    <t>F</t>
  </si>
  <si>
    <t>Cost Proxy for Rate Calculation</t>
  </si>
  <si>
    <t>Prior Year 
True-Up for 
Rate Calculation</t>
  </si>
  <si>
    <t>Actual Revenue</t>
  </si>
  <si>
    <t>Calculated Rider Revenue Requirement</t>
  </si>
  <si>
    <t>E</t>
  </si>
  <si>
    <t>C = D - F
(Prior Year)</t>
  </si>
  <si>
    <t>D = B + C</t>
  </si>
  <si>
    <t>C = G
(Prior Year)</t>
  </si>
  <si>
    <t>B = E (Prior Year)</t>
  </si>
  <si>
    <t>G = E - F + G (Prior Year)</t>
  </si>
  <si>
    <t>B = Forecast</t>
  </si>
  <si>
    <t>D = B</t>
  </si>
  <si>
    <t>C = Not Applicable</t>
  </si>
  <si>
    <t>1-6</t>
  </si>
  <si>
    <t>1-10 Total</t>
  </si>
  <si>
    <t>True-Up for 
Rate Calculation</t>
  </si>
  <si>
    <r>
      <t xml:space="preserve">Actual (Over)/Under Recovery
Cumulative </t>
    </r>
    <r>
      <rPr>
        <b/>
        <u/>
        <sz val="10"/>
        <color theme="1"/>
        <rFont val="Times New Roman"/>
        <family val="1"/>
      </rPr>
      <t>Regulatory Asset</t>
    </r>
    <r>
      <rPr>
        <b/>
        <sz val="10"/>
        <color theme="1"/>
        <rFont val="Times New Roman"/>
        <family val="1"/>
      </rPr>
      <t xml:space="preserve">
(Not Yet Recovered in Rates)</t>
    </r>
  </si>
  <si>
    <r>
      <t xml:space="preserve">Actual (Over)/Under Recovery
Cumulative </t>
    </r>
    <r>
      <rPr>
        <b/>
        <u/>
        <sz val="10"/>
        <color theme="1"/>
        <rFont val="Times New Roman"/>
        <family val="1"/>
      </rPr>
      <t>Regulatory Asset</t>
    </r>
    <r>
      <rPr>
        <b/>
        <sz val="10"/>
        <color theme="1"/>
        <rFont val="Times New Roman"/>
        <family val="1"/>
      </rPr>
      <t xml:space="preserve">
(Fully Recovered in Rates on Lag)</t>
    </r>
  </si>
  <si>
    <r>
      <t xml:space="preserve">Actual (Over)/Under Recovery
Cumulative </t>
    </r>
    <r>
      <rPr>
        <b/>
        <u/>
        <sz val="10"/>
        <color theme="1"/>
        <rFont val="Times New Roman"/>
        <family val="1"/>
      </rPr>
      <t>Expense</t>
    </r>
    <r>
      <rPr>
        <b/>
        <sz val="10"/>
        <color theme="1"/>
        <rFont val="Times New Roman"/>
        <family val="1"/>
      </rPr>
      <t xml:space="preserve">
(Written Off; Not Recovered)</t>
    </r>
  </si>
  <si>
    <t xml:space="preserve">EXHIBIT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</si>
</sst>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name val="Calibri"/>
      <family val="2"/>
      <scheme val="minor"/>
    </font>
    <font>
      <b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rgb="FF0000FF"/>
      <name val="Times New Roman"/>
      <family val="1"/>
    </font>
    <font>
      <b/>
      <u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1" xfId="1" applyNumberFormat="1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0" fontId="3" fillId="0" borderId="0" xfId="0" applyFont="1" applyAlignment="1">
      <alignment horizontal="center" wrapText="1"/>
    </xf>
    <xf numFmtId="164" fontId="2" fillId="2" borderId="1" xfId="1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64" fontId="3" fillId="0" borderId="5" xfId="0" applyNumberFormat="1" applyFont="1" applyBorder="1"/>
    <xf numFmtId="0" fontId="3" fillId="0" borderId="11" xfId="0" applyFont="1" applyBorder="1" applyAlignment="1">
      <alignment horizontal="center" wrapText="1"/>
    </xf>
    <xf numFmtId="0" fontId="2" fillId="2" borderId="12" xfId="0" applyFont="1" applyFill="1" applyBorder="1"/>
    <xf numFmtId="164" fontId="2" fillId="0" borderId="12" xfId="0" applyNumberFormat="1" applyFont="1" applyBorder="1"/>
    <xf numFmtId="0" fontId="5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0" xfId="0" applyFont="1" applyAlignment="1"/>
    <xf numFmtId="0" fontId="3" fillId="0" borderId="0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0" xfId="0" applyFont="1" applyBorder="1" applyAlignment="1">
      <alignment horizontal="center" wrapText="1"/>
    </xf>
    <xf numFmtId="164" fontId="3" fillId="3" borderId="13" xfId="0" applyNumberFormat="1" applyFont="1" applyFill="1" applyBorder="1"/>
    <xf numFmtId="164" fontId="2" fillId="2" borderId="18" xfId="1" applyNumberFormat="1" applyFont="1" applyFill="1" applyBorder="1"/>
    <xf numFmtId="0" fontId="3" fillId="0" borderId="20" xfId="0" applyFont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164" fontId="3" fillId="3" borderId="5" xfId="0" applyNumberFormat="1" applyFont="1" applyFill="1" applyBorder="1"/>
    <xf numFmtId="44" fontId="2" fillId="3" borderId="1" xfId="1" applyFont="1" applyFill="1" applyBorder="1"/>
    <xf numFmtId="164" fontId="2" fillId="2" borderId="19" xfId="0" applyNumberFormat="1" applyFont="1" applyFill="1" applyBorder="1"/>
    <xf numFmtId="164" fontId="2" fillId="2" borderId="18" xfId="0" applyNumberFormat="1" applyFont="1" applyFill="1" applyBorder="1"/>
    <xf numFmtId="16" fontId="2" fillId="2" borderId="17" xfId="0" quotePrefix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zoomScale="85" zoomScaleNormal="85" workbookViewId="0">
      <selection activeCell="M10" sqref="M10"/>
    </sheetView>
  </sheetViews>
  <sheetFormatPr defaultColWidth="9.1796875" defaultRowHeight="13" x14ac:dyDescent="0.3"/>
  <cols>
    <col min="1" max="1" width="12.26953125" style="8" customWidth="1"/>
    <col min="2" max="2" width="17.1796875" style="1" customWidth="1"/>
    <col min="3" max="3" width="17.81640625" style="1" customWidth="1"/>
    <col min="4" max="4" width="15" style="1" customWidth="1"/>
    <col min="5" max="6" width="14.81640625" style="1" customWidth="1"/>
    <col min="7" max="7" width="31.453125" style="1" customWidth="1"/>
    <col min="8" max="8" width="17.26953125" style="1" customWidth="1"/>
    <col min="9" max="16384" width="9.1796875" style="1"/>
  </cols>
  <sheetData>
    <row r="1" spans="1:7" ht="15" x14ac:dyDescent="0.3">
      <c r="A1" s="46" t="s">
        <v>28</v>
      </c>
    </row>
    <row r="3" spans="1:7" ht="15.5" x14ac:dyDescent="0.35">
      <c r="A3" s="20" t="s">
        <v>3</v>
      </c>
      <c r="B3" s="9"/>
      <c r="C3" s="9"/>
      <c r="D3" s="9"/>
      <c r="E3" s="9"/>
      <c r="F3" s="9"/>
      <c r="G3" s="9"/>
    </row>
    <row r="4" spans="1:7" ht="13.5" thickBot="1" x14ac:dyDescent="0.35">
      <c r="A4" s="16"/>
      <c r="B4" s="9"/>
      <c r="C4" s="9"/>
      <c r="D4" s="9"/>
      <c r="E4" s="9"/>
      <c r="F4" s="9"/>
      <c r="G4" s="9"/>
    </row>
    <row r="5" spans="1:7" ht="15" x14ac:dyDescent="0.3">
      <c r="A5" s="47" t="s">
        <v>4</v>
      </c>
      <c r="B5" s="48"/>
      <c r="C5" s="48"/>
      <c r="D5" s="48"/>
      <c r="E5" s="48"/>
      <c r="F5" s="48"/>
      <c r="G5" s="49"/>
    </row>
    <row r="6" spans="1:7" s="6" customFormat="1" ht="39" x14ac:dyDescent="0.3">
      <c r="A6" s="10" t="s">
        <v>1</v>
      </c>
      <c r="B6" s="21" t="s">
        <v>9</v>
      </c>
      <c r="C6" s="11" t="s">
        <v>24</v>
      </c>
      <c r="D6" s="11" t="s">
        <v>12</v>
      </c>
      <c r="E6" s="11" t="s">
        <v>0</v>
      </c>
      <c r="F6" s="11" t="s">
        <v>11</v>
      </c>
      <c r="G6" s="13" t="s">
        <v>25</v>
      </c>
    </row>
    <row r="7" spans="1:7" s="6" customFormat="1" ht="26" x14ac:dyDescent="0.3">
      <c r="A7" s="23" t="s">
        <v>7</v>
      </c>
      <c r="B7" s="24" t="s">
        <v>17</v>
      </c>
      <c r="C7" s="24" t="s">
        <v>14</v>
      </c>
      <c r="D7" s="24" t="s">
        <v>15</v>
      </c>
      <c r="E7" s="24" t="s">
        <v>13</v>
      </c>
      <c r="F7" s="24" t="s">
        <v>8</v>
      </c>
      <c r="G7" s="25" t="s">
        <v>18</v>
      </c>
    </row>
    <row r="8" spans="1:7" x14ac:dyDescent="0.3">
      <c r="A8" s="17">
        <v>0</v>
      </c>
      <c r="B8" s="4"/>
      <c r="C8" s="4"/>
      <c r="D8" s="4"/>
      <c r="E8" s="7">
        <v>100000000</v>
      </c>
      <c r="F8" s="4"/>
      <c r="G8" s="14"/>
    </row>
    <row r="9" spans="1:7" x14ac:dyDescent="0.3">
      <c r="A9" s="18">
        <v>1</v>
      </c>
      <c r="B9" s="5">
        <f t="shared" ref="B9:B14" si="0">E8</f>
        <v>100000000</v>
      </c>
      <c r="C9" s="3">
        <f>D8-F8</f>
        <v>0</v>
      </c>
      <c r="D9" s="5">
        <f>SUM(B9:C9)</f>
        <v>100000000</v>
      </c>
      <c r="E9" s="3">
        <v>110000000</v>
      </c>
      <c r="F9" s="5">
        <v>99000000</v>
      </c>
      <c r="G9" s="15">
        <f>(E9-F9)+G8</f>
        <v>11000000</v>
      </c>
    </row>
    <row r="10" spans="1:7" x14ac:dyDescent="0.3">
      <c r="A10" s="18">
        <v>2</v>
      </c>
      <c r="B10" s="5">
        <f t="shared" si="0"/>
        <v>110000000</v>
      </c>
      <c r="C10" s="3">
        <f>D9-F9</f>
        <v>1000000</v>
      </c>
      <c r="D10" s="5">
        <f t="shared" ref="D10:D14" si="1">SUM(B10:C10)</f>
        <v>111000000</v>
      </c>
      <c r="E10" s="3">
        <v>115000000</v>
      </c>
      <c r="F10" s="5">
        <v>112000000</v>
      </c>
      <c r="G10" s="15">
        <f>(E10-F10)+G9</f>
        <v>14000000</v>
      </c>
    </row>
    <row r="11" spans="1:7" x14ac:dyDescent="0.3">
      <c r="A11" s="18">
        <v>3</v>
      </c>
      <c r="B11" s="5">
        <f t="shared" si="0"/>
        <v>115000000</v>
      </c>
      <c r="C11" s="3">
        <f t="shared" ref="C11:C14" si="2">D10-F10</f>
        <v>-1000000</v>
      </c>
      <c r="D11" s="5">
        <f t="shared" si="1"/>
        <v>114000000</v>
      </c>
      <c r="E11" s="3">
        <v>120000000</v>
      </c>
      <c r="F11" s="5">
        <v>113000000</v>
      </c>
      <c r="G11" s="15">
        <f t="shared" ref="G11:G14" si="3">(E11-F11)+G10</f>
        <v>21000000</v>
      </c>
    </row>
    <row r="12" spans="1:7" x14ac:dyDescent="0.3">
      <c r="A12" s="18">
        <v>4</v>
      </c>
      <c r="B12" s="5">
        <f t="shared" si="0"/>
        <v>120000000</v>
      </c>
      <c r="C12" s="3">
        <f t="shared" si="2"/>
        <v>1000000</v>
      </c>
      <c r="D12" s="5">
        <f t="shared" si="1"/>
        <v>121000000</v>
      </c>
      <c r="E12" s="3">
        <v>125000000</v>
      </c>
      <c r="F12" s="5">
        <v>122000000</v>
      </c>
      <c r="G12" s="15">
        <f t="shared" si="3"/>
        <v>24000000</v>
      </c>
    </row>
    <row r="13" spans="1:7" x14ac:dyDescent="0.3">
      <c r="A13" s="18">
        <v>5</v>
      </c>
      <c r="B13" s="5">
        <f t="shared" si="0"/>
        <v>125000000</v>
      </c>
      <c r="C13" s="3">
        <f t="shared" si="2"/>
        <v>-1000000</v>
      </c>
      <c r="D13" s="5">
        <f t="shared" si="1"/>
        <v>124000000</v>
      </c>
      <c r="E13" s="3">
        <v>130000000</v>
      </c>
      <c r="F13" s="5">
        <v>123000000</v>
      </c>
      <c r="G13" s="15">
        <f t="shared" si="3"/>
        <v>31000000</v>
      </c>
    </row>
    <row r="14" spans="1:7" x14ac:dyDescent="0.3">
      <c r="A14" s="18">
        <v>6</v>
      </c>
      <c r="B14" s="5">
        <f t="shared" si="0"/>
        <v>130000000</v>
      </c>
      <c r="C14" s="3">
        <f t="shared" si="2"/>
        <v>1000000</v>
      </c>
      <c r="D14" s="5">
        <f t="shared" si="1"/>
        <v>131000000</v>
      </c>
      <c r="E14" s="3">
        <v>135000000</v>
      </c>
      <c r="F14" s="5">
        <v>131000000</v>
      </c>
      <c r="G14" s="15">
        <f t="shared" si="3"/>
        <v>35000000</v>
      </c>
    </row>
    <row r="15" spans="1:7" ht="13.5" thickBot="1" x14ac:dyDescent="0.35">
      <c r="A15" s="19" t="s">
        <v>2</v>
      </c>
      <c r="B15" s="12">
        <f t="shared" ref="B15:F15" si="4">SUM(B9:B14)</f>
        <v>700000000</v>
      </c>
      <c r="C15" s="12">
        <f t="shared" si="4"/>
        <v>1000000</v>
      </c>
      <c r="D15" s="12">
        <f t="shared" si="4"/>
        <v>701000000</v>
      </c>
      <c r="E15" s="12">
        <f>SUM(E9:E14)</f>
        <v>735000000</v>
      </c>
      <c r="F15" s="12">
        <f t="shared" si="4"/>
        <v>700000000</v>
      </c>
      <c r="G15" s="28"/>
    </row>
    <row r="16" spans="1:7" x14ac:dyDescent="0.3">
      <c r="G16" s="2">
        <f>E15-F15-G14</f>
        <v>0</v>
      </c>
    </row>
    <row r="19" spans="1:8" ht="13.5" thickBot="1" x14ac:dyDescent="0.35"/>
    <row r="20" spans="1:8" ht="15.5" thickBot="1" x14ac:dyDescent="0.35">
      <c r="A20" s="50" t="s">
        <v>5</v>
      </c>
      <c r="B20" s="51"/>
      <c r="C20" s="51"/>
      <c r="D20" s="51"/>
      <c r="E20" s="51"/>
      <c r="F20" s="51"/>
      <c r="G20" s="52"/>
    </row>
    <row r="21" spans="1:8" ht="39" x14ac:dyDescent="0.3">
      <c r="A21" s="10" t="s">
        <v>1</v>
      </c>
      <c r="B21" s="21" t="s">
        <v>9</v>
      </c>
      <c r="C21" s="11" t="s">
        <v>24</v>
      </c>
      <c r="D21" s="11" t="s">
        <v>12</v>
      </c>
      <c r="E21" s="11" t="s">
        <v>0</v>
      </c>
      <c r="F21" s="11" t="s">
        <v>11</v>
      </c>
      <c r="G21" s="13" t="s">
        <v>26</v>
      </c>
      <c r="H21" s="22"/>
    </row>
    <row r="22" spans="1:8" ht="26" x14ac:dyDescent="0.3">
      <c r="A22" s="23" t="s">
        <v>7</v>
      </c>
      <c r="B22" s="24" t="s">
        <v>17</v>
      </c>
      <c r="C22" s="24" t="s">
        <v>16</v>
      </c>
      <c r="D22" s="24" t="s">
        <v>15</v>
      </c>
      <c r="E22" s="24" t="s">
        <v>13</v>
      </c>
      <c r="F22" s="24" t="s">
        <v>8</v>
      </c>
      <c r="G22" s="25" t="s">
        <v>18</v>
      </c>
      <c r="H22" s="22"/>
    </row>
    <row r="23" spans="1:8" x14ac:dyDescent="0.3">
      <c r="A23" s="17">
        <v>0</v>
      </c>
      <c r="B23" s="4"/>
      <c r="C23" s="4"/>
      <c r="D23" s="4"/>
      <c r="E23" s="7">
        <v>100000000</v>
      </c>
      <c r="F23" s="4"/>
      <c r="G23" s="14"/>
      <c r="H23" s="9"/>
    </row>
    <row r="24" spans="1:8" x14ac:dyDescent="0.3">
      <c r="A24" s="18">
        <v>1</v>
      </c>
      <c r="B24" s="5">
        <f t="shared" ref="B24:B29" si="5">E23</f>
        <v>100000000</v>
      </c>
      <c r="C24" s="3">
        <f>G23</f>
        <v>0</v>
      </c>
      <c r="D24" s="5">
        <f>SUM(B24:C24)</f>
        <v>100000000</v>
      </c>
      <c r="E24" s="3">
        <v>110000000</v>
      </c>
      <c r="F24" s="5">
        <v>99000000</v>
      </c>
      <c r="G24" s="15">
        <f>(E24-F24)+G23</f>
        <v>11000000</v>
      </c>
    </row>
    <row r="25" spans="1:8" x14ac:dyDescent="0.3">
      <c r="A25" s="18">
        <v>2</v>
      </c>
      <c r="B25" s="5">
        <f t="shared" si="5"/>
        <v>110000000</v>
      </c>
      <c r="C25" s="3">
        <f t="shared" ref="C25:C29" si="6">G24</f>
        <v>11000000</v>
      </c>
      <c r="D25" s="5">
        <f t="shared" ref="D25:D29" si="7">SUM(B25:C25)</f>
        <v>121000000</v>
      </c>
      <c r="E25" s="3">
        <v>115000000</v>
      </c>
      <c r="F25" s="5">
        <v>122000000</v>
      </c>
      <c r="G25" s="15">
        <f>(E25-F25)+G24</f>
        <v>4000000</v>
      </c>
    </row>
    <row r="26" spans="1:8" x14ac:dyDescent="0.3">
      <c r="A26" s="18">
        <v>3</v>
      </c>
      <c r="B26" s="5">
        <f t="shared" si="5"/>
        <v>115000000</v>
      </c>
      <c r="C26" s="3">
        <f t="shared" si="6"/>
        <v>4000000</v>
      </c>
      <c r="D26" s="5">
        <f t="shared" si="7"/>
        <v>119000000</v>
      </c>
      <c r="E26" s="3">
        <v>120000000</v>
      </c>
      <c r="F26" s="5">
        <v>118000000</v>
      </c>
      <c r="G26" s="15">
        <f t="shared" ref="G26:G29" si="8">(E26-F26)+G25</f>
        <v>6000000</v>
      </c>
    </row>
    <row r="27" spans="1:8" x14ac:dyDescent="0.3">
      <c r="A27" s="18">
        <v>4</v>
      </c>
      <c r="B27" s="5">
        <f t="shared" si="5"/>
        <v>120000000</v>
      </c>
      <c r="C27" s="3">
        <f t="shared" si="6"/>
        <v>6000000</v>
      </c>
      <c r="D27" s="5">
        <f t="shared" si="7"/>
        <v>126000000</v>
      </c>
      <c r="E27" s="3">
        <v>125000000</v>
      </c>
      <c r="F27" s="5">
        <v>127000000</v>
      </c>
      <c r="G27" s="15">
        <f t="shared" si="8"/>
        <v>4000000</v>
      </c>
    </row>
    <row r="28" spans="1:8" x14ac:dyDescent="0.3">
      <c r="A28" s="18">
        <v>5</v>
      </c>
      <c r="B28" s="5">
        <f t="shared" si="5"/>
        <v>125000000</v>
      </c>
      <c r="C28" s="3">
        <f t="shared" si="6"/>
        <v>4000000</v>
      </c>
      <c r="D28" s="5">
        <f t="shared" si="7"/>
        <v>129000000</v>
      </c>
      <c r="E28" s="3">
        <v>130000000</v>
      </c>
      <c r="F28" s="5">
        <v>128000000</v>
      </c>
      <c r="G28" s="15">
        <f t="shared" si="8"/>
        <v>6000000</v>
      </c>
    </row>
    <row r="29" spans="1:8" x14ac:dyDescent="0.3">
      <c r="A29" s="18">
        <v>6</v>
      </c>
      <c r="B29" s="5">
        <f t="shared" si="5"/>
        <v>130000000</v>
      </c>
      <c r="C29" s="3">
        <f t="shared" si="6"/>
        <v>6000000</v>
      </c>
      <c r="D29" s="5">
        <f t="shared" si="7"/>
        <v>136000000</v>
      </c>
      <c r="E29" s="3">
        <v>135000000</v>
      </c>
      <c r="F29" s="5">
        <v>136000000</v>
      </c>
      <c r="G29" s="15">
        <f t="shared" si="8"/>
        <v>5000000</v>
      </c>
    </row>
    <row r="30" spans="1:8" ht="13.5" thickBot="1" x14ac:dyDescent="0.35">
      <c r="A30" s="19" t="s">
        <v>2</v>
      </c>
      <c r="B30" s="12">
        <f t="shared" ref="B30" si="9">SUM(B24:B29)</f>
        <v>700000000</v>
      </c>
      <c r="C30" s="41"/>
      <c r="D30" s="12">
        <f t="shared" ref="D30" si="10">SUM(D24:D29)</f>
        <v>731000000</v>
      </c>
      <c r="E30" s="12">
        <f>SUM(E24:E29)</f>
        <v>735000000</v>
      </c>
      <c r="F30" s="12">
        <f t="shared" ref="F30" si="11">SUM(F24:F29)</f>
        <v>730000000</v>
      </c>
      <c r="G30" s="28"/>
    </row>
    <row r="31" spans="1:8" x14ac:dyDescent="0.3">
      <c r="G31" s="2">
        <f>E30-F30-G29</f>
        <v>0</v>
      </c>
    </row>
    <row r="34" spans="1:8" ht="13.5" thickBot="1" x14ac:dyDescent="0.35"/>
    <row r="35" spans="1:8" ht="15.5" thickBot="1" x14ac:dyDescent="0.35">
      <c r="A35" s="50" t="s">
        <v>6</v>
      </c>
      <c r="B35" s="51"/>
      <c r="C35" s="51"/>
      <c r="D35" s="51"/>
      <c r="E35" s="51"/>
      <c r="F35" s="51"/>
      <c r="G35" s="52"/>
    </row>
    <row r="36" spans="1:8" ht="39" x14ac:dyDescent="0.3">
      <c r="A36" s="30" t="s">
        <v>1</v>
      </c>
      <c r="B36" s="31" t="s">
        <v>9</v>
      </c>
      <c r="C36" s="32" t="s">
        <v>10</v>
      </c>
      <c r="D36" s="32" t="s">
        <v>12</v>
      </c>
      <c r="E36" s="32" t="s">
        <v>0</v>
      </c>
      <c r="F36" s="36" t="s">
        <v>11</v>
      </c>
      <c r="G36" s="27" t="s">
        <v>27</v>
      </c>
    </row>
    <row r="37" spans="1:8" ht="13.5" thickBot="1" x14ac:dyDescent="0.35">
      <c r="A37" s="33" t="s">
        <v>7</v>
      </c>
      <c r="B37" s="34" t="s">
        <v>19</v>
      </c>
      <c r="C37" s="34" t="s">
        <v>21</v>
      </c>
      <c r="D37" s="34" t="s">
        <v>20</v>
      </c>
      <c r="E37" s="34" t="s">
        <v>13</v>
      </c>
      <c r="F37" s="37" t="s">
        <v>8</v>
      </c>
      <c r="G37" s="35" t="s">
        <v>18</v>
      </c>
    </row>
    <row r="38" spans="1:8" x14ac:dyDescent="0.3">
      <c r="A38" s="45" t="s">
        <v>22</v>
      </c>
      <c r="B38" s="44">
        <f>B15</f>
        <v>700000000</v>
      </c>
      <c r="C38" s="44">
        <f>C15</f>
        <v>1000000</v>
      </c>
      <c r="D38" s="44">
        <f>D15</f>
        <v>701000000</v>
      </c>
      <c r="E38" s="29">
        <f>E15</f>
        <v>735000000</v>
      </c>
      <c r="F38" s="29">
        <f>F15</f>
        <v>700000000</v>
      </c>
      <c r="G38" s="43">
        <f>G14</f>
        <v>35000000</v>
      </c>
    </row>
    <row r="39" spans="1:8" x14ac:dyDescent="0.3">
      <c r="A39" s="18">
        <v>7</v>
      </c>
      <c r="B39" s="5">
        <v>135000000</v>
      </c>
      <c r="C39" s="42"/>
      <c r="D39" s="5">
        <f>B39</f>
        <v>135000000</v>
      </c>
      <c r="E39" s="3">
        <v>138000000</v>
      </c>
      <c r="F39" s="5">
        <v>134000000</v>
      </c>
      <c r="G39" s="15">
        <f>E39-F39+G38</f>
        <v>39000000</v>
      </c>
    </row>
    <row r="40" spans="1:8" x14ac:dyDescent="0.3">
      <c r="A40" s="18">
        <v>8</v>
      </c>
      <c r="B40" s="5">
        <v>133000000</v>
      </c>
      <c r="C40" s="42"/>
      <c r="D40" s="5">
        <f t="shared" ref="D40:D42" si="12">B40</f>
        <v>133000000</v>
      </c>
      <c r="E40" s="3">
        <v>136000000</v>
      </c>
      <c r="F40" s="5">
        <v>133000000</v>
      </c>
      <c r="G40" s="15">
        <f t="shared" ref="G40:G42" si="13">E40-F40+G39</f>
        <v>42000000</v>
      </c>
    </row>
    <row r="41" spans="1:8" x14ac:dyDescent="0.3">
      <c r="A41" s="18">
        <v>9</v>
      </c>
      <c r="B41" s="5">
        <v>131000000</v>
      </c>
      <c r="C41" s="42"/>
      <c r="D41" s="5">
        <f t="shared" si="12"/>
        <v>131000000</v>
      </c>
      <c r="E41" s="3">
        <v>132000000</v>
      </c>
      <c r="F41" s="5">
        <v>130000000</v>
      </c>
      <c r="G41" s="15">
        <f t="shared" si="13"/>
        <v>44000000</v>
      </c>
    </row>
    <row r="42" spans="1:8" x14ac:dyDescent="0.3">
      <c r="A42" s="18">
        <v>10</v>
      </c>
      <c r="B42" s="5">
        <v>134000000</v>
      </c>
      <c r="C42" s="42"/>
      <c r="D42" s="5">
        <f t="shared" si="12"/>
        <v>134000000</v>
      </c>
      <c r="E42" s="3">
        <v>133000000</v>
      </c>
      <c r="F42" s="5">
        <v>135000000</v>
      </c>
      <c r="G42" s="15">
        <f t="shared" si="13"/>
        <v>42000000</v>
      </c>
    </row>
    <row r="43" spans="1:8" ht="13.5" thickBot="1" x14ac:dyDescent="0.35">
      <c r="A43" s="19" t="s">
        <v>23</v>
      </c>
      <c r="B43" s="12">
        <f>SUM(B38:B42)</f>
        <v>1233000000</v>
      </c>
      <c r="C43" s="12">
        <f>SUM(C38:C42)</f>
        <v>1000000</v>
      </c>
      <c r="D43" s="12">
        <f>SUM(D38:D42)</f>
        <v>1234000000</v>
      </c>
      <c r="E43" s="12">
        <f>SUM(E38:E42)</f>
        <v>1274000000</v>
      </c>
      <c r="F43" s="12">
        <f>SUM(F38:F42)</f>
        <v>1232000000</v>
      </c>
      <c r="G43" s="28"/>
    </row>
    <row r="44" spans="1:8" x14ac:dyDescent="0.3">
      <c r="A44" s="38"/>
      <c r="B44" s="26"/>
      <c r="C44" s="26"/>
      <c r="D44" s="26"/>
      <c r="E44" s="26"/>
      <c r="F44" s="26"/>
      <c r="G44" s="40">
        <f>E43-F43-G42</f>
        <v>0</v>
      </c>
      <c r="H44" s="26"/>
    </row>
    <row r="45" spans="1:8" x14ac:dyDescent="0.3">
      <c r="A45" s="39"/>
      <c r="B45" s="26"/>
      <c r="C45" s="26"/>
      <c r="D45" s="26"/>
      <c r="E45" s="26"/>
      <c r="F45" s="26"/>
      <c r="G45" s="26"/>
    </row>
  </sheetData>
  <mergeCells count="3">
    <mergeCell ref="A5:G5"/>
    <mergeCell ref="A20:G20"/>
    <mergeCell ref="A35:G35"/>
  </mergeCells>
  <phoneticPr fontId="4" type="noConversion"/>
  <pageMargins left="0.7" right="0.7" top="0.75" bottom="0.75" header="0.3" footer="0.3"/>
  <pageSetup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A3OTI8L1VzZXJOYW1lPjxEYXRlVGltZT43LzIvMjAyNCAxMDo1OTo0OC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D3F963DD-A182-4276-ADB8-C966ED96200D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EA6A1A3-95F0-478B-8F6B-EE4C51C3401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Lerah M Kahn</dc:creator>
  <cp:lastModifiedBy>Michelle Caldwell</cp:lastModifiedBy>
  <cp:lastPrinted>2024-07-05T19:02:59Z</cp:lastPrinted>
  <dcterms:created xsi:type="dcterms:W3CDTF">2024-07-02T21:59:56Z</dcterms:created>
  <dcterms:modified xsi:type="dcterms:W3CDTF">2024-07-05T19:04:03Z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35e183c6-42d0-4f12-adb6-04abaef6468e</vt:lpwstr>
  </property>
  <property fmtid="{D5CDD505-2E9C-101B-9397-08002B2CF9AE}" pid="3" name="bjClsUserRVM">
    <vt:lpwstr>[]</vt:lpwstr>
  </property>
  <property fmtid="{D5CDD505-2E9C-101B-9397-08002B2CF9AE}" pid="4" name="bjSaver">
    <vt:lpwstr>Yzo6iu4RCOp5VcJWjy40zzIEO7NbA0wx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{D3F963DD-A182-4276-ADB8-C966ED96200D}</vt:lpwstr>
  </property>
</Properties>
</file>