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vis\Rate Applications\2023 rate application\Work Papers - Travis\AG 2nd Data Request\"/>
    </mc:Choice>
  </mc:AlternateContent>
  <xr:revisionPtr revIDLastSave="0" documentId="13_ncr:1_{CDE805F2-1E12-48C8-8DE8-C441AC51BA42}" xr6:coauthVersionLast="47" xr6:coauthVersionMax="47" xr10:uidLastSave="{00000000-0000-0000-0000-000000000000}"/>
  <bookViews>
    <workbookView xWindow="-120" yWindow="-120" windowWidth="25440" windowHeight="15390" xr2:uid="{59C10EE5-450B-42EB-A0A3-826906890051}"/>
  </bookViews>
  <sheets>
    <sheet name="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O17" i="1" s="1"/>
  <c r="D31" i="1"/>
  <c r="C31" i="1"/>
  <c r="O9" i="1"/>
  <c r="O10" i="1"/>
  <c r="O11" i="1"/>
  <c r="O12" i="1"/>
  <c r="O13" i="1"/>
  <c r="O14" i="1"/>
  <c r="O15" i="1"/>
  <c r="O16" i="1"/>
  <c r="O8" i="1"/>
  <c r="C17" i="1"/>
  <c r="O24" i="1"/>
  <c r="G16" i="1" l="1"/>
  <c r="G17" i="1" s="1"/>
  <c r="M17" i="1"/>
  <c r="L17" i="1"/>
  <c r="K17" i="1"/>
  <c r="J17" i="1"/>
  <c r="H17" i="1"/>
  <c r="F17" i="1"/>
  <c r="E17" i="1"/>
  <c r="D17" i="1"/>
  <c r="I16" i="1"/>
  <c r="I17" i="1" s="1"/>
  <c r="P24" i="1" l="1"/>
</calcChain>
</file>

<file path=xl/sharedStrings.xml><?xml version="1.0" encoding="utf-8"?>
<sst xmlns="http://schemas.openxmlformats.org/spreadsheetml/2006/main" count="23" uniqueCount="19">
  <si>
    <t>CWIP</t>
  </si>
  <si>
    <t>Meals</t>
  </si>
  <si>
    <t>Hotels</t>
  </si>
  <si>
    <t>Maintenance Material</t>
  </si>
  <si>
    <t>Vegetation Management</t>
  </si>
  <si>
    <t>Transportation</t>
  </si>
  <si>
    <t>Contractor Labor</t>
  </si>
  <si>
    <t>Material</t>
  </si>
  <si>
    <t>Kenergy Labor</t>
  </si>
  <si>
    <t xml:space="preserve">FEMA reimbursement  </t>
  </si>
  <si>
    <t>DEBIT</t>
  </si>
  <si>
    <t>CREDIT</t>
  </si>
  <si>
    <t>FEMA RECEIVABLE</t>
  </si>
  <si>
    <t>Total Cost</t>
  </si>
  <si>
    <t>KENERGY CORP.</t>
  </si>
  <si>
    <t>PSC CASE NO. 2023-00276</t>
  </si>
  <si>
    <t>AG REQUEST NO. 2</t>
  </si>
  <si>
    <t>ITEM 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</si>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</sst>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1" xfId="0" applyBorder="1"/>
    <xf numFmtId="43" fontId="0" fillId="0" borderId="1" xfId="1" applyFont="1" applyBorder="1"/>
    <xf numFmtId="14" fontId="0" fillId="0" borderId="0" xfId="0" applyNumberFormat="1"/>
    <xf numFmtId="164" fontId="2" fillId="0" borderId="0" xfId="0" applyNumberFormat="1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43" fontId="0" fillId="0" borderId="0" xfId="1" applyFont="1" applyBorder="1"/>
    <xf numFmtId="0" fontId="3" fillId="0" borderId="0" xfId="0" applyFont="1" applyAlignment="1"/>
    <xf numFmtId="9" fontId="0" fillId="0" borderId="0" xfId="2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0" fillId="0" borderId="0" xfId="0" applyNumberFormat="1" applyBorder="1"/>
    <xf numFmtId="0" fontId="0" fillId="0" borderId="0" xfId="0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9A861-98F6-4A80-A354-971B55D2AB62}">
  <dimension ref="A1:R31"/>
  <sheetViews>
    <sheetView tabSelected="1" workbookViewId="0">
      <selection activeCell="B25" sqref="B25"/>
    </sheetView>
  </sheetViews>
  <sheetFormatPr defaultRowHeight="15" x14ac:dyDescent="0.25"/>
  <cols>
    <col min="1" max="1" width="10.7109375" bestFit="1" customWidth="1"/>
    <col min="2" max="2" width="30.85546875" bestFit="1" customWidth="1"/>
    <col min="3" max="4" width="13.28515625" bestFit="1" customWidth="1"/>
    <col min="5" max="5" width="9.5703125" bestFit="1" customWidth="1"/>
    <col min="6" max="6" width="9.28515625" bestFit="1" customWidth="1"/>
    <col min="7" max="7" width="11.5703125" bestFit="1" customWidth="1"/>
    <col min="8" max="8" width="10.5703125" bestFit="1" customWidth="1"/>
    <col min="9" max="9" width="11.5703125" bestFit="1" customWidth="1"/>
    <col min="10" max="11" width="10.5703125" bestFit="1" customWidth="1"/>
    <col min="12" max="12" width="9.28515625" bestFit="1" customWidth="1"/>
    <col min="13" max="13" width="10.5703125" bestFit="1" customWidth="1"/>
    <col min="14" max="14" width="13.5703125" customWidth="1"/>
    <col min="15" max="16" width="13.28515625" bestFit="1" customWidth="1"/>
  </cols>
  <sheetData>
    <row r="1" spans="1:15" x14ac:dyDescent="0.25">
      <c r="A1" t="s">
        <v>14</v>
      </c>
    </row>
    <row r="2" spans="1:15" x14ac:dyDescent="0.25">
      <c r="A2" t="s">
        <v>15</v>
      </c>
    </row>
    <row r="3" spans="1:15" x14ac:dyDescent="0.25">
      <c r="A3" t="s">
        <v>16</v>
      </c>
    </row>
    <row r="4" spans="1:15" ht="18.75" x14ac:dyDescent="0.3">
      <c r="A4" t="s">
        <v>17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5" ht="18.75" x14ac:dyDescent="0.3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x14ac:dyDescent="0.25">
      <c r="C6" s="6">
        <v>588</v>
      </c>
      <c r="D6" s="6">
        <v>592</v>
      </c>
      <c r="E6" s="6">
        <v>592.1</v>
      </c>
      <c r="F6" s="6">
        <v>592.20000000000005</v>
      </c>
      <c r="G6" s="6">
        <v>593</v>
      </c>
      <c r="H6" s="6">
        <v>593.20000000000005</v>
      </c>
      <c r="I6" s="6">
        <v>593.29999999999995</v>
      </c>
      <c r="J6" s="6">
        <v>594</v>
      </c>
      <c r="K6" s="6">
        <v>903</v>
      </c>
      <c r="L6" s="6">
        <v>920</v>
      </c>
      <c r="M6" s="6">
        <v>935</v>
      </c>
      <c r="N6" s="6" t="s">
        <v>0</v>
      </c>
      <c r="O6" s="6" t="s">
        <v>18</v>
      </c>
    </row>
    <row r="7" spans="1:15" x14ac:dyDescent="0.2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7">
        <v>44986</v>
      </c>
      <c r="B8" t="s">
        <v>1</v>
      </c>
      <c r="C8" s="1"/>
      <c r="D8" s="1"/>
      <c r="E8" s="1"/>
      <c r="F8" s="1"/>
      <c r="G8" s="1"/>
      <c r="H8" s="1">
        <v>9749.7199999999993</v>
      </c>
      <c r="I8" s="1"/>
      <c r="J8" s="1"/>
      <c r="K8" s="1"/>
      <c r="L8" s="1"/>
      <c r="M8" s="1"/>
      <c r="N8" s="1"/>
      <c r="O8" s="1">
        <f>SUM(C8:N8)</f>
        <v>9749.7199999999993</v>
      </c>
    </row>
    <row r="9" spans="1:15" x14ac:dyDescent="0.25">
      <c r="A9" s="7">
        <v>44986</v>
      </c>
      <c r="B9" t="s">
        <v>2</v>
      </c>
      <c r="C9" s="1"/>
      <c r="D9" s="1"/>
      <c r="E9" s="1"/>
      <c r="F9" s="1"/>
      <c r="G9" s="1"/>
      <c r="H9" s="1">
        <v>13903.26</v>
      </c>
      <c r="I9" s="1"/>
      <c r="J9" s="1"/>
      <c r="K9" s="1"/>
      <c r="L9" s="1"/>
      <c r="M9" s="1"/>
      <c r="N9" s="1"/>
      <c r="O9" s="1">
        <f t="shared" ref="O9:O16" si="0">SUM(C9:N9)</f>
        <v>13903.26</v>
      </c>
    </row>
    <row r="10" spans="1:15" x14ac:dyDescent="0.25">
      <c r="A10" s="7">
        <v>44986</v>
      </c>
      <c r="B10" t="s">
        <v>3</v>
      </c>
      <c r="C10" s="1"/>
      <c r="D10" s="1"/>
      <c r="E10" s="1"/>
      <c r="F10" s="1"/>
      <c r="G10" s="1"/>
      <c r="H10" s="1">
        <v>44290.239999999998</v>
      </c>
      <c r="I10" s="1"/>
      <c r="J10" s="1"/>
      <c r="K10" s="1"/>
      <c r="L10" s="1"/>
      <c r="M10" s="1"/>
      <c r="N10" s="1"/>
      <c r="O10" s="1">
        <f t="shared" si="0"/>
        <v>44290.239999999998</v>
      </c>
    </row>
    <row r="11" spans="1:15" x14ac:dyDescent="0.25">
      <c r="A11" s="7">
        <v>44986</v>
      </c>
      <c r="B11" t="s">
        <v>4</v>
      </c>
      <c r="C11" s="1"/>
      <c r="D11" s="1"/>
      <c r="E11" s="1"/>
      <c r="F11" s="1"/>
      <c r="G11" s="1"/>
      <c r="H11" s="1"/>
      <c r="I11" s="1">
        <v>11451.24</v>
      </c>
      <c r="J11" s="1"/>
      <c r="K11" s="1"/>
      <c r="L11" s="1"/>
      <c r="M11" s="1"/>
      <c r="N11" s="1"/>
      <c r="O11" s="1">
        <f t="shared" si="0"/>
        <v>11451.24</v>
      </c>
    </row>
    <row r="12" spans="1:15" x14ac:dyDescent="0.25">
      <c r="A12" s="7">
        <v>44986</v>
      </c>
      <c r="B12" t="s">
        <v>4</v>
      </c>
      <c r="C12" s="1"/>
      <c r="D12" s="1"/>
      <c r="E12" s="1"/>
      <c r="F12" s="1"/>
      <c r="G12" s="1"/>
      <c r="H12" s="1"/>
      <c r="I12" s="1">
        <v>47766.94</v>
      </c>
      <c r="J12" s="1"/>
      <c r="K12" s="1"/>
      <c r="L12" s="1"/>
      <c r="M12" s="1"/>
      <c r="N12" s="1"/>
      <c r="O12" s="1">
        <f t="shared" si="0"/>
        <v>47766.94</v>
      </c>
    </row>
    <row r="13" spans="1:15" x14ac:dyDescent="0.25">
      <c r="A13" s="7">
        <v>44986</v>
      </c>
      <c r="B13" t="s">
        <v>5</v>
      </c>
      <c r="C13" s="1"/>
      <c r="D13" s="1"/>
      <c r="E13" s="1"/>
      <c r="F13" s="1"/>
      <c r="G13" s="1">
        <v>35119.56</v>
      </c>
      <c r="H13" s="1"/>
      <c r="I13" s="1"/>
      <c r="J13" s="1"/>
      <c r="K13" s="1"/>
      <c r="L13" s="1"/>
      <c r="M13" s="1"/>
      <c r="N13" s="1">
        <v>14768.95</v>
      </c>
      <c r="O13" s="1">
        <f t="shared" si="0"/>
        <v>49888.509999999995</v>
      </c>
    </row>
    <row r="14" spans="1:15" x14ac:dyDescent="0.25">
      <c r="A14" s="7">
        <v>44986</v>
      </c>
      <c r="B14" t="s">
        <v>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v>672326.49</v>
      </c>
      <c r="O14" s="1">
        <f t="shared" si="0"/>
        <v>672326.49</v>
      </c>
    </row>
    <row r="15" spans="1:15" x14ac:dyDescent="0.25">
      <c r="A15" s="7">
        <v>44986</v>
      </c>
      <c r="B15" t="s">
        <v>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v>107054.09</v>
      </c>
      <c r="O15" s="1">
        <f t="shared" si="0"/>
        <v>107054.09</v>
      </c>
    </row>
    <row r="16" spans="1:15" x14ac:dyDescent="0.25">
      <c r="A16" s="7">
        <v>44986</v>
      </c>
      <c r="B16" s="3" t="s">
        <v>8</v>
      </c>
      <c r="C16" s="4">
        <v>4464.92</v>
      </c>
      <c r="D16" s="4">
        <v>3311.5</v>
      </c>
      <c r="E16" s="4">
        <v>3801.92</v>
      </c>
      <c r="F16" s="4">
        <v>110.48</v>
      </c>
      <c r="G16" s="4">
        <f>379094.71-35119.56</f>
        <v>343975.15</v>
      </c>
      <c r="H16" s="4"/>
      <c r="I16" s="4">
        <f>64000.77-11451.24-47766.94</f>
        <v>4782.5899999999965</v>
      </c>
      <c r="J16" s="4">
        <v>3338.59</v>
      </c>
      <c r="K16" s="4">
        <v>20100.57</v>
      </c>
      <c r="L16" s="4">
        <v>807.81</v>
      </c>
      <c r="M16" s="4">
        <v>9233.31</v>
      </c>
      <c r="N16" s="4">
        <v>51750.51</v>
      </c>
      <c r="O16" s="4">
        <f t="shared" si="0"/>
        <v>445677.35000000009</v>
      </c>
    </row>
    <row r="17" spans="1:18" x14ac:dyDescent="0.25">
      <c r="B17" t="s">
        <v>13</v>
      </c>
      <c r="C17" s="1">
        <f>SUM(C7:C16)</f>
        <v>4464.92</v>
      </c>
      <c r="D17" s="1">
        <f>SUM(D7:D16)</f>
        <v>3311.5</v>
      </c>
      <c r="E17" s="1">
        <f>SUM(E7:E16)</f>
        <v>3801.92</v>
      </c>
      <c r="F17" s="1">
        <f>SUM(F7:F16)</f>
        <v>110.48</v>
      </c>
      <c r="G17" s="1">
        <f>SUM(G7:G16)</f>
        <v>379094.71</v>
      </c>
      <c r="H17" s="1">
        <f>SUM(H7:H16)</f>
        <v>67943.22</v>
      </c>
      <c r="I17" s="1">
        <f>SUM(I7:I16)</f>
        <v>64000.77</v>
      </c>
      <c r="J17" s="1">
        <f>SUM(J7:J16)</f>
        <v>3338.59</v>
      </c>
      <c r="K17" s="1">
        <f>SUM(K7:K16)</f>
        <v>20100.57</v>
      </c>
      <c r="L17" s="1">
        <f>SUM(L7:L16)</f>
        <v>807.81</v>
      </c>
      <c r="M17" s="1">
        <f>SUM(M7:M16)</f>
        <v>9233.31</v>
      </c>
      <c r="N17" s="1">
        <f>SUM(N7:N16)</f>
        <v>845900.03999999992</v>
      </c>
      <c r="O17" s="1">
        <f>+SUM(C17:N17)</f>
        <v>1402107.8399999999</v>
      </c>
      <c r="Q17" s="1"/>
      <c r="R17" s="1"/>
    </row>
    <row r="18" spans="1:18" ht="17.25" customHeight="1" x14ac:dyDescent="0.25"/>
    <row r="19" spans="1:18" x14ac:dyDescent="0.25">
      <c r="A19" s="5"/>
      <c r="B19" s="8"/>
      <c r="C19" s="5"/>
      <c r="P19" s="12"/>
    </row>
    <row r="20" spans="1:18" x14ac:dyDescent="0.25">
      <c r="C20" s="5"/>
      <c r="P20" s="2"/>
    </row>
    <row r="21" spans="1:18" ht="18.75" x14ac:dyDescent="0.3">
      <c r="A21" s="11"/>
      <c r="B21" s="11"/>
      <c r="C21" s="15" t="s">
        <v>11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9" t="s">
        <v>10</v>
      </c>
    </row>
    <row r="22" spans="1:18" x14ac:dyDescent="0.25">
      <c r="A22" s="10"/>
      <c r="B22" s="10"/>
      <c r="C22" s="6">
        <v>588</v>
      </c>
      <c r="D22" s="6">
        <v>592</v>
      </c>
      <c r="E22" s="6">
        <v>592.1</v>
      </c>
      <c r="F22" s="6">
        <v>592.20000000000005</v>
      </c>
      <c r="G22" s="6">
        <v>593</v>
      </c>
      <c r="H22" s="6">
        <v>593.20000000000005</v>
      </c>
      <c r="I22" s="6">
        <v>593.29999999999995</v>
      </c>
      <c r="J22" s="6">
        <v>594</v>
      </c>
      <c r="K22" s="6">
        <v>903</v>
      </c>
      <c r="L22" s="6">
        <v>920</v>
      </c>
      <c r="M22" s="6">
        <v>935</v>
      </c>
      <c r="N22" s="6">
        <v>107.31</v>
      </c>
      <c r="O22" s="6">
        <v>143.1</v>
      </c>
    </row>
    <row r="24" spans="1:18" x14ac:dyDescent="0.25">
      <c r="A24" s="5"/>
      <c r="B24" t="s">
        <v>12</v>
      </c>
      <c r="C24" s="1">
        <v>4464.92</v>
      </c>
      <c r="D24" s="1">
        <v>3311.5</v>
      </c>
      <c r="E24" s="1">
        <v>3801.92</v>
      </c>
      <c r="F24" s="1">
        <v>110.48</v>
      </c>
      <c r="G24" s="1">
        <v>379094.71</v>
      </c>
      <c r="H24" s="1">
        <v>67943.22</v>
      </c>
      <c r="I24" s="1">
        <v>64000.77</v>
      </c>
      <c r="J24" s="1">
        <v>3338.59</v>
      </c>
      <c r="K24" s="1">
        <v>20100.57</v>
      </c>
      <c r="L24" s="1">
        <v>807.81</v>
      </c>
      <c r="M24" s="1">
        <v>9233.31</v>
      </c>
      <c r="N24" s="1">
        <v>663625.58000000007</v>
      </c>
      <c r="O24" s="1">
        <f>SUM(C24:N24)</f>
        <v>1219833.3800000001</v>
      </c>
      <c r="P24" s="14">
        <f>O24/O17</f>
        <v>0.86999968561619356</v>
      </c>
    </row>
    <row r="25" spans="1:18" x14ac:dyDescent="0.25">
      <c r="A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8" x14ac:dyDescent="0.25">
      <c r="A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8" ht="18.75" x14ac:dyDescent="0.3">
      <c r="A27" s="5"/>
      <c r="C27" s="9" t="s">
        <v>10</v>
      </c>
      <c r="D27" s="9" t="s">
        <v>11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8" x14ac:dyDescent="0.25">
      <c r="C28" s="6">
        <v>131.21</v>
      </c>
      <c r="D28" s="6">
        <v>143.1</v>
      </c>
    </row>
    <row r="29" spans="1:18" x14ac:dyDescent="0.25">
      <c r="A29" s="5">
        <v>45189</v>
      </c>
      <c r="B29" s="8" t="s">
        <v>9</v>
      </c>
      <c r="C29" s="1">
        <v>420656.41</v>
      </c>
      <c r="D29" s="1">
        <v>420656.41</v>
      </c>
    </row>
    <row r="30" spans="1:18" x14ac:dyDescent="0.25">
      <c r="A30" s="18">
        <v>45225</v>
      </c>
      <c r="B30" s="19" t="s">
        <v>9</v>
      </c>
      <c r="C30" s="4">
        <v>799176.97</v>
      </c>
      <c r="D30" s="4">
        <v>799176.97</v>
      </c>
    </row>
    <row r="31" spans="1:18" x14ac:dyDescent="0.25">
      <c r="C31" s="1">
        <f>SUM(C29:C30)</f>
        <v>1219833.3799999999</v>
      </c>
      <c r="D31" s="1">
        <f>SUM(D29:D30)</f>
        <v>1219833.3799999999</v>
      </c>
    </row>
  </sheetData>
  <mergeCells count="1">
    <mergeCell ref="C21:N21"/>
  </mergeCells>
  <pageMargins left="0.7" right="0.7" top="0.75" bottom="0.75" header="0.3" footer="0.3"/>
  <ignoredErrors>
    <ignoredError sqref="C31:D31 C17:M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Phelps</dc:creator>
  <cp:lastModifiedBy>Travis Siewert</cp:lastModifiedBy>
  <dcterms:created xsi:type="dcterms:W3CDTF">2023-12-01T17:10:52Z</dcterms:created>
  <dcterms:modified xsi:type="dcterms:W3CDTF">2023-12-01T20:21:10Z</dcterms:modified>
</cp:coreProperties>
</file>