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3\"/>
    </mc:Choice>
  </mc:AlternateContent>
  <xr:revisionPtr revIDLastSave="0" documentId="8_{FFFC8676-F02A-40D6-90D9-FA54D746CE3D}" xr6:coauthVersionLast="47" xr6:coauthVersionMax="47" xr10:uidLastSave="{00000000-0000-0000-0000-000000000000}"/>
  <bookViews>
    <workbookView xWindow="25080" yWindow="-120" windowWidth="25440" windowHeight="15390" xr2:uid="{7B759958-E608-464E-8240-018BA900E3AF}"/>
  </bookViews>
  <sheets>
    <sheet name="MAR 2023" sheetId="1" r:id="rId1"/>
    <sheet name="JUNE 2023" sheetId="4" r:id="rId2"/>
    <sheet name="SEPT 2023" sheetId="5" r:id="rId3"/>
  </sheets>
  <definedNames>
    <definedName name="_xlnm.Print_Area" localSheetId="0">'MAR 2023'!$B$8:$L$55</definedName>
    <definedName name="_xlnm.Print_Titles" localSheetId="0">'MAR 2023'!$A:$A,'MAR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5" l="1"/>
  <c r="L38" i="5"/>
  <c r="F39" i="5"/>
  <c r="B39" i="5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B38" i="5"/>
  <c r="A38" i="5"/>
  <c r="F51" i="5"/>
  <c r="L50" i="5"/>
  <c r="L51" i="5" s="1"/>
  <c r="F48" i="5"/>
  <c r="L47" i="5"/>
  <c r="L46" i="5"/>
  <c r="L45" i="5"/>
  <c r="L44" i="5"/>
  <c r="L43" i="5"/>
  <c r="L42" i="5"/>
  <c r="L41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F23" i="5"/>
  <c r="L22" i="5"/>
  <c r="L21" i="5"/>
  <c r="L20" i="5"/>
  <c r="L19" i="5"/>
  <c r="L18" i="5"/>
  <c r="L17" i="5"/>
  <c r="L16" i="5"/>
  <c r="L15" i="5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L14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2" i="5"/>
  <c r="F50" i="4"/>
  <c r="L49" i="4"/>
  <c r="L50" i="4" s="1"/>
  <c r="F47" i="4"/>
  <c r="L46" i="4"/>
  <c r="L45" i="4"/>
  <c r="L44" i="4"/>
  <c r="L43" i="4"/>
  <c r="L42" i="4"/>
  <c r="L41" i="4"/>
  <c r="L40" i="4"/>
  <c r="F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38" i="4" s="1"/>
  <c r="F23" i="4"/>
  <c r="L22" i="4"/>
  <c r="L21" i="4"/>
  <c r="L20" i="4"/>
  <c r="L19" i="4"/>
  <c r="L18" i="4"/>
  <c r="L17" i="4"/>
  <c r="L16" i="4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L15" i="4"/>
  <c r="B15" i="4"/>
  <c r="L14" i="4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L48" i="5" l="1"/>
  <c r="F53" i="5"/>
  <c r="L23" i="5"/>
  <c r="L23" i="4"/>
  <c r="L47" i="4"/>
  <c r="F52" i="4"/>
  <c r="L53" i="5" l="1"/>
  <c r="I55" i="5" s="1"/>
  <c r="L52" i="4"/>
  <c r="I54" i="4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F50" i="1" l="1"/>
  <c r="F47" i="1"/>
  <c r="F38" i="1"/>
  <c r="F23" i="1"/>
  <c r="L49" i="1"/>
  <c r="L50" i="1" s="1"/>
  <c r="L46" i="1"/>
  <c r="L45" i="1"/>
  <c r="L44" i="1"/>
  <c r="L43" i="1"/>
  <c r="L42" i="1"/>
  <c r="L41" i="1"/>
  <c r="L40" i="1"/>
  <c r="L26" i="1"/>
  <c r="L27" i="1"/>
  <c r="L28" i="1"/>
  <c r="L29" i="1"/>
  <c r="L30" i="1"/>
  <c r="L31" i="1"/>
  <c r="L32" i="1"/>
  <c r="L33" i="1"/>
  <c r="L34" i="1"/>
  <c r="L35" i="1"/>
  <c r="L36" i="1"/>
  <c r="L37" i="1"/>
  <c r="L25" i="1"/>
  <c r="L15" i="1"/>
  <c r="L16" i="1"/>
  <c r="L17" i="1"/>
  <c r="L18" i="1"/>
  <c r="L19" i="1"/>
  <c r="L20" i="1"/>
  <c r="L21" i="1"/>
  <c r="L22" i="1"/>
  <c r="L14" i="1"/>
  <c r="F52" i="1" l="1"/>
  <c r="L47" i="1"/>
  <c r="L23" i="1"/>
  <c r="L38" i="1"/>
  <c r="L52" i="1" l="1"/>
  <c r="I54" i="1" s="1"/>
</calcChain>
</file>

<file path=xl/sharedStrings.xml><?xml version="1.0" encoding="utf-8"?>
<sst xmlns="http://schemas.openxmlformats.org/spreadsheetml/2006/main" count="469" uniqueCount="94">
  <si>
    <t>Bond</t>
  </si>
  <si>
    <t>Annualized</t>
  </si>
  <si>
    <t xml:space="preserve">Type </t>
  </si>
  <si>
    <t>Date</t>
  </si>
  <si>
    <t>Cost</t>
  </si>
  <si>
    <t>Rating</t>
  </si>
  <si>
    <t>of Debt</t>
  </si>
  <si>
    <t>of</t>
  </si>
  <si>
    <t>Amount</t>
  </si>
  <si>
    <t>Interest</t>
  </si>
  <si>
    <t>Rate at</t>
  </si>
  <si>
    <t>at Time</t>
  </si>
  <si>
    <t>Type of</t>
  </si>
  <si>
    <t>Col. (d) x</t>
  </si>
  <si>
    <t>Line No.</t>
  </si>
  <si>
    <t>Issue</t>
  </si>
  <si>
    <t>Maturity</t>
  </si>
  <si>
    <t>Outstanding</t>
  </si>
  <si>
    <t>Rate</t>
  </si>
  <si>
    <t>of Issue</t>
  </si>
  <si>
    <t>Obligation</t>
  </si>
  <si>
    <t>Col. (g)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</si>
  <si>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</si>
  <si>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</si>
  <si>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</si>
  <si>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</si>
  <si>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</si>
  <si>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</si>
  <si>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</si>
  <si>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</si>
  <si>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</si>
  <si>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</si>
  <si>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Kenergy Corp.</t>
  </si>
  <si>
    <t>CoBank</t>
  </si>
  <si>
    <t>CFC</t>
  </si>
  <si>
    <t>RET-13-1</t>
  </si>
  <si>
    <t>RET-13-2</t>
  </si>
  <si>
    <t>RET-13-3</t>
  </si>
  <si>
    <t>RET-14-1</t>
  </si>
  <si>
    <t>RET-16-1</t>
  </si>
  <si>
    <t>RET-16-2</t>
  </si>
  <si>
    <t>RET-16-3</t>
  </si>
  <si>
    <t>RET-16-4</t>
  </si>
  <si>
    <t>RET-16-5</t>
  </si>
  <si>
    <t>RUS</t>
  </si>
  <si>
    <t>Total RUS</t>
  </si>
  <si>
    <t>FFB-2-3</t>
  </si>
  <si>
    <t>FFB-2-4</t>
  </si>
  <si>
    <t>FFB-2-5</t>
  </si>
  <si>
    <t>FFB-3-1</t>
  </si>
  <si>
    <t>FFB-3-2</t>
  </si>
  <si>
    <t>FFB-4-1</t>
  </si>
  <si>
    <t>FFB-4-2</t>
  </si>
  <si>
    <t>FFB-4-3</t>
  </si>
  <si>
    <t>FFB-5-1</t>
  </si>
  <si>
    <t>FFB-5-2</t>
  </si>
  <si>
    <t>FFB-5-3</t>
  </si>
  <si>
    <t>FFB-5-4</t>
  </si>
  <si>
    <t>FFB-6-1</t>
  </si>
  <si>
    <t>FFB</t>
  </si>
  <si>
    <t>Total FFB</t>
  </si>
  <si>
    <t>t1</t>
  </si>
  <si>
    <t>t6</t>
  </si>
  <si>
    <t>t7</t>
  </si>
  <si>
    <t>t8</t>
  </si>
  <si>
    <t>t10</t>
  </si>
  <si>
    <t>t20</t>
  </si>
  <si>
    <t>t21</t>
  </si>
  <si>
    <t>Total CoBank</t>
  </si>
  <si>
    <t>Total CFC</t>
  </si>
  <si>
    <t>N/A</t>
  </si>
  <si>
    <t>Grand Total</t>
  </si>
  <si>
    <t>Annualized Cost Rate</t>
  </si>
  <si>
    <t xml:space="preserve">  [Total Col. (J) / Total Col. (d)</t>
  </si>
  <si>
    <t>Case No. 2023-00276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</si>
  <si>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</si>
  <si>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</si>
  <si>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</si>
  <si>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</si>
  <si>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</si>
  <si>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</si>
  <si>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</si>
  <si>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</si>
  <si>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</si>
  <si>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</si>
  <si>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</si>
  <si>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</si>
  <si>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AG REQUEST NO. 1</t>
  </si>
  <si>
    <t>MARCH 31,2023</t>
  </si>
  <si>
    <t>SEPTEMBER 30,2023</t>
  </si>
  <si>
    <t>9/14/2023</t>
  </si>
  <si>
    <t>FFB-6-2</t>
  </si>
  <si>
    <t>Item 3 -LONG TERM DEBT</t>
  </si>
  <si>
    <t>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</si>
</sst>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8" xfId="2" applyFont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left"/>
    </xf>
    <xf numFmtId="165" fontId="0" fillId="0" borderId="0" xfId="3" applyNumberFormat="1" applyFont="1"/>
    <xf numFmtId="165" fontId="0" fillId="0" borderId="8" xfId="3" applyNumberFormat="1" applyFont="1" applyBorder="1"/>
    <xf numFmtId="0" fontId="0" fillId="0" borderId="8" xfId="0" applyBorder="1" applyAlignment="1">
      <alignment horizontal="center"/>
    </xf>
    <xf numFmtId="44" fontId="0" fillId="0" borderId="0" xfId="0" applyNumberFormat="1"/>
    <xf numFmtId="165" fontId="0" fillId="0" borderId="0" xfId="3" applyNumberFormat="1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quotePrefix="1" applyFont="1" applyAlignment="1">
      <alignment horizontal="center"/>
    </xf>
    <xf numFmtId="15" fontId="3" fillId="0" borderId="0" xfId="0" quotePrefix="1" applyNumberFormat="1" applyFont="1"/>
    <xf numFmtId="44" fontId="0" fillId="0" borderId="0" xfId="2" applyFont="1" applyBorder="1"/>
    <xf numFmtId="14" fontId="0" fillId="0" borderId="0" xfId="0" quotePrefix="1" applyNumberForma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D351-9CCD-4C4B-AB13-22FF3F786DBC}">
  <sheetPr>
    <pageSetUpPr fitToPage="1"/>
  </sheetPr>
  <dimension ref="A1:L55"/>
  <sheetViews>
    <sheetView tabSelected="1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B1" sqref="B1"/>
    </sheetView>
  </sheetViews>
  <sheetFormatPr defaultRowHeight="15" x14ac:dyDescent="0.25"/>
  <cols>
    <col min="3" max="3" width="9.5703125" bestFit="1" customWidth="1"/>
    <col min="4" max="5" width="10.7109375" bestFit="1" customWidth="1"/>
    <col min="6" max="6" width="16.28515625" bestFit="1" customWidth="1"/>
    <col min="11" max="11" width="10.28515625" bestFit="1" customWidth="1"/>
    <col min="12" max="12" width="14.28515625" bestFit="1" customWidth="1"/>
  </cols>
  <sheetData>
    <row r="1" spans="1:12" ht="18.75" x14ac:dyDescent="0.3">
      <c r="A1" s="14">
        <v>1</v>
      </c>
      <c r="B1" s="25" t="s">
        <v>32</v>
      </c>
      <c r="C1" s="26"/>
      <c r="D1" s="26"/>
      <c r="E1" s="26"/>
      <c r="K1" t="s">
        <v>86</v>
      </c>
      <c r="L1" s="10" t="s">
        <v>86</v>
      </c>
    </row>
    <row r="2" spans="1:12" ht="18.75" x14ac:dyDescent="0.3">
      <c r="A2" s="14">
        <f>A1+1</f>
        <v>2</v>
      </c>
      <c r="B2" s="25" t="s">
        <v>74</v>
      </c>
      <c r="C2" s="26"/>
      <c r="D2" s="26"/>
      <c r="E2" s="26"/>
    </row>
    <row r="3" spans="1:12" ht="18.75" x14ac:dyDescent="0.3">
      <c r="A3" s="14">
        <f t="shared" ref="A3:A55" si="0">A2+1</f>
        <v>3</v>
      </c>
      <c r="B3" s="25" t="s">
        <v>87</v>
      </c>
      <c r="C3" s="26"/>
      <c r="D3" s="26"/>
      <c r="E3" s="26"/>
    </row>
    <row r="4" spans="1:12" ht="18.75" x14ac:dyDescent="0.3">
      <c r="A4" s="14">
        <f t="shared" si="0"/>
        <v>4</v>
      </c>
      <c r="B4" s="25" t="s">
        <v>92</v>
      </c>
      <c r="C4" s="26"/>
      <c r="D4" s="26"/>
      <c r="E4" s="26"/>
    </row>
    <row r="5" spans="1:12" ht="18.75" x14ac:dyDescent="0.3">
      <c r="A5" s="14">
        <f t="shared" si="0"/>
        <v>5</v>
      </c>
      <c r="B5" s="25" t="s">
        <v>88</v>
      </c>
      <c r="C5" s="26"/>
      <c r="D5" s="26"/>
      <c r="E5" s="26"/>
    </row>
    <row r="6" spans="1:12" ht="18.75" x14ac:dyDescent="0.3">
      <c r="A6" s="14">
        <f t="shared" si="0"/>
        <v>6</v>
      </c>
      <c r="B6" s="25" t="s">
        <v>86</v>
      </c>
      <c r="C6" s="26"/>
      <c r="D6" s="26"/>
      <c r="E6" s="26"/>
    </row>
    <row r="7" spans="1:12" ht="18.75" x14ac:dyDescent="0.3">
      <c r="A7" s="14">
        <f t="shared" si="0"/>
        <v>7</v>
      </c>
      <c r="B7" s="27" t="s">
        <v>75</v>
      </c>
      <c r="C7" s="27" t="s">
        <v>76</v>
      </c>
      <c r="D7" s="27" t="s">
        <v>77</v>
      </c>
      <c r="E7" s="27" t="s">
        <v>78</v>
      </c>
      <c r="F7" s="27" t="s">
        <v>79</v>
      </c>
      <c r="G7" s="27" t="s">
        <v>80</v>
      </c>
      <c r="H7" s="27" t="s">
        <v>81</v>
      </c>
      <c r="I7" s="27" t="s">
        <v>82</v>
      </c>
      <c r="J7" s="27" t="s">
        <v>83</v>
      </c>
      <c r="K7" s="27" t="s">
        <v>84</v>
      </c>
      <c r="L7" s="27" t="s">
        <v>85</v>
      </c>
    </row>
    <row r="8" spans="1:12" x14ac:dyDescent="0.25">
      <c r="A8" s="14">
        <f t="shared" si="0"/>
        <v>8</v>
      </c>
      <c r="B8" s="1"/>
      <c r="C8" s="2"/>
      <c r="D8" s="3"/>
      <c r="E8" s="2"/>
      <c r="F8" s="3"/>
      <c r="G8" s="2"/>
      <c r="H8" s="3"/>
      <c r="I8" s="2"/>
      <c r="J8" s="3"/>
      <c r="K8" s="2"/>
      <c r="L8" s="2"/>
    </row>
    <row r="9" spans="1:12" x14ac:dyDescent="0.25">
      <c r="A9" s="14">
        <f t="shared" si="0"/>
        <v>9</v>
      </c>
      <c r="B9" s="4"/>
      <c r="C9" s="5"/>
      <c r="D9" s="6"/>
      <c r="E9" s="5"/>
      <c r="F9" s="6"/>
      <c r="G9" s="5"/>
      <c r="H9" s="6"/>
      <c r="I9" s="5"/>
      <c r="J9" s="6" t="s">
        <v>0</v>
      </c>
      <c r="K9" s="5"/>
      <c r="L9" s="5" t="s">
        <v>1</v>
      </c>
    </row>
    <row r="10" spans="1:12" x14ac:dyDescent="0.25">
      <c r="A10" s="14">
        <f t="shared" si="0"/>
        <v>10</v>
      </c>
      <c r="B10" s="4"/>
      <c r="C10" s="5" t="s">
        <v>2</v>
      </c>
      <c r="D10" s="6" t="s">
        <v>3</v>
      </c>
      <c r="E10" s="5" t="s">
        <v>3</v>
      </c>
      <c r="F10" s="6"/>
      <c r="G10" s="5"/>
      <c r="H10" s="6" t="s">
        <v>4</v>
      </c>
      <c r="I10" s="5" t="s">
        <v>4</v>
      </c>
      <c r="J10" s="6" t="s">
        <v>5</v>
      </c>
      <c r="K10" s="5"/>
      <c r="L10" s="5" t="s">
        <v>4</v>
      </c>
    </row>
    <row r="11" spans="1:12" x14ac:dyDescent="0.25">
      <c r="A11" s="14">
        <f t="shared" si="0"/>
        <v>11</v>
      </c>
      <c r="B11" s="4"/>
      <c r="C11" s="5" t="s">
        <v>6</v>
      </c>
      <c r="D11" s="6" t="s">
        <v>7</v>
      </c>
      <c r="E11" s="5" t="s">
        <v>7</v>
      </c>
      <c r="F11" s="6" t="s">
        <v>8</v>
      </c>
      <c r="G11" s="5" t="s">
        <v>9</v>
      </c>
      <c r="H11" s="6" t="s">
        <v>10</v>
      </c>
      <c r="I11" s="5" t="s">
        <v>10</v>
      </c>
      <c r="J11" s="6" t="s">
        <v>11</v>
      </c>
      <c r="K11" s="5" t="s">
        <v>12</v>
      </c>
      <c r="L11" s="5" t="s">
        <v>13</v>
      </c>
    </row>
    <row r="12" spans="1:12" x14ac:dyDescent="0.25">
      <c r="A12" s="14">
        <f t="shared" si="0"/>
        <v>12</v>
      </c>
      <c r="B12" s="4" t="s">
        <v>14</v>
      </c>
      <c r="C12" s="5" t="s">
        <v>15</v>
      </c>
      <c r="D12" s="6" t="s">
        <v>15</v>
      </c>
      <c r="E12" s="5" t="s">
        <v>16</v>
      </c>
      <c r="F12" s="6" t="s">
        <v>17</v>
      </c>
      <c r="G12" s="5" t="s">
        <v>18</v>
      </c>
      <c r="H12" s="6" t="s">
        <v>15</v>
      </c>
      <c r="I12" s="5" t="s">
        <v>16</v>
      </c>
      <c r="J12" s="6" t="s">
        <v>19</v>
      </c>
      <c r="K12" s="5" t="s">
        <v>20</v>
      </c>
      <c r="L12" s="5" t="s">
        <v>21</v>
      </c>
    </row>
    <row r="13" spans="1:12" x14ac:dyDescent="0.25">
      <c r="A13" s="14">
        <f t="shared" si="0"/>
        <v>13</v>
      </c>
      <c r="B13" s="7"/>
      <c r="C13" s="8" t="s">
        <v>22</v>
      </c>
      <c r="D13" s="9" t="s">
        <v>23</v>
      </c>
      <c r="E13" s="8" t="s">
        <v>24</v>
      </c>
      <c r="F13" s="9" t="s">
        <v>25</v>
      </c>
      <c r="G13" s="8" t="s">
        <v>26</v>
      </c>
      <c r="H13" s="9" t="s">
        <v>27</v>
      </c>
      <c r="I13" s="8" t="s">
        <v>28</v>
      </c>
      <c r="J13" s="9" t="s">
        <v>29</v>
      </c>
      <c r="K13" s="8" t="s">
        <v>30</v>
      </c>
      <c r="L13" s="8" t="s">
        <v>31</v>
      </c>
    </row>
    <row r="14" spans="1:12" x14ac:dyDescent="0.25">
      <c r="A14" s="14">
        <f t="shared" si="0"/>
        <v>14</v>
      </c>
      <c r="B14" s="14">
        <v>1</v>
      </c>
      <c r="C14" t="s">
        <v>35</v>
      </c>
      <c r="D14" s="23">
        <v>34939</v>
      </c>
      <c r="E14" s="24">
        <v>47466</v>
      </c>
      <c r="F14" s="12">
        <v>509345.72000000003</v>
      </c>
      <c r="G14" s="18">
        <v>2.75E-2</v>
      </c>
      <c r="H14" s="18">
        <v>2.75E-2</v>
      </c>
      <c r="I14" s="18">
        <v>2.75E-2</v>
      </c>
      <c r="J14" s="14" t="s">
        <v>70</v>
      </c>
      <c r="K14" s="14" t="s">
        <v>44</v>
      </c>
      <c r="L14" s="12">
        <f>F14*I14</f>
        <v>14007.007300000001</v>
      </c>
    </row>
    <row r="15" spans="1:12" x14ac:dyDescent="0.25">
      <c r="A15" s="14">
        <f t="shared" si="0"/>
        <v>15</v>
      </c>
      <c r="B15" s="14">
        <f>B14+1</f>
        <v>2</v>
      </c>
      <c r="C15" t="s">
        <v>36</v>
      </c>
      <c r="D15" s="23">
        <v>35192</v>
      </c>
      <c r="E15" s="24">
        <v>47466</v>
      </c>
      <c r="F15" s="12">
        <v>141.01</v>
      </c>
      <c r="G15" s="18">
        <v>1.125E-2</v>
      </c>
      <c r="H15" s="18">
        <v>1.125E-2</v>
      </c>
      <c r="I15" s="18">
        <v>1.125E-2</v>
      </c>
      <c r="J15" s="14" t="s">
        <v>70</v>
      </c>
      <c r="K15" s="14" t="s">
        <v>44</v>
      </c>
      <c r="L15" s="12">
        <f t="shared" ref="L15:L22" si="1">F15*I15</f>
        <v>1.5863624999999999</v>
      </c>
    </row>
    <row r="16" spans="1:12" x14ac:dyDescent="0.25">
      <c r="A16" s="14">
        <f t="shared" si="0"/>
        <v>16</v>
      </c>
      <c r="B16" s="14">
        <f t="shared" ref="B16:B55" si="2">B15+1</f>
        <v>3</v>
      </c>
      <c r="C16" t="s">
        <v>37</v>
      </c>
      <c r="D16" s="23">
        <v>35192</v>
      </c>
      <c r="E16" s="24">
        <v>47466</v>
      </c>
      <c r="F16" s="12">
        <v>481757.88</v>
      </c>
      <c r="G16" s="18">
        <v>1.125E-2</v>
      </c>
      <c r="H16" s="18">
        <v>1.125E-2</v>
      </c>
      <c r="I16" s="18">
        <v>1.125E-2</v>
      </c>
      <c r="J16" s="14" t="s">
        <v>70</v>
      </c>
      <c r="K16" s="14" t="s">
        <v>44</v>
      </c>
      <c r="L16" s="12">
        <f t="shared" si="1"/>
        <v>5419.7761499999997</v>
      </c>
    </row>
    <row r="17" spans="1:12" x14ac:dyDescent="0.25">
      <c r="A17" s="14">
        <f t="shared" si="0"/>
        <v>17</v>
      </c>
      <c r="B17" s="14">
        <f t="shared" si="2"/>
        <v>4</v>
      </c>
      <c r="C17" t="s">
        <v>38</v>
      </c>
      <c r="D17" s="23">
        <v>35779</v>
      </c>
      <c r="E17" s="24">
        <v>48396</v>
      </c>
      <c r="F17" s="12">
        <v>779866.93</v>
      </c>
      <c r="G17" s="18">
        <v>7.4999999999999997E-3</v>
      </c>
      <c r="H17" s="18">
        <v>7.4999999999999997E-3</v>
      </c>
      <c r="I17" s="18">
        <v>7.4999999999999997E-3</v>
      </c>
      <c r="J17" s="14" t="s">
        <v>70</v>
      </c>
      <c r="K17" s="14" t="s">
        <v>44</v>
      </c>
      <c r="L17" s="12">
        <f t="shared" si="1"/>
        <v>5849.0019750000001</v>
      </c>
    </row>
    <row r="18" spans="1:12" x14ac:dyDescent="0.25">
      <c r="A18" s="14">
        <f t="shared" si="0"/>
        <v>18</v>
      </c>
      <c r="B18" s="14">
        <f t="shared" si="2"/>
        <v>5</v>
      </c>
      <c r="C18" t="s">
        <v>39</v>
      </c>
      <c r="D18" s="23">
        <v>36956</v>
      </c>
      <c r="E18" s="24">
        <v>49706</v>
      </c>
      <c r="F18" s="12">
        <v>8458948.8899999987</v>
      </c>
      <c r="G18" s="18">
        <v>2.8750000000000001E-2</v>
      </c>
      <c r="H18" s="18">
        <v>2.8750000000000001E-2</v>
      </c>
      <c r="I18" s="18">
        <v>2.8750000000000001E-2</v>
      </c>
      <c r="J18" s="14" t="s">
        <v>70</v>
      </c>
      <c r="K18" s="14" t="s">
        <v>44</v>
      </c>
      <c r="L18" s="12">
        <f t="shared" si="1"/>
        <v>243194.78058749996</v>
      </c>
    </row>
    <row r="19" spans="1:12" x14ac:dyDescent="0.25">
      <c r="A19" s="14">
        <f t="shared" si="0"/>
        <v>19</v>
      </c>
      <c r="B19" s="14">
        <f t="shared" si="2"/>
        <v>6</v>
      </c>
      <c r="C19" t="s">
        <v>40</v>
      </c>
      <c r="D19" s="23">
        <v>36998</v>
      </c>
      <c r="E19" s="24">
        <v>49706</v>
      </c>
      <c r="F19" s="12">
        <v>5816780.2599999998</v>
      </c>
      <c r="G19" s="18">
        <v>0.02</v>
      </c>
      <c r="H19" s="18">
        <v>0.02</v>
      </c>
      <c r="I19" s="18">
        <v>0.02</v>
      </c>
      <c r="J19" s="14" t="s">
        <v>70</v>
      </c>
      <c r="K19" s="14" t="s">
        <v>44</v>
      </c>
      <c r="L19" s="12">
        <f t="shared" si="1"/>
        <v>116335.60519999999</v>
      </c>
    </row>
    <row r="20" spans="1:12" x14ac:dyDescent="0.25">
      <c r="A20" s="14">
        <f t="shared" si="0"/>
        <v>20</v>
      </c>
      <c r="B20" s="14">
        <f t="shared" si="2"/>
        <v>7</v>
      </c>
      <c r="C20" t="s">
        <v>41</v>
      </c>
      <c r="D20" s="23">
        <v>37271</v>
      </c>
      <c r="E20" s="24">
        <v>49706</v>
      </c>
      <c r="F20" s="12">
        <v>3110981.65</v>
      </c>
      <c r="G20" s="18">
        <v>0.02</v>
      </c>
      <c r="H20" s="18">
        <v>0.02</v>
      </c>
      <c r="I20" s="18">
        <v>0.02</v>
      </c>
      <c r="J20" s="14" t="s">
        <v>70</v>
      </c>
      <c r="K20" s="14" t="s">
        <v>44</v>
      </c>
      <c r="L20" s="12">
        <f t="shared" si="1"/>
        <v>62219.633000000002</v>
      </c>
    </row>
    <row r="21" spans="1:12" x14ac:dyDescent="0.25">
      <c r="A21" s="14">
        <f t="shared" si="0"/>
        <v>21</v>
      </c>
      <c r="B21" s="14">
        <f t="shared" si="2"/>
        <v>8</v>
      </c>
      <c r="C21" t="s">
        <v>42</v>
      </c>
      <c r="D21" s="23">
        <v>37455</v>
      </c>
      <c r="E21" s="24">
        <v>49706</v>
      </c>
      <c r="F21" s="12">
        <v>3984349.75</v>
      </c>
      <c r="G21" s="18">
        <v>1.6250000000000001E-2</v>
      </c>
      <c r="H21" s="18">
        <v>1.6250000000000001E-2</v>
      </c>
      <c r="I21" s="18">
        <v>1.6250000000000001E-2</v>
      </c>
      <c r="J21" s="14" t="s">
        <v>70</v>
      </c>
      <c r="K21" s="14" t="s">
        <v>44</v>
      </c>
      <c r="L21" s="12">
        <f t="shared" si="1"/>
        <v>64745.683437500003</v>
      </c>
    </row>
    <row r="22" spans="1:12" x14ac:dyDescent="0.25">
      <c r="A22" s="14">
        <f t="shared" si="0"/>
        <v>22</v>
      </c>
      <c r="B22" s="14">
        <f t="shared" si="2"/>
        <v>9</v>
      </c>
      <c r="C22" t="s">
        <v>43</v>
      </c>
      <c r="D22" s="23">
        <v>37693</v>
      </c>
      <c r="E22" s="24">
        <v>49706</v>
      </c>
      <c r="F22" s="13">
        <v>4560428.55</v>
      </c>
      <c r="G22" s="19">
        <v>2.5000000000000001E-3</v>
      </c>
      <c r="H22" s="19">
        <v>2.5000000000000001E-3</v>
      </c>
      <c r="I22" s="19">
        <v>2.5000000000000001E-3</v>
      </c>
      <c r="J22" s="20" t="s">
        <v>70</v>
      </c>
      <c r="K22" s="20" t="s">
        <v>44</v>
      </c>
      <c r="L22" s="13">
        <f t="shared" si="1"/>
        <v>11401.071375</v>
      </c>
    </row>
    <row r="23" spans="1:12" x14ac:dyDescent="0.25">
      <c r="A23" s="14">
        <f t="shared" si="0"/>
        <v>23</v>
      </c>
      <c r="B23" s="14">
        <f t="shared" si="2"/>
        <v>10</v>
      </c>
      <c r="C23" s="11" t="s">
        <v>45</v>
      </c>
      <c r="F23" s="12">
        <f>SUM(F14:F22)</f>
        <v>27702600.640000001</v>
      </c>
      <c r="G23" s="18"/>
      <c r="H23" s="18"/>
      <c r="I23" s="18"/>
      <c r="L23" s="12">
        <f>SUM(L14:L22)</f>
        <v>523174.1453875</v>
      </c>
    </row>
    <row r="24" spans="1:12" x14ac:dyDescent="0.25">
      <c r="A24" s="14">
        <f t="shared" si="0"/>
        <v>24</v>
      </c>
      <c r="B24" s="14">
        <f t="shared" si="2"/>
        <v>11</v>
      </c>
      <c r="F24" s="12"/>
      <c r="G24" s="18"/>
      <c r="H24" s="18"/>
      <c r="I24" s="18"/>
      <c r="L24" s="12"/>
    </row>
    <row r="25" spans="1:12" x14ac:dyDescent="0.25">
      <c r="A25" s="14">
        <f t="shared" si="0"/>
        <v>25</v>
      </c>
      <c r="B25" s="14">
        <f t="shared" si="2"/>
        <v>12</v>
      </c>
      <c r="C25" s="15" t="s">
        <v>46</v>
      </c>
      <c r="D25" s="23">
        <v>41068</v>
      </c>
      <c r="E25" s="24">
        <v>52231</v>
      </c>
      <c r="F25" s="12">
        <v>5508536.1900000004</v>
      </c>
      <c r="G25" s="18">
        <v>2.4220000000000002E-2</v>
      </c>
      <c r="H25" s="18">
        <v>2.4220000000000002E-2</v>
      </c>
      <c r="I25" s="18">
        <v>2.4220000000000002E-2</v>
      </c>
      <c r="J25" s="14" t="s">
        <v>70</v>
      </c>
      <c r="K25" s="14" t="s">
        <v>59</v>
      </c>
      <c r="L25" s="12">
        <f t="shared" ref="L25:L37" si="3">F25*I25</f>
        <v>133416.74652180003</v>
      </c>
    </row>
    <row r="26" spans="1:12" x14ac:dyDescent="0.25">
      <c r="A26" s="14">
        <f t="shared" si="0"/>
        <v>26</v>
      </c>
      <c r="B26" s="14">
        <f t="shared" si="2"/>
        <v>13</v>
      </c>
      <c r="C26" s="15" t="s">
        <v>47</v>
      </c>
      <c r="D26" s="23">
        <v>41172</v>
      </c>
      <c r="E26" s="24">
        <v>52231</v>
      </c>
      <c r="F26" s="12">
        <v>4086673.69</v>
      </c>
      <c r="G26" s="18">
        <v>2.6069999999999999E-2</v>
      </c>
      <c r="H26" s="18">
        <v>2.6069999999999999E-2</v>
      </c>
      <c r="I26" s="18">
        <v>2.6069999999999999E-2</v>
      </c>
      <c r="J26" s="14" t="s">
        <v>70</v>
      </c>
      <c r="K26" s="14" t="s">
        <v>59</v>
      </c>
      <c r="L26" s="12">
        <f t="shared" si="3"/>
        <v>106539.58309829999</v>
      </c>
    </row>
    <row r="27" spans="1:12" x14ac:dyDescent="0.25">
      <c r="A27" s="14">
        <f t="shared" si="0"/>
        <v>27</v>
      </c>
      <c r="B27" s="14">
        <f t="shared" si="2"/>
        <v>14</v>
      </c>
      <c r="C27" s="15" t="s">
        <v>48</v>
      </c>
      <c r="D27" s="23">
        <v>41213</v>
      </c>
      <c r="E27" s="24">
        <v>52231</v>
      </c>
      <c r="F27" s="12">
        <v>335071.40999999997</v>
      </c>
      <c r="G27" s="18">
        <v>2.5650000000000003E-2</v>
      </c>
      <c r="H27" s="18">
        <v>2.5650000000000003E-2</v>
      </c>
      <c r="I27" s="18">
        <v>2.5650000000000003E-2</v>
      </c>
      <c r="J27" s="14" t="s">
        <v>70</v>
      </c>
      <c r="K27" s="14" t="s">
        <v>59</v>
      </c>
      <c r="L27" s="12">
        <f t="shared" si="3"/>
        <v>8594.5816665000002</v>
      </c>
    </row>
    <row r="28" spans="1:12" x14ac:dyDescent="0.25">
      <c r="A28" s="14">
        <f t="shared" si="0"/>
        <v>28</v>
      </c>
      <c r="B28" s="14">
        <f t="shared" si="2"/>
        <v>15</v>
      </c>
      <c r="C28" s="15" t="s">
        <v>49</v>
      </c>
      <c r="D28" s="23">
        <v>41319</v>
      </c>
      <c r="E28" s="24">
        <v>53327</v>
      </c>
      <c r="F28" s="12">
        <v>5595378.6200000001</v>
      </c>
      <c r="G28" s="18">
        <v>2.3790000000000002E-2</v>
      </c>
      <c r="H28" s="18">
        <v>2.3790000000000002E-2</v>
      </c>
      <c r="I28" s="18">
        <v>2.3790000000000002E-2</v>
      </c>
      <c r="J28" s="14" t="s">
        <v>70</v>
      </c>
      <c r="K28" s="14" t="s">
        <v>59</v>
      </c>
      <c r="L28" s="12">
        <f t="shared" si="3"/>
        <v>133114.05736980002</v>
      </c>
    </row>
    <row r="29" spans="1:12" x14ac:dyDescent="0.25">
      <c r="A29" s="14">
        <f t="shared" si="0"/>
        <v>29</v>
      </c>
      <c r="B29" s="14">
        <f t="shared" si="2"/>
        <v>16</v>
      </c>
      <c r="C29" s="15" t="s">
        <v>50</v>
      </c>
      <c r="D29" s="23">
        <v>41341</v>
      </c>
      <c r="E29" s="24">
        <v>53327</v>
      </c>
      <c r="F29" s="12">
        <v>9930803.0800000001</v>
      </c>
      <c r="G29" s="18">
        <v>2.911E-2</v>
      </c>
      <c r="H29" s="18">
        <v>2.911E-2</v>
      </c>
      <c r="I29" s="18">
        <v>2.911E-2</v>
      </c>
      <c r="J29" s="14" t="s">
        <v>70</v>
      </c>
      <c r="K29" s="14" t="s">
        <v>59</v>
      </c>
      <c r="L29" s="12">
        <f t="shared" si="3"/>
        <v>289085.67765880004</v>
      </c>
    </row>
    <row r="30" spans="1:12" x14ac:dyDescent="0.25">
      <c r="A30" s="14">
        <f t="shared" si="0"/>
        <v>30</v>
      </c>
      <c r="B30" s="14">
        <f t="shared" si="2"/>
        <v>17</v>
      </c>
      <c r="C30" s="15" t="s">
        <v>51</v>
      </c>
      <c r="D30" s="23">
        <v>41890</v>
      </c>
      <c r="E30" s="24">
        <v>54057</v>
      </c>
      <c r="F30" s="12">
        <v>6756319.3499999996</v>
      </c>
      <c r="G30" s="18">
        <v>3.1030000000000002E-2</v>
      </c>
      <c r="H30" s="18">
        <v>3.1030000000000002E-2</v>
      </c>
      <c r="I30" s="18">
        <v>3.1030000000000002E-2</v>
      </c>
      <c r="J30" s="14" t="s">
        <v>70</v>
      </c>
      <c r="K30" s="14" t="s">
        <v>59</v>
      </c>
      <c r="L30" s="12">
        <f t="shared" si="3"/>
        <v>209648.5894305</v>
      </c>
    </row>
    <row r="31" spans="1:12" x14ac:dyDescent="0.25">
      <c r="A31" s="14">
        <f t="shared" si="0"/>
        <v>31</v>
      </c>
      <c r="B31" s="14">
        <f t="shared" si="2"/>
        <v>18</v>
      </c>
      <c r="C31" s="15" t="s">
        <v>52</v>
      </c>
      <c r="D31" s="23">
        <v>42174</v>
      </c>
      <c r="E31" s="24">
        <v>54057</v>
      </c>
      <c r="F31" s="12">
        <v>9261983.0399999991</v>
      </c>
      <c r="G31" s="18">
        <v>2.9920000000000002E-2</v>
      </c>
      <c r="H31" s="18">
        <v>2.9920000000000002E-2</v>
      </c>
      <c r="I31" s="18">
        <v>2.9920000000000002E-2</v>
      </c>
      <c r="J31" s="14" t="s">
        <v>70</v>
      </c>
      <c r="K31" s="14" t="s">
        <v>59</v>
      </c>
      <c r="L31" s="12">
        <f t="shared" si="3"/>
        <v>277118.5325568</v>
      </c>
    </row>
    <row r="32" spans="1:12" x14ac:dyDescent="0.25">
      <c r="A32" s="14">
        <f t="shared" si="0"/>
        <v>32</v>
      </c>
      <c r="B32" s="14">
        <f t="shared" si="2"/>
        <v>19</v>
      </c>
      <c r="C32" s="15" t="s">
        <v>53</v>
      </c>
      <c r="D32" s="23">
        <v>42544</v>
      </c>
      <c r="E32" s="24">
        <v>54057</v>
      </c>
      <c r="F32" s="12">
        <v>7547714.2199999997</v>
      </c>
      <c r="G32" s="18">
        <v>2.2620000000000001E-2</v>
      </c>
      <c r="H32" s="18">
        <v>2.2620000000000001E-2</v>
      </c>
      <c r="I32" s="18">
        <v>2.2620000000000001E-2</v>
      </c>
      <c r="J32" s="14" t="s">
        <v>70</v>
      </c>
      <c r="K32" s="14" t="s">
        <v>59</v>
      </c>
      <c r="L32" s="12">
        <f t="shared" si="3"/>
        <v>170729.29565640001</v>
      </c>
    </row>
    <row r="33" spans="1:12" x14ac:dyDescent="0.25">
      <c r="A33" s="14">
        <f t="shared" si="0"/>
        <v>33</v>
      </c>
      <c r="B33" s="14">
        <f t="shared" si="2"/>
        <v>20</v>
      </c>
      <c r="C33" s="15" t="s">
        <v>54</v>
      </c>
      <c r="D33" s="23">
        <v>43007</v>
      </c>
      <c r="E33" s="24">
        <v>55518</v>
      </c>
      <c r="F33" s="12">
        <v>7354872.5699999994</v>
      </c>
      <c r="G33" s="18">
        <v>2.81E-2</v>
      </c>
      <c r="H33" s="18">
        <v>2.81E-2</v>
      </c>
      <c r="I33" s="18">
        <v>2.81E-2</v>
      </c>
      <c r="J33" s="14" t="s">
        <v>70</v>
      </c>
      <c r="K33" s="14" t="s">
        <v>59</v>
      </c>
      <c r="L33" s="12">
        <f t="shared" si="3"/>
        <v>206671.91921699999</v>
      </c>
    </row>
    <row r="34" spans="1:12" x14ac:dyDescent="0.25">
      <c r="A34" s="14">
        <f t="shared" si="0"/>
        <v>34</v>
      </c>
      <c r="B34" s="14">
        <f t="shared" si="2"/>
        <v>21</v>
      </c>
      <c r="C34" s="15" t="s">
        <v>55</v>
      </c>
      <c r="D34" s="23">
        <v>43252</v>
      </c>
      <c r="E34" s="24">
        <v>55518</v>
      </c>
      <c r="F34" s="12">
        <v>7380328.8499999996</v>
      </c>
      <c r="G34" s="18">
        <v>3.0520000000000002E-2</v>
      </c>
      <c r="H34" s="18">
        <v>3.0520000000000002E-2</v>
      </c>
      <c r="I34" s="18">
        <v>3.0520000000000002E-2</v>
      </c>
      <c r="J34" s="14" t="s">
        <v>70</v>
      </c>
      <c r="K34" s="14" t="s">
        <v>59</v>
      </c>
      <c r="L34" s="12">
        <f t="shared" si="3"/>
        <v>225247.63650200001</v>
      </c>
    </row>
    <row r="35" spans="1:12" x14ac:dyDescent="0.25">
      <c r="A35" s="14">
        <f t="shared" si="0"/>
        <v>35</v>
      </c>
      <c r="B35" s="14">
        <f t="shared" si="2"/>
        <v>22</v>
      </c>
      <c r="C35" s="15" t="s">
        <v>56</v>
      </c>
      <c r="D35" s="23">
        <v>43629</v>
      </c>
      <c r="E35" s="24">
        <v>55518</v>
      </c>
      <c r="F35" s="12">
        <v>7374592.2000000002</v>
      </c>
      <c r="G35" s="18">
        <v>2.5690000000000001E-2</v>
      </c>
      <c r="H35" s="18">
        <v>2.5690000000000001E-2</v>
      </c>
      <c r="I35" s="18">
        <v>2.5690000000000001E-2</v>
      </c>
      <c r="J35" s="14" t="s">
        <v>70</v>
      </c>
      <c r="K35" s="14" t="s">
        <v>59</v>
      </c>
      <c r="L35" s="12">
        <f t="shared" si="3"/>
        <v>189453.27361800001</v>
      </c>
    </row>
    <row r="36" spans="1:12" x14ac:dyDescent="0.25">
      <c r="A36" s="14">
        <f t="shared" si="0"/>
        <v>36</v>
      </c>
      <c r="B36" s="14">
        <f t="shared" si="2"/>
        <v>23</v>
      </c>
      <c r="C36" s="15" t="s">
        <v>57</v>
      </c>
      <c r="D36" s="23">
        <v>43907</v>
      </c>
      <c r="E36" s="24">
        <v>55518</v>
      </c>
      <c r="F36" s="12">
        <v>7363371.5799999991</v>
      </c>
      <c r="G36" s="18">
        <v>1.252E-2</v>
      </c>
      <c r="H36" s="18">
        <v>1.252E-2</v>
      </c>
      <c r="I36" s="18">
        <v>1.252E-2</v>
      </c>
      <c r="J36" s="14" t="s">
        <v>70</v>
      </c>
      <c r="K36" s="14" t="s">
        <v>59</v>
      </c>
      <c r="L36" s="12">
        <f t="shared" si="3"/>
        <v>92189.412181599982</v>
      </c>
    </row>
    <row r="37" spans="1:12" x14ac:dyDescent="0.25">
      <c r="A37" s="14">
        <f t="shared" si="0"/>
        <v>37</v>
      </c>
      <c r="B37" s="14">
        <f t="shared" si="2"/>
        <v>24</v>
      </c>
      <c r="C37" s="15" t="s">
        <v>58</v>
      </c>
      <c r="D37" s="23">
        <v>44907</v>
      </c>
      <c r="E37" s="24">
        <v>56614</v>
      </c>
      <c r="F37" s="13">
        <v>8729141.1699999999</v>
      </c>
      <c r="G37" s="19">
        <v>3.7880000000000004E-2</v>
      </c>
      <c r="H37" s="19">
        <v>3.7880000000000004E-2</v>
      </c>
      <c r="I37" s="19">
        <v>3.7880000000000004E-2</v>
      </c>
      <c r="J37" s="20" t="s">
        <v>70</v>
      </c>
      <c r="K37" s="20" t="s">
        <v>59</v>
      </c>
      <c r="L37" s="13">
        <f t="shared" si="3"/>
        <v>330659.86751960003</v>
      </c>
    </row>
    <row r="38" spans="1:12" x14ac:dyDescent="0.25">
      <c r="A38" s="14">
        <f t="shared" si="0"/>
        <v>38</v>
      </c>
      <c r="B38" s="14">
        <f t="shared" si="2"/>
        <v>25</v>
      </c>
      <c r="C38" s="17" t="s">
        <v>60</v>
      </c>
      <c r="F38" s="12">
        <f>SUM(F25:F37)</f>
        <v>87224785.969999999</v>
      </c>
      <c r="G38" s="18"/>
      <c r="H38" s="18"/>
      <c r="I38" s="18"/>
      <c r="J38" s="14"/>
      <c r="L38" s="12">
        <f>SUM(L25:L37)</f>
        <v>2372469.1729971003</v>
      </c>
    </row>
    <row r="39" spans="1:12" x14ac:dyDescent="0.25">
      <c r="A39" s="14">
        <f t="shared" si="0"/>
        <v>39</v>
      </c>
      <c r="B39" s="14">
        <f t="shared" si="2"/>
        <v>26</v>
      </c>
      <c r="F39" s="12"/>
      <c r="G39" s="18"/>
      <c r="H39" s="18"/>
      <c r="I39" s="18"/>
      <c r="J39" s="14"/>
      <c r="L39" s="12"/>
    </row>
    <row r="40" spans="1:12" x14ac:dyDescent="0.25">
      <c r="A40" s="14">
        <f t="shared" si="0"/>
        <v>40</v>
      </c>
      <c r="B40" s="14">
        <f t="shared" si="2"/>
        <v>27</v>
      </c>
      <c r="C40" s="15" t="s">
        <v>61</v>
      </c>
      <c r="D40" s="24">
        <v>35612</v>
      </c>
      <c r="E40" s="24">
        <v>48395</v>
      </c>
      <c r="F40" s="12">
        <v>981883.61</v>
      </c>
      <c r="G40" s="18">
        <v>6.3500000000000001E-2</v>
      </c>
      <c r="H40" s="18">
        <v>6.3500000000000001E-2</v>
      </c>
      <c r="I40" s="18">
        <v>6.3500000000000001E-2</v>
      </c>
      <c r="J40" s="14" t="s">
        <v>70</v>
      </c>
      <c r="K40" s="14" t="s">
        <v>33</v>
      </c>
      <c r="L40" s="12">
        <f t="shared" ref="L40:L49" si="4">F40*I40</f>
        <v>62349.609235000004</v>
      </c>
    </row>
    <row r="41" spans="1:12" x14ac:dyDescent="0.25">
      <c r="A41" s="14">
        <f t="shared" si="0"/>
        <v>41</v>
      </c>
      <c r="B41" s="14">
        <f t="shared" si="2"/>
        <v>28</v>
      </c>
      <c r="C41" s="15" t="s">
        <v>62</v>
      </c>
      <c r="D41" s="24">
        <v>34247</v>
      </c>
      <c r="E41" s="24">
        <v>46783</v>
      </c>
      <c r="F41" s="12">
        <v>481726.52999999997</v>
      </c>
      <c r="G41" s="18">
        <v>2.9700000000000001E-2</v>
      </c>
      <c r="H41" s="18">
        <v>2.9700000000000001E-2</v>
      </c>
      <c r="I41" s="18">
        <v>2.9700000000000001E-2</v>
      </c>
      <c r="J41" s="14" t="s">
        <v>70</v>
      </c>
      <c r="K41" s="14" t="s">
        <v>33</v>
      </c>
      <c r="L41" s="12">
        <f t="shared" si="4"/>
        <v>14307.277941</v>
      </c>
    </row>
    <row r="42" spans="1:12" x14ac:dyDescent="0.25">
      <c r="A42" s="14">
        <f t="shared" si="0"/>
        <v>42</v>
      </c>
      <c r="B42" s="14">
        <f t="shared" si="2"/>
        <v>29</v>
      </c>
      <c r="C42" s="15" t="s">
        <v>63</v>
      </c>
      <c r="D42" s="24">
        <v>34339</v>
      </c>
      <c r="E42" s="24">
        <v>47483</v>
      </c>
      <c r="F42" s="12">
        <v>597145.2300000001</v>
      </c>
      <c r="G42" s="18">
        <v>2.4400000000000002E-2</v>
      </c>
      <c r="H42" s="18">
        <v>2.4400000000000002E-2</v>
      </c>
      <c r="I42" s="18">
        <v>2.4400000000000002E-2</v>
      </c>
      <c r="J42" s="14" t="s">
        <v>70</v>
      </c>
      <c r="K42" s="14" t="s">
        <v>33</v>
      </c>
      <c r="L42" s="12">
        <f t="shared" si="4"/>
        <v>14570.343612000004</v>
      </c>
    </row>
    <row r="43" spans="1:12" x14ac:dyDescent="0.25">
      <c r="A43" s="14">
        <f t="shared" si="0"/>
        <v>43</v>
      </c>
      <c r="B43" s="14">
        <f t="shared" si="2"/>
        <v>30</v>
      </c>
      <c r="C43" s="15" t="s">
        <v>64</v>
      </c>
      <c r="D43" s="24">
        <v>33770</v>
      </c>
      <c r="E43" s="24">
        <v>45838</v>
      </c>
      <c r="F43" s="12">
        <v>317139</v>
      </c>
      <c r="G43" s="18">
        <v>5.3600000000000002E-2</v>
      </c>
      <c r="H43" s="18">
        <v>5.3600000000000002E-2</v>
      </c>
      <c r="I43" s="18">
        <v>5.3600000000000002E-2</v>
      </c>
      <c r="J43" s="14" t="s">
        <v>70</v>
      </c>
      <c r="K43" s="14" t="s">
        <v>33</v>
      </c>
      <c r="L43" s="12">
        <f t="shared" si="4"/>
        <v>16998.650400000002</v>
      </c>
    </row>
    <row r="44" spans="1:12" x14ac:dyDescent="0.25">
      <c r="A44" s="14">
        <f t="shared" si="0"/>
        <v>44</v>
      </c>
      <c r="B44" s="14">
        <f t="shared" si="2"/>
        <v>31</v>
      </c>
      <c r="C44" s="15" t="s">
        <v>65</v>
      </c>
      <c r="D44" s="24">
        <v>37166</v>
      </c>
      <c r="E44" s="24">
        <v>46356</v>
      </c>
      <c r="F44" s="12">
        <v>963322.35999999987</v>
      </c>
      <c r="G44" s="18">
        <v>6.3E-2</v>
      </c>
      <c r="H44" s="18">
        <v>6.3E-2</v>
      </c>
      <c r="I44" s="18">
        <v>6.3E-2</v>
      </c>
      <c r="J44" s="14" t="s">
        <v>70</v>
      </c>
      <c r="K44" s="14" t="s">
        <v>33</v>
      </c>
      <c r="L44" s="12">
        <f t="shared" si="4"/>
        <v>60689.308679999995</v>
      </c>
    </row>
    <row r="45" spans="1:12" x14ac:dyDescent="0.25">
      <c r="A45" s="14">
        <f t="shared" si="0"/>
        <v>45</v>
      </c>
      <c r="B45" s="14">
        <f t="shared" si="2"/>
        <v>32</v>
      </c>
      <c r="C45" s="15" t="s">
        <v>66</v>
      </c>
      <c r="D45" s="24">
        <v>38217</v>
      </c>
      <c r="E45" s="24">
        <v>45747</v>
      </c>
      <c r="F45" s="12">
        <v>105558.93000000001</v>
      </c>
      <c r="G45" s="18">
        <v>4.4999999999999998E-2</v>
      </c>
      <c r="H45" s="18">
        <v>4.4999999999999998E-2</v>
      </c>
      <c r="I45" s="18">
        <v>4.4999999999999998E-2</v>
      </c>
      <c r="J45" s="14" t="s">
        <v>70</v>
      </c>
      <c r="K45" s="14" t="s">
        <v>33</v>
      </c>
      <c r="L45" s="12">
        <f t="shared" si="4"/>
        <v>4750.1518500000002</v>
      </c>
    </row>
    <row r="46" spans="1:12" x14ac:dyDescent="0.25">
      <c r="A46" s="14">
        <f t="shared" si="0"/>
        <v>46</v>
      </c>
      <c r="B46" s="14">
        <f t="shared" si="2"/>
        <v>33</v>
      </c>
      <c r="C46" s="15" t="s">
        <v>67</v>
      </c>
      <c r="D46" s="24">
        <v>38217</v>
      </c>
      <c r="E46" s="24">
        <v>47208</v>
      </c>
      <c r="F46" s="13">
        <v>411017.28</v>
      </c>
      <c r="G46" s="19">
        <v>4.4999999999999998E-2</v>
      </c>
      <c r="H46" s="19">
        <v>4.4999999999999998E-2</v>
      </c>
      <c r="I46" s="19">
        <v>4.4999999999999998E-2</v>
      </c>
      <c r="J46" s="20" t="s">
        <v>70</v>
      </c>
      <c r="K46" s="20" t="s">
        <v>33</v>
      </c>
      <c r="L46" s="13">
        <f t="shared" si="4"/>
        <v>18495.777600000001</v>
      </c>
    </row>
    <row r="47" spans="1:12" x14ac:dyDescent="0.25">
      <c r="A47" s="14">
        <f t="shared" si="0"/>
        <v>47</v>
      </c>
      <c r="B47" s="14">
        <f t="shared" si="2"/>
        <v>34</v>
      </c>
      <c r="C47" s="17" t="s">
        <v>68</v>
      </c>
      <c r="F47" s="12">
        <f>SUM(F40:F46)</f>
        <v>3857792.9400000004</v>
      </c>
      <c r="G47" s="18"/>
      <c r="H47" s="18"/>
      <c r="I47" s="18"/>
      <c r="J47" s="14"/>
      <c r="L47" s="12">
        <f>SUM(L40:L46)</f>
        <v>192161.11931800001</v>
      </c>
    </row>
    <row r="48" spans="1:12" x14ac:dyDescent="0.25">
      <c r="A48" s="14">
        <f t="shared" si="0"/>
        <v>48</v>
      </c>
      <c r="B48" s="14">
        <f t="shared" si="2"/>
        <v>35</v>
      </c>
      <c r="F48" s="12"/>
      <c r="G48" s="18"/>
      <c r="H48" s="18"/>
      <c r="I48" s="18"/>
      <c r="J48" s="14"/>
      <c r="L48" s="12"/>
    </row>
    <row r="49" spans="1:12" x14ac:dyDescent="0.25">
      <c r="A49" s="14">
        <f t="shared" si="0"/>
        <v>49</v>
      </c>
      <c r="B49" s="14">
        <f t="shared" si="2"/>
        <v>36</v>
      </c>
      <c r="C49" s="16">
        <v>4001</v>
      </c>
      <c r="D49" s="24">
        <v>42255</v>
      </c>
      <c r="E49" s="24">
        <v>50464</v>
      </c>
      <c r="F49" s="13">
        <v>20380061.120000001</v>
      </c>
      <c r="G49" s="19">
        <v>4.1000000000000002E-2</v>
      </c>
      <c r="H49" s="19">
        <v>4.1000000000000002E-2</v>
      </c>
      <c r="I49" s="19">
        <v>4.1000000000000002E-2</v>
      </c>
      <c r="J49" s="20" t="s">
        <v>70</v>
      </c>
      <c r="K49" s="20" t="s">
        <v>34</v>
      </c>
      <c r="L49" s="13">
        <f t="shared" si="4"/>
        <v>835582.50592000003</v>
      </c>
    </row>
    <row r="50" spans="1:12" x14ac:dyDescent="0.25">
      <c r="A50" s="14">
        <f t="shared" si="0"/>
        <v>50</v>
      </c>
      <c r="B50" s="14">
        <f t="shared" si="2"/>
        <v>37</v>
      </c>
      <c r="C50" s="17" t="s">
        <v>69</v>
      </c>
      <c r="F50" s="21">
        <f>SUM(F49)</f>
        <v>20380061.120000001</v>
      </c>
      <c r="I50" s="18"/>
      <c r="L50" s="21">
        <f>SUM(L49)</f>
        <v>835582.50592000003</v>
      </c>
    </row>
    <row r="51" spans="1:12" x14ac:dyDescent="0.25">
      <c r="A51" s="14">
        <f t="shared" si="0"/>
        <v>51</v>
      </c>
      <c r="B51" s="14">
        <f t="shared" si="2"/>
        <v>38</v>
      </c>
    </row>
    <row r="52" spans="1:12" x14ac:dyDescent="0.25">
      <c r="A52" s="14">
        <f t="shared" si="0"/>
        <v>52</v>
      </c>
      <c r="B52" s="14">
        <f t="shared" si="2"/>
        <v>39</v>
      </c>
      <c r="C52" t="s">
        <v>71</v>
      </c>
      <c r="F52" s="21">
        <f>F23+F38+F47+F50</f>
        <v>139165240.66999999</v>
      </c>
      <c r="L52" s="21">
        <f>L23+L38+L47+L50</f>
        <v>3923386.9436226003</v>
      </c>
    </row>
    <row r="53" spans="1:12" x14ac:dyDescent="0.25">
      <c r="A53" s="14">
        <f t="shared" si="0"/>
        <v>53</v>
      </c>
      <c r="B53" s="14">
        <f t="shared" si="2"/>
        <v>40</v>
      </c>
    </row>
    <row r="54" spans="1:12" x14ac:dyDescent="0.25">
      <c r="A54" s="14">
        <f t="shared" si="0"/>
        <v>54</v>
      </c>
      <c r="B54" s="14">
        <f t="shared" si="2"/>
        <v>41</v>
      </c>
      <c r="C54" t="s">
        <v>72</v>
      </c>
      <c r="I54" s="22">
        <f>L52/F52</f>
        <v>2.8192290867559786E-2</v>
      </c>
    </row>
    <row r="55" spans="1:12" x14ac:dyDescent="0.25">
      <c r="A55" s="14">
        <f t="shared" si="0"/>
        <v>55</v>
      </c>
      <c r="B55" s="14">
        <f t="shared" si="2"/>
        <v>42</v>
      </c>
      <c r="C55" t="s">
        <v>73</v>
      </c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97E4-4D3F-445A-BC48-E99C5969D758}">
  <dimension ref="A1:L55"/>
  <sheetViews>
    <sheetView workbookViewId="0">
      <selection activeCell="B6" sqref="B6"/>
    </sheetView>
  </sheetViews>
  <sheetFormatPr defaultRowHeight="15" x14ac:dyDescent="0.25"/>
  <cols>
    <col min="2" max="2" width="12.42578125" bestFit="1" customWidth="1"/>
    <col min="3" max="3" width="9.5703125" bestFit="1" customWidth="1"/>
    <col min="4" max="5" width="10.7109375" bestFit="1" customWidth="1"/>
    <col min="6" max="6" width="16.28515625" bestFit="1" customWidth="1"/>
    <col min="11" max="11" width="10.28515625" bestFit="1" customWidth="1"/>
    <col min="12" max="12" width="14.28515625" bestFit="1" customWidth="1"/>
  </cols>
  <sheetData>
    <row r="1" spans="1:12" ht="18.75" x14ac:dyDescent="0.3">
      <c r="A1" s="14">
        <v>1</v>
      </c>
      <c r="B1" s="25" t="s">
        <v>32</v>
      </c>
      <c r="C1" s="26"/>
      <c r="D1" s="26"/>
      <c r="E1" s="26"/>
      <c r="K1" t="s">
        <v>86</v>
      </c>
      <c r="L1" s="10" t="s">
        <v>86</v>
      </c>
    </row>
    <row r="2" spans="1:12" ht="18.75" x14ac:dyDescent="0.3">
      <c r="A2" s="14">
        <f>A1+1</f>
        <v>2</v>
      </c>
      <c r="B2" s="25" t="s">
        <v>74</v>
      </c>
      <c r="C2" s="26"/>
      <c r="D2" s="26"/>
      <c r="E2" s="26"/>
    </row>
    <row r="3" spans="1:12" ht="18.75" x14ac:dyDescent="0.3">
      <c r="A3" s="14">
        <f t="shared" ref="A3:B18" si="0">A2+1</f>
        <v>3</v>
      </c>
      <c r="B3" s="25" t="s">
        <v>87</v>
      </c>
      <c r="C3" s="26"/>
      <c r="D3" s="26"/>
      <c r="E3" s="26"/>
    </row>
    <row r="4" spans="1:12" ht="18.75" x14ac:dyDescent="0.3">
      <c r="A4" s="14">
        <f t="shared" si="0"/>
        <v>4</v>
      </c>
      <c r="B4" s="25" t="s">
        <v>92</v>
      </c>
      <c r="C4" s="26"/>
      <c r="D4" s="26"/>
      <c r="E4" s="26"/>
    </row>
    <row r="5" spans="1:12" ht="18.75" x14ac:dyDescent="0.3">
      <c r="A5" s="14">
        <f t="shared" si="0"/>
        <v>5</v>
      </c>
      <c r="B5" s="28" t="s">
        <v>93</v>
      </c>
      <c r="C5" s="26"/>
      <c r="D5" s="26"/>
      <c r="E5" s="26"/>
    </row>
    <row r="6" spans="1:12" ht="18.75" x14ac:dyDescent="0.3">
      <c r="A6" s="14">
        <f t="shared" si="0"/>
        <v>6</v>
      </c>
      <c r="B6" s="25" t="s">
        <v>86</v>
      </c>
      <c r="C6" s="26"/>
      <c r="D6" s="26"/>
      <c r="E6" s="26"/>
    </row>
    <row r="7" spans="1:12" ht="18.75" x14ac:dyDescent="0.3">
      <c r="A7" s="14">
        <f t="shared" si="0"/>
        <v>7</v>
      </c>
      <c r="B7" s="27" t="s">
        <v>75</v>
      </c>
      <c r="C7" s="27" t="s">
        <v>76</v>
      </c>
      <c r="D7" s="27" t="s">
        <v>77</v>
      </c>
      <c r="E7" s="27" t="s">
        <v>78</v>
      </c>
      <c r="F7" s="27" t="s">
        <v>79</v>
      </c>
      <c r="G7" s="27" t="s">
        <v>80</v>
      </c>
      <c r="H7" s="27" t="s">
        <v>81</v>
      </c>
      <c r="I7" s="27" t="s">
        <v>82</v>
      </c>
      <c r="J7" s="27" t="s">
        <v>83</v>
      </c>
      <c r="K7" s="27" t="s">
        <v>84</v>
      </c>
      <c r="L7" s="27" t="s">
        <v>85</v>
      </c>
    </row>
    <row r="8" spans="1:12" x14ac:dyDescent="0.25">
      <c r="A8" s="14">
        <f t="shared" si="0"/>
        <v>8</v>
      </c>
      <c r="B8" s="1"/>
      <c r="C8" s="2"/>
      <c r="D8" s="3"/>
      <c r="E8" s="2"/>
      <c r="F8" s="3"/>
      <c r="G8" s="2"/>
      <c r="H8" s="3"/>
      <c r="I8" s="2"/>
      <c r="J8" s="3"/>
      <c r="K8" s="2"/>
      <c r="L8" s="2"/>
    </row>
    <row r="9" spans="1:12" x14ac:dyDescent="0.25">
      <c r="A9" s="14">
        <f t="shared" si="0"/>
        <v>9</v>
      </c>
      <c r="B9" s="4"/>
      <c r="C9" s="5"/>
      <c r="D9" s="6"/>
      <c r="E9" s="5"/>
      <c r="F9" s="6"/>
      <c r="G9" s="5"/>
      <c r="H9" s="6"/>
      <c r="I9" s="5"/>
      <c r="J9" s="6" t="s">
        <v>0</v>
      </c>
      <c r="K9" s="5"/>
      <c r="L9" s="5" t="s">
        <v>1</v>
      </c>
    </row>
    <row r="10" spans="1:12" x14ac:dyDescent="0.25">
      <c r="A10" s="14">
        <f t="shared" si="0"/>
        <v>10</v>
      </c>
      <c r="B10" s="4"/>
      <c r="C10" s="5" t="s">
        <v>2</v>
      </c>
      <c r="D10" s="6" t="s">
        <v>3</v>
      </c>
      <c r="E10" s="5" t="s">
        <v>3</v>
      </c>
      <c r="F10" s="6"/>
      <c r="G10" s="5"/>
      <c r="H10" s="6" t="s">
        <v>4</v>
      </c>
      <c r="I10" s="5" t="s">
        <v>4</v>
      </c>
      <c r="J10" s="6" t="s">
        <v>5</v>
      </c>
      <c r="K10" s="5"/>
      <c r="L10" s="5" t="s">
        <v>4</v>
      </c>
    </row>
    <row r="11" spans="1:12" x14ac:dyDescent="0.25">
      <c r="A11" s="14">
        <f t="shared" si="0"/>
        <v>11</v>
      </c>
      <c r="B11" s="4"/>
      <c r="C11" s="5" t="s">
        <v>6</v>
      </c>
      <c r="D11" s="6" t="s">
        <v>7</v>
      </c>
      <c r="E11" s="5" t="s">
        <v>7</v>
      </c>
      <c r="F11" s="6" t="s">
        <v>8</v>
      </c>
      <c r="G11" s="5" t="s">
        <v>9</v>
      </c>
      <c r="H11" s="6" t="s">
        <v>10</v>
      </c>
      <c r="I11" s="5" t="s">
        <v>10</v>
      </c>
      <c r="J11" s="6" t="s">
        <v>11</v>
      </c>
      <c r="K11" s="5" t="s">
        <v>12</v>
      </c>
      <c r="L11" s="5" t="s">
        <v>13</v>
      </c>
    </row>
    <row r="12" spans="1:12" x14ac:dyDescent="0.25">
      <c r="A12" s="14">
        <f t="shared" si="0"/>
        <v>12</v>
      </c>
      <c r="B12" s="4" t="s">
        <v>14</v>
      </c>
      <c r="C12" s="5" t="s">
        <v>15</v>
      </c>
      <c r="D12" s="6" t="s">
        <v>15</v>
      </c>
      <c r="E12" s="5" t="s">
        <v>16</v>
      </c>
      <c r="F12" s="6" t="s">
        <v>17</v>
      </c>
      <c r="G12" s="5" t="s">
        <v>18</v>
      </c>
      <c r="H12" s="6" t="s">
        <v>15</v>
      </c>
      <c r="I12" s="5" t="s">
        <v>16</v>
      </c>
      <c r="J12" s="6" t="s">
        <v>19</v>
      </c>
      <c r="K12" s="5" t="s">
        <v>20</v>
      </c>
      <c r="L12" s="5" t="s">
        <v>21</v>
      </c>
    </row>
    <row r="13" spans="1:12" x14ac:dyDescent="0.25">
      <c r="A13" s="14">
        <f t="shared" si="0"/>
        <v>13</v>
      </c>
      <c r="B13" s="7"/>
      <c r="C13" s="8" t="s">
        <v>22</v>
      </c>
      <c r="D13" s="9" t="s">
        <v>23</v>
      </c>
      <c r="E13" s="8" t="s">
        <v>24</v>
      </c>
      <c r="F13" s="9" t="s">
        <v>25</v>
      </c>
      <c r="G13" s="8" t="s">
        <v>26</v>
      </c>
      <c r="H13" s="9" t="s">
        <v>27</v>
      </c>
      <c r="I13" s="8" t="s">
        <v>28</v>
      </c>
      <c r="J13" s="9" t="s">
        <v>29</v>
      </c>
      <c r="K13" s="8" t="s">
        <v>30</v>
      </c>
      <c r="L13" s="8" t="s">
        <v>31</v>
      </c>
    </row>
    <row r="14" spans="1:12" x14ac:dyDescent="0.25">
      <c r="A14" s="14">
        <f t="shared" si="0"/>
        <v>14</v>
      </c>
      <c r="B14" s="14">
        <v>1</v>
      </c>
      <c r="C14" t="s">
        <v>35</v>
      </c>
      <c r="D14" s="23">
        <v>34939</v>
      </c>
      <c r="E14" s="24">
        <v>47466</v>
      </c>
      <c r="F14" s="12">
        <v>491945.04000000004</v>
      </c>
      <c r="G14" s="18">
        <v>2.75E-2</v>
      </c>
      <c r="H14" s="18">
        <v>2.75E-2</v>
      </c>
      <c r="I14" s="18">
        <v>2.75E-2</v>
      </c>
      <c r="J14" s="14" t="s">
        <v>70</v>
      </c>
      <c r="K14" s="14" t="s">
        <v>44</v>
      </c>
      <c r="L14" s="12">
        <f>F14*I14</f>
        <v>13528.488600000001</v>
      </c>
    </row>
    <row r="15" spans="1:12" x14ac:dyDescent="0.25">
      <c r="A15" s="14">
        <f t="shared" si="0"/>
        <v>15</v>
      </c>
      <c r="B15" s="14">
        <f>B14+1</f>
        <v>2</v>
      </c>
      <c r="C15" t="s">
        <v>36</v>
      </c>
      <c r="D15" s="23">
        <v>35192</v>
      </c>
      <c r="E15" s="24">
        <v>47466</v>
      </c>
      <c r="F15" s="12">
        <v>135.92000000000002</v>
      </c>
      <c r="G15" s="18">
        <v>1.125E-2</v>
      </c>
      <c r="H15" s="18">
        <v>1.125E-2</v>
      </c>
      <c r="I15" s="18">
        <v>1.125E-2</v>
      </c>
      <c r="J15" s="14" t="s">
        <v>70</v>
      </c>
      <c r="K15" s="14" t="s">
        <v>44</v>
      </c>
      <c r="L15" s="12">
        <f t="shared" ref="L15:L22" si="1">F15*I15</f>
        <v>1.5291000000000001</v>
      </c>
    </row>
    <row r="16" spans="1:12" x14ac:dyDescent="0.25">
      <c r="A16" s="14">
        <f t="shared" si="0"/>
        <v>16</v>
      </c>
      <c r="B16" s="14">
        <f t="shared" si="0"/>
        <v>3</v>
      </c>
      <c r="C16" t="s">
        <v>37</v>
      </c>
      <c r="D16" s="23">
        <v>35192</v>
      </c>
      <c r="E16" s="24">
        <v>47466</v>
      </c>
      <c r="F16" s="12">
        <v>464360.71</v>
      </c>
      <c r="G16" s="18">
        <v>1.125E-2</v>
      </c>
      <c r="H16" s="18">
        <v>1.125E-2</v>
      </c>
      <c r="I16" s="18">
        <v>1.125E-2</v>
      </c>
      <c r="J16" s="14" t="s">
        <v>70</v>
      </c>
      <c r="K16" s="14" t="s">
        <v>44</v>
      </c>
      <c r="L16" s="12">
        <f t="shared" si="1"/>
        <v>5224.0579875000003</v>
      </c>
    </row>
    <row r="17" spans="1:12" x14ac:dyDescent="0.25">
      <c r="A17" s="14">
        <f t="shared" si="0"/>
        <v>17</v>
      </c>
      <c r="B17" s="14">
        <f t="shared" si="0"/>
        <v>4</v>
      </c>
      <c r="C17" t="s">
        <v>38</v>
      </c>
      <c r="D17" s="23">
        <v>35779</v>
      </c>
      <c r="E17" s="24">
        <v>48396</v>
      </c>
      <c r="F17" s="12">
        <v>759519.41000000015</v>
      </c>
      <c r="G17" s="18">
        <v>7.4999999999999997E-3</v>
      </c>
      <c r="H17" s="18">
        <v>7.4999999999999997E-3</v>
      </c>
      <c r="I17" s="18">
        <v>7.4999999999999997E-3</v>
      </c>
      <c r="J17" s="14" t="s">
        <v>70</v>
      </c>
      <c r="K17" s="14" t="s">
        <v>44</v>
      </c>
      <c r="L17" s="12">
        <f t="shared" si="1"/>
        <v>5696.3955750000005</v>
      </c>
    </row>
    <row r="18" spans="1:12" x14ac:dyDescent="0.25">
      <c r="A18" s="14">
        <f t="shared" si="0"/>
        <v>18</v>
      </c>
      <c r="B18" s="14">
        <f t="shared" si="0"/>
        <v>5</v>
      </c>
      <c r="C18" t="s">
        <v>39</v>
      </c>
      <c r="D18" s="23">
        <v>36956</v>
      </c>
      <c r="E18" s="24">
        <v>49706</v>
      </c>
      <c r="F18" s="12">
        <v>8323330.6699999981</v>
      </c>
      <c r="G18" s="18">
        <v>2.8750000000000001E-2</v>
      </c>
      <c r="H18" s="18">
        <v>2.8750000000000001E-2</v>
      </c>
      <c r="I18" s="18">
        <v>2.8750000000000001E-2</v>
      </c>
      <c r="J18" s="14" t="s">
        <v>70</v>
      </c>
      <c r="K18" s="14" t="s">
        <v>44</v>
      </c>
      <c r="L18" s="12">
        <f t="shared" si="1"/>
        <v>239295.75676249995</v>
      </c>
    </row>
    <row r="19" spans="1:12" x14ac:dyDescent="0.25">
      <c r="A19" s="14">
        <f t="shared" ref="A19:B34" si="2">A18+1</f>
        <v>19</v>
      </c>
      <c r="B19" s="14">
        <f t="shared" si="2"/>
        <v>6</v>
      </c>
      <c r="C19" t="s">
        <v>40</v>
      </c>
      <c r="D19" s="23">
        <v>36998</v>
      </c>
      <c r="E19" s="24">
        <v>49706</v>
      </c>
      <c r="F19" s="12">
        <v>5717685.2299999995</v>
      </c>
      <c r="G19" s="18">
        <v>0.02</v>
      </c>
      <c r="H19" s="18">
        <v>0.02</v>
      </c>
      <c r="I19" s="18">
        <v>0.02</v>
      </c>
      <c r="J19" s="14" t="s">
        <v>70</v>
      </c>
      <c r="K19" s="14" t="s">
        <v>44</v>
      </c>
      <c r="L19" s="12">
        <f t="shared" si="1"/>
        <v>114353.7046</v>
      </c>
    </row>
    <row r="20" spans="1:12" x14ac:dyDescent="0.25">
      <c r="A20" s="14">
        <f t="shared" si="2"/>
        <v>20</v>
      </c>
      <c r="B20" s="14">
        <f t="shared" si="2"/>
        <v>7</v>
      </c>
      <c r="C20" t="s">
        <v>41</v>
      </c>
      <c r="D20" s="23">
        <v>37271</v>
      </c>
      <c r="E20" s="24">
        <v>49706</v>
      </c>
      <c r="F20" s="12">
        <v>3057969.9699999997</v>
      </c>
      <c r="G20" s="18">
        <v>0.02</v>
      </c>
      <c r="H20" s="18">
        <v>0.02</v>
      </c>
      <c r="I20" s="18">
        <v>0.02</v>
      </c>
      <c r="J20" s="14" t="s">
        <v>70</v>
      </c>
      <c r="K20" s="14" t="s">
        <v>44</v>
      </c>
      <c r="L20" s="12">
        <f t="shared" si="1"/>
        <v>61159.399399999995</v>
      </c>
    </row>
    <row r="21" spans="1:12" x14ac:dyDescent="0.25">
      <c r="A21" s="14">
        <f t="shared" si="2"/>
        <v>21</v>
      </c>
      <c r="B21" s="14">
        <f t="shared" si="2"/>
        <v>8</v>
      </c>
      <c r="C21" t="s">
        <v>42</v>
      </c>
      <c r="D21" s="23">
        <v>37455</v>
      </c>
      <c r="E21" s="24">
        <v>49706</v>
      </c>
      <c r="F21" s="12">
        <v>3914703.87</v>
      </c>
      <c r="G21" s="18">
        <v>1.6250000000000001E-2</v>
      </c>
      <c r="H21" s="18">
        <v>1.6250000000000001E-2</v>
      </c>
      <c r="I21" s="18">
        <v>1.6250000000000001E-2</v>
      </c>
      <c r="J21" s="14" t="s">
        <v>70</v>
      </c>
      <c r="K21" s="14" t="s">
        <v>44</v>
      </c>
      <c r="L21" s="12">
        <f t="shared" si="1"/>
        <v>63613.937887500004</v>
      </c>
    </row>
    <row r="22" spans="1:12" x14ac:dyDescent="0.25">
      <c r="A22" s="14">
        <f t="shared" si="2"/>
        <v>22</v>
      </c>
      <c r="B22" s="14">
        <f t="shared" si="2"/>
        <v>9</v>
      </c>
      <c r="C22" t="s">
        <v>43</v>
      </c>
      <c r="D22" s="23">
        <v>37693</v>
      </c>
      <c r="E22" s="24">
        <v>49706</v>
      </c>
      <c r="F22" s="13">
        <v>4473032.7499999991</v>
      </c>
      <c r="G22" s="19">
        <v>2.5000000000000001E-3</v>
      </c>
      <c r="H22" s="19">
        <v>2.5000000000000001E-3</v>
      </c>
      <c r="I22" s="19">
        <v>2.5000000000000001E-3</v>
      </c>
      <c r="J22" s="20" t="s">
        <v>70</v>
      </c>
      <c r="K22" s="20" t="s">
        <v>44</v>
      </c>
      <c r="L22" s="13">
        <f t="shared" si="1"/>
        <v>11182.581874999998</v>
      </c>
    </row>
    <row r="23" spans="1:12" x14ac:dyDescent="0.25">
      <c r="A23" s="14">
        <f t="shared" si="2"/>
        <v>23</v>
      </c>
      <c r="B23" s="14">
        <f t="shared" si="2"/>
        <v>10</v>
      </c>
      <c r="C23" s="11" t="s">
        <v>45</v>
      </c>
      <c r="F23" s="12">
        <f>SUM(F14:F22)</f>
        <v>27202683.569999997</v>
      </c>
      <c r="G23" s="18"/>
      <c r="H23" s="18"/>
      <c r="I23" s="18"/>
      <c r="L23" s="12">
        <f>SUM(L14:L22)</f>
        <v>514055.85178749991</v>
      </c>
    </row>
    <row r="24" spans="1:12" x14ac:dyDescent="0.25">
      <c r="A24" s="14">
        <f t="shared" si="2"/>
        <v>24</v>
      </c>
      <c r="B24" s="14">
        <f t="shared" si="2"/>
        <v>11</v>
      </c>
      <c r="F24" s="12"/>
      <c r="G24" s="18"/>
      <c r="H24" s="18"/>
      <c r="I24" s="18"/>
      <c r="L24" s="12"/>
    </row>
    <row r="25" spans="1:12" x14ac:dyDescent="0.25">
      <c r="A25" s="14">
        <f t="shared" si="2"/>
        <v>25</v>
      </c>
      <c r="B25" s="14">
        <f t="shared" si="2"/>
        <v>12</v>
      </c>
      <c r="C25" s="15" t="s">
        <v>46</v>
      </c>
      <c r="D25" s="23">
        <v>41068</v>
      </c>
      <c r="E25" s="24">
        <v>52231</v>
      </c>
      <c r="F25" s="12">
        <v>5453143.3100000005</v>
      </c>
      <c r="G25" s="18">
        <v>2.4220000000000002E-2</v>
      </c>
      <c r="H25" s="18">
        <v>2.4220000000000002E-2</v>
      </c>
      <c r="I25" s="18">
        <v>2.4220000000000002E-2</v>
      </c>
      <c r="J25" s="14" t="s">
        <v>70</v>
      </c>
      <c r="K25" s="14" t="s">
        <v>59</v>
      </c>
      <c r="L25" s="12">
        <f t="shared" ref="L25:L37" si="3">F25*I25</f>
        <v>132075.13096820001</v>
      </c>
    </row>
    <row r="26" spans="1:12" x14ac:dyDescent="0.25">
      <c r="A26" s="14">
        <f t="shared" si="2"/>
        <v>26</v>
      </c>
      <c r="B26" s="14">
        <f t="shared" si="2"/>
        <v>13</v>
      </c>
      <c r="C26" s="15" t="s">
        <v>47</v>
      </c>
      <c r="D26" s="23">
        <v>41172</v>
      </c>
      <c r="E26" s="24">
        <v>52231</v>
      </c>
      <c r="F26" s="12">
        <v>4046359.4</v>
      </c>
      <c r="G26" s="18">
        <v>2.6069999999999999E-2</v>
      </c>
      <c r="H26" s="18">
        <v>2.6069999999999999E-2</v>
      </c>
      <c r="I26" s="18">
        <v>2.6069999999999999E-2</v>
      </c>
      <c r="J26" s="14" t="s">
        <v>70</v>
      </c>
      <c r="K26" s="14" t="s">
        <v>59</v>
      </c>
      <c r="L26" s="12">
        <f t="shared" si="3"/>
        <v>105488.58955799999</v>
      </c>
    </row>
    <row r="27" spans="1:12" x14ac:dyDescent="0.25">
      <c r="A27" s="14">
        <f t="shared" si="2"/>
        <v>27</v>
      </c>
      <c r="B27" s="14">
        <f t="shared" si="2"/>
        <v>14</v>
      </c>
      <c r="C27" s="15" t="s">
        <v>48</v>
      </c>
      <c r="D27" s="23">
        <v>41213</v>
      </c>
      <c r="E27" s="24">
        <v>52231</v>
      </c>
      <c r="F27" s="12">
        <v>331751.55</v>
      </c>
      <c r="G27" s="18">
        <v>2.5650000000000003E-2</v>
      </c>
      <c r="H27" s="18">
        <v>2.5650000000000003E-2</v>
      </c>
      <c r="I27" s="18">
        <v>2.5650000000000003E-2</v>
      </c>
      <c r="J27" s="14" t="s">
        <v>70</v>
      </c>
      <c r="K27" s="14" t="s">
        <v>59</v>
      </c>
      <c r="L27" s="12">
        <f t="shared" si="3"/>
        <v>8509.4272575000014</v>
      </c>
    </row>
    <row r="28" spans="1:12" x14ac:dyDescent="0.25">
      <c r="A28" s="14">
        <f t="shared" si="2"/>
        <v>28</v>
      </c>
      <c r="B28" s="14">
        <f t="shared" si="2"/>
        <v>15</v>
      </c>
      <c r="C28" s="15" t="s">
        <v>49</v>
      </c>
      <c r="D28" s="23">
        <v>41319</v>
      </c>
      <c r="E28" s="24">
        <v>53327</v>
      </c>
      <c r="F28" s="12">
        <v>5548053.5099999998</v>
      </c>
      <c r="G28" s="18">
        <v>2.3790000000000002E-2</v>
      </c>
      <c r="H28" s="18">
        <v>2.3790000000000002E-2</v>
      </c>
      <c r="I28" s="18">
        <v>2.3790000000000002E-2</v>
      </c>
      <c r="J28" s="14" t="s">
        <v>70</v>
      </c>
      <c r="K28" s="14" t="s">
        <v>59</v>
      </c>
      <c r="L28" s="12">
        <f t="shared" si="3"/>
        <v>131988.19300289999</v>
      </c>
    </row>
    <row r="29" spans="1:12" x14ac:dyDescent="0.25">
      <c r="A29" s="14">
        <f t="shared" si="2"/>
        <v>29</v>
      </c>
      <c r="B29" s="14">
        <f t="shared" si="2"/>
        <v>16</v>
      </c>
      <c r="C29" s="15" t="s">
        <v>50</v>
      </c>
      <c r="D29" s="23">
        <v>41341</v>
      </c>
      <c r="E29" s="24">
        <v>53327</v>
      </c>
      <c r="F29" s="12">
        <v>9852059.5500000007</v>
      </c>
      <c r="G29" s="18">
        <v>2.911E-2</v>
      </c>
      <c r="H29" s="18">
        <v>2.911E-2</v>
      </c>
      <c r="I29" s="18">
        <v>2.911E-2</v>
      </c>
      <c r="J29" s="14" t="s">
        <v>70</v>
      </c>
      <c r="K29" s="14" t="s">
        <v>59</v>
      </c>
      <c r="L29" s="12">
        <f t="shared" si="3"/>
        <v>286793.45350050001</v>
      </c>
    </row>
    <row r="30" spans="1:12" x14ac:dyDescent="0.25">
      <c r="A30" s="14">
        <f t="shared" si="2"/>
        <v>30</v>
      </c>
      <c r="B30" s="14">
        <f t="shared" si="2"/>
        <v>17</v>
      </c>
      <c r="C30" s="15" t="s">
        <v>51</v>
      </c>
      <c r="D30" s="23">
        <v>41890</v>
      </c>
      <c r="E30" s="24">
        <v>54057</v>
      </c>
      <c r="F30" s="12">
        <v>6709773.2699999996</v>
      </c>
      <c r="G30" s="18">
        <v>3.1030000000000002E-2</v>
      </c>
      <c r="H30" s="18">
        <v>3.1030000000000002E-2</v>
      </c>
      <c r="I30" s="18">
        <v>3.1030000000000002E-2</v>
      </c>
      <c r="J30" s="14" t="s">
        <v>70</v>
      </c>
      <c r="K30" s="14" t="s">
        <v>59</v>
      </c>
      <c r="L30" s="12">
        <f t="shared" si="3"/>
        <v>208204.26456810001</v>
      </c>
    </row>
    <row r="31" spans="1:12" x14ac:dyDescent="0.25">
      <c r="A31" s="14">
        <f t="shared" si="2"/>
        <v>31</v>
      </c>
      <c r="B31" s="14">
        <f t="shared" si="2"/>
        <v>18</v>
      </c>
      <c r="C31" s="15" t="s">
        <v>52</v>
      </c>
      <c r="D31" s="23">
        <v>42174</v>
      </c>
      <c r="E31" s="24">
        <v>54057</v>
      </c>
      <c r="F31" s="12">
        <v>9197213.1599999983</v>
      </c>
      <c r="G31" s="18">
        <v>2.9920000000000002E-2</v>
      </c>
      <c r="H31" s="18">
        <v>2.9920000000000002E-2</v>
      </c>
      <c r="I31" s="18">
        <v>2.9920000000000002E-2</v>
      </c>
      <c r="J31" s="14" t="s">
        <v>70</v>
      </c>
      <c r="K31" s="14" t="s">
        <v>59</v>
      </c>
      <c r="L31" s="12">
        <f t="shared" si="3"/>
        <v>275180.61774719995</v>
      </c>
    </row>
    <row r="32" spans="1:12" x14ac:dyDescent="0.25">
      <c r="A32" s="14">
        <f t="shared" si="2"/>
        <v>32</v>
      </c>
      <c r="B32" s="14">
        <f t="shared" si="2"/>
        <v>19</v>
      </c>
      <c r="C32" s="15" t="s">
        <v>53</v>
      </c>
      <c r="D32" s="23">
        <v>42544</v>
      </c>
      <c r="E32" s="24">
        <v>54057</v>
      </c>
      <c r="F32" s="12">
        <v>7489551.9299999997</v>
      </c>
      <c r="G32" s="18">
        <v>2.2620000000000001E-2</v>
      </c>
      <c r="H32" s="18">
        <v>2.2620000000000001E-2</v>
      </c>
      <c r="I32" s="18">
        <v>2.2620000000000001E-2</v>
      </c>
      <c r="J32" s="14" t="s">
        <v>70</v>
      </c>
      <c r="K32" s="14" t="s">
        <v>59</v>
      </c>
      <c r="L32" s="12">
        <f t="shared" si="3"/>
        <v>169413.66465660001</v>
      </c>
    </row>
    <row r="33" spans="1:12" x14ac:dyDescent="0.25">
      <c r="A33" s="14">
        <f t="shared" si="2"/>
        <v>33</v>
      </c>
      <c r="B33" s="14">
        <f t="shared" si="2"/>
        <v>20</v>
      </c>
      <c r="C33" s="15" t="s">
        <v>54</v>
      </c>
      <c r="D33" s="23">
        <v>43007</v>
      </c>
      <c r="E33" s="24">
        <v>55518</v>
      </c>
      <c r="F33" s="12">
        <v>7312110.5299999993</v>
      </c>
      <c r="G33" s="18">
        <v>2.81E-2</v>
      </c>
      <c r="H33" s="18">
        <v>2.81E-2</v>
      </c>
      <c r="I33" s="18">
        <v>2.81E-2</v>
      </c>
      <c r="J33" s="14" t="s">
        <v>70</v>
      </c>
      <c r="K33" s="14" t="s">
        <v>59</v>
      </c>
      <c r="L33" s="12">
        <f t="shared" si="3"/>
        <v>205470.30589299998</v>
      </c>
    </row>
    <row r="34" spans="1:12" x14ac:dyDescent="0.25">
      <c r="A34" s="14">
        <f t="shared" si="2"/>
        <v>34</v>
      </c>
      <c r="B34" s="14">
        <f t="shared" si="2"/>
        <v>21</v>
      </c>
      <c r="C34" s="15" t="s">
        <v>55</v>
      </c>
      <c r="D34" s="23">
        <v>43252</v>
      </c>
      <c r="E34" s="24">
        <v>55518</v>
      </c>
      <c r="F34" s="12">
        <v>7339034.2399999993</v>
      </c>
      <c r="G34" s="18">
        <v>3.0520000000000002E-2</v>
      </c>
      <c r="H34" s="18">
        <v>3.0520000000000002E-2</v>
      </c>
      <c r="I34" s="18">
        <v>3.0520000000000002E-2</v>
      </c>
      <c r="J34" s="14" t="s">
        <v>70</v>
      </c>
      <c r="K34" s="14" t="s">
        <v>59</v>
      </c>
      <c r="L34" s="12">
        <f t="shared" si="3"/>
        <v>223987.32500479999</v>
      </c>
    </row>
    <row r="35" spans="1:12" x14ac:dyDescent="0.25">
      <c r="A35" s="14">
        <f t="shared" ref="A35:B50" si="4">A34+1</f>
        <v>35</v>
      </c>
      <c r="B35" s="14">
        <f t="shared" si="4"/>
        <v>22</v>
      </c>
      <c r="C35" s="15" t="s">
        <v>56</v>
      </c>
      <c r="D35" s="23">
        <v>43629</v>
      </c>
      <c r="E35" s="24">
        <v>55518</v>
      </c>
      <c r="F35" s="12">
        <v>7330059.9800000004</v>
      </c>
      <c r="G35" s="18">
        <v>2.5690000000000001E-2</v>
      </c>
      <c r="H35" s="18">
        <v>2.5690000000000001E-2</v>
      </c>
      <c r="I35" s="18">
        <v>2.5690000000000001E-2</v>
      </c>
      <c r="J35" s="14" t="s">
        <v>70</v>
      </c>
      <c r="K35" s="14" t="s">
        <v>59</v>
      </c>
      <c r="L35" s="12">
        <f t="shared" si="3"/>
        <v>188309.24088620002</v>
      </c>
    </row>
    <row r="36" spans="1:12" x14ac:dyDescent="0.25">
      <c r="A36" s="14">
        <f t="shared" si="4"/>
        <v>36</v>
      </c>
      <c r="B36" s="14">
        <f t="shared" si="4"/>
        <v>23</v>
      </c>
      <c r="C36" s="15" t="s">
        <v>57</v>
      </c>
      <c r="D36" s="23">
        <v>43907</v>
      </c>
      <c r="E36" s="24">
        <v>55518</v>
      </c>
      <c r="F36" s="12">
        <v>7309007.4799999995</v>
      </c>
      <c r="G36" s="18">
        <v>1.252E-2</v>
      </c>
      <c r="H36" s="18">
        <v>1.252E-2</v>
      </c>
      <c r="I36" s="18">
        <v>1.252E-2</v>
      </c>
      <c r="J36" s="14" t="s">
        <v>70</v>
      </c>
      <c r="K36" s="14" t="s">
        <v>59</v>
      </c>
      <c r="L36" s="12">
        <f t="shared" si="3"/>
        <v>91508.7736496</v>
      </c>
    </row>
    <row r="37" spans="1:12" x14ac:dyDescent="0.25">
      <c r="A37" s="14">
        <f t="shared" si="4"/>
        <v>37</v>
      </c>
      <c r="B37" s="14">
        <f t="shared" si="4"/>
        <v>24</v>
      </c>
      <c r="C37" s="15" t="s">
        <v>58</v>
      </c>
      <c r="D37" s="23">
        <v>44907</v>
      </c>
      <c r="E37" s="24">
        <v>56614</v>
      </c>
      <c r="F37" s="13">
        <v>8692285.75</v>
      </c>
      <c r="G37" s="19">
        <v>3.7880000000000004E-2</v>
      </c>
      <c r="H37" s="19">
        <v>3.7880000000000004E-2</v>
      </c>
      <c r="I37" s="19">
        <v>3.7880000000000004E-2</v>
      </c>
      <c r="J37" s="20" t="s">
        <v>70</v>
      </c>
      <c r="K37" s="20" t="s">
        <v>59</v>
      </c>
      <c r="L37" s="13">
        <f t="shared" si="3"/>
        <v>329263.78421000001</v>
      </c>
    </row>
    <row r="38" spans="1:12" x14ac:dyDescent="0.25">
      <c r="A38" s="14">
        <f t="shared" si="4"/>
        <v>38</v>
      </c>
      <c r="B38" s="14">
        <f t="shared" si="4"/>
        <v>25</v>
      </c>
      <c r="C38" s="17" t="s">
        <v>60</v>
      </c>
      <c r="F38" s="12">
        <f>SUM(F25:F37)</f>
        <v>86610403.660000011</v>
      </c>
      <c r="G38" s="18"/>
      <c r="H38" s="18"/>
      <c r="I38" s="18"/>
      <c r="J38" s="14"/>
      <c r="L38" s="12">
        <f>SUM(L25:L37)</f>
        <v>2356192.7709026001</v>
      </c>
    </row>
    <row r="39" spans="1:12" x14ac:dyDescent="0.25">
      <c r="A39" s="14">
        <f t="shared" si="4"/>
        <v>39</v>
      </c>
      <c r="B39" s="14">
        <f t="shared" si="4"/>
        <v>26</v>
      </c>
      <c r="F39" s="12"/>
      <c r="G39" s="18"/>
      <c r="H39" s="18"/>
      <c r="I39" s="18"/>
      <c r="J39" s="14"/>
      <c r="L39" s="12"/>
    </row>
    <row r="40" spans="1:12" x14ac:dyDescent="0.25">
      <c r="A40" s="14">
        <f t="shared" si="4"/>
        <v>40</v>
      </c>
      <c r="B40" s="14">
        <f t="shared" si="4"/>
        <v>27</v>
      </c>
      <c r="C40" s="15" t="s">
        <v>61</v>
      </c>
      <c r="D40" s="24">
        <v>35612</v>
      </c>
      <c r="E40" s="24">
        <v>48395</v>
      </c>
      <c r="F40" s="12">
        <v>964069.62</v>
      </c>
      <c r="G40" s="18">
        <v>6.3500000000000001E-2</v>
      </c>
      <c r="H40" s="18">
        <v>6.3500000000000001E-2</v>
      </c>
      <c r="I40" s="18">
        <v>6.3500000000000001E-2</v>
      </c>
      <c r="J40" s="14" t="s">
        <v>70</v>
      </c>
      <c r="K40" s="14" t="s">
        <v>33</v>
      </c>
      <c r="L40" s="12">
        <f t="shared" ref="L40:L49" si="5">F40*I40</f>
        <v>61218.420870000002</v>
      </c>
    </row>
    <row r="41" spans="1:12" x14ac:dyDescent="0.25">
      <c r="A41" s="14">
        <f t="shared" si="4"/>
        <v>41</v>
      </c>
      <c r="B41" s="14">
        <f t="shared" si="4"/>
        <v>28</v>
      </c>
      <c r="C41" s="15" t="s">
        <v>62</v>
      </c>
      <c r="D41" s="24">
        <v>34247</v>
      </c>
      <c r="E41" s="24">
        <v>46783</v>
      </c>
      <c r="F41" s="12">
        <v>460769.63999999996</v>
      </c>
      <c r="G41" s="18">
        <v>2.9700000000000001E-2</v>
      </c>
      <c r="H41" s="18">
        <v>2.9700000000000001E-2</v>
      </c>
      <c r="I41" s="18">
        <v>2.9700000000000001E-2</v>
      </c>
      <c r="J41" s="14" t="s">
        <v>70</v>
      </c>
      <c r="K41" s="14" t="s">
        <v>33</v>
      </c>
      <c r="L41" s="12">
        <f t="shared" si="5"/>
        <v>13684.858307999999</v>
      </c>
    </row>
    <row r="42" spans="1:12" x14ac:dyDescent="0.25">
      <c r="A42" s="14">
        <f t="shared" si="4"/>
        <v>42</v>
      </c>
      <c r="B42" s="14">
        <f t="shared" si="4"/>
        <v>29</v>
      </c>
      <c r="C42" s="15" t="s">
        <v>63</v>
      </c>
      <c r="D42" s="24">
        <v>34339</v>
      </c>
      <c r="E42" s="24">
        <v>47483</v>
      </c>
      <c r="F42" s="12">
        <v>579526.02</v>
      </c>
      <c r="G42" s="18">
        <v>2.4400000000000002E-2</v>
      </c>
      <c r="H42" s="18">
        <v>2.4400000000000002E-2</v>
      </c>
      <c r="I42" s="18">
        <v>2.4400000000000002E-2</v>
      </c>
      <c r="J42" s="14" t="s">
        <v>70</v>
      </c>
      <c r="K42" s="14" t="s">
        <v>33</v>
      </c>
      <c r="L42" s="12">
        <f t="shared" si="5"/>
        <v>14140.434888000002</v>
      </c>
    </row>
    <row r="43" spans="1:12" x14ac:dyDescent="0.25">
      <c r="A43" s="14">
        <f t="shared" si="4"/>
        <v>43</v>
      </c>
      <c r="B43" s="14">
        <f t="shared" si="4"/>
        <v>30</v>
      </c>
      <c r="C43" s="15" t="s">
        <v>64</v>
      </c>
      <c r="D43" s="24">
        <v>33770</v>
      </c>
      <c r="E43" s="24">
        <v>45838</v>
      </c>
      <c r="F43" s="12">
        <v>283940</v>
      </c>
      <c r="G43" s="18">
        <v>5.3600000000000002E-2</v>
      </c>
      <c r="H43" s="18">
        <v>5.3600000000000002E-2</v>
      </c>
      <c r="I43" s="18">
        <v>5.3600000000000002E-2</v>
      </c>
      <c r="J43" s="14" t="s">
        <v>70</v>
      </c>
      <c r="K43" s="14" t="s">
        <v>33</v>
      </c>
      <c r="L43" s="12">
        <f t="shared" si="5"/>
        <v>15219.184000000001</v>
      </c>
    </row>
    <row r="44" spans="1:12" x14ac:dyDescent="0.25">
      <c r="A44" s="14">
        <f t="shared" si="4"/>
        <v>44</v>
      </c>
      <c r="B44" s="14">
        <f t="shared" si="4"/>
        <v>31</v>
      </c>
      <c r="C44" s="15" t="s">
        <v>65</v>
      </c>
      <c r="D44" s="24">
        <v>37166</v>
      </c>
      <c r="E44" s="24">
        <v>46356</v>
      </c>
      <c r="F44" s="12">
        <v>903627.73999999976</v>
      </c>
      <c r="G44" s="18">
        <v>6.3E-2</v>
      </c>
      <c r="H44" s="18">
        <v>6.3E-2</v>
      </c>
      <c r="I44" s="18">
        <v>6.3E-2</v>
      </c>
      <c r="J44" s="14" t="s">
        <v>70</v>
      </c>
      <c r="K44" s="14" t="s">
        <v>33</v>
      </c>
      <c r="L44" s="12">
        <f t="shared" si="5"/>
        <v>56928.547619999983</v>
      </c>
    </row>
    <row r="45" spans="1:12" x14ac:dyDescent="0.25">
      <c r="A45" s="14">
        <f t="shared" si="4"/>
        <v>45</v>
      </c>
      <c r="B45" s="14">
        <f t="shared" si="4"/>
        <v>32</v>
      </c>
      <c r="C45" s="15" t="s">
        <v>66</v>
      </c>
      <c r="D45" s="24">
        <v>38217</v>
      </c>
      <c r="E45" s="24">
        <v>45747</v>
      </c>
      <c r="F45" s="12">
        <v>92666.99</v>
      </c>
      <c r="G45" s="18">
        <v>4.4999999999999998E-2</v>
      </c>
      <c r="H45" s="18">
        <v>4.4999999999999998E-2</v>
      </c>
      <c r="I45" s="18">
        <v>4.4999999999999998E-2</v>
      </c>
      <c r="J45" s="14" t="s">
        <v>70</v>
      </c>
      <c r="K45" s="14" t="s">
        <v>33</v>
      </c>
      <c r="L45" s="12">
        <f t="shared" si="5"/>
        <v>4170.0145499999999</v>
      </c>
    </row>
    <row r="46" spans="1:12" x14ac:dyDescent="0.25">
      <c r="A46" s="14">
        <f t="shared" si="4"/>
        <v>46</v>
      </c>
      <c r="B46" s="14">
        <f t="shared" si="4"/>
        <v>33</v>
      </c>
      <c r="C46" s="15" t="s">
        <v>67</v>
      </c>
      <c r="D46" s="24">
        <v>38217</v>
      </c>
      <c r="E46" s="24">
        <v>47208</v>
      </c>
      <c r="F46" s="13">
        <v>395160.44</v>
      </c>
      <c r="G46" s="19">
        <v>4.4999999999999998E-2</v>
      </c>
      <c r="H46" s="19">
        <v>4.4999999999999998E-2</v>
      </c>
      <c r="I46" s="19">
        <v>4.4999999999999998E-2</v>
      </c>
      <c r="J46" s="20" t="s">
        <v>70</v>
      </c>
      <c r="K46" s="20" t="s">
        <v>33</v>
      </c>
      <c r="L46" s="13">
        <f t="shared" si="5"/>
        <v>17782.219799999999</v>
      </c>
    </row>
    <row r="47" spans="1:12" x14ac:dyDescent="0.25">
      <c r="A47" s="14">
        <f t="shared" si="4"/>
        <v>47</v>
      </c>
      <c r="B47" s="14">
        <f t="shared" si="4"/>
        <v>34</v>
      </c>
      <c r="C47" s="17" t="s">
        <v>68</v>
      </c>
      <c r="F47" s="12">
        <f>SUM(F40:F46)</f>
        <v>3679760.45</v>
      </c>
      <c r="G47" s="18"/>
      <c r="H47" s="18"/>
      <c r="I47" s="18"/>
      <c r="J47" s="14"/>
      <c r="L47" s="12">
        <f>SUM(L40:L46)</f>
        <v>183143.68003599998</v>
      </c>
    </row>
    <row r="48" spans="1:12" x14ac:dyDescent="0.25">
      <c r="A48" s="14">
        <f t="shared" si="4"/>
        <v>48</v>
      </c>
      <c r="B48" s="14">
        <f t="shared" si="4"/>
        <v>35</v>
      </c>
      <c r="F48" s="12"/>
      <c r="G48" s="18"/>
      <c r="H48" s="18"/>
      <c r="I48" s="18"/>
      <c r="J48" s="14"/>
      <c r="L48" s="12"/>
    </row>
    <row r="49" spans="1:12" x14ac:dyDescent="0.25">
      <c r="A49" s="14">
        <f t="shared" si="4"/>
        <v>49</v>
      </c>
      <c r="B49" s="14">
        <f t="shared" si="4"/>
        <v>36</v>
      </c>
      <c r="C49" s="16">
        <v>4001</v>
      </c>
      <c r="D49" s="24">
        <v>42255</v>
      </c>
      <c r="E49" s="24">
        <v>50464</v>
      </c>
      <c r="F49" s="13">
        <v>20097771.129999999</v>
      </c>
      <c r="G49" s="19">
        <v>4.1000000000000002E-2</v>
      </c>
      <c r="H49" s="19">
        <v>4.1000000000000002E-2</v>
      </c>
      <c r="I49" s="19">
        <v>4.1000000000000002E-2</v>
      </c>
      <c r="J49" s="20" t="s">
        <v>70</v>
      </c>
      <c r="K49" s="20" t="s">
        <v>34</v>
      </c>
      <c r="L49" s="13">
        <f t="shared" si="5"/>
        <v>824008.61632999999</v>
      </c>
    </row>
    <row r="50" spans="1:12" x14ac:dyDescent="0.25">
      <c r="A50" s="14">
        <f t="shared" si="4"/>
        <v>50</v>
      </c>
      <c r="B50" s="14">
        <f t="shared" si="4"/>
        <v>37</v>
      </c>
      <c r="C50" s="17" t="s">
        <v>69</v>
      </c>
      <c r="F50" s="21">
        <f>SUM(F49)</f>
        <v>20097771.129999999</v>
      </c>
      <c r="I50" s="18"/>
      <c r="L50" s="21">
        <f>SUM(L49)</f>
        <v>824008.61632999999</v>
      </c>
    </row>
    <row r="51" spans="1:12" x14ac:dyDescent="0.25">
      <c r="A51" s="14">
        <f t="shared" ref="A51:B55" si="6">A50+1</f>
        <v>51</v>
      </c>
      <c r="B51" s="14">
        <f t="shared" si="6"/>
        <v>38</v>
      </c>
    </row>
    <row r="52" spans="1:12" x14ac:dyDescent="0.25">
      <c r="A52" s="14">
        <f t="shared" si="6"/>
        <v>52</v>
      </c>
      <c r="B52" s="14">
        <f t="shared" si="6"/>
        <v>39</v>
      </c>
      <c r="C52" t="s">
        <v>71</v>
      </c>
      <c r="F52" s="21">
        <f>F23+F38+F47+F50</f>
        <v>137590618.81</v>
      </c>
      <c r="L52" s="21">
        <f>L23+L38+L47+L50</f>
        <v>3877400.9190561003</v>
      </c>
    </row>
    <row r="53" spans="1:12" x14ac:dyDescent="0.25">
      <c r="A53" s="14">
        <f t="shared" si="6"/>
        <v>53</v>
      </c>
      <c r="B53" s="14">
        <f t="shared" si="6"/>
        <v>40</v>
      </c>
    </row>
    <row r="54" spans="1:12" x14ac:dyDescent="0.25">
      <c r="A54" s="14">
        <f t="shared" si="6"/>
        <v>54</v>
      </c>
      <c r="B54" s="14">
        <f t="shared" si="6"/>
        <v>41</v>
      </c>
      <c r="C54" t="s">
        <v>72</v>
      </c>
      <c r="I54" s="22">
        <f>L52/F52</f>
        <v>2.8180707032144644E-2</v>
      </c>
    </row>
    <row r="55" spans="1:12" x14ac:dyDescent="0.25">
      <c r="A55" s="14">
        <f t="shared" si="6"/>
        <v>55</v>
      </c>
      <c r="B55" s="14">
        <f t="shared" si="6"/>
        <v>42</v>
      </c>
      <c r="C55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D2-17A9-446D-8F85-8AC376EDD1EF}">
  <dimension ref="A1:L56"/>
  <sheetViews>
    <sheetView workbookViewId="0">
      <selection activeCell="B1" sqref="B1"/>
    </sheetView>
  </sheetViews>
  <sheetFormatPr defaultRowHeight="15" x14ac:dyDescent="0.25"/>
  <cols>
    <col min="2" max="2" width="12.85546875" bestFit="1" customWidth="1"/>
    <col min="3" max="3" width="9.5703125" bestFit="1" customWidth="1"/>
    <col min="4" max="5" width="10.7109375" bestFit="1" customWidth="1"/>
    <col min="6" max="6" width="16.28515625" bestFit="1" customWidth="1"/>
    <col min="11" max="11" width="10.28515625" bestFit="1" customWidth="1"/>
    <col min="12" max="12" width="14.28515625" bestFit="1" customWidth="1"/>
  </cols>
  <sheetData>
    <row r="1" spans="1:12" ht="18.75" x14ac:dyDescent="0.3">
      <c r="A1" s="14">
        <v>1</v>
      </c>
      <c r="B1" s="25" t="s">
        <v>32</v>
      </c>
      <c r="C1" s="26"/>
      <c r="D1" s="26"/>
      <c r="E1" s="26"/>
      <c r="K1" t="s">
        <v>86</v>
      </c>
      <c r="L1" s="10" t="s">
        <v>86</v>
      </c>
    </row>
    <row r="2" spans="1:12" ht="18.75" x14ac:dyDescent="0.3">
      <c r="A2" s="14">
        <f>A1+1</f>
        <v>2</v>
      </c>
      <c r="B2" s="25" t="s">
        <v>74</v>
      </c>
      <c r="C2" s="26"/>
      <c r="D2" s="26"/>
      <c r="E2" s="26"/>
    </row>
    <row r="3" spans="1:12" ht="18.75" x14ac:dyDescent="0.3">
      <c r="A3" s="14">
        <f t="shared" ref="A3:B18" si="0">A2+1</f>
        <v>3</v>
      </c>
      <c r="B3" s="25" t="s">
        <v>87</v>
      </c>
      <c r="C3" s="26"/>
      <c r="D3" s="26"/>
      <c r="E3" s="26"/>
    </row>
    <row r="4" spans="1:12" ht="18.75" x14ac:dyDescent="0.3">
      <c r="A4" s="14">
        <f t="shared" si="0"/>
        <v>4</v>
      </c>
      <c r="B4" s="25" t="s">
        <v>92</v>
      </c>
      <c r="C4" s="26"/>
      <c r="D4" s="26"/>
      <c r="E4" s="26"/>
    </row>
    <row r="5" spans="1:12" ht="18.75" x14ac:dyDescent="0.3">
      <c r="A5" s="14">
        <f t="shared" si="0"/>
        <v>5</v>
      </c>
      <c r="B5" s="28" t="s">
        <v>89</v>
      </c>
      <c r="C5" s="26"/>
      <c r="D5" s="26"/>
      <c r="E5" s="26"/>
    </row>
    <row r="6" spans="1:12" ht="18.75" x14ac:dyDescent="0.3">
      <c r="A6" s="14">
        <f t="shared" si="0"/>
        <v>6</v>
      </c>
      <c r="B6" s="25" t="s">
        <v>86</v>
      </c>
      <c r="C6" s="26"/>
      <c r="D6" s="26"/>
      <c r="E6" s="26"/>
    </row>
    <row r="7" spans="1:12" ht="18.75" x14ac:dyDescent="0.3">
      <c r="A7" s="14">
        <f t="shared" si="0"/>
        <v>7</v>
      </c>
      <c r="B7" s="27" t="s">
        <v>75</v>
      </c>
      <c r="C7" s="27" t="s">
        <v>76</v>
      </c>
      <c r="D7" s="27" t="s">
        <v>77</v>
      </c>
      <c r="E7" s="27" t="s">
        <v>78</v>
      </c>
      <c r="F7" s="27" t="s">
        <v>79</v>
      </c>
      <c r="G7" s="27" t="s">
        <v>80</v>
      </c>
      <c r="H7" s="27" t="s">
        <v>81</v>
      </c>
      <c r="I7" s="27" t="s">
        <v>82</v>
      </c>
      <c r="J7" s="27" t="s">
        <v>83</v>
      </c>
      <c r="K7" s="27" t="s">
        <v>84</v>
      </c>
      <c r="L7" s="27" t="s">
        <v>85</v>
      </c>
    </row>
    <row r="8" spans="1:12" x14ac:dyDescent="0.25">
      <c r="A8" s="14">
        <f t="shared" si="0"/>
        <v>8</v>
      </c>
      <c r="B8" s="1"/>
      <c r="C8" s="2"/>
      <c r="D8" s="3"/>
      <c r="E8" s="2"/>
      <c r="F8" s="3"/>
      <c r="G8" s="2"/>
      <c r="H8" s="3"/>
      <c r="I8" s="2"/>
      <c r="J8" s="3"/>
      <c r="K8" s="2"/>
      <c r="L8" s="2"/>
    </row>
    <row r="9" spans="1:12" x14ac:dyDescent="0.25">
      <c r="A9" s="14">
        <f t="shared" si="0"/>
        <v>9</v>
      </c>
      <c r="B9" s="4"/>
      <c r="C9" s="5"/>
      <c r="D9" s="6"/>
      <c r="E9" s="5"/>
      <c r="F9" s="6"/>
      <c r="G9" s="5"/>
      <c r="H9" s="6"/>
      <c r="I9" s="5"/>
      <c r="J9" s="6" t="s">
        <v>0</v>
      </c>
      <c r="K9" s="5"/>
      <c r="L9" s="5" t="s">
        <v>1</v>
      </c>
    </row>
    <row r="10" spans="1:12" x14ac:dyDescent="0.25">
      <c r="A10" s="14">
        <f t="shared" si="0"/>
        <v>10</v>
      </c>
      <c r="B10" s="4"/>
      <c r="C10" s="5" t="s">
        <v>2</v>
      </c>
      <c r="D10" s="6" t="s">
        <v>3</v>
      </c>
      <c r="E10" s="5" t="s">
        <v>3</v>
      </c>
      <c r="F10" s="6"/>
      <c r="G10" s="5"/>
      <c r="H10" s="6" t="s">
        <v>4</v>
      </c>
      <c r="I10" s="5" t="s">
        <v>4</v>
      </c>
      <c r="J10" s="6" t="s">
        <v>5</v>
      </c>
      <c r="K10" s="5"/>
      <c r="L10" s="5" t="s">
        <v>4</v>
      </c>
    </row>
    <row r="11" spans="1:12" x14ac:dyDescent="0.25">
      <c r="A11" s="14">
        <f t="shared" si="0"/>
        <v>11</v>
      </c>
      <c r="B11" s="4"/>
      <c r="C11" s="5" t="s">
        <v>6</v>
      </c>
      <c r="D11" s="6" t="s">
        <v>7</v>
      </c>
      <c r="E11" s="5" t="s">
        <v>7</v>
      </c>
      <c r="F11" s="6" t="s">
        <v>8</v>
      </c>
      <c r="G11" s="5" t="s">
        <v>9</v>
      </c>
      <c r="H11" s="6" t="s">
        <v>10</v>
      </c>
      <c r="I11" s="5" t="s">
        <v>10</v>
      </c>
      <c r="J11" s="6" t="s">
        <v>11</v>
      </c>
      <c r="K11" s="5" t="s">
        <v>12</v>
      </c>
      <c r="L11" s="5" t="s">
        <v>13</v>
      </c>
    </row>
    <row r="12" spans="1:12" x14ac:dyDescent="0.25">
      <c r="A12" s="14">
        <f t="shared" si="0"/>
        <v>12</v>
      </c>
      <c r="B12" s="4" t="s">
        <v>14</v>
      </c>
      <c r="C12" s="5" t="s">
        <v>15</v>
      </c>
      <c r="D12" s="6" t="s">
        <v>15</v>
      </c>
      <c r="E12" s="5" t="s">
        <v>16</v>
      </c>
      <c r="F12" s="6" t="s">
        <v>17</v>
      </c>
      <c r="G12" s="5" t="s">
        <v>18</v>
      </c>
      <c r="H12" s="6" t="s">
        <v>15</v>
      </c>
      <c r="I12" s="5" t="s">
        <v>16</v>
      </c>
      <c r="J12" s="6" t="s">
        <v>19</v>
      </c>
      <c r="K12" s="5" t="s">
        <v>20</v>
      </c>
      <c r="L12" s="5" t="s">
        <v>21</v>
      </c>
    </row>
    <row r="13" spans="1:12" x14ac:dyDescent="0.25">
      <c r="A13" s="14">
        <f t="shared" si="0"/>
        <v>13</v>
      </c>
      <c r="B13" s="7"/>
      <c r="C13" s="8" t="s">
        <v>22</v>
      </c>
      <c r="D13" s="9" t="s">
        <v>23</v>
      </c>
      <c r="E13" s="8" t="s">
        <v>24</v>
      </c>
      <c r="F13" s="9" t="s">
        <v>25</v>
      </c>
      <c r="G13" s="8" t="s">
        <v>26</v>
      </c>
      <c r="H13" s="9" t="s">
        <v>27</v>
      </c>
      <c r="I13" s="8" t="s">
        <v>28</v>
      </c>
      <c r="J13" s="9" t="s">
        <v>29</v>
      </c>
      <c r="K13" s="8" t="s">
        <v>30</v>
      </c>
      <c r="L13" s="8" t="s">
        <v>31</v>
      </c>
    </row>
    <row r="14" spans="1:12" x14ac:dyDescent="0.25">
      <c r="A14" s="14">
        <f t="shared" si="0"/>
        <v>14</v>
      </c>
      <c r="B14" s="14">
        <v>1</v>
      </c>
      <c r="C14" t="s">
        <v>35</v>
      </c>
      <c r="D14" s="23">
        <v>34939</v>
      </c>
      <c r="E14" s="24">
        <v>47466</v>
      </c>
      <c r="F14" s="12">
        <v>474309.07</v>
      </c>
      <c r="G14" s="18">
        <v>2.75E-2</v>
      </c>
      <c r="H14" s="18">
        <v>2.75E-2</v>
      </c>
      <c r="I14" s="18">
        <v>2.75E-2</v>
      </c>
      <c r="J14" s="14" t="s">
        <v>70</v>
      </c>
      <c r="K14" s="14" t="s">
        <v>44</v>
      </c>
      <c r="L14" s="12">
        <f>F14*I14</f>
        <v>13043.499425</v>
      </c>
    </row>
    <row r="15" spans="1:12" x14ac:dyDescent="0.25">
      <c r="A15" s="14">
        <f t="shared" si="0"/>
        <v>15</v>
      </c>
      <c r="B15" s="14">
        <f>B14+1</f>
        <v>2</v>
      </c>
      <c r="C15" t="s">
        <v>36</v>
      </c>
      <c r="D15" s="23">
        <v>35192</v>
      </c>
      <c r="E15" s="24">
        <v>47466</v>
      </c>
      <c r="F15" s="12">
        <v>130.80000000000001</v>
      </c>
      <c r="G15" s="18">
        <v>1.125E-2</v>
      </c>
      <c r="H15" s="18">
        <v>1.125E-2</v>
      </c>
      <c r="I15" s="18">
        <v>1.125E-2</v>
      </c>
      <c r="J15" s="14" t="s">
        <v>70</v>
      </c>
      <c r="K15" s="14" t="s">
        <v>44</v>
      </c>
      <c r="L15" s="12">
        <f t="shared" ref="L15:L22" si="1">F15*I15</f>
        <v>1.4715</v>
      </c>
    </row>
    <row r="16" spans="1:12" x14ac:dyDescent="0.25">
      <c r="A16" s="14">
        <f t="shared" si="0"/>
        <v>16</v>
      </c>
      <c r="B16" s="14">
        <f t="shared" si="0"/>
        <v>3</v>
      </c>
      <c r="C16" t="s">
        <v>37</v>
      </c>
      <c r="D16" s="23">
        <v>35192</v>
      </c>
      <c r="E16" s="24">
        <v>47466</v>
      </c>
      <c r="F16" s="12">
        <v>446869.94999999995</v>
      </c>
      <c r="G16" s="18">
        <v>1.125E-2</v>
      </c>
      <c r="H16" s="18">
        <v>1.125E-2</v>
      </c>
      <c r="I16" s="18">
        <v>1.125E-2</v>
      </c>
      <c r="J16" s="14" t="s">
        <v>70</v>
      </c>
      <c r="K16" s="14" t="s">
        <v>44</v>
      </c>
      <c r="L16" s="12">
        <f t="shared" si="1"/>
        <v>5027.2869374999991</v>
      </c>
    </row>
    <row r="17" spans="1:12" x14ac:dyDescent="0.25">
      <c r="A17" s="14">
        <f t="shared" si="0"/>
        <v>17</v>
      </c>
      <c r="B17" s="14">
        <f t="shared" si="0"/>
        <v>4</v>
      </c>
      <c r="C17" t="s">
        <v>38</v>
      </c>
      <c r="D17" s="23">
        <v>35779</v>
      </c>
      <c r="E17" s="24">
        <v>48396</v>
      </c>
      <c r="F17" s="12">
        <v>739085.58000000007</v>
      </c>
      <c r="G17" s="18">
        <v>7.4999999999999997E-3</v>
      </c>
      <c r="H17" s="18">
        <v>7.4999999999999997E-3</v>
      </c>
      <c r="I17" s="18">
        <v>7.4999999999999997E-3</v>
      </c>
      <c r="J17" s="14" t="s">
        <v>70</v>
      </c>
      <c r="K17" s="14" t="s">
        <v>44</v>
      </c>
      <c r="L17" s="12">
        <f t="shared" si="1"/>
        <v>5543.14185</v>
      </c>
    </row>
    <row r="18" spans="1:12" x14ac:dyDescent="0.25">
      <c r="A18" s="14">
        <f t="shared" si="0"/>
        <v>18</v>
      </c>
      <c r="B18" s="14">
        <f t="shared" si="0"/>
        <v>5</v>
      </c>
      <c r="C18" t="s">
        <v>39</v>
      </c>
      <c r="D18" s="23">
        <v>36956</v>
      </c>
      <c r="E18" s="24">
        <v>49706</v>
      </c>
      <c r="F18" s="12">
        <v>8184732.6799999978</v>
      </c>
      <c r="G18" s="18">
        <v>2.8750000000000001E-2</v>
      </c>
      <c r="H18" s="18">
        <v>2.8750000000000001E-2</v>
      </c>
      <c r="I18" s="18">
        <v>2.8750000000000001E-2</v>
      </c>
      <c r="J18" s="14" t="s">
        <v>70</v>
      </c>
      <c r="K18" s="14" t="s">
        <v>44</v>
      </c>
      <c r="L18" s="12">
        <f t="shared" si="1"/>
        <v>235311.06454999995</v>
      </c>
    </row>
    <row r="19" spans="1:12" x14ac:dyDescent="0.25">
      <c r="A19" s="14">
        <f t="shared" ref="A19:B34" si="2">A18+1</f>
        <v>19</v>
      </c>
      <c r="B19" s="14">
        <f t="shared" si="2"/>
        <v>6</v>
      </c>
      <c r="C19" t="s">
        <v>40</v>
      </c>
      <c r="D19" s="23">
        <v>36998</v>
      </c>
      <c r="E19" s="24">
        <v>49706</v>
      </c>
      <c r="F19" s="12">
        <v>5617136.29</v>
      </c>
      <c r="G19" s="18">
        <v>0.02</v>
      </c>
      <c r="H19" s="18">
        <v>0.02</v>
      </c>
      <c r="I19" s="18">
        <v>0.02</v>
      </c>
      <c r="J19" s="14" t="s">
        <v>70</v>
      </c>
      <c r="K19" s="14" t="s">
        <v>44</v>
      </c>
      <c r="L19" s="12">
        <f t="shared" si="1"/>
        <v>112342.7258</v>
      </c>
    </row>
    <row r="20" spans="1:12" x14ac:dyDescent="0.25">
      <c r="A20" s="14">
        <f t="shared" si="2"/>
        <v>20</v>
      </c>
      <c r="B20" s="14">
        <f t="shared" si="2"/>
        <v>7</v>
      </c>
      <c r="C20" t="s">
        <v>41</v>
      </c>
      <c r="D20" s="23">
        <v>37271</v>
      </c>
      <c r="E20" s="24">
        <v>49706</v>
      </c>
      <c r="F20" s="12">
        <v>3004180.64</v>
      </c>
      <c r="G20" s="18">
        <v>0.02</v>
      </c>
      <c r="H20" s="18">
        <v>0.02</v>
      </c>
      <c r="I20" s="18">
        <v>0.02</v>
      </c>
      <c r="J20" s="14" t="s">
        <v>70</v>
      </c>
      <c r="K20" s="14" t="s">
        <v>44</v>
      </c>
      <c r="L20" s="12">
        <f t="shared" si="1"/>
        <v>60083.612800000003</v>
      </c>
    </row>
    <row r="21" spans="1:12" x14ac:dyDescent="0.25">
      <c r="A21" s="14">
        <f t="shared" si="2"/>
        <v>21</v>
      </c>
      <c r="B21" s="14">
        <f t="shared" si="2"/>
        <v>8</v>
      </c>
      <c r="C21" t="s">
        <v>42</v>
      </c>
      <c r="D21" s="23">
        <v>37455</v>
      </c>
      <c r="E21" s="24">
        <v>49706</v>
      </c>
      <c r="F21" s="12">
        <v>3844241.8200000003</v>
      </c>
      <c r="G21" s="18">
        <v>1.6250000000000001E-2</v>
      </c>
      <c r="H21" s="18">
        <v>1.6250000000000001E-2</v>
      </c>
      <c r="I21" s="18">
        <v>1.6250000000000001E-2</v>
      </c>
      <c r="J21" s="14" t="s">
        <v>70</v>
      </c>
      <c r="K21" s="14" t="s">
        <v>44</v>
      </c>
      <c r="L21" s="12">
        <f t="shared" si="1"/>
        <v>62468.929575000009</v>
      </c>
    </row>
    <row r="22" spans="1:12" x14ac:dyDescent="0.25">
      <c r="A22" s="14">
        <f t="shared" si="2"/>
        <v>22</v>
      </c>
      <c r="B22" s="14">
        <f t="shared" si="2"/>
        <v>9</v>
      </c>
      <c r="C22" t="s">
        <v>43</v>
      </c>
      <c r="D22" s="23">
        <v>37693</v>
      </c>
      <c r="E22" s="24">
        <v>49706</v>
      </c>
      <c r="F22" s="13">
        <v>4385488.55</v>
      </c>
      <c r="G22" s="19">
        <v>2.5000000000000001E-3</v>
      </c>
      <c r="H22" s="19">
        <v>2.5000000000000001E-3</v>
      </c>
      <c r="I22" s="19">
        <v>2.5000000000000001E-3</v>
      </c>
      <c r="J22" s="20" t="s">
        <v>70</v>
      </c>
      <c r="K22" s="20" t="s">
        <v>44</v>
      </c>
      <c r="L22" s="13">
        <f t="shared" si="1"/>
        <v>10963.721374999999</v>
      </c>
    </row>
    <row r="23" spans="1:12" x14ac:dyDescent="0.25">
      <c r="A23" s="14">
        <f t="shared" si="2"/>
        <v>23</v>
      </c>
      <c r="B23" s="14">
        <f t="shared" si="2"/>
        <v>10</v>
      </c>
      <c r="C23" s="11" t="s">
        <v>45</v>
      </c>
      <c r="F23" s="12">
        <f>SUM(F14:F22)</f>
        <v>26696175.379999999</v>
      </c>
      <c r="G23" s="18"/>
      <c r="H23" s="18"/>
      <c r="I23" s="18"/>
      <c r="L23" s="12">
        <f>SUM(L14:L22)</f>
        <v>504785.4538125</v>
      </c>
    </row>
    <row r="24" spans="1:12" x14ac:dyDescent="0.25">
      <c r="A24" s="14">
        <f t="shared" si="2"/>
        <v>24</v>
      </c>
      <c r="B24" s="14">
        <f t="shared" si="2"/>
        <v>11</v>
      </c>
      <c r="F24" s="12"/>
      <c r="G24" s="18"/>
      <c r="H24" s="18"/>
      <c r="I24" s="18"/>
      <c r="L24" s="12"/>
    </row>
    <row r="25" spans="1:12" x14ac:dyDescent="0.25">
      <c r="A25" s="14">
        <f t="shared" si="2"/>
        <v>25</v>
      </c>
      <c r="B25" s="14">
        <f t="shared" si="2"/>
        <v>12</v>
      </c>
      <c r="C25" s="15" t="s">
        <v>46</v>
      </c>
      <c r="D25" s="23">
        <v>41068</v>
      </c>
      <c r="E25" s="24">
        <v>52231</v>
      </c>
      <c r="F25" s="12">
        <v>5398462.7400000002</v>
      </c>
      <c r="G25" s="18">
        <v>2.4220000000000002E-2</v>
      </c>
      <c r="H25" s="18">
        <v>2.4220000000000002E-2</v>
      </c>
      <c r="I25" s="18">
        <v>2.4220000000000002E-2</v>
      </c>
      <c r="J25" s="14" t="s">
        <v>70</v>
      </c>
      <c r="K25" s="14" t="s">
        <v>59</v>
      </c>
      <c r="L25" s="12">
        <f t="shared" ref="L25:L37" si="3">F25*I25</f>
        <v>130750.76756280001</v>
      </c>
    </row>
    <row r="26" spans="1:12" x14ac:dyDescent="0.25">
      <c r="A26" s="14">
        <f t="shared" si="2"/>
        <v>26</v>
      </c>
      <c r="B26" s="14">
        <f t="shared" si="2"/>
        <v>13</v>
      </c>
      <c r="C26" s="15" t="s">
        <v>47</v>
      </c>
      <c r="D26" s="23">
        <v>41172</v>
      </c>
      <c r="E26" s="24">
        <v>52231</v>
      </c>
      <c r="F26" s="12">
        <v>4006621.1</v>
      </c>
      <c r="G26" s="18">
        <v>2.6069999999999999E-2</v>
      </c>
      <c r="H26" s="18">
        <v>2.6069999999999999E-2</v>
      </c>
      <c r="I26" s="18">
        <v>2.6069999999999999E-2</v>
      </c>
      <c r="J26" s="14" t="s">
        <v>70</v>
      </c>
      <c r="K26" s="14" t="s">
        <v>59</v>
      </c>
      <c r="L26" s="12">
        <f t="shared" si="3"/>
        <v>104452.612077</v>
      </c>
    </row>
    <row r="27" spans="1:12" x14ac:dyDescent="0.25">
      <c r="A27" s="14">
        <f t="shared" si="2"/>
        <v>27</v>
      </c>
      <c r="B27" s="14">
        <f t="shared" si="2"/>
        <v>14</v>
      </c>
      <c r="C27" s="15" t="s">
        <v>48</v>
      </c>
      <c r="D27" s="23">
        <v>41213</v>
      </c>
      <c r="E27" s="24">
        <v>52231</v>
      </c>
      <c r="F27" s="12">
        <v>328478.01999999996</v>
      </c>
      <c r="G27" s="18">
        <v>2.5650000000000003E-2</v>
      </c>
      <c r="H27" s="18">
        <v>2.5650000000000003E-2</v>
      </c>
      <c r="I27" s="18">
        <v>2.5650000000000003E-2</v>
      </c>
      <c r="J27" s="14" t="s">
        <v>70</v>
      </c>
      <c r="K27" s="14" t="s">
        <v>59</v>
      </c>
      <c r="L27" s="12">
        <f t="shared" si="3"/>
        <v>8425.4612130000005</v>
      </c>
    </row>
    <row r="28" spans="1:12" x14ac:dyDescent="0.25">
      <c r="A28" s="14">
        <f t="shared" si="2"/>
        <v>28</v>
      </c>
      <c r="B28" s="14">
        <f t="shared" si="2"/>
        <v>15</v>
      </c>
      <c r="C28" s="15" t="s">
        <v>49</v>
      </c>
      <c r="D28" s="23">
        <v>41319</v>
      </c>
      <c r="E28" s="24">
        <v>53327</v>
      </c>
      <c r="F28" s="12">
        <v>5501490.2799999993</v>
      </c>
      <c r="G28" s="18">
        <v>2.3790000000000002E-2</v>
      </c>
      <c r="H28" s="18">
        <v>2.3790000000000002E-2</v>
      </c>
      <c r="I28" s="18">
        <v>2.3790000000000002E-2</v>
      </c>
      <c r="J28" s="14" t="s">
        <v>70</v>
      </c>
      <c r="K28" s="14" t="s">
        <v>59</v>
      </c>
      <c r="L28" s="12">
        <f t="shared" si="3"/>
        <v>130880.4537612</v>
      </c>
    </row>
    <row r="29" spans="1:12" x14ac:dyDescent="0.25">
      <c r="A29" s="14">
        <f t="shared" si="2"/>
        <v>29</v>
      </c>
      <c r="B29" s="14">
        <f t="shared" si="2"/>
        <v>16</v>
      </c>
      <c r="C29" s="15" t="s">
        <v>50</v>
      </c>
      <c r="D29" s="23">
        <v>41341</v>
      </c>
      <c r="E29" s="24">
        <v>53327</v>
      </c>
      <c r="F29" s="12">
        <v>9775025.0600000005</v>
      </c>
      <c r="G29" s="18">
        <v>2.911E-2</v>
      </c>
      <c r="H29" s="18">
        <v>2.911E-2</v>
      </c>
      <c r="I29" s="18">
        <v>2.911E-2</v>
      </c>
      <c r="J29" s="14" t="s">
        <v>70</v>
      </c>
      <c r="K29" s="14" t="s">
        <v>59</v>
      </c>
      <c r="L29" s="12">
        <f t="shared" si="3"/>
        <v>284550.97949660005</v>
      </c>
    </row>
    <row r="30" spans="1:12" x14ac:dyDescent="0.25">
      <c r="A30" s="14">
        <f t="shared" si="2"/>
        <v>30</v>
      </c>
      <c r="B30" s="14">
        <f t="shared" si="2"/>
        <v>17</v>
      </c>
      <c r="C30" s="15" t="s">
        <v>51</v>
      </c>
      <c r="D30" s="23">
        <v>41890</v>
      </c>
      <c r="E30" s="24">
        <v>54057</v>
      </c>
      <c r="F30" s="12">
        <v>6664523.9299999997</v>
      </c>
      <c r="G30" s="18">
        <v>3.1030000000000002E-2</v>
      </c>
      <c r="H30" s="18">
        <v>3.1030000000000002E-2</v>
      </c>
      <c r="I30" s="18">
        <v>3.1030000000000002E-2</v>
      </c>
      <c r="J30" s="14" t="s">
        <v>70</v>
      </c>
      <c r="K30" s="14" t="s">
        <v>59</v>
      </c>
      <c r="L30" s="12">
        <f t="shared" si="3"/>
        <v>206800.17754790001</v>
      </c>
    </row>
    <row r="31" spans="1:12" x14ac:dyDescent="0.25">
      <c r="A31" s="14">
        <f t="shared" si="2"/>
        <v>31</v>
      </c>
      <c r="B31" s="14">
        <f t="shared" si="2"/>
        <v>18</v>
      </c>
      <c r="C31" s="15" t="s">
        <v>52</v>
      </c>
      <c r="D31" s="23">
        <v>42174</v>
      </c>
      <c r="E31" s="24">
        <v>54057</v>
      </c>
      <c r="F31" s="12">
        <v>9134147.5799999982</v>
      </c>
      <c r="G31" s="18">
        <v>2.9920000000000002E-2</v>
      </c>
      <c r="H31" s="18">
        <v>2.9920000000000002E-2</v>
      </c>
      <c r="I31" s="18">
        <v>2.9920000000000002E-2</v>
      </c>
      <c r="J31" s="14" t="s">
        <v>70</v>
      </c>
      <c r="K31" s="14" t="s">
        <v>59</v>
      </c>
      <c r="L31" s="12">
        <f t="shared" si="3"/>
        <v>273293.69559359999</v>
      </c>
    </row>
    <row r="32" spans="1:12" x14ac:dyDescent="0.25">
      <c r="A32" s="14">
        <f t="shared" si="2"/>
        <v>32</v>
      </c>
      <c r="B32" s="14">
        <f t="shared" si="2"/>
        <v>19</v>
      </c>
      <c r="C32" s="15" t="s">
        <v>53</v>
      </c>
      <c r="D32" s="23">
        <v>42544</v>
      </c>
      <c r="E32" s="24">
        <v>54057</v>
      </c>
      <c r="F32" s="12">
        <v>7432395.25</v>
      </c>
      <c r="G32" s="18">
        <v>2.2620000000000001E-2</v>
      </c>
      <c r="H32" s="18">
        <v>2.2620000000000001E-2</v>
      </c>
      <c r="I32" s="18">
        <v>2.2620000000000001E-2</v>
      </c>
      <c r="J32" s="14" t="s">
        <v>70</v>
      </c>
      <c r="K32" s="14" t="s">
        <v>59</v>
      </c>
      <c r="L32" s="12">
        <f t="shared" si="3"/>
        <v>168120.780555</v>
      </c>
    </row>
    <row r="33" spans="1:12" x14ac:dyDescent="0.25">
      <c r="A33" s="14">
        <f t="shared" si="2"/>
        <v>33</v>
      </c>
      <c r="B33" s="14">
        <f t="shared" si="2"/>
        <v>20</v>
      </c>
      <c r="C33" s="15" t="s">
        <v>54</v>
      </c>
      <c r="D33" s="23">
        <v>43007</v>
      </c>
      <c r="E33" s="24">
        <v>55518</v>
      </c>
      <c r="F33" s="12">
        <v>7270675.9099999992</v>
      </c>
      <c r="G33" s="18">
        <v>2.81E-2</v>
      </c>
      <c r="H33" s="18">
        <v>2.81E-2</v>
      </c>
      <c r="I33" s="18">
        <v>2.81E-2</v>
      </c>
      <c r="J33" s="14" t="s">
        <v>70</v>
      </c>
      <c r="K33" s="14" t="s">
        <v>59</v>
      </c>
      <c r="L33" s="12">
        <f t="shared" si="3"/>
        <v>204305.99307099998</v>
      </c>
    </row>
    <row r="34" spans="1:12" x14ac:dyDescent="0.25">
      <c r="A34" s="14">
        <f t="shared" si="2"/>
        <v>34</v>
      </c>
      <c r="B34" s="14">
        <f t="shared" si="2"/>
        <v>21</v>
      </c>
      <c r="C34" s="15" t="s">
        <v>55</v>
      </c>
      <c r="D34" s="23">
        <v>43252</v>
      </c>
      <c r="E34" s="24">
        <v>55518</v>
      </c>
      <c r="F34" s="12">
        <v>7299203.8699999992</v>
      </c>
      <c r="G34" s="18">
        <v>3.0520000000000002E-2</v>
      </c>
      <c r="H34" s="18">
        <v>3.0520000000000002E-2</v>
      </c>
      <c r="I34" s="18">
        <v>3.0520000000000002E-2</v>
      </c>
      <c r="J34" s="14" t="s">
        <v>70</v>
      </c>
      <c r="K34" s="14" t="s">
        <v>59</v>
      </c>
      <c r="L34" s="12">
        <f t="shared" si="3"/>
        <v>222771.7021124</v>
      </c>
    </row>
    <row r="35" spans="1:12" x14ac:dyDescent="0.25">
      <c r="A35" s="14">
        <f t="shared" ref="A35:B37" si="4">A34+1</f>
        <v>35</v>
      </c>
      <c r="B35" s="14">
        <f t="shared" si="4"/>
        <v>22</v>
      </c>
      <c r="C35" s="15" t="s">
        <v>56</v>
      </c>
      <c r="D35" s="23">
        <v>43629</v>
      </c>
      <c r="E35" s="24">
        <v>55518</v>
      </c>
      <c r="F35" s="12">
        <v>7286728.8500000006</v>
      </c>
      <c r="G35" s="18">
        <v>2.5690000000000001E-2</v>
      </c>
      <c r="H35" s="18">
        <v>2.5690000000000001E-2</v>
      </c>
      <c r="I35" s="18">
        <v>2.5690000000000001E-2</v>
      </c>
      <c r="J35" s="14" t="s">
        <v>70</v>
      </c>
      <c r="K35" s="14" t="s">
        <v>59</v>
      </c>
      <c r="L35" s="12">
        <f t="shared" si="3"/>
        <v>187196.06415650001</v>
      </c>
    </row>
    <row r="36" spans="1:12" x14ac:dyDescent="0.25">
      <c r="A36" s="14">
        <f t="shared" si="4"/>
        <v>36</v>
      </c>
      <c r="B36" s="14">
        <f t="shared" si="4"/>
        <v>23</v>
      </c>
      <c r="C36" s="15" t="s">
        <v>57</v>
      </c>
      <c r="D36" s="23">
        <v>43907</v>
      </c>
      <c r="E36" s="24">
        <v>55518</v>
      </c>
      <c r="F36" s="12">
        <v>7255167.6599999992</v>
      </c>
      <c r="G36" s="18">
        <v>1.252E-2</v>
      </c>
      <c r="H36" s="18">
        <v>1.252E-2</v>
      </c>
      <c r="I36" s="18">
        <v>1.252E-2</v>
      </c>
      <c r="J36" s="14" t="s">
        <v>70</v>
      </c>
      <c r="K36" s="14" t="s">
        <v>59</v>
      </c>
      <c r="L36" s="12">
        <f t="shared" si="3"/>
        <v>90834.699103199993</v>
      </c>
    </row>
    <row r="37" spans="1:12" x14ac:dyDescent="0.25">
      <c r="A37" s="14">
        <f t="shared" si="4"/>
        <v>37</v>
      </c>
      <c r="B37" s="14">
        <f t="shared" si="4"/>
        <v>24</v>
      </c>
      <c r="C37" s="15" t="s">
        <v>58</v>
      </c>
      <c r="D37" s="23">
        <v>44907</v>
      </c>
      <c r="E37" s="24">
        <v>56614</v>
      </c>
      <c r="F37" s="29">
        <v>8657710.7300000004</v>
      </c>
      <c r="G37" s="22">
        <v>3.7880000000000004E-2</v>
      </c>
      <c r="H37" s="22">
        <v>3.7880000000000004E-2</v>
      </c>
      <c r="I37" s="22">
        <v>3.7880000000000004E-2</v>
      </c>
      <c r="J37" s="14" t="s">
        <v>70</v>
      </c>
      <c r="K37" s="14" t="s">
        <v>59</v>
      </c>
      <c r="L37" s="29">
        <f t="shared" si="3"/>
        <v>327954.08245240006</v>
      </c>
    </row>
    <row r="38" spans="1:12" x14ac:dyDescent="0.25">
      <c r="A38" s="14">
        <f t="shared" ref="A38:B38" si="5">A37+1</f>
        <v>38</v>
      </c>
      <c r="B38" s="14">
        <f t="shared" si="5"/>
        <v>25</v>
      </c>
      <c r="C38" s="15" t="s">
        <v>91</v>
      </c>
      <c r="D38" s="30" t="s">
        <v>90</v>
      </c>
      <c r="E38" s="24">
        <v>56614</v>
      </c>
      <c r="F38" s="13">
        <v>8750000</v>
      </c>
      <c r="G38" s="19">
        <v>4.5170000000000002E-2</v>
      </c>
      <c r="H38" s="19">
        <v>4.5170000000000002E-2</v>
      </c>
      <c r="I38" s="19">
        <v>4.5170000000000002E-2</v>
      </c>
      <c r="J38" s="20" t="s">
        <v>70</v>
      </c>
      <c r="K38" s="20" t="s">
        <v>59</v>
      </c>
      <c r="L38" s="13">
        <f t="shared" ref="L38" si="6">F38*I38</f>
        <v>395237.5</v>
      </c>
    </row>
    <row r="39" spans="1:12" x14ac:dyDescent="0.25">
      <c r="A39" s="14">
        <f t="shared" ref="A39:B39" si="7">A38+1</f>
        <v>39</v>
      </c>
      <c r="B39" s="14">
        <f t="shared" si="7"/>
        <v>26</v>
      </c>
      <c r="C39" s="17" t="s">
        <v>60</v>
      </c>
      <c r="F39" s="12">
        <f>SUM(F25:F38)</f>
        <v>94760630.979999989</v>
      </c>
      <c r="G39" s="18"/>
      <c r="H39" s="18"/>
      <c r="I39" s="18"/>
      <c r="J39" s="14"/>
      <c r="L39" s="12">
        <f>SUM(L25:L38)</f>
        <v>2735574.9687026003</v>
      </c>
    </row>
    <row r="40" spans="1:12" x14ac:dyDescent="0.25">
      <c r="A40" s="14">
        <f t="shared" ref="A40:B40" si="8">A39+1</f>
        <v>40</v>
      </c>
      <c r="B40" s="14">
        <f t="shared" si="8"/>
        <v>27</v>
      </c>
      <c r="F40" s="12"/>
      <c r="G40" s="18"/>
      <c r="H40" s="18"/>
      <c r="I40" s="18"/>
      <c r="J40" s="14"/>
      <c r="L40" s="12"/>
    </row>
    <row r="41" spans="1:12" x14ac:dyDescent="0.25">
      <c r="A41" s="14">
        <f t="shared" ref="A41:B41" si="9">A40+1</f>
        <v>41</v>
      </c>
      <c r="B41" s="14">
        <f t="shared" si="9"/>
        <v>28</v>
      </c>
      <c r="C41" s="15" t="s">
        <v>61</v>
      </c>
      <c r="D41" s="24">
        <v>35612</v>
      </c>
      <c r="E41" s="24">
        <v>48395</v>
      </c>
      <c r="F41" s="12">
        <v>945874.41</v>
      </c>
      <c r="G41" s="18">
        <v>6.3500000000000001E-2</v>
      </c>
      <c r="H41" s="18">
        <v>6.3500000000000001E-2</v>
      </c>
      <c r="I41" s="18">
        <v>6.3500000000000001E-2</v>
      </c>
      <c r="J41" s="14" t="s">
        <v>70</v>
      </c>
      <c r="K41" s="14" t="s">
        <v>33</v>
      </c>
      <c r="L41" s="12">
        <f t="shared" ref="L41:L50" si="10">F41*I41</f>
        <v>60063.025035000006</v>
      </c>
    </row>
    <row r="42" spans="1:12" x14ac:dyDescent="0.25">
      <c r="A42" s="14">
        <f t="shared" ref="A42:B42" si="11">A41+1</f>
        <v>42</v>
      </c>
      <c r="B42" s="14">
        <f t="shared" si="11"/>
        <v>29</v>
      </c>
      <c r="C42" s="15" t="s">
        <v>62</v>
      </c>
      <c r="D42" s="24">
        <v>34247</v>
      </c>
      <c r="E42" s="24">
        <v>46783</v>
      </c>
      <c r="F42" s="12">
        <v>439496.82999999996</v>
      </c>
      <c r="G42" s="18">
        <v>2.9700000000000001E-2</v>
      </c>
      <c r="H42" s="18">
        <v>2.9700000000000001E-2</v>
      </c>
      <c r="I42" s="18">
        <v>2.9700000000000001E-2</v>
      </c>
      <c r="J42" s="14" t="s">
        <v>70</v>
      </c>
      <c r="K42" s="14" t="s">
        <v>33</v>
      </c>
      <c r="L42" s="12">
        <f t="shared" si="10"/>
        <v>13053.055850999999</v>
      </c>
    </row>
    <row r="43" spans="1:12" x14ac:dyDescent="0.25">
      <c r="A43" s="14">
        <f t="shared" ref="A43:B43" si="12">A42+1</f>
        <v>43</v>
      </c>
      <c r="B43" s="14">
        <f t="shared" si="12"/>
        <v>30</v>
      </c>
      <c r="C43" s="15" t="s">
        <v>63</v>
      </c>
      <c r="D43" s="24">
        <v>34339</v>
      </c>
      <c r="E43" s="24">
        <v>47483</v>
      </c>
      <c r="F43" s="12">
        <v>561607.80999999994</v>
      </c>
      <c r="G43" s="18">
        <v>2.4400000000000002E-2</v>
      </c>
      <c r="H43" s="18">
        <v>2.4400000000000002E-2</v>
      </c>
      <c r="I43" s="18">
        <v>2.4400000000000002E-2</v>
      </c>
      <c r="J43" s="14" t="s">
        <v>70</v>
      </c>
      <c r="K43" s="14" t="s">
        <v>33</v>
      </c>
      <c r="L43" s="12">
        <f t="shared" si="10"/>
        <v>13703.230564</v>
      </c>
    </row>
    <row r="44" spans="1:12" x14ac:dyDescent="0.25">
      <c r="A44" s="14">
        <f t="shared" ref="A44:B44" si="13">A43+1</f>
        <v>44</v>
      </c>
      <c r="B44" s="14">
        <f t="shared" si="13"/>
        <v>31</v>
      </c>
      <c r="C44" s="15" t="s">
        <v>64</v>
      </c>
      <c r="D44" s="24">
        <v>33770</v>
      </c>
      <c r="E44" s="24">
        <v>45838</v>
      </c>
      <c r="F44" s="12">
        <v>249904</v>
      </c>
      <c r="G44" s="18">
        <v>5.3600000000000002E-2</v>
      </c>
      <c r="H44" s="18">
        <v>5.3600000000000002E-2</v>
      </c>
      <c r="I44" s="18">
        <v>5.3600000000000002E-2</v>
      </c>
      <c r="J44" s="14" t="s">
        <v>70</v>
      </c>
      <c r="K44" s="14" t="s">
        <v>33</v>
      </c>
      <c r="L44" s="12">
        <f t="shared" si="10"/>
        <v>13394.8544</v>
      </c>
    </row>
    <row r="45" spans="1:12" x14ac:dyDescent="0.25">
      <c r="A45" s="14">
        <f t="shared" ref="A45:B45" si="14">A44+1</f>
        <v>45</v>
      </c>
      <c r="B45" s="14">
        <f t="shared" si="14"/>
        <v>32</v>
      </c>
      <c r="C45" s="15" t="s">
        <v>65</v>
      </c>
      <c r="D45" s="24">
        <v>37166</v>
      </c>
      <c r="E45" s="24">
        <v>46356</v>
      </c>
      <c r="F45" s="12">
        <v>843033.22999999975</v>
      </c>
      <c r="G45" s="18">
        <v>6.3E-2</v>
      </c>
      <c r="H45" s="18">
        <v>6.3E-2</v>
      </c>
      <c r="I45" s="18">
        <v>6.3E-2</v>
      </c>
      <c r="J45" s="14" t="s">
        <v>70</v>
      </c>
      <c r="K45" s="14" t="s">
        <v>33</v>
      </c>
      <c r="L45" s="12">
        <f t="shared" si="10"/>
        <v>53111.093489999985</v>
      </c>
    </row>
    <row r="46" spans="1:12" x14ac:dyDescent="0.25">
      <c r="A46" s="14">
        <f t="shared" ref="A46:B46" si="15">A45+1</f>
        <v>46</v>
      </c>
      <c r="B46" s="14">
        <f t="shared" si="15"/>
        <v>33</v>
      </c>
      <c r="C46" s="15" t="s">
        <v>66</v>
      </c>
      <c r="D46" s="24">
        <v>38217</v>
      </c>
      <c r="E46" s="24">
        <v>45747</v>
      </c>
      <c r="F46" s="12">
        <v>79689.64</v>
      </c>
      <c r="G46" s="18">
        <v>4.4999999999999998E-2</v>
      </c>
      <c r="H46" s="18">
        <v>4.4999999999999998E-2</v>
      </c>
      <c r="I46" s="18">
        <v>4.4999999999999998E-2</v>
      </c>
      <c r="J46" s="14" t="s">
        <v>70</v>
      </c>
      <c r="K46" s="14" t="s">
        <v>33</v>
      </c>
      <c r="L46" s="12">
        <f t="shared" si="10"/>
        <v>3586.0337999999997</v>
      </c>
    </row>
    <row r="47" spans="1:12" x14ac:dyDescent="0.25">
      <c r="A47" s="14">
        <f t="shared" ref="A47:B47" si="16">A46+1</f>
        <v>47</v>
      </c>
      <c r="B47" s="14">
        <f t="shared" si="16"/>
        <v>34</v>
      </c>
      <c r="C47" s="15" t="s">
        <v>67</v>
      </c>
      <c r="D47" s="24">
        <v>38217</v>
      </c>
      <c r="E47" s="24">
        <v>47208</v>
      </c>
      <c r="F47" s="13">
        <v>379198.55</v>
      </c>
      <c r="G47" s="19">
        <v>4.4999999999999998E-2</v>
      </c>
      <c r="H47" s="19">
        <v>4.4999999999999998E-2</v>
      </c>
      <c r="I47" s="19">
        <v>4.4999999999999998E-2</v>
      </c>
      <c r="J47" s="20" t="s">
        <v>70</v>
      </c>
      <c r="K47" s="20" t="s">
        <v>33</v>
      </c>
      <c r="L47" s="13">
        <f t="shared" si="10"/>
        <v>17063.93475</v>
      </c>
    </row>
    <row r="48" spans="1:12" x14ac:dyDescent="0.25">
      <c r="A48" s="14">
        <f t="shared" ref="A48:B48" si="17">A47+1</f>
        <v>48</v>
      </c>
      <c r="B48" s="14">
        <f t="shared" si="17"/>
        <v>35</v>
      </c>
      <c r="C48" s="17" t="s">
        <v>68</v>
      </c>
      <c r="F48" s="12">
        <f>SUM(F41:F47)</f>
        <v>3498804.4699999993</v>
      </c>
      <c r="G48" s="18"/>
      <c r="H48" s="18"/>
      <c r="I48" s="18"/>
      <c r="J48" s="14"/>
      <c r="L48" s="12">
        <f>SUM(L41:L47)</f>
        <v>173975.22788999998</v>
      </c>
    </row>
    <row r="49" spans="1:12" x14ac:dyDescent="0.25">
      <c r="A49" s="14">
        <f t="shared" ref="A49:B49" si="18">A48+1</f>
        <v>49</v>
      </c>
      <c r="B49" s="14">
        <f t="shared" si="18"/>
        <v>36</v>
      </c>
      <c r="F49" s="12"/>
      <c r="G49" s="18"/>
      <c r="H49" s="18"/>
      <c r="I49" s="18"/>
      <c r="J49" s="14"/>
      <c r="L49" s="12"/>
    </row>
    <row r="50" spans="1:12" x14ac:dyDescent="0.25">
      <c r="A50" s="14">
        <f t="shared" ref="A50:B50" si="19">A49+1</f>
        <v>50</v>
      </c>
      <c r="B50" s="14">
        <f t="shared" si="19"/>
        <v>37</v>
      </c>
      <c r="C50" s="16">
        <v>4001</v>
      </c>
      <c r="D50" s="24">
        <v>42255</v>
      </c>
      <c r="E50" s="24">
        <v>50464</v>
      </c>
      <c r="F50" s="13">
        <v>19812764.09</v>
      </c>
      <c r="G50" s="19">
        <v>4.1000000000000002E-2</v>
      </c>
      <c r="H50" s="19">
        <v>4.1000000000000002E-2</v>
      </c>
      <c r="I50" s="19">
        <v>4.1000000000000002E-2</v>
      </c>
      <c r="J50" s="20" t="s">
        <v>70</v>
      </c>
      <c r="K50" s="20" t="s">
        <v>34</v>
      </c>
      <c r="L50" s="13">
        <f t="shared" si="10"/>
        <v>812323.32769000006</v>
      </c>
    </row>
    <row r="51" spans="1:12" x14ac:dyDescent="0.25">
      <c r="A51" s="14">
        <f t="shared" ref="A51:B51" si="20">A50+1</f>
        <v>51</v>
      </c>
      <c r="B51" s="14">
        <f t="shared" si="20"/>
        <v>38</v>
      </c>
      <c r="C51" s="17" t="s">
        <v>69</v>
      </c>
      <c r="F51" s="21">
        <f>SUM(F50)</f>
        <v>19812764.09</v>
      </c>
      <c r="I51" s="18"/>
      <c r="L51" s="21">
        <f>SUM(L50)</f>
        <v>812323.32769000006</v>
      </c>
    </row>
    <row r="52" spans="1:12" x14ac:dyDescent="0.25">
      <c r="A52" s="14">
        <f t="shared" ref="A52:B52" si="21">A51+1</f>
        <v>52</v>
      </c>
      <c r="B52" s="14">
        <f t="shared" si="21"/>
        <v>39</v>
      </c>
    </row>
    <row r="53" spans="1:12" x14ac:dyDescent="0.25">
      <c r="A53" s="14">
        <f t="shared" ref="A53:B53" si="22">A52+1</f>
        <v>53</v>
      </c>
      <c r="B53" s="14">
        <f t="shared" si="22"/>
        <v>40</v>
      </c>
      <c r="C53" t="s">
        <v>71</v>
      </c>
      <c r="F53" s="21">
        <f>F23+F39+F48+F51</f>
        <v>144768374.91999999</v>
      </c>
      <c r="L53" s="21">
        <f>L23+L39+L48+L51</f>
        <v>4226658.9780951003</v>
      </c>
    </row>
    <row r="54" spans="1:12" x14ac:dyDescent="0.25">
      <c r="A54" s="14">
        <f t="shared" ref="A54:B54" si="23">A53+1</f>
        <v>54</v>
      </c>
      <c r="B54" s="14">
        <f t="shared" si="23"/>
        <v>41</v>
      </c>
    </row>
    <row r="55" spans="1:12" x14ac:dyDescent="0.25">
      <c r="A55" s="14">
        <f t="shared" ref="A55:B55" si="24">A54+1</f>
        <v>55</v>
      </c>
      <c r="B55" s="14">
        <f t="shared" si="24"/>
        <v>42</v>
      </c>
      <c r="C55" t="s">
        <v>72</v>
      </c>
      <c r="I55" s="22">
        <f>L53/F53</f>
        <v>2.9196010388531209E-2</v>
      </c>
    </row>
    <row r="56" spans="1:12" x14ac:dyDescent="0.25">
      <c r="A56" s="14">
        <f t="shared" ref="A56:B56" si="25">A55+1</f>
        <v>56</v>
      </c>
      <c r="B56" s="14">
        <f t="shared" si="25"/>
        <v>43</v>
      </c>
      <c r="C5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MAR 2023</vt:lpstr>
      <vt:lpstr>JUNE 2023</vt:lpstr>
      <vt:lpstr>SEPT 2023</vt:lpstr>
      <vt:lpstr>'MAR 2023'!Print_Area</vt:lpstr>
      <vt:lpstr>'MAR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Travis Siewert</cp:lastModifiedBy>
  <cp:lastPrinted>2023-10-09T15:58:19Z</cp:lastPrinted>
  <dcterms:created xsi:type="dcterms:W3CDTF">2023-03-27T19:18:25Z</dcterms:created>
  <dcterms:modified xsi:type="dcterms:W3CDTF">2023-11-02T21:44:07Z</dcterms:modified>
</cp:coreProperties>
</file>