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accounting\Travis\Rate Applications\2023 rate application\Data Requests\PSC data request no. 2\Files for Upload\"/>
    </mc:Choice>
  </mc:AlternateContent>
  <xr:revisionPtr revIDLastSave="0" documentId="13_ncr:1_{E8142905-008E-4CD7-A5FB-091508F148E8}" xr6:coauthVersionLast="47" xr6:coauthVersionMax="47" xr10:uidLastSave="{00000000-0000-0000-0000-000000000000}"/>
  <bookViews>
    <workbookView xWindow="-120" yWindow="-120" windowWidth="29040" windowHeight="15720" xr2:uid="{2B9157DE-AA78-439D-BA31-BBD4A4A2B73C}"/>
  </bookViews>
  <sheets>
    <sheet name="Sheet1" sheetId="1" r:id="rId1"/>
  </sheets>
  <definedNames>
    <definedName name="_xlnm.Print_Area" localSheetId="0">Sheet1!$B$7:$Z$78</definedName>
    <definedName name="_xlnm.Print_Titles" localSheetId="0">Sheet1!$A:$A,Sheet1!$1:$5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9" i="1" l="1"/>
  <c r="L17" i="1"/>
  <c r="B22" i="1"/>
  <c r="B1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J77" i="1"/>
  <c r="I77" i="1"/>
  <c r="H77" i="1"/>
  <c r="G77" i="1"/>
  <c r="F77" i="1"/>
  <c r="E77" i="1"/>
  <c r="D77" i="1"/>
  <c r="C77" i="1"/>
  <c r="B77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J58" i="1"/>
  <c r="I58" i="1"/>
  <c r="H58" i="1"/>
  <c r="G58" i="1"/>
  <c r="F58" i="1"/>
  <c r="E58" i="1"/>
  <c r="D58" i="1"/>
  <c r="C58" i="1"/>
  <c r="B58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J72" i="1"/>
  <c r="I72" i="1"/>
  <c r="H72" i="1"/>
  <c r="G72" i="1"/>
  <c r="F72" i="1"/>
  <c r="E72" i="1"/>
  <c r="D72" i="1"/>
  <c r="C72" i="1"/>
  <c r="B72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B53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G40" i="1"/>
  <c r="F40" i="1"/>
  <c r="E40" i="1"/>
  <c r="D40" i="1"/>
  <c r="C40" i="1"/>
  <c r="B40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G35" i="1"/>
  <c r="F35" i="1"/>
  <c r="E35" i="1"/>
  <c r="D35" i="1"/>
  <c r="C35" i="1"/>
  <c r="B35" i="1"/>
  <c r="C22" i="1"/>
  <c r="D22" i="1"/>
  <c r="E22" i="1"/>
  <c r="F22" i="1"/>
  <c r="G22" i="1"/>
  <c r="H22" i="1"/>
  <c r="I22" i="1"/>
  <c r="J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C17" i="1"/>
  <c r="D17" i="1"/>
  <c r="E17" i="1"/>
  <c r="F17" i="1"/>
  <c r="G17" i="1"/>
  <c r="H17" i="1"/>
  <c r="I17" i="1"/>
  <c r="J17" i="1"/>
  <c r="M17" i="1"/>
  <c r="N17" i="1"/>
  <c r="O17" i="1"/>
  <c r="P17" i="1"/>
  <c r="Q17" i="1"/>
  <c r="R17" i="1"/>
  <c r="S17" i="1"/>
  <c r="T17" i="1"/>
  <c r="U17" i="1"/>
  <c r="V17" i="1"/>
  <c r="W17" i="1"/>
  <c r="X17" i="1"/>
  <c r="F78" i="1" l="1"/>
  <c r="Q78" i="1"/>
  <c r="W78" i="1"/>
  <c r="L78" i="1"/>
  <c r="R78" i="1"/>
  <c r="X78" i="1"/>
  <c r="O78" i="1"/>
  <c r="C78" i="1"/>
  <c r="I78" i="1"/>
  <c r="P78" i="1"/>
  <c r="V78" i="1"/>
  <c r="D78" i="1"/>
  <c r="J78" i="1"/>
  <c r="B78" i="1"/>
  <c r="H78" i="1"/>
  <c r="U78" i="1"/>
  <c r="L23" i="1"/>
  <c r="C59" i="1"/>
  <c r="I59" i="1"/>
  <c r="E78" i="1"/>
  <c r="M78" i="1"/>
  <c r="S78" i="1"/>
  <c r="G78" i="1"/>
  <c r="N78" i="1"/>
  <c r="T78" i="1"/>
  <c r="O59" i="1"/>
  <c r="U59" i="1"/>
  <c r="F59" i="1"/>
  <c r="M59" i="1"/>
  <c r="S59" i="1"/>
  <c r="X23" i="1"/>
  <c r="R23" i="1"/>
  <c r="G59" i="1"/>
  <c r="N59" i="1"/>
  <c r="T59" i="1"/>
  <c r="H59" i="1"/>
  <c r="B59" i="1"/>
  <c r="P59" i="1"/>
  <c r="V59" i="1"/>
  <c r="D59" i="1"/>
  <c r="Q59" i="1"/>
  <c r="W59" i="1"/>
  <c r="J59" i="1"/>
  <c r="E59" i="1"/>
  <c r="L59" i="1"/>
  <c r="R59" i="1"/>
  <c r="X59" i="1"/>
  <c r="E23" i="1"/>
  <c r="Q41" i="1"/>
  <c r="T23" i="1"/>
  <c r="N23" i="1"/>
  <c r="G23" i="1"/>
  <c r="C41" i="1"/>
  <c r="I41" i="1"/>
  <c r="B41" i="1"/>
  <c r="H41" i="1"/>
  <c r="O41" i="1"/>
  <c r="U41" i="1"/>
  <c r="E41" i="1"/>
  <c r="L41" i="1"/>
  <c r="R41" i="1"/>
  <c r="X41" i="1"/>
  <c r="G41" i="1"/>
  <c r="N41" i="1"/>
  <c r="T41" i="1"/>
  <c r="F41" i="1"/>
  <c r="D41" i="1"/>
  <c r="J41" i="1"/>
  <c r="W41" i="1"/>
  <c r="M41" i="1"/>
  <c r="S41" i="1"/>
  <c r="P41" i="1"/>
  <c r="V41" i="1"/>
  <c r="S23" i="1"/>
  <c r="M23" i="1"/>
  <c r="F23" i="1"/>
  <c r="J23" i="1"/>
  <c r="Q23" i="1"/>
  <c r="B23" i="1"/>
  <c r="V23" i="1"/>
  <c r="P23" i="1"/>
  <c r="I23" i="1"/>
  <c r="C23" i="1"/>
  <c r="W23" i="1"/>
  <c r="D23" i="1"/>
  <c r="U23" i="1"/>
  <c r="O23" i="1"/>
  <c r="H23" i="1"/>
  <c r="K11" i="1" l="1"/>
  <c r="K12" i="1"/>
  <c r="K13" i="1"/>
  <c r="K14" i="1"/>
  <c r="K15" i="1"/>
  <c r="Y15" i="1" s="1"/>
  <c r="K16" i="1"/>
  <c r="Y16" i="1" s="1"/>
  <c r="K18" i="1"/>
  <c r="Y18" i="1" s="1"/>
  <c r="K19" i="1"/>
  <c r="K20" i="1"/>
  <c r="Y20" i="1" s="1"/>
  <c r="K21" i="1"/>
  <c r="Y21" i="1" s="1"/>
  <c r="K10" i="1"/>
  <c r="Z28" i="1"/>
  <c r="Z66" i="1"/>
  <c r="Z67" i="1"/>
  <c r="Z68" i="1"/>
  <c r="Z69" i="1"/>
  <c r="Z70" i="1"/>
  <c r="Z71" i="1"/>
  <c r="Z73" i="1"/>
  <c r="Z74" i="1"/>
  <c r="Z75" i="1"/>
  <c r="Z76" i="1"/>
  <c r="Z65" i="1"/>
  <c r="Z11" i="1"/>
  <c r="Z12" i="1"/>
  <c r="Z13" i="1"/>
  <c r="Z14" i="1"/>
  <c r="Z15" i="1"/>
  <c r="Z16" i="1"/>
  <c r="Z18" i="1"/>
  <c r="Z19" i="1"/>
  <c r="Z20" i="1"/>
  <c r="Z21" i="1"/>
  <c r="Z10" i="1"/>
  <c r="Z29" i="1"/>
  <c r="Z30" i="1"/>
  <c r="Z31" i="1"/>
  <c r="Z32" i="1"/>
  <c r="Z33" i="1"/>
  <c r="Z34" i="1"/>
  <c r="Z36" i="1"/>
  <c r="Z37" i="1"/>
  <c r="Z38" i="1"/>
  <c r="Z47" i="1"/>
  <c r="Z48" i="1"/>
  <c r="Z49" i="1"/>
  <c r="Z50" i="1"/>
  <c r="Z51" i="1"/>
  <c r="Z52" i="1"/>
  <c r="Z54" i="1"/>
  <c r="Z55" i="1"/>
  <c r="Z56" i="1"/>
  <c r="Z57" i="1"/>
  <c r="Z46" i="1"/>
  <c r="K29" i="1"/>
  <c r="K30" i="1"/>
  <c r="K31" i="1"/>
  <c r="Y31" i="1" s="1"/>
  <c r="K32" i="1"/>
  <c r="Y32" i="1" s="1"/>
  <c r="K33" i="1"/>
  <c r="K34" i="1"/>
  <c r="Y34" i="1" s="1"/>
  <c r="K36" i="1"/>
  <c r="K37" i="1"/>
  <c r="K38" i="1"/>
  <c r="Y38" i="1" s="1"/>
  <c r="K39" i="1"/>
  <c r="Y39" i="1" s="1"/>
  <c r="K28" i="1"/>
  <c r="Y11" i="1" l="1"/>
  <c r="Z77" i="1"/>
  <c r="Z58" i="1"/>
  <c r="Y19" i="1"/>
  <c r="Y22" i="1" s="1"/>
  <c r="Z72" i="1"/>
  <c r="Z53" i="1"/>
  <c r="K40" i="1"/>
  <c r="Z35" i="1"/>
  <c r="Z40" i="1"/>
  <c r="Y12" i="1"/>
  <c r="K35" i="1"/>
  <c r="Z22" i="1"/>
  <c r="Y13" i="1"/>
  <c r="K22" i="1"/>
  <c r="Z17" i="1"/>
  <c r="Y10" i="1"/>
  <c r="K17" i="1"/>
  <c r="Y33" i="1"/>
  <c r="Y30" i="1"/>
  <c r="Y37" i="1"/>
  <c r="Y14" i="1"/>
  <c r="Y36" i="1"/>
  <c r="Y29" i="1"/>
  <c r="Y28" i="1"/>
  <c r="Z78" i="1" l="1"/>
  <c r="Z59" i="1"/>
  <c r="Z41" i="1"/>
  <c r="Y40" i="1"/>
  <c r="Z23" i="1"/>
  <c r="K41" i="1"/>
  <c r="Y17" i="1"/>
  <c r="Y23" i="1" s="1"/>
  <c r="Y35" i="1"/>
  <c r="K23" i="1"/>
  <c r="Y41" i="1" l="1"/>
  <c r="K47" i="1" l="1"/>
  <c r="K48" i="1"/>
  <c r="K49" i="1"/>
  <c r="K50" i="1"/>
  <c r="Y50" i="1" s="1"/>
  <c r="K51" i="1"/>
  <c r="K52" i="1"/>
  <c r="K54" i="1"/>
  <c r="K55" i="1"/>
  <c r="K56" i="1"/>
  <c r="K57" i="1"/>
  <c r="Y57" i="1" s="1"/>
  <c r="K46" i="1"/>
  <c r="K73" i="1"/>
  <c r="K74" i="1"/>
  <c r="Y74" i="1" s="1"/>
  <c r="K75" i="1"/>
  <c r="Y75" i="1" s="1"/>
  <c r="K76" i="1"/>
  <c r="Y76" i="1" s="1"/>
  <c r="K65" i="1"/>
  <c r="K66" i="1"/>
  <c r="K67" i="1"/>
  <c r="K68" i="1"/>
  <c r="Y68" i="1" s="1"/>
  <c r="K69" i="1"/>
  <c r="K70" i="1"/>
  <c r="K71" i="1"/>
  <c r="Y71" i="1" s="1"/>
  <c r="Y73" i="1" l="1"/>
  <c r="Y77" i="1" s="1"/>
  <c r="K77" i="1"/>
  <c r="K58" i="1"/>
  <c r="K72" i="1"/>
  <c r="K53" i="1"/>
  <c r="Y51" i="1"/>
  <c r="Y46" i="1"/>
  <c r="Y56" i="1"/>
  <c r="Y49" i="1"/>
  <c r="Y55" i="1"/>
  <c r="Y48" i="1"/>
  <c r="Y54" i="1"/>
  <c r="Y47" i="1"/>
  <c r="Y52" i="1"/>
  <c r="Y66" i="1"/>
  <c r="Y67" i="1"/>
  <c r="Y70" i="1"/>
  <c r="Y69" i="1"/>
  <c r="Y65" i="1"/>
  <c r="K78" i="1" l="1"/>
  <c r="K59" i="1"/>
  <c r="Y58" i="1"/>
  <c r="Y72" i="1"/>
  <c r="Y78" i="1" s="1"/>
  <c r="Y53" i="1"/>
  <c r="Y59" i="1" l="1"/>
</calcChain>
</file>

<file path=xl/sharedStrings.xml><?xml version="1.0" encoding="utf-8"?>
<sst xmlns="http://schemas.openxmlformats.org/spreadsheetml/2006/main" count="298" uniqueCount="63">
  <si>
    <t>Regular Wages</t>
  </si>
  <si>
    <t>Overtime Pay</t>
  </si>
  <si>
    <t>Subtotal All</t>
  </si>
  <si>
    <t>Life insurance</t>
  </si>
  <si>
    <t>Long-Term Disability</t>
  </si>
  <si>
    <t>Employee Categories</t>
  </si>
  <si>
    <t>Compensation</t>
  </si>
  <si>
    <t>Utility</t>
  </si>
  <si>
    <t>Employee</t>
  </si>
  <si>
    <t>Managers</t>
  </si>
  <si>
    <t>Supervisors</t>
  </si>
  <si>
    <t>Exempt</t>
  </si>
  <si>
    <t>Non-Exempt</t>
  </si>
  <si>
    <t>Dental</t>
  </si>
  <si>
    <t>Vision</t>
  </si>
  <si>
    <t>Medical</t>
  </si>
  <si>
    <t>401(k)</t>
  </si>
  <si>
    <t>Kenergy Corp.</t>
  </si>
  <si>
    <t>Schedule I</t>
  </si>
  <si>
    <t>VP-Engineering &amp; Operations</t>
  </si>
  <si>
    <t>VP-Regulatory/External Affairs</t>
  </si>
  <si>
    <t>Standby Pay</t>
  </si>
  <si>
    <t xml:space="preserve">Executive Assistant - Corporate Officer </t>
  </si>
  <si>
    <t>Vice President - Operations</t>
  </si>
  <si>
    <t>President &amp; CEO</t>
  </si>
  <si>
    <t>Vice President Engineering</t>
  </si>
  <si>
    <t>Vice President Finance &amp; Accounting</t>
  </si>
  <si>
    <t>Vice President Admin Services/HR</t>
  </si>
  <si>
    <t>Vice President Operations</t>
  </si>
  <si>
    <t>Corporate Officer - Executive Assistant</t>
  </si>
  <si>
    <t>a.</t>
  </si>
  <si>
    <t>b.</t>
  </si>
  <si>
    <t>c.</t>
  </si>
  <si>
    <t>Excess Vac Payout</t>
  </si>
  <si>
    <t>d.</t>
  </si>
  <si>
    <t>e.</t>
  </si>
  <si>
    <t>Bonus/Incentive</t>
  </si>
  <si>
    <t>g.</t>
  </si>
  <si>
    <t>Vehicle Allowance</t>
  </si>
  <si>
    <t>h.</t>
  </si>
  <si>
    <t>i.</t>
  </si>
  <si>
    <t>j.</t>
  </si>
  <si>
    <t>k. &amp; l.</t>
  </si>
  <si>
    <t>m.</t>
  </si>
  <si>
    <t xml:space="preserve">Defined Benefit </t>
  </si>
  <si>
    <t>n.</t>
  </si>
  <si>
    <t>o.</t>
  </si>
  <si>
    <t>Service/Ret Award</t>
  </si>
  <si>
    <t>g</t>
  </si>
  <si>
    <t>Vehicle Taxable</t>
  </si>
  <si>
    <t>f.</t>
  </si>
  <si>
    <t>Vice President Engineering &amp; Operations</t>
  </si>
  <si>
    <t>Vice President Regulatory/Affairs</t>
  </si>
  <si>
    <t>Deferred</t>
  </si>
  <si>
    <t>W2 Tax Ben</t>
  </si>
  <si>
    <t>TOTAL Executive Staff/Corporate Officers</t>
  </si>
  <si>
    <t>TOTAL Other Emp Categories</t>
  </si>
  <si>
    <t>TOTAL All Categories</t>
  </si>
  <si>
    <t>Test Year
(12-Months Ended Feb. 28, 2023)</t>
  </si>
  <si>
    <t>Total Compensation and Benefits</t>
  </si>
  <si>
    <r>
      <t>Case No. 2023-</t>
    </r>
    <r>
      <rPr>
        <b/>
        <sz val="11"/>
        <rFont val="Calibri"/>
        <family val="2"/>
        <scheme val="minor"/>
      </rPr>
      <t>00276</t>
    </r>
  </si>
  <si>
    <t>Item 32</t>
  </si>
  <si>
    <t>PSC information request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</si>
</sst>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F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0" xfId="2" applyFont="1" applyAlignment="1">
      <alignment horizontal="center"/>
    </xf>
    <xf numFmtId="0" fontId="2" fillId="0" borderId="0" xfId="0" applyFont="1"/>
    <xf numFmtId="0" fontId="0" fillId="0" borderId="1" xfId="0" applyBorder="1"/>
    <xf numFmtId="44" fontId="0" fillId="0" borderId="0" xfId="0" applyNumberFormat="1"/>
    <xf numFmtId="0" fontId="0" fillId="0" borderId="4" xfId="0" applyBorder="1"/>
    <xf numFmtId="44" fontId="1" fillId="0" borderId="4" xfId="2" applyFont="1" applyBorder="1" applyAlignment="1">
      <alignment horizontal="center"/>
    </xf>
    <xf numFmtId="44" fontId="0" fillId="0" borderId="4" xfId="2" applyFont="1" applyBorder="1" applyAlignment="1">
      <alignment horizontal="center"/>
    </xf>
    <xf numFmtId="44" fontId="0" fillId="2" borderId="4" xfId="2" applyFon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0" fontId="2" fillId="3" borderId="4" xfId="0" applyFont="1" applyFill="1" applyBorder="1"/>
    <xf numFmtId="44" fontId="2" fillId="3" borderId="4" xfId="2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4" fontId="1" fillId="5" borderId="4" xfId="2" applyNumberFormat="1" applyFont="1" applyFill="1" applyBorder="1" applyAlignment="1">
      <alignment horizontal="center"/>
    </xf>
    <xf numFmtId="164" fontId="0" fillId="5" borderId="4" xfId="2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4" fontId="1" fillId="6" borderId="4" xfId="2" applyFont="1" applyFill="1" applyBorder="1" applyAlignment="1">
      <alignment horizontal="center"/>
    </xf>
    <xf numFmtId="44" fontId="0" fillId="6" borderId="4" xfId="3" applyNumberFormat="1" applyFont="1" applyFill="1" applyBorder="1" applyAlignment="1">
      <alignment horizontal="center"/>
    </xf>
    <xf numFmtId="14" fontId="0" fillId="6" borderId="4" xfId="3" applyNumberFormat="1" applyFont="1" applyFill="1" applyBorder="1" applyAlignment="1">
      <alignment horizontal="center"/>
    </xf>
    <xf numFmtId="49" fontId="0" fillId="6" borderId="4" xfId="3" applyNumberFormat="1" applyFont="1" applyFill="1" applyBorder="1" applyAlignment="1">
      <alignment horizontal="center"/>
    </xf>
    <xf numFmtId="10" fontId="0" fillId="6" borderId="4" xfId="3" applyNumberFormat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44" fontId="0" fillId="6" borderId="4" xfId="2" applyFont="1" applyFill="1" applyBorder="1" applyAlignment="1">
      <alignment horizontal="center"/>
    </xf>
    <xf numFmtId="43" fontId="0" fillId="6" borderId="4" xfId="1" applyFont="1" applyFill="1" applyBorder="1" applyAlignment="1">
      <alignment horizontal="center"/>
    </xf>
    <xf numFmtId="44" fontId="2" fillId="4" borderId="5" xfId="2" applyFont="1" applyFill="1" applyBorder="1" applyAlignment="1">
      <alignment horizontal="center"/>
    </xf>
    <xf numFmtId="0" fontId="2" fillId="4" borderId="4" xfId="0" applyFont="1" applyFill="1" applyBorder="1"/>
    <xf numFmtId="10" fontId="0" fillId="6" borderId="4" xfId="3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0588D-F299-4349-8ABD-9BF4376843C5}">
  <dimension ref="A1:AA79"/>
  <sheetViews>
    <sheetView tabSelected="1" workbookViewId="0">
      <selection activeCell="B7" sqref="B7:Z78"/>
    </sheetView>
  </sheetViews>
  <sheetFormatPr defaultRowHeight="15" x14ac:dyDescent="0.25"/>
  <cols>
    <col min="1" max="1" width="38.28515625" bestFit="1" customWidth="1"/>
    <col min="2" max="2" width="15.5703125" style="2" bestFit="1" customWidth="1"/>
    <col min="3" max="3" width="15.42578125" style="2" bestFit="1" customWidth="1"/>
    <col min="4" max="4" width="18.5703125" style="2" bestFit="1" customWidth="1"/>
    <col min="5" max="5" width="14" style="2" bestFit="1" customWidth="1"/>
    <col min="6" max="6" width="17.28515625" style="2" bestFit="1" customWidth="1"/>
    <col min="7" max="7" width="11.5703125" style="2" bestFit="1" customWidth="1"/>
    <col min="8" max="9" width="17.7109375" style="2" bestFit="1" customWidth="1"/>
    <col min="10" max="10" width="15.140625" style="2" bestFit="1" customWidth="1"/>
    <col min="11" max="11" width="15.28515625" style="2" bestFit="1" customWidth="1"/>
    <col min="12" max="12" width="14.28515625" style="2" bestFit="1" customWidth="1"/>
    <col min="13" max="14" width="12.5703125" style="2" bestFit="1" customWidth="1"/>
    <col min="15" max="15" width="11.5703125" style="2" bestFit="1" customWidth="1"/>
    <col min="16" max="16" width="6.42578125" style="2" bestFit="1" customWidth="1"/>
    <col min="17" max="17" width="10.5703125" style="2" bestFit="1" customWidth="1"/>
    <col min="18" max="18" width="11.5703125" style="2" bestFit="1" customWidth="1"/>
    <col min="19" max="19" width="9.85546875" style="2" bestFit="1" customWidth="1"/>
    <col min="20" max="20" width="14.28515625" style="2" bestFit="1" customWidth="1"/>
    <col min="21" max="21" width="9.85546875" style="2" bestFit="1" customWidth="1"/>
    <col min="22" max="22" width="6.42578125" style="2" bestFit="1" customWidth="1"/>
    <col min="23" max="23" width="11.5703125" style="2" bestFit="1" customWidth="1"/>
    <col min="24" max="24" width="9.85546875" style="2" bestFit="1" customWidth="1"/>
    <col min="25" max="25" width="15.28515625" style="2" bestFit="1" customWidth="1"/>
    <col min="26" max="26" width="12.5703125" style="2" bestFit="1" customWidth="1"/>
    <col min="27" max="27" width="14.28515625" bestFit="1" customWidth="1"/>
  </cols>
  <sheetData>
    <row r="1" spans="1:26" x14ac:dyDescent="0.25">
      <c r="A1" s="7" t="s">
        <v>17</v>
      </c>
      <c r="B1" s="1"/>
    </row>
    <row r="2" spans="1:26" x14ac:dyDescent="0.25">
      <c r="A2" s="7" t="s">
        <v>60</v>
      </c>
      <c r="B2" s="1"/>
    </row>
    <row r="3" spans="1:26" x14ac:dyDescent="0.25">
      <c r="A3" s="7" t="s">
        <v>62</v>
      </c>
      <c r="B3" s="1"/>
    </row>
    <row r="4" spans="1:26" x14ac:dyDescent="0.25">
      <c r="A4" s="7" t="s">
        <v>61</v>
      </c>
      <c r="B4" s="1"/>
    </row>
    <row r="5" spans="1:26" x14ac:dyDescent="0.25">
      <c r="A5" s="7" t="s">
        <v>18</v>
      </c>
    </row>
    <row r="7" spans="1:26" ht="18.75" customHeight="1" x14ac:dyDescent="0.25">
      <c r="A7" s="38" t="s">
        <v>58</v>
      </c>
      <c r="B7" s="17" t="s">
        <v>30</v>
      </c>
      <c r="C7" s="18" t="s">
        <v>31</v>
      </c>
      <c r="D7" s="18" t="s">
        <v>32</v>
      </c>
      <c r="E7" s="18" t="s">
        <v>34</v>
      </c>
      <c r="F7" s="18" t="s">
        <v>35</v>
      </c>
      <c r="G7" s="19" t="s">
        <v>50</v>
      </c>
      <c r="H7" s="18" t="s">
        <v>37</v>
      </c>
      <c r="I7" s="18" t="s">
        <v>37</v>
      </c>
      <c r="J7" s="19" t="s">
        <v>48</v>
      </c>
      <c r="K7" s="19"/>
      <c r="L7" s="37" t="s">
        <v>39</v>
      </c>
      <c r="M7" s="37"/>
      <c r="N7" s="37" t="s">
        <v>40</v>
      </c>
      <c r="O7" s="37"/>
      <c r="P7" s="37" t="s">
        <v>41</v>
      </c>
      <c r="Q7" s="37"/>
      <c r="R7" s="37" t="s">
        <v>42</v>
      </c>
      <c r="S7" s="37"/>
      <c r="T7" s="37" t="s">
        <v>43</v>
      </c>
      <c r="U7" s="37"/>
      <c r="V7" s="20" t="s">
        <v>45</v>
      </c>
      <c r="W7" s="37" t="s">
        <v>46</v>
      </c>
      <c r="X7" s="37"/>
      <c r="Y7" s="33" t="s">
        <v>59</v>
      </c>
      <c r="Z7" s="34"/>
    </row>
    <row r="8" spans="1:26" ht="15" customHeight="1" x14ac:dyDescent="0.25">
      <c r="A8" s="39"/>
      <c r="B8" s="21" t="s">
        <v>0</v>
      </c>
      <c r="C8" s="21" t="s">
        <v>1</v>
      </c>
      <c r="D8" s="22" t="s">
        <v>33</v>
      </c>
      <c r="E8" s="23" t="s">
        <v>21</v>
      </c>
      <c r="F8" s="22" t="s">
        <v>36</v>
      </c>
      <c r="G8" s="24">
        <v>457</v>
      </c>
      <c r="H8" s="25" t="s">
        <v>38</v>
      </c>
      <c r="I8" s="25" t="s">
        <v>47</v>
      </c>
      <c r="J8" s="25" t="s">
        <v>49</v>
      </c>
      <c r="K8" s="25" t="s">
        <v>2</v>
      </c>
      <c r="L8" s="32" t="s">
        <v>15</v>
      </c>
      <c r="M8" s="32"/>
      <c r="N8" s="32" t="s">
        <v>13</v>
      </c>
      <c r="O8" s="32"/>
      <c r="P8" s="32" t="s">
        <v>14</v>
      </c>
      <c r="Q8" s="32"/>
      <c r="R8" s="32" t="s">
        <v>3</v>
      </c>
      <c r="S8" s="32"/>
      <c r="T8" s="32" t="s">
        <v>44</v>
      </c>
      <c r="U8" s="32"/>
      <c r="V8" s="25" t="s">
        <v>16</v>
      </c>
      <c r="W8" s="32" t="s">
        <v>4</v>
      </c>
      <c r="X8" s="32"/>
      <c r="Y8" s="35"/>
      <c r="Z8" s="36"/>
    </row>
    <row r="9" spans="1:26" x14ac:dyDescent="0.25">
      <c r="A9" s="27" t="s">
        <v>5</v>
      </c>
      <c r="B9" s="28" t="s">
        <v>6</v>
      </c>
      <c r="C9" s="29" t="s">
        <v>6</v>
      </c>
      <c r="D9" s="23" t="s">
        <v>6</v>
      </c>
      <c r="E9" s="26" t="s">
        <v>6</v>
      </c>
      <c r="F9" s="23" t="s">
        <v>6</v>
      </c>
      <c r="G9" s="23" t="s">
        <v>53</v>
      </c>
      <c r="H9" s="23" t="s">
        <v>6</v>
      </c>
      <c r="I9" s="23" t="s">
        <v>6</v>
      </c>
      <c r="J9" s="23" t="s">
        <v>54</v>
      </c>
      <c r="K9" s="23" t="s">
        <v>6</v>
      </c>
      <c r="L9" s="26" t="s">
        <v>7</v>
      </c>
      <c r="M9" s="26" t="s">
        <v>8</v>
      </c>
      <c r="N9" s="26" t="s">
        <v>7</v>
      </c>
      <c r="O9" s="26" t="s">
        <v>8</v>
      </c>
      <c r="P9" s="26" t="s">
        <v>7</v>
      </c>
      <c r="Q9" s="26" t="s">
        <v>8</v>
      </c>
      <c r="R9" s="26" t="s">
        <v>7</v>
      </c>
      <c r="S9" s="26" t="s">
        <v>8</v>
      </c>
      <c r="T9" s="26" t="s">
        <v>7</v>
      </c>
      <c r="U9" s="26" t="s">
        <v>8</v>
      </c>
      <c r="V9" s="26" t="s">
        <v>7</v>
      </c>
      <c r="W9" s="26" t="s">
        <v>7</v>
      </c>
      <c r="X9" s="26" t="s">
        <v>8</v>
      </c>
      <c r="Y9" s="26" t="s">
        <v>7</v>
      </c>
      <c r="Z9" s="26" t="s">
        <v>8</v>
      </c>
    </row>
    <row r="10" spans="1:26" x14ac:dyDescent="0.25">
      <c r="A10" s="10" t="s">
        <v>24</v>
      </c>
      <c r="B10" s="12">
        <v>340292.66</v>
      </c>
      <c r="C10" s="12">
        <v>0</v>
      </c>
      <c r="D10" s="12">
        <v>0</v>
      </c>
      <c r="E10" s="12">
        <v>0</v>
      </c>
      <c r="F10" s="12">
        <v>19650</v>
      </c>
      <c r="G10" s="12">
        <v>21065.5</v>
      </c>
      <c r="H10" s="12">
        <v>31000</v>
      </c>
      <c r="I10" s="12">
        <v>0</v>
      </c>
      <c r="J10" s="12">
        <v>0</v>
      </c>
      <c r="K10" s="13">
        <f>SUM(B10:J10)</f>
        <v>412008.16</v>
      </c>
      <c r="L10" s="12">
        <v>15856.24</v>
      </c>
      <c r="M10" s="12">
        <v>3755.2</v>
      </c>
      <c r="N10" s="12">
        <v>915.84</v>
      </c>
      <c r="O10" s="12">
        <v>489.6</v>
      </c>
      <c r="P10" s="12"/>
      <c r="Q10" s="12">
        <v>0</v>
      </c>
      <c r="R10" s="12">
        <v>3078.6</v>
      </c>
      <c r="S10" s="12"/>
      <c r="T10" s="12">
        <v>72371.399999999994</v>
      </c>
      <c r="U10" s="12"/>
      <c r="V10" s="12"/>
      <c r="W10" s="12">
        <v>2198.44</v>
      </c>
      <c r="X10" s="12"/>
      <c r="Y10" s="13">
        <f>SUM(W10,V10,T10,R10,P10,N10,L10,K10)</f>
        <v>506428.68</v>
      </c>
      <c r="Z10" s="14">
        <f>M10+O10+Q10+S10+U10+X10</f>
        <v>4244.8</v>
      </c>
    </row>
    <row r="11" spans="1:26" x14ac:dyDescent="0.25">
      <c r="A11" s="10" t="s">
        <v>19</v>
      </c>
      <c r="B11" s="12">
        <v>203147.13999999998</v>
      </c>
      <c r="C11" s="12">
        <v>0</v>
      </c>
      <c r="D11" s="12">
        <v>8690.8799999999992</v>
      </c>
      <c r="E11" s="12">
        <v>0</v>
      </c>
      <c r="F11" s="12">
        <v>500</v>
      </c>
      <c r="G11" s="12">
        <v>0</v>
      </c>
      <c r="H11" s="12">
        <v>10300</v>
      </c>
      <c r="I11" s="12">
        <v>0</v>
      </c>
      <c r="J11" s="12">
        <v>0</v>
      </c>
      <c r="K11" s="13">
        <f t="shared" ref="K11:K21" si="0">SUM(B11:J11)</f>
        <v>222638.02</v>
      </c>
      <c r="L11" s="12">
        <v>15856.24</v>
      </c>
      <c r="M11" s="12">
        <v>3755.2</v>
      </c>
      <c r="N11" s="12">
        <v>915.84</v>
      </c>
      <c r="O11" s="12">
        <v>489.6</v>
      </c>
      <c r="P11" s="12"/>
      <c r="Q11" s="12">
        <v>0</v>
      </c>
      <c r="R11" s="12">
        <v>1604.32</v>
      </c>
      <c r="S11" s="12"/>
      <c r="T11" s="12">
        <v>45346.64</v>
      </c>
      <c r="U11" s="12"/>
      <c r="V11" s="12"/>
      <c r="W11" s="12">
        <v>1367.64</v>
      </c>
      <c r="X11" s="12"/>
      <c r="Y11" s="13">
        <f t="shared" ref="Y11:Y21" si="1">SUM(W11,V11,T11,R11,P11,N11,L11,K11)</f>
        <v>287728.69999999995</v>
      </c>
      <c r="Z11" s="14">
        <f t="shared" ref="Z11:Z21" si="2">M11+O11+Q11+S11+U11+X11</f>
        <v>4244.8</v>
      </c>
    </row>
    <row r="12" spans="1:26" x14ac:dyDescent="0.25">
      <c r="A12" s="10" t="s">
        <v>20</v>
      </c>
      <c r="B12" s="12">
        <v>177363.19999999998</v>
      </c>
      <c r="C12" s="12">
        <v>0</v>
      </c>
      <c r="D12" s="12">
        <v>1100.06</v>
      </c>
      <c r="E12" s="12">
        <v>0</v>
      </c>
      <c r="F12" s="12">
        <v>500</v>
      </c>
      <c r="G12" s="12">
        <v>0</v>
      </c>
      <c r="H12" s="12">
        <v>10300</v>
      </c>
      <c r="I12" s="12">
        <v>500</v>
      </c>
      <c r="J12" s="12">
        <v>0</v>
      </c>
      <c r="K12" s="13">
        <f t="shared" si="0"/>
        <v>189763.25999999998</v>
      </c>
      <c r="L12" s="12">
        <v>15856.24</v>
      </c>
      <c r="M12" s="12">
        <v>3755.2</v>
      </c>
      <c r="N12" s="12">
        <v>915.84</v>
      </c>
      <c r="O12" s="12">
        <v>489.6</v>
      </c>
      <c r="P12" s="12"/>
      <c r="Q12" s="12">
        <v>0</v>
      </c>
      <c r="R12" s="12">
        <v>1596.9</v>
      </c>
      <c r="S12" s="12"/>
      <c r="T12" s="12">
        <v>46381.72</v>
      </c>
      <c r="U12" s="12"/>
      <c r="V12" s="12"/>
      <c r="W12" s="12">
        <v>1398.72</v>
      </c>
      <c r="X12" s="12"/>
      <c r="Y12" s="13">
        <f t="shared" si="1"/>
        <v>255912.68</v>
      </c>
      <c r="Z12" s="14">
        <f t="shared" si="2"/>
        <v>4244.8</v>
      </c>
    </row>
    <row r="13" spans="1:26" x14ac:dyDescent="0.25">
      <c r="A13" s="10" t="s">
        <v>26</v>
      </c>
      <c r="B13" s="12">
        <v>155101.44</v>
      </c>
      <c r="C13" s="12">
        <v>0</v>
      </c>
      <c r="D13" s="12">
        <v>0</v>
      </c>
      <c r="E13" s="12">
        <v>0</v>
      </c>
      <c r="F13" s="12">
        <v>500</v>
      </c>
      <c r="G13" s="12">
        <v>0</v>
      </c>
      <c r="H13" s="12">
        <v>8812.5</v>
      </c>
      <c r="I13" s="12">
        <v>0</v>
      </c>
      <c r="J13" s="12">
        <v>0</v>
      </c>
      <c r="K13" s="13">
        <f t="shared" si="0"/>
        <v>164413.94</v>
      </c>
      <c r="L13" s="12">
        <v>21594.12</v>
      </c>
      <c r="M13" s="12">
        <v>5113.6400000000003</v>
      </c>
      <c r="N13" s="12">
        <v>915.84</v>
      </c>
      <c r="O13" s="12">
        <v>489.6</v>
      </c>
      <c r="P13" s="12"/>
      <c r="Q13" s="12">
        <v>231.6</v>
      </c>
      <c r="R13" s="12">
        <v>1391.92</v>
      </c>
      <c r="S13" s="12"/>
      <c r="T13" s="12">
        <v>35109.800000000003</v>
      </c>
      <c r="U13" s="12"/>
      <c r="V13" s="12"/>
      <c r="W13" s="12">
        <v>1205.8</v>
      </c>
      <c r="X13" s="12"/>
      <c r="Y13" s="13">
        <f t="shared" si="1"/>
        <v>224631.41999999998</v>
      </c>
      <c r="Z13" s="14">
        <f t="shared" si="2"/>
        <v>5834.8400000000011</v>
      </c>
    </row>
    <row r="14" spans="1:26" x14ac:dyDescent="0.25">
      <c r="A14" s="10" t="s">
        <v>27</v>
      </c>
      <c r="B14" s="12">
        <v>176441.59999999998</v>
      </c>
      <c r="C14" s="12">
        <v>0</v>
      </c>
      <c r="D14" s="12">
        <v>11111.76</v>
      </c>
      <c r="E14" s="12">
        <v>0</v>
      </c>
      <c r="F14" s="12">
        <v>500</v>
      </c>
      <c r="G14" s="12">
        <v>0</v>
      </c>
      <c r="H14" s="12">
        <v>10300</v>
      </c>
      <c r="I14" s="12">
        <v>0</v>
      </c>
      <c r="J14" s="12">
        <v>0</v>
      </c>
      <c r="K14" s="13">
        <f t="shared" si="0"/>
        <v>198353.36</v>
      </c>
      <c r="L14" s="12">
        <v>21594.12</v>
      </c>
      <c r="M14" s="12">
        <v>5113.6400000000003</v>
      </c>
      <c r="N14" s="12">
        <v>915.84</v>
      </c>
      <c r="O14" s="12">
        <v>489.6</v>
      </c>
      <c r="P14" s="12"/>
      <c r="Q14" s="12">
        <v>231.6</v>
      </c>
      <c r="R14" s="12">
        <v>1622.68</v>
      </c>
      <c r="S14" s="12"/>
      <c r="T14" s="12">
        <v>39688.92</v>
      </c>
      <c r="U14" s="12"/>
      <c r="V14" s="12"/>
      <c r="W14" s="12">
        <v>1366.64</v>
      </c>
      <c r="X14" s="12"/>
      <c r="Y14" s="13">
        <f t="shared" si="1"/>
        <v>263541.56</v>
      </c>
      <c r="Z14" s="14">
        <f t="shared" si="2"/>
        <v>5834.8400000000011</v>
      </c>
    </row>
    <row r="15" spans="1:26" x14ac:dyDescent="0.25">
      <c r="A15" s="10" t="s">
        <v>23</v>
      </c>
      <c r="B15" s="12">
        <v>3079.2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3">
        <f t="shared" si="0"/>
        <v>3079.2</v>
      </c>
      <c r="L15" s="12">
        <v>0</v>
      </c>
      <c r="M15" s="12">
        <v>0</v>
      </c>
      <c r="N15" s="12">
        <v>0</v>
      </c>
      <c r="O15" s="12">
        <v>0</v>
      </c>
      <c r="P15" s="12"/>
      <c r="Q15" s="12">
        <v>0</v>
      </c>
      <c r="R15" s="12">
        <v>0</v>
      </c>
      <c r="S15" s="12"/>
      <c r="T15" s="12">
        <v>0</v>
      </c>
      <c r="U15" s="12"/>
      <c r="V15" s="12"/>
      <c r="W15" s="12">
        <v>0</v>
      </c>
      <c r="X15" s="12"/>
      <c r="Y15" s="13">
        <f t="shared" si="1"/>
        <v>3079.2</v>
      </c>
      <c r="Z15" s="14">
        <f t="shared" si="2"/>
        <v>0</v>
      </c>
    </row>
    <row r="16" spans="1:26" x14ac:dyDescent="0.25">
      <c r="A16" s="10" t="s">
        <v>22</v>
      </c>
      <c r="B16" s="12">
        <v>97569.599999999991</v>
      </c>
      <c r="C16" s="12">
        <v>0</v>
      </c>
      <c r="D16" s="12">
        <v>256.02999999999997</v>
      </c>
      <c r="E16" s="12">
        <v>0</v>
      </c>
      <c r="F16" s="12">
        <v>500</v>
      </c>
      <c r="G16" s="12">
        <v>0</v>
      </c>
      <c r="H16" s="12">
        <v>0</v>
      </c>
      <c r="I16" s="12">
        <v>500</v>
      </c>
      <c r="J16" s="12">
        <v>0</v>
      </c>
      <c r="K16" s="13">
        <f t="shared" si="0"/>
        <v>98825.62999999999</v>
      </c>
      <c r="L16" s="12">
        <v>9666.84</v>
      </c>
      <c r="M16" s="12">
        <v>2282.64</v>
      </c>
      <c r="N16" s="12">
        <v>589.59999999999991</v>
      </c>
      <c r="O16" s="12">
        <v>163.19999999999999</v>
      </c>
      <c r="P16" s="12"/>
      <c r="Q16" s="12">
        <v>0</v>
      </c>
      <c r="R16" s="12">
        <v>898.36</v>
      </c>
      <c r="S16" s="12"/>
      <c r="T16" s="12">
        <v>25920.880000000001</v>
      </c>
      <c r="U16" s="12"/>
      <c r="V16" s="12"/>
      <c r="W16" s="12">
        <v>769.32</v>
      </c>
      <c r="X16" s="12"/>
      <c r="Y16" s="13">
        <f t="shared" si="1"/>
        <v>136670.63</v>
      </c>
      <c r="Z16" s="14">
        <f t="shared" si="2"/>
        <v>2445.8399999999997</v>
      </c>
    </row>
    <row r="17" spans="1:26" x14ac:dyDescent="0.25">
      <c r="A17" s="15" t="s">
        <v>55</v>
      </c>
      <c r="B17" s="16">
        <f>SUM(B10:B16)</f>
        <v>1152994.8400000001</v>
      </c>
      <c r="C17" s="16">
        <f t="shared" ref="C17:Z17" si="3">SUM(C10:C16)</f>
        <v>0</v>
      </c>
      <c r="D17" s="16">
        <f t="shared" si="3"/>
        <v>21158.729999999996</v>
      </c>
      <c r="E17" s="16">
        <f t="shared" si="3"/>
        <v>0</v>
      </c>
      <c r="F17" s="16">
        <f t="shared" si="3"/>
        <v>22150</v>
      </c>
      <c r="G17" s="16">
        <f t="shared" si="3"/>
        <v>21065.5</v>
      </c>
      <c r="H17" s="16">
        <f t="shared" si="3"/>
        <v>70712.5</v>
      </c>
      <c r="I17" s="16">
        <f t="shared" si="3"/>
        <v>1000</v>
      </c>
      <c r="J17" s="16">
        <f t="shared" si="3"/>
        <v>0</v>
      </c>
      <c r="K17" s="16">
        <f t="shared" si="3"/>
        <v>1289081.5699999996</v>
      </c>
      <c r="L17" s="16">
        <f>SUM(L10:L16)</f>
        <v>100423.79999999999</v>
      </c>
      <c r="M17" s="16">
        <f t="shared" si="3"/>
        <v>23775.519999999997</v>
      </c>
      <c r="N17" s="16">
        <f t="shared" si="3"/>
        <v>5168.7999999999993</v>
      </c>
      <c r="O17" s="16">
        <f t="shared" si="3"/>
        <v>2611.1999999999998</v>
      </c>
      <c r="P17" s="16">
        <f t="shared" si="3"/>
        <v>0</v>
      </c>
      <c r="Q17" s="16">
        <f t="shared" si="3"/>
        <v>463.2</v>
      </c>
      <c r="R17" s="16">
        <f t="shared" si="3"/>
        <v>10192.780000000001</v>
      </c>
      <c r="S17" s="16">
        <f t="shared" si="3"/>
        <v>0</v>
      </c>
      <c r="T17" s="16">
        <f t="shared" si="3"/>
        <v>264819.36</v>
      </c>
      <c r="U17" s="16">
        <f t="shared" si="3"/>
        <v>0</v>
      </c>
      <c r="V17" s="16">
        <f t="shared" si="3"/>
        <v>0</v>
      </c>
      <c r="W17" s="16">
        <f t="shared" si="3"/>
        <v>8306.5600000000013</v>
      </c>
      <c r="X17" s="16">
        <f t="shared" si="3"/>
        <v>0</v>
      </c>
      <c r="Y17" s="16">
        <f t="shared" si="3"/>
        <v>1677992.8699999996</v>
      </c>
      <c r="Z17" s="16">
        <f t="shared" si="3"/>
        <v>26849.920000000002</v>
      </c>
    </row>
    <row r="18" spans="1:26" x14ac:dyDescent="0.25">
      <c r="A18" s="10" t="s">
        <v>9</v>
      </c>
      <c r="B18" s="11">
        <v>1101724.3799999999</v>
      </c>
      <c r="C18" s="11">
        <v>9192</v>
      </c>
      <c r="D18" s="11">
        <v>6989.2800000000007</v>
      </c>
      <c r="E18" s="11">
        <v>0</v>
      </c>
      <c r="F18" s="11">
        <v>4000</v>
      </c>
      <c r="G18" s="12">
        <v>0</v>
      </c>
      <c r="H18" s="12">
        <v>3037.5</v>
      </c>
      <c r="I18" s="12">
        <v>2000</v>
      </c>
      <c r="J18" s="12">
        <v>23787.27</v>
      </c>
      <c r="K18" s="13">
        <f t="shared" si="0"/>
        <v>1150730.43</v>
      </c>
      <c r="L18" s="12">
        <v>148285.86000000002</v>
      </c>
      <c r="M18" s="12">
        <v>35077.339999999997</v>
      </c>
      <c r="N18" s="12">
        <v>7829.52</v>
      </c>
      <c r="O18" s="12">
        <v>3957.5999999999995</v>
      </c>
      <c r="P18" s="12"/>
      <c r="Q18" s="12">
        <v>803.04000000000008</v>
      </c>
      <c r="R18" s="12">
        <v>9476.7599999999984</v>
      </c>
      <c r="S18" s="12"/>
      <c r="T18" s="12">
        <v>251329.97</v>
      </c>
      <c r="U18" s="12"/>
      <c r="V18" s="12"/>
      <c r="W18" s="12">
        <v>8045.9400000000005</v>
      </c>
      <c r="X18" s="12"/>
      <c r="Y18" s="13">
        <f t="shared" si="1"/>
        <v>1575698.48</v>
      </c>
      <c r="Z18" s="14">
        <f t="shared" si="2"/>
        <v>39837.979999999996</v>
      </c>
    </row>
    <row r="19" spans="1:26" x14ac:dyDescent="0.25">
      <c r="A19" s="10" t="s">
        <v>10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2">
        <v>0</v>
      </c>
      <c r="I19" s="12">
        <v>0</v>
      </c>
      <c r="J19" s="12">
        <v>0</v>
      </c>
      <c r="K19" s="13">
        <f t="shared" si="0"/>
        <v>0</v>
      </c>
      <c r="L19" s="12">
        <v>0</v>
      </c>
      <c r="M19" s="12">
        <v>0</v>
      </c>
      <c r="N19" s="12">
        <v>0</v>
      </c>
      <c r="O19" s="12">
        <v>0</v>
      </c>
      <c r="P19" s="12"/>
      <c r="Q19" s="12">
        <v>0</v>
      </c>
      <c r="R19" s="12">
        <v>0</v>
      </c>
      <c r="S19" s="12"/>
      <c r="T19" s="12">
        <v>0</v>
      </c>
      <c r="U19" s="12"/>
      <c r="V19" s="12"/>
      <c r="W19" s="12">
        <v>0</v>
      </c>
      <c r="X19" s="12"/>
      <c r="Y19" s="13">
        <f t="shared" si="1"/>
        <v>0</v>
      </c>
      <c r="Z19" s="14">
        <f t="shared" si="2"/>
        <v>0</v>
      </c>
    </row>
    <row r="20" spans="1:26" x14ac:dyDescent="0.25">
      <c r="A20" s="10" t="s">
        <v>11</v>
      </c>
      <c r="B20" s="11">
        <v>587976.28</v>
      </c>
      <c r="C20" s="11">
        <v>47.94</v>
      </c>
      <c r="D20" s="11">
        <v>0</v>
      </c>
      <c r="E20" s="11">
        <v>0</v>
      </c>
      <c r="F20" s="11">
        <v>3500</v>
      </c>
      <c r="G20" s="12">
        <v>0</v>
      </c>
      <c r="H20" s="12">
        <v>0</v>
      </c>
      <c r="I20" s="12">
        <v>0</v>
      </c>
      <c r="J20" s="12">
        <v>3995.16</v>
      </c>
      <c r="K20" s="13">
        <f t="shared" si="0"/>
        <v>595519.38</v>
      </c>
      <c r="L20" s="12">
        <v>107232.51999999999</v>
      </c>
      <c r="M20" s="12">
        <v>24209.759999999998</v>
      </c>
      <c r="N20" s="12">
        <v>5921.52</v>
      </c>
      <c r="O20" s="12">
        <v>2937.6</v>
      </c>
      <c r="P20" s="12"/>
      <c r="Q20" s="12">
        <v>404.64</v>
      </c>
      <c r="R20" s="12">
        <v>5437.44</v>
      </c>
      <c r="S20" s="12"/>
      <c r="T20" s="12">
        <v>137844.03999999998</v>
      </c>
      <c r="U20" s="12"/>
      <c r="V20" s="12"/>
      <c r="W20" s="12">
        <v>4558.6399999999994</v>
      </c>
      <c r="X20" s="12"/>
      <c r="Y20" s="13">
        <f t="shared" si="1"/>
        <v>856513.54</v>
      </c>
      <c r="Z20" s="14">
        <f t="shared" si="2"/>
        <v>27551.999999999996</v>
      </c>
    </row>
    <row r="21" spans="1:26" x14ac:dyDescent="0.25">
      <c r="A21" s="10" t="s">
        <v>12</v>
      </c>
      <c r="B21" s="11">
        <v>7544096.6899999976</v>
      </c>
      <c r="C21" s="11">
        <v>1141577.7</v>
      </c>
      <c r="D21" s="11">
        <v>24457.48</v>
      </c>
      <c r="E21" s="11">
        <v>320482.58999999997</v>
      </c>
      <c r="F21" s="11">
        <v>50732.69</v>
      </c>
      <c r="G21" s="12">
        <v>0</v>
      </c>
      <c r="H21" s="12">
        <v>0</v>
      </c>
      <c r="I21" s="12">
        <v>8786.6</v>
      </c>
      <c r="J21" s="12">
        <v>0</v>
      </c>
      <c r="K21" s="13">
        <f t="shared" si="0"/>
        <v>9090133.7499999963</v>
      </c>
      <c r="L21" s="12">
        <v>1526270.7199999997</v>
      </c>
      <c r="M21" s="12">
        <v>357232.87000000046</v>
      </c>
      <c r="N21" s="12">
        <v>81612.829999999813</v>
      </c>
      <c r="O21" s="12">
        <v>37556.399999999943</v>
      </c>
      <c r="P21" s="12"/>
      <c r="Q21" s="12">
        <v>7400.9599999999991</v>
      </c>
      <c r="R21" s="12">
        <v>69100.47</v>
      </c>
      <c r="S21" s="12"/>
      <c r="T21" s="12">
        <v>1775055.9399999995</v>
      </c>
      <c r="U21" s="12"/>
      <c r="V21" s="12"/>
      <c r="W21" s="12">
        <v>57991.399999999972</v>
      </c>
      <c r="X21" s="12"/>
      <c r="Y21" s="13">
        <f t="shared" si="1"/>
        <v>12600165.109999996</v>
      </c>
      <c r="Z21" s="14">
        <f t="shared" si="2"/>
        <v>402190.23000000045</v>
      </c>
    </row>
    <row r="22" spans="1:26" x14ac:dyDescent="0.25">
      <c r="A22" s="15" t="s">
        <v>56</v>
      </c>
      <c r="B22" s="16">
        <f>SUM(B18:B21)</f>
        <v>9233797.3499999978</v>
      </c>
      <c r="C22" s="16">
        <f t="shared" ref="C22:Z22" si="4">SUM(C18:C21)</f>
        <v>1150817.6399999999</v>
      </c>
      <c r="D22" s="16">
        <f t="shared" si="4"/>
        <v>31446.760000000002</v>
      </c>
      <c r="E22" s="16">
        <f t="shared" si="4"/>
        <v>320482.58999999997</v>
      </c>
      <c r="F22" s="16">
        <f t="shared" si="4"/>
        <v>58232.69</v>
      </c>
      <c r="G22" s="16">
        <f t="shared" si="4"/>
        <v>0</v>
      </c>
      <c r="H22" s="16">
        <f t="shared" si="4"/>
        <v>3037.5</v>
      </c>
      <c r="I22" s="16">
        <f t="shared" si="4"/>
        <v>10786.6</v>
      </c>
      <c r="J22" s="16">
        <f t="shared" si="4"/>
        <v>27782.43</v>
      </c>
      <c r="K22" s="16">
        <f t="shared" si="4"/>
        <v>10836383.559999997</v>
      </c>
      <c r="L22" s="16">
        <f t="shared" si="4"/>
        <v>1781789.0999999996</v>
      </c>
      <c r="M22" s="16">
        <f t="shared" si="4"/>
        <v>416519.97000000044</v>
      </c>
      <c r="N22" s="16">
        <f t="shared" si="4"/>
        <v>95363.869999999821</v>
      </c>
      <c r="O22" s="16">
        <f t="shared" si="4"/>
        <v>44451.59999999994</v>
      </c>
      <c r="P22" s="16">
        <f t="shared" si="4"/>
        <v>0</v>
      </c>
      <c r="Q22" s="16">
        <f t="shared" si="4"/>
        <v>8608.64</v>
      </c>
      <c r="R22" s="16">
        <f t="shared" si="4"/>
        <v>84014.67</v>
      </c>
      <c r="S22" s="16">
        <f t="shared" si="4"/>
        <v>0</v>
      </c>
      <c r="T22" s="16">
        <f t="shared" si="4"/>
        <v>2164229.9499999993</v>
      </c>
      <c r="U22" s="16">
        <f t="shared" si="4"/>
        <v>0</v>
      </c>
      <c r="V22" s="16">
        <f t="shared" si="4"/>
        <v>0</v>
      </c>
      <c r="W22" s="16">
        <f t="shared" si="4"/>
        <v>70595.979999999967</v>
      </c>
      <c r="X22" s="16">
        <f t="shared" si="4"/>
        <v>0</v>
      </c>
      <c r="Y22" s="16">
        <f t="shared" si="4"/>
        <v>15032377.129999995</v>
      </c>
      <c r="Z22" s="16">
        <f t="shared" si="4"/>
        <v>469580.21000000043</v>
      </c>
    </row>
    <row r="23" spans="1:26" ht="15.75" thickBot="1" x14ac:dyDescent="0.3">
      <c r="A23" s="31" t="s">
        <v>57</v>
      </c>
      <c r="B23" s="30">
        <f>SUM(B22,B17)</f>
        <v>10386792.189999998</v>
      </c>
      <c r="C23" s="30">
        <f t="shared" ref="C23:Z23" si="5">SUM(C22,C17)</f>
        <v>1150817.6399999999</v>
      </c>
      <c r="D23" s="30">
        <f t="shared" si="5"/>
        <v>52605.49</v>
      </c>
      <c r="E23" s="30">
        <f t="shared" si="5"/>
        <v>320482.58999999997</v>
      </c>
      <c r="F23" s="30">
        <f t="shared" si="5"/>
        <v>80382.69</v>
      </c>
      <c r="G23" s="30">
        <f t="shared" si="5"/>
        <v>21065.5</v>
      </c>
      <c r="H23" s="30">
        <f t="shared" si="5"/>
        <v>73750</v>
      </c>
      <c r="I23" s="30">
        <f t="shared" si="5"/>
        <v>11786.6</v>
      </c>
      <c r="J23" s="30">
        <f t="shared" si="5"/>
        <v>27782.43</v>
      </c>
      <c r="K23" s="30">
        <f t="shared" si="5"/>
        <v>12125465.129999997</v>
      </c>
      <c r="L23" s="30">
        <f>SUM(L22,L17)</f>
        <v>1882212.8999999997</v>
      </c>
      <c r="M23" s="30">
        <f t="shared" si="5"/>
        <v>440295.49000000046</v>
      </c>
      <c r="N23" s="30">
        <f t="shared" si="5"/>
        <v>100532.66999999982</v>
      </c>
      <c r="O23" s="30">
        <f t="shared" si="5"/>
        <v>47062.799999999937</v>
      </c>
      <c r="P23" s="30">
        <f t="shared" si="5"/>
        <v>0</v>
      </c>
      <c r="Q23" s="30">
        <f t="shared" si="5"/>
        <v>9071.84</v>
      </c>
      <c r="R23" s="30">
        <f t="shared" si="5"/>
        <v>94207.45</v>
      </c>
      <c r="S23" s="30">
        <f t="shared" si="5"/>
        <v>0</v>
      </c>
      <c r="T23" s="30">
        <f t="shared" si="5"/>
        <v>2429049.3099999991</v>
      </c>
      <c r="U23" s="30">
        <f t="shared" si="5"/>
        <v>0</v>
      </c>
      <c r="V23" s="30">
        <f t="shared" si="5"/>
        <v>0</v>
      </c>
      <c r="W23" s="30">
        <f t="shared" si="5"/>
        <v>78902.539999999964</v>
      </c>
      <c r="X23" s="30">
        <f t="shared" si="5"/>
        <v>0</v>
      </c>
      <c r="Y23" s="30">
        <f t="shared" si="5"/>
        <v>16710369.999999994</v>
      </c>
      <c r="Z23" s="30">
        <f t="shared" si="5"/>
        <v>496430.13000000041</v>
      </c>
    </row>
    <row r="24" spans="1:26" ht="15.75" thickTop="1" x14ac:dyDescent="0.25">
      <c r="A24" s="8"/>
      <c r="B24" s="3"/>
      <c r="C24" s="4"/>
      <c r="D24" s="3"/>
      <c r="E24" s="3"/>
      <c r="F24" s="3"/>
      <c r="G24" s="4"/>
      <c r="H24" s="4"/>
      <c r="I24" s="4"/>
      <c r="J24" s="4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25">
      <c r="A25" s="40">
        <v>2022</v>
      </c>
      <c r="B25" s="17" t="s">
        <v>30</v>
      </c>
      <c r="C25" s="18" t="s">
        <v>31</v>
      </c>
      <c r="D25" s="18" t="s">
        <v>32</v>
      </c>
      <c r="E25" s="18" t="s">
        <v>34</v>
      </c>
      <c r="F25" s="18" t="s">
        <v>35</v>
      </c>
      <c r="G25" s="19" t="s">
        <v>50</v>
      </c>
      <c r="H25" s="18" t="s">
        <v>37</v>
      </c>
      <c r="I25" s="18" t="s">
        <v>37</v>
      </c>
      <c r="J25" s="19" t="s">
        <v>48</v>
      </c>
      <c r="K25" s="19"/>
      <c r="L25" s="37" t="s">
        <v>39</v>
      </c>
      <c r="M25" s="37"/>
      <c r="N25" s="37" t="s">
        <v>40</v>
      </c>
      <c r="O25" s="37"/>
      <c r="P25" s="37" t="s">
        <v>41</v>
      </c>
      <c r="Q25" s="37"/>
      <c r="R25" s="37" t="s">
        <v>42</v>
      </c>
      <c r="S25" s="37"/>
      <c r="T25" s="37" t="s">
        <v>43</v>
      </c>
      <c r="U25" s="37"/>
      <c r="V25" s="20" t="s">
        <v>45</v>
      </c>
      <c r="W25" s="37" t="s">
        <v>46</v>
      </c>
      <c r="X25" s="37"/>
      <c r="Y25" s="33" t="s">
        <v>59</v>
      </c>
      <c r="Z25" s="34"/>
    </row>
    <row r="26" spans="1:26" x14ac:dyDescent="0.25">
      <c r="A26" s="39"/>
      <c r="B26" s="21" t="s">
        <v>0</v>
      </c>
      <c r="C26" s="21" t="s">
        <v>1</v>
      </c>
      <c r="D26" s="22" t="s">
        <v>33</v>
      </c>
      <c r="E26" s="23" t="s">
        <v>21</v>
      </c>
      <c r="F26" s="22" t="s">
        <v>36</v>
      </c>
      <c r="G26" s="24">
        <v>457</v>
      </c>
      <c r="H26" s="25" t="s">
        <v>38</v>
      </c>
      <c r="I26" s="25" t="s">
        <v>47</v>
      </c>
      <c r="J26" s="25" t="s">
        <v>49</v>
      </c>
      <c r="K26" s="25" t="s">
        <v>2</v>
      </c>
      <c r="L26" s="32" t="s">
        <v>15</v>
      </c>
      <c r="M26" s="32"/>
      <c r="N26" s="32" t="s">
        <v>13</v>
      </c>
      <c r="O26" s="32"/>
      <c r="P26" s="32" t="s">
        <v>14</v>
      </c>
      <c r="Q26" s="32"/>
      <c r="R26" s="32" t="s">
        <v>3</v>
      </c>
      <c r="S26" s="32"/>
      <c r="T26" s="32" t="s">
        <v>44</v>
      </c>
      <c r="U26" s="32"/>
      <c r="V26" s="25" t="s">
        <v>16</v>
      </c>
      <c r="W26" s="32" t="s">
        <v>4</v>
      </c>
      <c r="X26" s="32"/>
      <c r="Y26" s="35"/>
      <c r="Z26" s="36"/>
    </row>
    <row r="27" spans="1:26" x14ac:dyDescent="0.25">
      <c r="A27" s="27" t="s">
        <v>5</v>
      </c>
      <c r="B27" s="28" t="s">
        <v>6</v>
      </c>
      <c r="C27" s="29" t="s">
        <v>6</v>
      </c>
      <c r="D27" s="23" t="s">
        <v>6</v>
      </c>
      <c r="E27" s="26" t="s">
        <v>6</v>
      </c>
      <c r="F27" s="23" t="s">
        <v>6</v>
      </c>
      <c r="G27" s="23" t="s">
        <v>53</v>
      </c>
      <c r="H27" s="23" t="s">
        <v>6</v>
      </c>
      <c r="I27" s="23" t="s">
        <v>6</v>
      </c>
      <c r="J27" s="23" t="s">
        <v>54</v>
      </c>
      <c r="K27" s="23" t="s">
        <v>6</v>
      </c>
      <c r="L27" s="26" t="s">
        <v>7</v>
      </c>
      <c r="M27" s="26" t="s">
        <v>8</v>
      </c>
      <c r="N27" s="26" t="s">
        <v>7</v>
      </c>
      <c r="O27" s="26" t="s">
        <v>8</v>
      </c>
      <c r="P27" s="26" t="s">
        <v>7</v>
      </c>
      <c r="Q27" s="26" t="s">
        <v>8</v>
      </c>
      <c r="R27" s="26" t="s">
        <v>7</v>
      </c>
      <c r="S27" s="26" t="s">
        <v>8</v>
      </c>
      <c r="T27" s="26" t="s">
        <v>7</v>
      </c>
      <c r="U27" s="26" t="s">
        <v>8</v>
      </c>
      <c r="V27" s="26" t="s">
        <v>7</v>
      </c>
      <c r="W27" s="26" t="s">
        <v>7</v>
      </c>
      <c r="X27" s="26" t="s">
        <v>8</v>
      </c>
      <c r="Y27" s="26" t="s">
        <v>7</v>
      </c>
      <c r="Z27" s="26" t="s">
        <v>8</v>
      </c>
    </row>
    <row r="28" spans="1:26" x14ac:dyDescent="0.25">
      <c r="A28" s="10" t="s">
        <v>24</v>
      </c>
      <c r="B28" s="12">
        <v>335823.4</v>
      </c>
      <c r="C28" s="12">
        <v>0</v>
      </c>
      <c r="D28" s="12">
        <v>5178.6899999999996</v>
      </c>
      <c r="E28" s="12">
        <v>0</v>
      </c>
      <c r="F28" s="12">
        <v>14650</v>
      </c>
      <c r="G28" s="12">
        <v>21065.5</v>
      </c>
      <c r="H28" s="12">
        <v>30000</v>
      </c>
      <c r="I28" s="12">
        <v>0</v>
      </c>
      <c r="J28" s="12">
        <v>0</v>
      </c>
      <c r="K28" s="13">
        <f>SUM(B28:J28)</f>
        <v>406717.59</v>
      </c>
      <c r="L28" s="12">
        <v>16240.56</v>
      </c>
      <c r="M28" s="12">
        <v>3809.52</v>
      </c>
      <c r="N28" s="12">
        <v>915.84</v>
      </c>
      <c r="O28" s="12">
        <v>489.6</v>
      </c>
      <c r="P28" s="12"/>
      <c r="Q28" s="12">
        <v>0</v>
      </c>
      <c r="R28" s="12">
        <v>3088.8</v>
      </c>
      <c r="S28" s="12"/>
      <c r="T28" s="12">
        <v>71454.48</v>
      </c>
      <c r="U28" s="12"/>
      <c r="V28" s="12"/>
      <c r="W28" s="12">
        <v>2180.64</v>
      </c>
      <c r="X28" s="12"/>
      <c r="Y28" s="13">
        <f>SUM(W28,V28,T28,R28,P28,N28,L28,K28)</f>
        <v>500597.91000000003</v>
      </c>
      <c r="Z28" s="14">
        <f>M28+O28+Q28+S28+U28+X28</f>
        <v>4299.12</v>
      </c>
    </row>
    <row r="29" spans="1:26" x14ac:dyDescent="0.25">
      <c r="A29" s="10" t="s">
        <v>51</v>
      </c>
      <c r="B29" s="12">
        <v>197510.6</v>
      </c>
      <c r="C29" s="12">
        <v>0</v>
      </c>
      <c r="D29" s="12">
        <v>7615.52</v>
      </c>
      <c r="E29" s="12">
        <v>0</v>
      </c>
      <c r="F29" s="12">
        <v>3690</v>
      </c>
      <c r="G29" s="12">
        <v>0</v>
      </c>
      <c r="H29" s="12">
        <v>10200</v>
      </c>
      <c r="I29" s="12">
        <v>0</v>
      </c>
      <c r="J29" s="12">
        <v>0</v>
      </c>
      <c r="K29" s="13">
        <f t="shared" ref="K29:K39" si="6">SUM(B29:J29)</f>
        <v>219016.12</v>
      </c>
      <c r="L29" s="12">
        <v>16240.56</v>
      </c>
      <c r="M29" s="12">
        <v>3809.52</v>
      </c>
      <c r="N29" s="12">
        <v>915.84</v>
      </c>
      <c r="O29" s="12">
        <v>489.6</v>
      </c>
      <c r="P29" s="12"/>
      <c r="Q29" s="12">
        <v>0</v>
      </c>
      <c r="R29" s="12">
        <v>1547.04</v>
      </c>
      <c r="S29" s="12"/>
      <c r="T29" s="12">
        <v>43266.239999999998</v>
      </c>
      <c r="U29" s="12"/>
      <c r="V29" s="12"/>
      <c r="W29" s="12">
        <v>1293.1199999999999</v>
      </c>
      <c r="X29" s="12"/>
      <c r="Y29" s="13">
        <f t="shared" ref="Y29:Y39" si="7">SUM(W29,V29,T29,R29,P29,N29,L29,K29)</f>
        <v>282278.92</v>
      </c>
      <c r="Z29" s="14">
        <f t="shared" ref="Z29:Z38" si="8">M29+O29+Q29+S29+U29+X29</f>
        <v>4299.12</v>
      </c>
    </row>
    <row r="30" spans="1:26" x14ac:dyDescent="0.25">
      <c r="A30" s="10" t="s">
        <v>52</v>
      </c>
      <c r="B30" s="12">
        <v>175812.80000000002</v>
      </c>
      <c r="C30" s="12">
        <v>0</v>
      </c>
      <c r="D30" s="12">
        <v>0</v>
      </c>
      <c r="E30" s="12">
        <v>0</v>
      </c>
      <c r="F30" s="12">
        <v>3690</v>
      </c>
      <c r="G30" s="12">
        <v>0</v>
      </c>
      <c r="H30" s="12">
        <v>10200</v>
      </c>
      <c r="I30" s="12">
        <v>500</v>
      </c>
      <c r="J30" s="12">
        <v>0</v>
      </c>
      <c r="K30" s="13">
        <f t="shared" si="6"/>
        <v>190202.80000000002</v>
      </c>
      <c r="L30" s="12">
        <v>16240.56</v>
      </c>
      <c r="M30" s="12">
        <v>3809.52</v>
      </c>
      <c r="N30" s="12">
        <v>915.84</v>
      </c>
      <c r="O30" s="12">
        <v>489.6</v>
      </c>
      <c r="P30" s="12"/>
      <c r="Q30" s="12">
        <v>0</v>
      </c>
      <c r="R30" s="12">
        <v>1687.78</v>
      </c>
      <c r="S30" s="12"/>
      <c r="T30" s="12">
        <v>46104.24</v>
      </c>
      <c r="U30" s="12"/>
      <c r="V30" s="12"/>
      <c r="W30" s="12">
        <v>1380.24</v>
      </c>
      <c r="X30" s="12"/>
      <c r="Y30" s="13">
        <f t="shared" si="7"/>
        <v>256531.46000000002</v>
      </c>
      <c r="Z30" s="14">
        <f t="shared" si="8"/>
        <v>4299.12</v>
      </c>
    </row>
    <row r="31" spans="1:26" x14ac:dyDescent="0.25">
      <c r="A31" s="10" t="s">
        <v>26</v>
      </c>
      <c r="B31" s="12">
        <v>150560.88000000003</v>
      </c>
      <c r="C31" s="12">
        <v>0</v>
      </c>
      <c r="D31" s="12">
        <v>0</v>
      </c>
      <c r="E31" s="12">
        <v>0</v>
      </c>
      <c r="F31" s="12">
        <v>3690</v>
      </c>
      <c r="G31" s="12">
        <v>0</v>
      </c>
      <c r="H31" s="12">
        <v>8362.5</v>
      </c>
      <c r="I31" s="12">
        <v>0</v>
      </c>
      <c r="J31" s="12">
        <v>0</v>
      </c>
      <c r="K31" s="13">
        <f t="shared" si="6"/>
        <v>162613.38000000003</v>
      </c>
      <c r="L31" s="12">
        <v>22155.360000000001</v>
      </c>
      <c r="M31" s="12">
        <v>5196.96</v>
      </c>
      <c r="N31" s="12">
        <v>915.84</v>
      </c>
      <c r="O31" s="12">
        <v>489.6</v>
      </c>
      <c r="P31" s="12"/>
      <c r="Q31" s="12">
        <v>231.6</v>
      </c>
      <c r="R31" s="12">
        <v>1370.88</v>
      </c>
      <c r="S31" s="12"/>
      <c r="T31" s="12">
        <v>34436.160000000003</v>
      </c>
      <c r="U31" s="12"/>
      <c r="V31" s="12"/>
      <c r="W31" s="12">
        <v>1167.3599999999999</v>
      </c>
      <c r="X31" s="12"/>
      <c r="Y31" s="13">
        <f t="shared" si="7"/>
        <v>222658.98000000004</v>
      </c>
      <c r="Z31" s="14">
        <f t="shared" si="8"/>
        <v>5918.1600000000008</v>
      </c>
    </row>
    <row r="32" spans="1:26" x14ac:dyDescent="0.25">
      <c r="A32" s="10" t="s">
        <v>27</v>
      </c>
      <c r="B32" s="12">
        <v>174898.45999999996</v>
      </c>
      <c r="C32" s="12">
        <v>0</v>
      </c>
      <c r="D32" s="12">
        <v>7846.08</v>
      </c>
      <c r="E32" s="12">
        <v>0</v>
      </c>
      <c r="F32" s="12">
        <v>3690</v>
      </c>
      <c r="G32" s="12">
        <v>0</v>
      </c>
      <c r="H32" s="12">
        <v>10200</v>
      </c>
      <c r="I32" s="12">
        <v>0</v>
      </c>
      <c r="J32" s="12">
        <v>0</v>
      </c>
      <c r="K32" s="13">
        <f t="shared" si="6"/>
        <v>196634.53999999995</v>
      </c>
      <c r="L32" s="12">
        <v>22155.360000000001</v>
      </c>
      <c r="M32" s="12">
        <v>5196.96</v>
      </c>
      <c r="N32" s="12">
        <v>915.84</v>
      </c>
      <c r="O32" s="12">
        <v>489.6</v>
      </c>
      <c r="P32" s="12"/>
      <c r="Q32" s="12">
        <v>231.6</v>
      </c>
      <c r="R32" s="12">
        <v>1614.72</v>
      </c>
      <c r="S32" s="12"/>
      <c r="T32" s="12">
        <v>39460.32</v>
      </c>
      <c r="U32" s="12"/>
      <c r="V32" s="12"/>
      <c r="W32" s="12">
        <v>1343.28</v>
      </c>
      <c r="X32" s="12"/>
      <c r="Y32" s="13">
        <f t="shared" si="7"/>
        <v>262124.05999999994</v>
      </c>
      <c r="Z32" s="14">
        <f t="shared" si="8"/>
        <v>5918.1600000000008</v>
      </c>
    </row>
    <row r="33" spans="1:26" x14ac:dyDescent="0.25">
      <c r="A33" s="10" t="s">
        <v>28</v>
      </c>
      <c r="B33" s="12">
        <v>33871.199999999997</v>
      </c>
      <c r="C33" s="12">
        <v>0</v>
      </c>
      <c r="D33" s="12">
        <v>1320.21</v>
      </c>
      <c r="E33" s="12">
        <v>0</v>
      </c>
      <c r="F33" s="12">
        <v>3540</v>
      </c>
      <c r="G33" s="12">
        <v>0</v>
      </c>
      <c r="H33" s="12">
        <v>0</v>
      </c>
      <c r="I33" s="12">
        <v>0</v>
      </c>
      <c r="J33" s="12">
        <v>0</v>
      </c>
      <c r="K33" s="13">
        <f t="shared" si="6"/>
        <v>38731.409999999996</v>
      </c>
      <c r="L33" s="12">
        <v>0</v>
      </c>
      <c r="M33" s="12">
        <v>0</v>
      </c>
      <c r="N33" s="12">
        <v>0</v>
      </c>
      <c r="O33" s="12">
        <v>0</v>
      </c>
      <c r="P33" s="12"/>
      <c r="Q33" s="12">
        <v>0</v>
      </c>
      <c r="R33" s="12">
        <v>0</v>
      </c>
      <c r="S33" s="12"/>
      <c r="T33" s="12">
        <v>0</v>
      </c>
      <c r="U33" s="12"/>
      <c r="V33" s="12"/>
      <c r="W33" s="12">
        <v>0</v>
      </c>
      <c r="X33" s="12"/>
      <c r="Y33" s="13">
        <f t="shared" si="7"/>
        <v>38731.409999999996</v>
      </c>
      <c r="Z33" s="14">
        <f t="shared" si="8"/>
        <v>0</v>
      </c>
    </row>
    <row r="34" spans="1:26" x14ac:dyDescent="0.25">
      <c r="A34" s="10" t="s">
        <v>29</v>
      </c>
      <c r="B34" s="12">
        <v>96715.199999999997</v>
      </c>
      <c r="C34" s="12">
        <v>0</v>
      </c>
      <c r="D34" s="12">
        <v>0</v>
      </c>
      <c r="E34" s="12">
        <v>0</v>
      </c>
      <c r="F34" s="12">
        <v>3690</v>
      </c>
      <c r="G34" s="12">
        <v>0</v>
      </c>
      <c r="H34" s="12">
        <v>0</v>
      </c>
      <c r="I34" s="12">
        <v>500</v>
      </c>
      <c r="J34" s="12">
        <v>0</v>
      </c>
      <c r="K34" s="13">
        <f t="shared" si="6"/>
        <v>100905.2</v>
      </c>
      <c r="L34" s="12">
        <v>11391.6</v>
      </c>
      <c r="M34" s="12">
        <v>2672.04</v>
      </c>
      <c r="N34" s="12">
        <v>671.16000000000008</v>
      </c>
      <c r="O34" s="12">
        <v>244.8</v>
      </c>
      <c r="P34" s="12"/>
      <c r="Q34" s="12">
        <v>0</v>
      </c>
      <c r="R34" s="12">
        <v>912.72</v>
      </c>
      <c r="S34" s="12"/>
      <c r="T34" s="12">
        <v>25849.439999999999</v>
      </c>
      <c r="U34" s="12"/>
      <c r="V34" s="12"/>
      <c r="W34" s="12">
        <v>759.12</v>
      </c>
      <c r="X34" s="12"/>
      <c r="Y34" s="13">
        <f t="shared" si="7"/>
        <v>140489.24</v>
      </c>
      <c r="Z34" s="14">
        <f t="shared" si="8"/>
        <v>2916.84</v>
      </c>
    </row>
    <row r="35" spans="1:26" x14ac:dyDescent="0.25">
      <c r="A35" s="15" t="s">
        <v>55</v>
      </c>
      <c r="B35" s="16">
        <f>SUM(B28:B34)</f>
        <v>1165192.54</v>
      </c>
      <c r="C35" s="16">
        <f t="shared" ref="C35" si="9">SUM(C28:C34)</f>
        <v>0</v>
      </c>
      <c r="D35" s="16">
        <f t="shared" ref="D35" si="10">SUM(D28:D34)</f>
        <v>21960.5</v>
      </c>
      <c r="E35" s="16">
        <f t="shared" ref="E35" si="11">SUM(E28:E34)</f>
        <v>0</v>
      </c>
      <c r="F35" s="16">
        <f t="shared" ref="F35" si="12">SUM(F28:F34)</f>
        <v>36640</v>
      </c>
      <c r="G35" s="16">
        <f t="shared" ref="G35" si="13">SUM(G28:G34)</f>
        <v>21065.5</v>
      </c>
      <c r="H35" s="16">
        <f t="shared" ref="H35" si="14">SUM(H28:H34)</f>
        <v>68962.5</v>
      </c>
      <c r="I35" s="16">
        <f t="shared" ref="I35" si="15">SUM(I28:I34)</f>
        <v>1000</v>
      </c>
      <c r="J35" s="16">
        <f t="shared" ref="J35" si="16">SUM(J28:J34)</f>
        <v>0</v>
      </c>
      <c r="K35" s="16">
        <f t="shared" ref="K35" si="17">SUM(K28:K34)</f>
        <v>1314821.0399999998</v>
      </c>
      <c r="L35" s="16">
        <f t="shared" ref="L35" si="18">SUM(L28:L34)</f>
        <v>104424.00000000001</v>
      </c>
      <c r="M35" s="16">
        <f t="shared" ref="M35" si="19">SUM(M28:M34)</f>
        <v>24494.52</v>
      </c>
      <c r="N35" s="16">
        <f t="shared" ref="N35" si="20">SUM(N28:N34)</f>
        <v>5250.36</v>
      </c>
      <c r="O35" s="16">
        <f t="shared" ref="O35" si="21">SUM(O28:O34)</f>
        <v>2692.8</v>
      </c>
      <c r="P35" s="16">
        <f t="shared" ref="P35" si="22">SUM(P28:P34)</f>
        <v>0</v>
      </c>
      <c r="Q35" s="16">
        <f t="shared" ref="Q35" si="23">SUM(Q28:Q34)</f>
        <v>463.2</v>
      </c>
      <c r="R35" s="16">
        <f t="shared" ref="R35" si="24">SUM(R28:R34)</f>
        <v>10221.939999999999</v>
      </c>
      <c r="S35" s="16">
        <f t="shared" ref="S35" si="25">SUM(S28:S34)</f>
        <v>0</v>
      </c>
      <c r="T35" s="16">
        <f t="shared" ref="T35" si="26">SUM(T28:T34)</f>
        <v>260570.88</v>
      </c>
      <c r="U35" s="16">
        <f t="shared" ref="U35" si="27">SUM(U28:U34)</f>
        <v>0</v>
      </c>
      <c r="V35" s="16">
        <f t="shared" ref="V35" si="28">SUM(V28:V34)</f>
        <v>0</v>
      </c>
      <c r="W35" s="16">
        <f t="shared" ref="W35" si="29">SUM(W28:W34)</f>
        <v>8123.7599999999993</v>
      </c>
      <c r="X35" s="16">
        <f t="shared" ref="X35" si="30">SUM(X28:X34)</f>
        <v>0</v>
      </c>
      <c r="Y35" s="16">
        <f t="shared" ref="Y35" si="31">SUM(Y28:Y34)</f>
        <v>1703411.98</v>
      </c>
      <c r="Z35" s="16">
        <f t="shared" ref="Z35" si="32">SUM(Z28:Z34)</f>
        <v>27650.52</v>
      </c>
    </row>
    <row r="36" spans="1:26" x14ac:dyDescent="0.25">
      <c r="A36" s="10" t="s">
        <v>9</v>
      </c>
      <c r="B36" s="12">
        <v>1130679.9000000001</v>
      </c>
      <c r="C36" s="12">
        <v>24063.03</v>
      </c>
      <c r="D36" s="12">
        <v>5640.02</v>
      </c>
      <c r="E36" s="12">
        <v>267.18</v>
      </c>
      <c r="F36" s="12">
        <v>36600</v>
      </c>
      <c r="G36" s="12">
        <v>0</v>
      </c>
      <c r="H36" s="12">
        <v>4387.5</v>
      </c>
      <c r="I36" s="12">
        <v>2000</v>
      </c>
      <c r="J36" s="12">
        <v>22258.190000000002</v>
      </c>
      <c r="K36" s="13">
        <f t="shared" si="6"/>
        <v>1225895.82</v>
      </c>
      <c r="L36" s="12">
        <v>156936.34</v>
      </c>
      <c r="M36" s="12">
        <v>36811.86</v>
      </c>
      <c r="N36" s="12">
        <v>8134.8000000000011</v>
      </c>
      <c r="O36" s="12">
        <v>4120.8</v>
      </c>
      <c r="P36" s="12"/>
      <c r="Q36" s="12">
        <v>803.04000000000008</v>
      </c>
      <c r="R36" s="12">
        <v>9817.119999999999</v>
      </c>
      <c r="S36" s="12"/>
      <c r="T36" s="12">
        <v>259984.65000000005</v>
      </c>
      <c r="U36" s="12"/>
      <c r="V36" s="12"/>
      <c r="W36" s="12">
        <v>8203.94</v>
      </c>
      <c r="X36" s="12"/>
      <c r="Y36" s="13">
        <f t="shared" si="7"/>
        <v>1668972.67</v>
      </c>
      <c r="Z36" s="14">
        <f t="shared" si="8"/>
        <v>41735.700000000004</v>
      </c>
    </row>
    <row r="37" spans="1:26" x14ac:dyDescent="0.25">
      <c r="A37" s="10" t="s">
        <v>10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3">
        <f t="shared" si="6"/>
        <v>0</v>
      </c>
      <c r="L37" s="12">
        <v>0</v>
      </c>
      <c r="M37" s="12">
        <v>0</v>
      </c>
      <c r="N37" s="12">
        <v>0</v>
      </c>
      <c r="O37" s="12">
        <v>0</v>
      </c>
      <c r="P37" s="12"/>
      <c r="Q37" s="12">
        <v>0</v>
      </c>
      <c r="R37" s="12">
        <v>0</v>
      </c>
      <c r="S37" s="12"/>
      <c r="T37" s="12">
        <v>0</v>
      </c>
      <c r="U37" s="12"/>
      <c r="V37" s="12"/>
      <c r="W37" s="12">
        <v>0</v>
      </c>
      <c r="X37" s="12"/>
      <c r="Y37" s="13">
        <f t="shared" si="7"/>
        <v>0</v>
      </c>
      <c r="Z37" s="14">
        <f t="shared" si="8"/>
        <v>0</v>
      </c>
    </row>
    <row r="38" spans="1:26" x14ac:dyDescent="0.25">
      <c r="A38" s="10" t="s">
        <v>11</v>
      </c>
      <c r="B38" s="11">
        <v>580147.67999999993</v>
      </c>
      <c r="C38" s="11">
        <v>2349.06</v>
      </c>
      <c r="D38" s="11">
        <v>0</v>
      </c>
      <c r="E38" s="11">
        <v>0</v>
      </c>
      <c r="F38" s="11">
        <v>25830</v>
      </c>
      <c r="G38" s="12">
        <v>0</v>
      </c>
      <c r="H38" s="12">
        <v>0</v>
      </c>
      <c r="I38" s="12">
        <v>0</v>
      </c>
      <c r="J38" s="12">
        <v>3139.21</v>
      </c>
      <c r="K38" s="13">
        <f t="shared" si="6"/>
        <v>611465.94999999995</v>
      </c>
      <c r="L38" s="12">
        <v>109368.9</v>
      </c>
      <c r="M38" s="12">
        <v>24481.739999999998</v>
      </c>
      <c r="N38" s="12">
        <v>5921.52</v>
      </c>
      <c r="O38" s="12">
        <v>2937.6</v>
      </c>
      <c r="P38" s="12"/>
      <c r="Q38" s="12">
        <v>417.6</v>
      </c>
      <c r="R38" s="12">
        <v>5428.28</v>
      </c>
      <c r="S38" s="12"/>
      <c r="T38" s="12">
        <v>137695.20000000001</v>
      </c>
      <c r="U38" s="12"/>
      <c r="V38" s="12"/>
      <c r="W38" s="12">
        <v>4481.28</v>
      </c>
      <c r="X38" s="12"/>
      <c r="Y38" s="13">
        <f t="shared" si="7"/>
        <v>874361.12999999989</v>
      </c>
      <c r="Z38" s="14">
        <f t="shared" si="8"/>
        <v>27836.939999999995</v>
      </c>
    </row>
    <row r="39" spans="1:26" x14ac:dyDescent="0.25">
      <c r="A39" s="10" t="s">
        <v>12</v>
      </c>
      <c r="B39" s="11">
        <v>7455412.0099999961</v>
      </c>
      <c r="C39" s="11">
        <v>1391972.6799999997</v>
      </c>
      <c r="D39" s="11">
        <v>26107.749999999996</v>
      </c>
      <c r="E39" s="11">
        <v>319869.26</v>
      </c>
      <c r="F39" s="11">
        <v>362846.53999999992</v>
      </c>
      <c r="G39" s="12">
        <v>0</v>
      </c>
      <c r="H39" s="12">
        <v>0</v>
      </c>
      <c r="I39" s="12">
        <v>9975</v>
      </c>
      <c r="J39" s="12">
        <v>0</v>
      </c>
      <c r="K39" s="13">
        <f t="shared" si="6"/>
        <v>9566183.2399999946</v>
      </c>
      <c r="L39" s="12">
        <v>1571634.9600000016</v>
      </c>
      <c r="M39" s="12">
        <v>364521.95000000024</v>
      </c>
      <c r="N39" s="12">
        <v>82131.349999999919</v>
      </c>
      <c r="O39" s="12">
        <v>37719.599999999948</v>
      </c>
      <c r="P39" s="12"/>
      <c r="Q39" s="12">
        <v>7219.9200000000019</v>
      </c>
      <c r="R39" s="12">
        <v>69809.170000000013</v>
      </c>
      <c r="S39" s="12"/>
      <c r="T39" s="12">
        <v>1794460.72</v>
      </c>
      <c r="U39" s="12"/>
      <c r="V39" s="12"/>
      <c r="W39" s="12">
        <v>57676.27999999997</v>
      </c>
      <c r="X39" s="12"/>
      <c r="Y39" s="13">
        <f t="shared" si="7"/>
        <v>13141895.719999995</v>
      </c>
      <c r="Z39" s="14">
        <f>M39+O39+Q39+S39+U39+X39</f>
        <v>409461.47000000015</v>
      </c>
    </row>
    <row r="40" spans="1:26" x14ac:dyDescent="0.25">
      <c r="A40" s="15" t="s">
        <v>56</v>
      </c>
      <c r="B40" s="16">
        <f>SUM(B36:B39)</f>
        <v>9166239.5899999961</v>
      </c>
      <c r="C40" s="16">
        <f t="shared" ref="C40" si="33">SUM(C36:C39)</f>
        <v>1418384.7699999998</v>
      </c>
      <c r="D40" s="16">
        <f t="shared" ref="D40" si="34">SUM(D36:D39)</f>
        <v>31747.769999999997</v>
      </c>
      <c r="E40" s="16">
        <f t="shared" ref="E40" si="35">SUM(E36:E39)</f>
        <v>320136.44</v>
      </c>
      <c r="F40" s="16">
        <f t="shared" ref="F40" si="36">SUM(F36:F39)</f>
        <v>425276.53999999992</v>
      </c>
      <c r="G40" s="16">
        <f t="shared" ref="G40" si="37">SUM(G36:G39)</f>
        <v>0</v>
      </c>
      <c r="H40" s="16">
        <f t="shared" ref="H40" si="38">SUM(H36:H39)</f>
        <v>4387.5</v>
      </c>
      <c r="I40" s="16">
        <f t="shared" ref="I40" si="39">SUM(I36:I39)</f>
        <v>11975</v>
      </c>
      <c r="J40" s="16">
        <f t="shared" ref="J40" si="40">SUM(J36:J39)</f>
        <v>25397.4</v>
      </c>
      <c r="K40" s="16">
        <f t="shared" ref="K40" si="41">SUM(K36:K39)</f>
        <v>11403545.009999994</v>
      </c>
      <c r="L40" s="16">
        <f t="shared" ref="L40" si="42">SUM(L36:L39)</f>
        <v>1837940.2000000016</v>
      </c>
      <c r="M40" s="16">
        <f t="shared" ref="M40" si="43">SUM(M36:M39)</f>
        <v>425815.55000000022</v>
      </c>
      <c r="N40" s="16">
        <f t="shared" ref="N40" si="44">SUM(N36:N39)</f>
        <v>96187.669999999925</v>
      </c>
      <c r="O40" s="16">
        <f t="shared" ref="O40" si="45">SUM(O36:O39)</f>
        <v>44777.999999999949</v>
      </c>
      <c r="P40" s="16">
        <f t="shared" ref="P40" si="46">SUM(P36:P39)</f>
        <v>0</v>
      </c>
      <c r="Q40" s="16">
        <f t="shared" ref="Q40" si="47">SUM(Q36:Q39)</f>
        <v>8440.5600000000013</v>
      </c>
      <c r="R40" s="16">
        <f t="shared" ref="R40" si="48">SUM(R36:R39)</f>
        <v>85054.57</v>
      </c>
      <c r="S40" s="16">
        <f t="shared" ref="S40" si="49">SUM(S36:S39)</f>
        <v>0</v>
      </c>
      <c r="T40" s="16">
        <f t="shared" ref="T40" si="50">SUM(T36:T39)</f>
        <v>2192140.5700000003</v>
      </c>
      <c r="U40" s="16">
        <f t="shared" ref="U40" si="51">SUM(U36:U39)</f>
        <v>0</v>
      </c>
      <c r="V40" s="16">
        <f t="shared" ref="V40" si="52">SUM(V36:V39)</f>
        <v>0</v>
      </c>
      <c r="W40" s="16">
        <f t="shared" ref="W40" si="53">SUM(W36:W39)</f>
        <v>70361.499999999971</v>
      </c>
      <c r="X40" s="16">
        <f t="shared" ref="X40" si="54">SUM(X36:X39)</f>
        <v>0</v>
      </c>
      <c r="Y40" s="16">
        <f t="shared" ref="Y40" si="55">SUM(Y36:Y39)</f>
        <v>15685229.519999996</v>
      </c>
      <c r="Z40" s="16">
        <f t="shared" ref="Z40" si="56">SUM(Z36:Z39)</f>
        <v>479034.11000000016</v>
      </c>
    </row>
    <row r="41" spans="1:26" ht="15.75" thickBot="1" x14ac:dyDescent="0.3">
      <c r="A41" s="31" t="s">
        <v>57</v>
      </c>
      <c r="B41" s="30">
        <f>SUM(B40,B35)</f>
        <v>10331432.129999995</v>
      </c>
      <c r="C41" s="30">
        <f t="shared" ref="C41" si="57">SUM(C40,C35)</f>
        <v>1418384.7699999998</v>
      </c>
      <c r="D41" s="30">
        <f t="shared" ref="D41" si="58">SUM(D40,D35)</f>
        <v>53708.27</v>
      </c>
      <c r="E41" s="30">
        <f t="shared" ref="E41" si="59">SUM(E40,E35)</f>
        <v>320136.44</v>
      </c>
      <c r="F41" s="30">
        <f t="shared" ref="F41" si="60">SUM(F40,F35)</f>
        <v>461916.53999999992</v>
      </c>
      <c r="G41" s="30">
        <f t="shared" ref="G41" si="61">SUM(G40,G35)</f>
        <v>21065.5</v>
      </c>
      <c r="H41" s="30">
        <f t="shared" ref="H41" si="62">SUM(H40,H35)</f>
        <v>73350</v>
      </c>
      <c r="I41" s="30">
        <f t="shared" ref="I41" si="63">SUM(I40,I35)</f>
        <v>12975</v>
      </c>
      <c r="J41" s="30">
        <f t="shared" ref="J41" si="64">SUM(J40,J35)</f>
        <v>25397.4</v>
      </c>
      <c r="K41" s="30">
        <f t="shared" ref="K41" si="65">SUM(K40,K35)</f>
        <v>12718366.049999993</v>
      </c>
      <c r="L41" s="30">
        <f t="shared" ref="L41" si="66">SUM(L40,L35)</f>
        <v>1942364.2000000016</v>
      </c>
      <c r="M41" s="30">
        <f t="shared" ref="M41" si="67">SUM(M40,M35)</f>
        <v>450310.07000000024</v>
      </c>
      <c r="N41" s="30">
        <f t="shared" ref="N41" si="68">SUM(N40,N35)</f>
        <v>101438.02999999993</v>
      </c>
      <c r="O41" s="30">
        <f t="shared" ref="O41" si="69">SUM(O40,O35)</f>
        <v>47470.799999999952</v>
      </c>
      <c r="P41" s="30">
        <f t="shared" ref="P41" si="70">SUM(P40,P35)</f>
        <v>0</v>
      </c>
      <c r="Q41" s="30">
        <f t="shared" ref="Q41" si="71">SUM(Q40,Q35)</f>
        <v>8903.760000000002</v>
      </c>
      <c r="R41" s="30">
        <f t="shared" ref="R41" si="72">SUM(R40,R35)</f>
        <v>95276.510000000009</v>
      </c>
      <c r="S41" s="30">
        <f t="shared" ref="S41" si="73">SUM(S40,S35)</f>
        <v>0</v>
      </c>
      <c r="T41" s="30">
        <f t="shared" ref="T41" si="74">SUM(T40,T35)</f>
        <v>2452711.4500000002</v>
      </c>
      <c r="U41" s="30">
        <f t="shared" ref="U41" si="75">SUM(U40,U35)</f>
        <v>0</v>
      </c>
      <c r="V41" s="30">
        <f t="shared" ref="V41" si="76">SUM(V40,V35)</f>
        <v>0</v>
      </c>
      <c r="W41" s="30">
        <f t="shared" ref="W41" si="77">SUM(W40,W35)</f>
        <v>78485.259999999966</v>
      </c>
      <c r="X41" s="30">
        <f t="shared" ref="X41" si="78">SUM(X40,X35)</f>
        <v>0</v>
      </c>
      <c r="Y41" s="30">
        <f t="shared" ref="Y41" si="79">SUM(Y40,Y35)</f>
        <v>17388641.499999996</v>
      </c>
      <c r="Z41" s="30">
        <f t="shared" ref="Z41" si="80">SUM(Z40,Z35)</f>
        <v>506684.63000000018</v>
      </c>
    </row>
    <row r="42" spans="1:26" ht="15.75" thickTop="1" x14ac:dyDescent="0.25"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6" ht="18.75" customHeight="1" x14ac:dyDescent="0.25">
      <c r="A43" s="40">
        <v>2021</v>
      </c>
      <c r="B43" s="17" t="s">
        <v>30</v>
      </c>
      <c r="C43" s="18" t="s">
        <v>31</v>
      </c>
      <c r="D43" s="18" t="s">
        <v>32</v>
      </c>
      <c r="E43" s="18" t="s">
        <v>34</v>
      </c>
      <c r="F43" s="18" t="s">
        <v>35</v>
      </c>
      <c r="G43" s="19" t="s">
        <v>50</v>
      </c>
      <c r="H43" s="18" t="s">
        <v>37</v>
      </c>
      <c r="I43" s="18" t="s">
        <v>37</v>
      </c>
      <c r="J43" s="19" t="s">
        <v>48</v>
      </c>
      <c r="K43" s="19"/>
      <c r="L43" s="37" t="s">
        <v>39</v>
      </c>
      <c r="M43" s="37"/>
      <c r="N43" s="37" t="s">
        <v>40</v>
      </c>
      <c r="O43" s="37"/>
      <c r="P43" s="37" t="s">
        <v>41</v>
      </c>
      <c r="Q43" s="37"/>
      <c r="R43" s="37" t="s">
        <v>42</v>
      </c>
      <c r="S43" s="37"/>
      <c r="T43" s="37" t="s">
        <v>43</v>
      </c>
      <c r="U43" s="37"/>
      <c r="V43" s="20" t="s">
        <v>45</v>
      </c>
      <c r="W43" s="37" t="s">
        <v>46</v>
      </c>
      <c r="X43" s="37"/>
      <c r="Y43" s="33" t="s">
        <v>59</v>
      </c>
      <c r="Z43" s="34"/>
    </row>
    <row r="44" spans="1:26" x14ac:dyDescent="0.25">
      <c r="A44" s="39"/>
      <c r="B44" s="21" t="s">
        <v>0</v>
      </c>
      <c r="C44" s="21" t="s">
        <v>1</v>
      </c>
      <c r="D44" s="22" t="s">
        <v>33</v>
      </c>
      <c r="E44" s="23" t="s">
        <v>21</v>
      </c>
      <c r="F44" s="22" t="s">
        <v>36</v>
      </c>
      <c r="G44" s="24">
        <v>457</v>
      </c>
      <c r="H44" s="25" t="s">
        <v>38</v>
      </c>
      <c r="I44" s="25" t="s">
        <v>47</v>
      </c>
      <c r="J44" s="25" t="s">
        <v>49</v>
      </c>
      <c r="K44" s="25" t="s">
        <v>2</v>
      </c>
      <c r="L44" s="32" t="s">
        <v>15</v>
      </c>
      <c r="M44" s="32"/>
      <c r="N44" s="32" t="s">
        <v>13</v>
      </c>
      <c r="O44" s="32"/>
      <c r="P44" s="32" t="s">
        <v>14</v>
      </c>
      <c r="Q44" s="32"/>
      <c r="R44" s="32" t="s">
        <v>3</v>
      </c>
      <c r="S44" s="32"/>
      <c r="T44" s="32" t="s">
        <v>44</v>
      </c>
      <c r="U44" s="32"/>
      <c r="V44" s="25" t="s">
        <v>16</v>
      </c>
      <c r="W44" s="32" t="s">
        <v>4</v>
      </c>
      <c r="X44" s="32"/>
      <c r="Y44" s="35"/>
      <c r="Z44" s="36"/>
    </row>
    <row r="45" spans="1:26" x14ac:dyDescent="0.25">
      <c r="A45" s="27" t="s">
        <v>5</v>
      </c>
      <c r="B45" s="28" t="s">
        <v>6</v>
      </c>
      <c r="C45" s="29" t="s">
        <v>6</v>
      </c>
      <c r="D45" s="23" t="s">
        <v>6</v>
      </c>
      <c r="E45" s="26" t="s">
        <v>6</v>
      </c>
      <c r="F45" s="23" t="s">
        <v>6</v>
      </c>
      <c r="G45" s="23" t="s">
        <v>53</v>
      </c>
      <c r="H45" s="23" t="s">
        <v>6</v>
      </c>
      <c r="I45" s="23" t="s">
        <v>6</v>
      </c>
      <c r="J45" s="23" t="s">
        <v>54</v>
      </c>
      <c r="K45" s="23" t="s">
        <v>6</v>
      </c>
      <c r="L45" s="26" t="s">
        <v>7</v>
      </c>
      <c r="M45" s="26" t="s">
        <v>8</v>
      </c>
      <c r="N45" s="26" t="s">
        <v>7</v>
      </c>
      <c r="O45" s="26" t="s">
        <v>8</v>
      </c>
      <c r="P45" s="26" t="s">
        <v>7</v>
      </c>
      <c r="Q45" s="26" t="s">
        <v>8</v>
      </c>
      <c r="R45" s="26" t="s">
        <v>7</v>
      </c>
      <c r="S45" s="26" t="s">
        <v>8</v>
      </c>
      <c r="T45" s="26" t="s">
        <v>7</v>
      </c>
      <c r="U45" s="26" t="s">
        <v>8</v>
      </c>
      <c r="V45" s="26" t="s">
        <v>7</v>
      </c>
      <c r="W45" s="26" t="s">
        <v>7</v>
      </c>
      <c r="X45" s="26" t="s">
        <v>8</v>
      </c>
      <c r="Y45" s="26" t="s">
        <v>7</v>
      </c>
      <c r="Z45" s="26" t="s">
        <v>8</v>
      </c>
    </row>
    <row r="46" spans="1:26" x14ac:dyDescent="0.25">
      <c r="A46" s="10" t="s">
        <v>24</v>
      </c>
      <c r="B46" s="12">
        <v>326186.88999999996</v>
      </c>
      <c r="C46" s="12">
        <v>0</v>
      </c>
      <c r="D46" s="12">
        <v>0</v>
      </c>
      <c r="E46" s="12">
        <v>0</v>
      </c>
      <c r="F46" s="12">
        <v>45999.96</v>
      </c>
      <c r="G46" s="12">
        <v>19500</v>
      </c>
      <c r="H46" s="12">
        <v>24000</v>
      </c>
      <c r="I46" s="12">
        <v>0</v>
      </c>
      <c r="J46" s="12">
        <v>0</v>
      </c>
      <c r="K46" s="13">
        <f t="shared" ref="K46:K52" si="81">SUM(B46:J46)</f>
        <v>415686.85</v>
      </c>
      <c r="L46" s="12">
        <v>14192.88</v>
      </c>
      <c r="M46" s="12">
        <v>3115.68</v>
      </c>
      <c r="N46" s="12">
        <v>915.84</v>
      </c>
      <c r="O46" s="12">
        <v>489.6</v>
      </c>
      <c r="P46" s="12"/>
      <c r="Q46" s="12"/>
      <c r="R46" s="12">
        <v>2917.44</v>
      </c>
      <c r="S46" s="12"/>
      <c r="T46" s="12">
        <v>66670.559999999998</v>
      </c>
      <c r="U46" s="12"/>
      <c r="V46" s="12"/>
      <c r="W46" s="12">
        <v>2284.3200000000002</v>
      </c>
      <c r="X46" s="12"/>
      <c r="Y46" s="13">
        <f t="shared" ref="Y46:Y52" si="82">SUM(W46,V46,T46,R46,P46,N46,L46,K46)</f>
        <v>502667.89</v>
      </c>
      <c r="Z46" s="14">
        <f>M46+O46+Q46+S46+U46+X46</f>
        <v>3605.2799999999997</v>
      </c>
    </row>
    <row r="47" spans="1:26" x14ac:dyDescent="0.25">
      <c r="A47" s="10" t="s">
        <v>25</v>
      </c>
      <c r="B47" s="12">
        <v>161197.04</v>
      </c>
      <c r="C47" s="12">
        <v>0</v>
      </c>
      <c r="D47" s="12">
        <v>4526.08</v>
      </c>
      <c r="E47" s="12">
        <v>0</v>
      </c>
      <c r="F47" s="12">
        <v>4050</v>
      </c>
      <c r="G47" s="12">
        <v>0</v>
      </c>
      <c r="H47" s="12">
        <v>10200</v>
      </c>
      <c r="I47" s="12">
        <v>0</v>
      </c>
      <c r="J47" s="12">
        <v>0</v>
      </c>
      <c r="K47" s="13">
        <f t="shared" si="81"/>
        <v>179973.12</v>
      </c>
      <c r="L47" s="12">
        <v>14192.88</v>
      </c>
      <c r="M47" s="12">
        <v>3115.68</v>
      </c>
      <c r="N47" s="12">
        <v>915.84</v>
      </c>
      <c r="O47" s="12">
        <v>489.6</v>
      </c>
      <c r="P47" s="12"/>
      <c r="Q47" s="12"/>
      <c r="R47" s="12">
        <v>1373.04</v>
      </c>
      <c r="S47" s="12"/>
      <c r="T47" s="12">
        <v>39053.279999999999</v>
      </c>
      <c r="U47" s="12"/>
      <c r="V47" s="12"/>
      <c r="W47" s="12">
        <v>1244.4000000000001</v>
      </c>
      <c r="X47" s="12"/>
      <c r="Y47" s="13">
        <f t="shared" si="82"/>
        <v>236752.56</v>
      </c>
      <c r="Z47" s="14">
        <f t="shared" ref="Z47:Z57" si="83">M47+O47+Q47+S47+U47+X47</f>
        <v>3605.2799999999997</v>
      </c>
    </row>
    <row r="48" spans="1:26" x14ac:dyDescent="0.25">
      <c r="A48" s="10" t="s">
        <v>20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3">
        <f t="shared" si="81"/>
        <v>0</v>
      </c>
      <c r="L48" s="12">
        <v>0</v>
      </c>
      <c r="M48" s="12">
        <v>0</v>
      </c>
      <c r="N48" s="12">
        <v>0</v>
      </c>
      <c r="O48" s="12">
        <v>0</v>
      </c>
      <c r="P48" s="12"/>
      <c r="Q48" s="12"/>
      <c r="R48" s="12">
        <v>0</v>
      </c>
      <c r="S48" s="12"/>
      <c r="T48" s="12">
        <v>0</v>
      </c>
      <c r="U48" s="12"/>
      <c r="V48" s="12"/>
      <c r="W48" s="12">
        <v>0</v>
      </c>
      <c r="X48" s="12"/>
      <c r="Y48" s="13">
        <f t="shared" si="82"/>
        <v>0</v>
      </c>
      <c r="Z48" s="14">
        <f t="shared" si="83"/>
        <v>0</v>
      </c>
    </row>
    <row r="49" spans="1:26" x14ac:dyDescent="0.25">
      <c r="A49" s="10" t="s">
        <v>26</v>
      </c>
      <c r="B49" s="12">
        <v>170776.87999999998</v>
      </c>
      <c r="C49" s="12">
        <v>0</v>
      </c>
      <c r="D49" s="12">
        <v>0</v>
      </c>
      <c r="E49" s="12">
        <v>0</v>
      </c>
      <c r="F49" s="12">
        <v>4050</v>
      </c>
      <c r="G49" s="12">
        <v>0</v>
      </c>
      <c r="H49" s="12">
        <v>10200</v>
      </c>
      <c r="I49" s="12">
        <v>0</v>
      </c>
      <c r="J49" s="12">
        <v>0</v>
      </c>
      <c r="K49" s="13">
        <f t="shared" si="81"/>
        <v>185026.87999999998</v>
      </c>
      <c r="L49" s="12">
        <v>14192.88</v>
      </c>
      <c r="M49" s="12">
        <v>3115.68</v>
      </c>
      <c r="N49" s="12">
        <v>915.84</v>
      </c>
      <c r="O49" s="12">
        <v>489.6</v>
      </c>
      <c r="P49" s="12"/>
      <c r="Q49" s="12"/>
      <c r="R49" s="12">
        <v>1652.4</v>
      </c>
      <c r="S49" s="12"/>
      <c r="T49" s="12">
        <v>44332.32</v>
      </c>
      <c r="U49" s="12"/>
      <c r="V49" s="12"/>
      <c r="W49" s="12">
        <v>1417.44</v>
      </c>
      <c r="X49" s="12"/>
      <c r="Y49" s="13">
        <f t="shared" si="82"/>
        <v>247537.75999999998</v>
      </c>
      <c r="Z49" s="14">
        <f t="shared" si="83"/>
        <v>3605.2799999999997</v>
      </c>
    </row>
    <row r="50" spans="1:26" x14ac:dyDescent="0.25">
      <c r="A50" s="10" t="s">
        <v>27</v>
      </c>
      <c r="B50" s="12">
        <v>166487.07999999999</v>
      </c>
      <c r="C50" s="12">
        <v>0</v>
      </c>
      <c r="D50" s="12">
        <v>6271.2</v>
      </c>
      <c r="E50" s="12">
        <v>0</v>
      </c>
      <c r="F50" s="12">
        <v>4050</v>
      </c>
      <c r="G50" s="12">
        <v>0</v>
      </c>
      <c r="H50" s="12">
        <v>10200</v>
      </c>
      <c r="I50" s="12">
        <v>0</v>
      </c>
      <c r="J50" s="12">
        <v>0</v>
      </c>
      <c r="K50" s="13">
        <f t="shared" si="81"/>
        <v>187008.28</v>
      </c>
      <c r="L50" s="12">
        <v>19310.88</v>
      </c>
      <c r="M50" s="12">
        <v>4239.12</v>
      </c>
      <c r="N50" s="12">
        <v>915.84</v>
      </c>
      <c r="O50" s="12">
        <v>489.6</v>
      </c>
      <c r="P50" s="12"/>
      <c r="Q50" s="12"/>
      <c r="R50" s="12">
        <v>1527.84</v>
      </c>
      <c r="S50" s="12"/>
      <c r="T50" s="12">
        <v>37954.800000000003</v>
      </c>
      <c r="U50" s="12"/>
      <c r="V50" s="12"/>
      <c r="W50" s="12">
        <v>1379.52</v>
      </c>
      <c r="X50" s="12"/>
      <c r="Y50" s="13">
        <f t="shared" si="82"/>
        <v>248097.15999999997</v>
      </c>
      <c r="Z50" s="14">
        <f t="shared" si="83"/>
        <v>4728.72</v>
      </c>
    </row>
    <row r="51" spans="1:26" x14ac:dyDescent="0.25">
      <c r="A51" s="10" t="s">
        <v>28</v>
      </c>
      <c r="B51" s="12">
        <v>160009.68</v>
      </c>
      <c r="C51" s="12">
        <v>0</v>
      </c>
      <c r="D51" s="12">
        <v>0</v>
      </c>
      <c r="E51" s="12">
        <v>0</v>
      </c>
      <c r="F51" s="12">
        <v>4050</v>
      </c>
      <c r="G51" s="12">
        <v>0</v>
      </c>
      <c r="H51" s="12">
        <v>10200</v>
      </c>
      <c r="I51" s="12">
        <v>0</v>
      </c>
      <c r="J51" s="12">
        <v>0</v>
      </c>
      <c r="K51" s="13">
        <f t="shared" si="81"/>
        <v>174259.68</v>
      </c>
      <c r="L51" s="12">
        <v>19310.88</v>
      </c>
      <c r="M51" s="12">
        <v>4239.12</v>
      </c>
      <c r="N51" s="12">
        <v>915.84</v>
      </c>
      <c r="O51" s="12">
        <v>489.6</v>
      </c>
      <c r="P51" s="12"/>
      <c r="Q51" s="12"/>
      <c r="R51" s="12">
        <v>1424.64</v>
      </c>
      <c r="S51" s="12"/>
      <c r="T51" s="12">
        <v>36580.800000000003</v>
      </c>
      <c r="U51" s="12"/>
      <c r="V51" s="12"/>
      <c r="W51" s="12">
        <v>1328.16</v>
      </c>
      <c r="X51" s="12"/>
      <c r="Y51" s="13">
        <f t="shared" si="82"/>
        <v>233820</v>
      </c>
      <c r="Z51" s="14">
        <f t="shared" si="83"/>
        <v>4728.72</v>
      </c>
    </row>
    <row r="52" spans="1:26" x14ac:dyDescent="0.25">
      <c r="A52" s="10" t="s">
        <v>29</v>
      </c>
      <c r="B52" s="12">
        <v>93931.12000000001</v>
      </c>
      <c r="C52" s="12">
        <v>0</v>
      </c>
      <c r="D52" s="12">
        <v>0</v>
      </c>
      <c r="E52" s="12">
        <v>0</v>
      </c>
      <c r="F52" s="12">
        <v>4050</v>
      </c>
      <c r="G52" s="12">
        <v>0</v>
      </c>
      <c r="H52" s="12">
        <v>0</v>
      </c>
      <c r="I52" s="12">
        <v>0</v>
      </c>
      <c r="J52" s="12">
        <v>0</v>
      </c>
      <c r="K52" s="13">
        <f t="shared" si="81"/>
        <v>97981.12000000001</v>
      </c>
      <c r="L52" s="12">
        <v>14192.88</v>
      </c>
      <c r="M52" s="12">
        <v>3115.68</v>
      </c>
      <c r="N52" s="12">
        <v>915.84</v>
      </c>
      <c r="O52" s="12">
        <v>489.6</v>
      </c>
      <c r="P52" s="12"/>
      <c r="Q52" s="12"/>
      <c r="R52" s="12">
        <v>909.6</v>
      </c>
      <c r="S52" s="12"/>
      <c r="T52" s="12">
        <v>24864.240000000002</v>
      </c>
      <c r="U52" s="12"/>
      <c r="V52" s="12"/>
      <c r="W52" s="12">
        <v>779.52</v>
      </c>
      <c r="X52" s="12"/>
      <c r="Y52" s="13">
        <f t="shared" si="82"/>
        <v>139643.20000000001</v>
      </c>
      <c r="Z52" s="14">
        <f t="shared" si="83"/>
        <v>3605.2799999999997</v>
      </c>
    </row>
    <row r="53" spans="1:26" x14ac:dyDescent="0.25">
      <c r="A53" s="15" t="s">
        <v>55</v>
      </c>
      <c r="B53" s="16">
        <f>SUM(B46:B52)</f>
        <v>1078588.69</v>
      </c>
      <c r="C53" s="16">
        <f t="shared" ref="C53" si="84">SUM(C46:C52)</f>
        <v>0</v>
      </c>
      <c r="D53" s="16">
        <f t="shared" ref="D53" si="85">SUM(D46:D52)</f>
        <v>10797.279999999999</v>
      </c>
      <c r="E53" s="16">
        <f t="shared" ref="E53" si="86">SUM(E46:E52)</f>
        <v>0</v>
      </c>
      <c r="F53" s="16">
        <f t="shared" ref="F53" si="87">SUM(F46:F52)</f>
        <v>66249.959999999992</v>
      </c>
      <c r="G53" s="16">
        <f t="shared" ref="G53" si="88">SUM(G46:G52)</f>
        <v>19500</v>
      </c>
      <c r="H53" s="16">
        <f t="shared" ref="H53" si="89">SUM(H46:H52)</f>
        <v>64800</v>
      </c>
      <c r="I53" s="16">
        <f t="shared" ref="I53" si="90">SUM(I46:I52)</f>
        <v>0</v>
      </c>
      <c r="J53" s="16">
        <f t="shared" ref="J53" si="91">SUM(J46:J52)</f>
        <v>0</v>
      </c>
      <c r="K53" s="16">
        <f t="shared" ref="K53" si="92">SUM(K46:K52)</f>
        <v>1239935.9300000002</v>
      </c>
      <c r="L53" s="16">
        <f t="shared" ref="L53" si="93">SUM(L46:L52)</f>
        <v>95393.280000000013</v>
      </c>
      <c r="M53" s="16">
        <f t="shared" ref="M53" si="94">SUM(M46:M52)</f>
        <v>20940.96</v>
      </c>
      <c r="N53" s="16">
        <f t="shared" ref="N53" si="95">SUM(N46:N52)</f>
        <v>5495.04</v>
      </c>
      <c r="O53" s="16">
        <f t="shared" ref="O53" si="96">SUM(O46:O52)</f>
        <v>2937.6</v>
      </c>
      <c r="P53" s="16">
        <f t="shared" ref="P53" si="97">SUM(P46:P52)</f>
        <v>0</v>
      </c>
      <c r="Q53" s="16">
        <f t="shared" ref="Q53" si="98">SUM(Q46:Q52)</f>
        <v>0</v>
      </c>
      <c r="R53" s="16">
        <f t="shared" ref="R53" si="99">SUM(R46:R52)</f>
        <v>9804.9599999999991</v>
      </c>
      <c r="S53" s="16">
        <f t="shared" ref="S53" si="100">SUM(S46:S52)</f>
        <v>0</v>
      </c>
      <c r="T53" s="16">
        <f t="shared" ref="T53" si="101">SUM(T46:T52)</f>
        <v>249456</v>
      </c>
      <c r="U53" s="16">
        <f t="shared" ref="U53" si="102">SUM(U46:U52)</f>
        <v>0</v>
      </c>
      <c r="V53" s="16">
        <f t="shared" ref="V53" si="103">SUM(V46:V52)</f>
        <v>0</v>
      </c>
      <c r="W53" s="16">
        <f t="shared" ref="W53" si="104">SUM(W46:W52)</f>
        <v>8433.36</v>
      </c>
      <c r="X53" s="16">
        <f t="shared" ref="X53" si="105">SUM(X46:X52)</f>
        <v>0</v>
      </c>
      <c r="Y53" s="16">
        <f t="shared" ref="Y53" si="106">SUM(Y46:Y52)</f>
        <v>1608518.5699999998</v>
      </c>
      <c r="Z53" s="16">
        <f t="shared" ref="Z53" si="107">SUM(Z46:Z52)</f>
        <v>23878.560000000001</v>
      </c>
    </row>
    <row r="54" spans="1:26" x14ac:dyDescent="0.25">
      <c r="A54" s="10" t="s">
        <v>9</v>
      </c>
      <c r="B54" s="12">
        <v>1009292.3200000001</v>
      </c>
      <c r="C54" s="12">
        <v>0</v>
      </c>
      <c r="D54" s="12">
        <v>12039.92</v>
      </c>
      <c r="E54" s="12">
        <v>0</v>
      </c>
      <c r="F54" s="12">
        <v>32400</v>
      </c>
      <c r="G54" s="12">
        <v>0</v>
      </c>
      <c r="H54" s="12">
        <v>8775</v>
      </c>
      <c r="I54" s="12">
        <v>850</v>
      </c>
      <c r="J54" s="12">
        <v>16472.310000000001</v>
      </c>
      <c r="K54" s="13">
        <f>SUM(B54:J54)</f>
        <v>1079829.5500000003</v>
      </c>
      <c r="L54" s="12">
        <v>118607.04000000001</v>
      </c>
      <c r="M54" s="12">
        <v>26036.879999999997</v>
      </c>
      <c r="N54" s="12">
        <v>6837.3600000000006</v>
      </c>
      <c r="O54" s="12">
        <v>3427.2</v>
      </c>
      <c r="P54" s="12"/>
      <c r="Q54" s="12"/>
      <c r="R54" s="12">
        <v>9062.64</v>
      </c>
      <c r="S54" s="12"/>
      <c r="T54" s="12">
        <v>245229.84</v>
      </c>
      <c r="U54" s="12"/>
      <c r="V54" s="12"/>
      <c r="W54" s="12">
        <v>8248.0800000000017</v>
      </c>
      <c r="X54" s="12"/>
      <c r="Y54" s="13">
        <f>SUM(W54,V54,T54,R54,P54,N54,L54,K54)</f>
        <v>1467814.5100000002</v>
      </c>
      <c r="Z54" s="14">
        <f t="shared" si="83"/>
        <v>29464.079999999998</v>
      </c>
    </row>
    <row r="55" spans="1:26" x14ac:dyDescent="0.25">
      <c r="A55" s="10" t="s">
        <v>10</v>
      </c>
      <c r="B55" s="11">
        <v>129547.69999999998</v>
      </c>
      <c r="C55" s="11">
        <v>8193.33</v>
      </c>
      <c r="D55" s="11">
        <v>0</v>
      </c>
      <c r="E55" s="11">
        <v>0</v>
      </c>
      <c r="F55" s="11">
        <v>7950</v>
      </c>
      <c r="G55" s="12">
        <v>0</v>
      </c>
      <c r="H55" s="12">
        <v>0</v>
      </c>
      <c r="I55" s="12">
        <v>900</v>
      </c>
      <c r="J55" s="12">
        <v>0</v>
      </c>
      <c r="K55" s="13">
        <f>SUM(B55:J55)</f>
        <v>146591.02999999997</v>
      </c>
      <c r="L55" s="12">
        <v>25828.839999999997</v>
      </c>
      <c r="M55" s="12">
        <v>5669.9800000000005</v>
      </c>
      <c r="N55" s="12">
        <v>1373.76</v>
      </c>
      <c r="O55" s="12">
        <v>734.40000000000009</v>
      </c>
      <c r="P55" s="12"/>
      <c r="Q55" s="12"/>
      <c r="R55" s="12">
        <v>1157.1199999999999</v>
      </c>
      <c r="S55" s="12"/>
      <c r="T55" s="12">
        <v>30289.52</v>
      </c>
      <c r="U55" s="12"/>
      <c r="V55" s="12"/>
      <c r="W55" s="12">
        <v>1036.76</v>
      </c>
      <c r="X55" s="12"/>
      <c r="Y55" s="13">
        <f>SUM(W55,V55,T55,R55,P55,N55,L55,K55)</f>
        <v>206277.02999999997</v>
      </c>
      <c r="Z55" s="14">
        <f t="shared" si="83"/>
        <v>6404.380000000001</v>
      </c>
    </row>
    <row r="56" spans="1:26" x14ac:dyDescent="0.25">
      <c r="A56" s="10" t="s">
        <v>11</v>
      </c>
      <c r="B56" s="11">
        <v>577359.98</v>
      </c>
      <c r="C56" s="11">
        <v>219.87</v>
      </c>
      <c r="D56" s="11">
        <v>0</v>
      </c>
      <c r="E56" s="11">
        <v>0</v>
      </c>
      <c r="F56" s="11">
        <v>32250</v>
      </c>
      <c r="G56" s="12">
        <v>0</v>
      </c>
      <c r="H56" s="12">
        <v>0</v>
      </c>
      <c r="I56" s="12">
        <v>300</v>
      </c>
      <c r="J56" s="12">
        <v>2458.29</v>
      </c>
      <c r="K56" s="13">
        <f>SUM(B56:J56)</f>
        <v>612588.14</v>
      </c>
      <c r="L56" s="12">
        <v>97851.92</v>
      </c>
      <c r="M56" s="12">
        <v>20029.719999999998</v>
      </c>
      <c r="N56" s="12">
        <v>6150.4800000000005</v>
      </c>
      <c r="O56" s="12">
        <v>3019.2</v>
      </c>
      <c r="P56" s="12"/>
      <c r="Q56" s="12"/>
      <c r="R56" s="12">
        <v>5226.82</v>
      </c>
      <c r="S56" s="12"/>
      <c r="T56" s="12">
        <v>135526.80000000002</v>
      </c>
      <c r="U56" s="12"/>
      <c r="V56" s="12"/>
      <c r="W56" s="12">
        <v>4705.62</v>
      </c>
      <c r="X56" s="12"/>
      <c r="Y56" s="13">
        <f>SUM(W56,V56,T56,R56,P56,N56,L56,K56)</f>
        <v>862049.78</v>
      </c>
      <c r="Z56" s="14">
        <f t="shared" si="83"/>
        <v>23048.92</v>
      </c>
    </row>
    <row r="57" spans="1:26" x14ac:dyDescent="0.25">
      <c r="A57" s="10" t="s">
        <v>12</v>
      </c>
      <c r="B57" s="11">
        <v>7418339.1999999955</v>
      </c>
      <c r="C57" s="11">
        <v>1033825.1200000001</v>
      </c>
      <c r="D57" s="11">
        <v>26282.100000000002</v>
      </c>
      <c r="E57" s="11">
        <v>323402.43000000005</v>
      </c>
      <c r="F57" s="11">
        <v>416475</v>
      </c>
      <c r="G57" s="12">
        <v>0</v>
      </c>
      <c r="H57" s="12">
        <v>0</v>
      </c>
      <c r="I57" s="12">
        <v>6100</v>
      </c>
      <c r="J57" s="12">
        <v>0</v>
      </c>
      <c r="K57" s="13">
        <f>SUM(B57:J57)</f>
        <v>9224423.8499999959</v>
      </c>
      <c r="L57" s="12">
        <v>1504552.9699999976</v>
      </c>
      <c r="M57" s="12">
        <v>326899.63999999972</v>
      </c>
      <c r="N57" s="12">
        <v>87804.779999999839</v>
      </c>
      <c r="O57" s="12">
        <v>42799.199999999939</v>
      </c>
      <c r="P57" s="12"/>
      <c r="Q57" s="12"/>
      <c r="R57" s="12">
        <v>67551.130000000019</v>
      </c>
      <c r="S57" s="12"/>
      <c r="T57" s="12">
        <v>1765131.56</v>
      </c>
      <c r="U57" s="12"/>
      <c r="V57" s="12"/>
      <c r="W57" s="12">
        <v>60276.510000000017</v>
      </c>
      <c r="X57" s="12"/>
      <c r="Y57" s="13">
        <f>SUM(W57,V57,T57,R57,P57,N57,L57,K57)</f>
        <v>12709740.799999993</v>
      </c>
      <c r="Z57" s="14">
        <f t="shared" si="83"/>
        <v>369698.83999999968</v>
      </c>
    </row>
    <row r="58" spans="1:26" x14ac:dyDescent="0.25">
      <c r="A58" s="15" t="s">
        <v>56</v>
      </c>
      <c r="B58" s="16">
        <f>SUM(B54:B57)</f>
        <v>9134539.1999999955</v>
      </c>
      <c r="C58" s="16">
        <f t="shared" ref="C58" si="108">SUM(C54:C57)</f>
        <v>1042238.3200000001</v>
      </c>
      <c r="D58" s="16">
        <f t="shared" ref="D58" si="109">SUM(D54:D57)</f>
        <v>38322.020000000004</v>
      </c>
      <c r="E58" s="16">
        <f t="shared" ref="E58" si="110">SUM(E54:E57)</f>
        <v>323402.43000000005</v>
      </c>
      <c r="F58" s="16">
        <f t="shared" ref="F58" si="111">SUM(F54:F57)</f>
        <v>489075</v>
      </c>
      <c r="G58" s="16">
        <f t="shared" ref="G58" si="112">SUM(G54:G57)</f>
        <v>0</v>
      </c>
      <c r="H58" s="16">
        <f t="shared" ref="H58" si="113">SUM(H54:H57)</f>
        <v>8775</v>
      </c>
      <c r="I58" s="16">
        <f t="shared" ref="I58" si="114">SUM(I54:I57)</f>
        <v>8150</v>
      </c>
      <c r="J58" s="16">
        <f t="shared" ref="J58" si="115">SUM(J54:J57)</f>
        <v>18930.600000000002</v>
      </c>
      <c r="K58" s="16">
        <f t="shared" ref="K58" si="116">SUM(K54:K57)</f>
        <v>11063432.569999997</v>
      </c>
      <c r="L58" s="16">
        <f t="shared" ref="L58" si="117">SUM(L54:L57)</f>
        <v>1746840.7699999977</v>
      </c>
      <c r="M58" s="16">
        <f t="shared" ref="M58" si="118">SUM(M54:M57)</f>
        <v>378636.21999999974</v>
      </c>
      <c r="N58" s="16">
        <f t="shared" ref="N58" si="119">SUM(N54:N57)</f>
        <v>102166.37999999984</v>
      </c>
      <c r="O58" s="16">
        <f t="shared" ref="O58" si="120">SUM(O54:O57)</f>
        <v>49979.999999999942</v>
      </c>
      <c r="P58" s="16">
        <f t="shared" ref="P58" si="121">SUM(P54:P57)</f>
        <v>0</v>
      </c>
      <c r="Q58" s="16">
        <f t="shared" ref="Q58" si="122">SUM(Q54:Q57)</f>
        <v>0</v>
      </c>
      <c r="R58" s="16">
        <f t="shared" ref="R58" si="123">SUM(R54:R57)</f>
        <v>82997.710000000021</v>
      </c>
      <c r="S58" s="16">
        <f t="shared" ref="S58" si="124">SUM(S54:S57)</f>
        <v>0</v>
      </c>
      <c r="T58" s="16">
        <f t="shared" ref="T58" si="125">SUM(T54:T57)</f>
        <v>2176177.7200000002</v>
      </c>
      <c r="U58" s="16">
        <f t="shared" ref="U58" si="126">SUM(U54:U57)</f>
        <v>0</v>
      </c>
      <c r="V58" s="16">
        <f t="shared" ref="V58" si="127">SUM(V54:V57)</f>
        <v>0</v>
      </c>
      <c r="W58" s="16">
        <f t="shared" ref="W58" si="128">SUM(W54:W57)</f>
        <v>74266.970000000016</v>
      </c>
      <c r="X58" s="16">
        <f t="shared" ref="X58" si="129">SUM(X54:X57)</f>
        <v>0</v>
      </c>
      <c r="Y58" s="16">
        <f t="shared" ref="Y58" si="130">SUM(Y54:Y57)</f>
        <v>15245882.119999994</v>
      </c>
      <c r="Z58" s="16">
        <f t="shared" ref="Z58" si="131">SUM(Z54:Z57)</f>
        <v>428616.21999999968</v>
      </c>
    </row>
    <row r="59" spans="1:26" ht="15.75" thickBot="1" x14ac:dyDescent="0.3">
      <c r="A59" s="31" t="s">
        <v>57</v>
      </c>
      <c r="B59" s="30">
        <f>SUM(B58,B53)</f>
        <v>10213127.889999995</v>
      </c>
      <c r="C59" s="30">
        <f t="shared" ref="C59" si="132">SUM(C58,C53)</f>
        <v>1042238.3200000001</v>
      </c>
      <c r="D59" s="30">
        <f t="shared" ref="D59" si="133">SUM(D58,D53)</f>
        <v>49119.3</v>
      </c>
      <c r="E59" s="30">
        <f t="shared" ref="E59" si="134">SUM(E58,E53)</f>
        <v>323402.43000000005</v>
      </c>
      <c r="F59" s="30">
        <f t="shared" ref="F59" si="135">SUM(F58,F53)</f>
        <v>555324.96</v>
      </c>
      <c r="G59" s="30">
        <f t="shared" ref="G59" si="136">SUM(G58,G53)</f>
        <v>19500</v>
      </c>
      <c r="H59" s="30">
        <f t="shared" ref="H59" si="137">SUM(H58,H53)</f>
        <v>73575</v>
      </c>
      <c r="I59" s="30">
        <f t="shared" ref="I59" si="138">SUM(I58,I53)</f>
        <v>8150</v>
      </c>
      <c r="J59" s="30">
        <f t="shared" ref="J59" si="139">SUM(J58,J53)</f>
        <v>18930.600000000002</v>
      </c>
      <c r="K59" s="30">
        <f t="shared" ref="K59" si="140">SUM(K58,K53)</f>
        <v>12303368.499999996</v>
      </c>
      <c r="L59" s="30">
        <f t="shared" ref="L59" si="141">SUM(L58,L53)</f>
        <v>1842234.0499999977</v>
      </c>
      <c r="M59" s="30">
        <f t="shared" ref="M59" si="142">SUM(M58,M53)</f>
        <v>399577.17999999976</v>
      </c>
      <c r="N59" s="30">
        <f t="shared" ref="N59" si="143">SUM(N58,N53)</f>
        <v>107661.41999999984</v>
      </c>
      <c r="O59" s="30">
        <f t="shared" ref="O59" si="144">SUM(O58,O53)</f>
        <v>52917.59999999994</v>
      </c>
      <c r="P59" s="30">
        <f t="shared" ref="P59" si="145">SUM(P58,P53)</f>
        <v>0</v>
      </c>
      <c r="Q59" s="30">
        <f t="shared" ref="Q59" si="146">SUM(Q58,Q53)</f>
        <v>0</v>
      </c>
      <c r="R59" s="30">
        <f t="shared" ref="R59" si="147">SUM(R58,R53)</f>
        <v>92802.670000000013</v>
      </c>
      <c r="S59" s="30">
        <f t="shared" ref="S59" si="148">SUM(S58,S53)</f>
        <v>0</v>
      </c>
      <c r="T59" s="30">
        <f t="shared" ref="T59" si="149">SUM(T58,T53)</f>
        <v>2425633.7200000002</v>
      </c>
      <c r="U59" s="30">
        <f t="shared" ref="U59" si="150">SUM(U58,U53)</f>
        <v>0</v>
      </c>
      <c r="V59" s="30">
        <f t="shared" ref="V59" si="151">SUM(V58,V53)</f>
        <v>0</v>
      </c>
      <c r="W59" s="30">
        <f t="shared" ref="W59" si="152">SUM(W58,W53)</f>
        <v>82700.330000000016</v>
      </c>
      <c r="X59" s="30">
        <f t="shared" ref="X59" si="153">SUM(X58,X53)</f>
        <v>0</v>
      </c>
      <c r="Y59" s="30">
        <f t="shared" ref="Y59" si="154">SUM(Y58,Y53)</f>
        <v>16854400.689999994</v>
      </c>
      <c r="Z59" s="30">
        <f t="shared" ref="Z59" si="155">SUM(Z58,Z53)</f>
        <v>452494.77999999968</v>
      </c>
    </row>
    <row r="60" spans="1:26" ht="15.75" thickTop="1" x14ac:dyDescent="0.25"/>
    <row r="61" spans="1:26" x14ac:dyDescent="0.25">
      <c r="C61" s="1"/>
      <c r="D61" s="1"/>
      <c r="E61" s="1"/>
      <c r="F61" s="1"/>
      <c r="G61" s="1"/>
      <c r="H61" s="1"/>
      <c r="I61" s="1"/>
      <c r="J61" s="1"/>
      <c r="K61" s="1"/>
    </row>
    <row r="62" spans="1:26" ht="18.75" customHeight="1" x14ac:dyDescent="0.25">
      <c r="A62" s="40">
        <v>2020</v>
      </c>
      <c r="B62" s="17" t="s">
        <v>30</v>
      </c>
      <c r="C62" s="18" t="s">
        <v>31</v>
      </c>
      <c r="D62" s="18" t="s">
        <v>32</v>
      </c>
      <c r="E62" s="18" t="s">
        <v>34</v>
      </c>
      <c r="F62" s="18" t="s">
        <v>35</v>
      </c>
      <c r="G62" s="19" t="s">
        <v>50</v>
      </c>
      <c r="H62" s="18" t="s">
        <v>37</v>
      </c>
      <c r="I62" s="18" t="s">
        <v>37</v>
      </c>
      <c r="J62" s="19" t="s">
        <v>48</v>
      </c>
      <c r="K62" s="19"/>
      <c r="L62" s="37" t="s">
        <v>39</v>
      </c>
      <c r="M62" s="37"/>
      <c r="N62" s="37" t="s">
        <v>40</v>
      </c>
      <c r="O62" s="37"/>
      <c r="P62" s="37" t="s">
        <v>41</v>
      </c>
      <c r="Q62" s="37"/>
      <c r="R62" s="37" t="s">
        <v>42</v>
      </c>
      <c r="S62" s="37"/>
      <c r="T62" s="37" t="s">
        <v>43</v>
      </c>
      <c r="U62" s="37"/>
      <c r="V62" s="20" t="s">
        <v>45</v>
      </c>
      <c r="W62" s="37" t="s">
        <v>46</v>
      </c>
      <c r="X62" s="37"/>
      <c r="Y62" s="33" t="s">
        <v>59</v>
      </c>
      <c r="Z62" s="34"/>
    </row>
    <row r="63" spans="1:26" x14ac:dyDescent="0.25">
      <c r="A63" s="39"/>
      <c r="B63" s="21" t="s">
        <v>0</v>
      </c>
      <c r="C63" s="21" t="s">
        <v>1</v>
      </c>
      <c r="D63" s="22" t="s">
        <v>33</v>
      </c>
      <c r="E63" s="23" t="s">
        <v>21</v>
      </c>
      <c r="F63" s="22" t="s">
        <v>36</v>
      </c>
      <c r="G63" s="24">
        <v>457</v>
      </c>
      <c r="H63" s="25" t="s">
        <v>38</v>
      </c>
      <c r="I63" s="25" t="s">
        <v>47</v>
      </c>
      <c r="J63" s="25" t="s">
        <v>49</v>
      </c>
      <c r="K63" s="25" t="s">
        <v>2</v>
      </c>
      <c r="L63" s="32" t="s">
        <v>15</v>
      </c>
      <c r="M63" s="32"/>
      <c r="N63" s="32" t="s">
        <v>13</v>
      </c>
      <c r="O63" s="32"/>
      <c r="P63" s="32" t="s">
        <v>14</v>
      </c>
      <c r="Q63" s="32"/>
      <c r="R63" s="32" t="s">
        <v>3</v>
      </c>
      <c r="S63" s="32"/>
      <c r="T63" s="32" t="s">
        <v>44</v>
      </c>
      <c r="U63" s="32"/>
      <c r="V63" s="25" t="s">
        <v>16</v>
      </c>
      <c r="W63" s="32" t="s">
        <v>4</v>
      </c>
      <c r="X63" s="32"/>
      <c r="Y63" s="35"/>
      <c r="Z63" s="36"/>
    </row>
    <row r="64" spans="1:26" x14ac:dyDescent="0.25">
      <c r="A64" s="27" t="s">
        <v>5</v>
      </c>
      <c r="B64" s="28" t="s">
        <v>6</v>
      </c>
      <c r="C64" s="29" t="s">
        <v>6</v>
      </c>
      <c r="D64" s="23" t="s">
        <v>6</v>
      </c>
      <c r="E64" s="26" t="s">
        <v>6</v>
      </c>
      <c r="F64" s="23" t="s">
        <v>6</v>
      </c>
      <c r="G64" s="23" t="s">
        <v>53</v>
      </c>
      <c r="H64" s="23" t="s">
        <v>6</v>
      </c>
      <c r="I64" s="23" t="s">
        <v>6</v>
      </c>
      <c r="J64" s="23" t="s">
        <v>54</v>
      </c>
      <c r="K64" s="23" t="s">
        <v>6</v>
      </c>
      <c r="L64" s="26" t="s">
        <v>7</v>
      </c>
      <c r="M64" s="26" t="s">
        <v>8</v>
      </c>
      <c r="N64" s="26" t="s">
        <v>7</v>
      </c>
      <c r="O64" s="26" t="s">
        <v>8</v>
      </c>
      <c r="P64" s="26" t="s">
        <v>7</v>
      </c>
      <c r="Q64" s="26" t="s">
        <v>8</v>
      </c>
      <c r="R64" s="26" t="s">
        <v>7</v>
      </c>
      <c r="S64" s="26" t="s">
        <v>8</v>
      </c>
      <c r="T64" s="26" t="s">
        <v>7</v>
      </c>
      <c r="U64" s="26" t="s">
        <v>8</v>
      </c>
      <c r="V64" s="26" t="s">
        <v>7</v>
      </c>
      <c r="W64" s="26" t="s">
        <v>7</v>
      </c>
      <c r="X64" s="26" t="s">
        <v>8</v>
      </c>
      <c r="Y64" s="26" t="s">
        <v>7</v>
      </c>
      <c r="Z64" s="26" t="s">
        <v>8</v>
      </c>
    </row>
    <row r="65" spans="1:27" x14ac:dyDescent="0.25">
      <c r="A65" s="10" t="s">
        <v>24</v>
      </c>
      <c r="B65" s="12">
        <v>320008</v>
      </c>
      <c r="C65" s="12">
        <v>0</v>
      </c>
      <c r="D65" s="12">
        <v>0</v>
      </c>
      <c r="E65" s="12">
        <v>0</v>
      </c>
      <c r="F65" s="12">
        <v>22270.76</v>
      </c>
      <c r="G65" s="12">
        <v>19500</v>
      </c>
      <c r="H65" s="12">
        <v>25750</v>
      </c>
      <c r="I65" s="12">
        <v>100</v>
      </c>
      <c r="J65" s="12">
        <v>0</v>
      </c>
      <c r="K65" s="13">
        <f t="shared" ref="K65:K71" si="156">SUM(B65:J65)</f>
        <v>387628.76</v>
      </c>
      <c r="L65" s="12">
        <v>14044.8</v>
      </c>
      <c r="M65" s="12">
        <v>2675.28</v>
      </c>
      <c r="N65" s="12">
        <v>915.84</v>
      </c>
      <c r="O65" s="12">
        <v>489.6</v>
      </c>
      <c r="P65" s="12"/>
      <c r="Q65" s="12"/>
      <c r="R65" s="12">
        <v>2639.28</v>
      </c>
      <c r="S65" s="12"/>
      <c r="T65" s="12">
        <v>64827.1</v>
      </c>
      <c r="U65" s="12"/>
      <c r="V65" s="12"/>
      <c r="W65" s="12">
        <v>2213.04</v>
      </c>
      <c r="X65" s="12"/>
      <c r="Y65" s="13">
        <f t="shared" ref="Y65:Y71" si="157">SUM(W65,V65,T65,R65,P65,N65,L65,K65)</f>
        <v>472268.82</v>
      </c>
      <c r="Z65" s="14">
        <f>M65+O65+Q65+S65+U65+X65</f>
        <v>3164.88</v>
      </c>
    </row>
    <row r="66" spans="1:27" x14ac:dyDescent="0.25">
      <c r="A66" s="10" t="s">
        <v>25</v>
      </c>
      <c r="B66" s="12">
        <v>146841.68000000002</v>
      </c>
      <c r="C66" s="12">
        <v>0</v>
      </c>
      <c r="D66" s="12">
        <v>5821.2</v>
      </c>
      <c r="E66" s="12">
        <v>0</v>
      </c>
      <c r="F66" s="12">
        <v>1430</v>
      </c>
      <c r="G66" s="12"/>
      <c r="H66" s="12">
        <v>10200</v>
      </c>
      <c r="I66" s="12">
        <v>350</v>
      </c>
      <c r="J66" s="12">
        <v>0</v>
      </c>
      <c r="K66" s="13">
        <f t="shared" si="156"/>
        <v>164642.88000000003</v>
      </c>
      <c r="L66" s="12">
        <v>14044.8</v>
      </c>
      <c r="M66" s="12">
        <v>2675.28</v>
      </c>
      <c r="N66" s="12">
        <v>915.84</v>
      </c>
      <c r="O66" s="12">
        <v>489.6</v>
      </c>
      <c r="P66" s="12"/>
      <c r="Q66" s="12"/>
      <c r="R66" s="12">
        <v>1278.72</v>
      </c>
      <c r="S66" s="12"/>
      <c r="T66" s="12">
        <v>35566.699999999997</v>
      </c>
      <c r="U66" s="12"/>
      <c r="V66" s="12"/>
      <c r="W66" s="12">
        <v>1127.76</v>
      </c>
      <c r="X66" s="12"/>
      <c r="Y66" s="13">
        <f t="shared" si="157"/>
        <v>217576.7</v>
      </c>
      <c r="Z66" s="14">
        <f t="shared" ref="Z66:Z76" si="158">M66+O66+Q66+S66+U66+X66</f>
        <v>3164.88</v>
      </c>
    </row>
    <row r="67" spans="1:27" x14ac:dyDescent="0.25">
      <c r="A67" s="10" t="s">
        <v>20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/>
      <c r="H67" s="12">
        <v>0</v>
      </c>
      <c r="I67" s="12">
        <v>0</v>
      </c>
      <c r="J67" s="12">
        <v>0</v>
      </c>
      <c r="K67" s="13">
        <f t="shared" si="156"/>
        <v>0</v>
      </c>
      <c r="L67" s="12">
        <v>0</v>
      </c>
      <c r="M67" s="12">
        <v>0</v>
      </c>
      <c r="N67" s="12">
        <v>0</v>
      </c>
      <c r="O67" s="12">
        <v>0</v>
      </c>
      <c r="P67" s="12"/>
      <c r="Q67" s="12"/>
      <c r="R67" s="12">
        <v>0</v>
      </c>
      <c r="S67" s="12"/>
      <c r="T67" s="12">
        <v>0</v>
      </c>
      <c r="U67" s="12"/>
      <c r="V67" s="12"/>
      <c r="W67" s="12">
        <v>0</v>
      </c>
      <c r="X67" s="12"/>
      <c r="Y67" s="13">
        <f t="shared" si="157"/>
        <v>0</v>
      </c>
      <c r="Z67" s="14">
        <f t="shared" si="158"/>
        <v>0</v>
      </c>
    </row>
    <row r="68" spans="1:27" x14ac:dyDescent="0.25">
      <c r="A68" s="10" t="s">
        <v>26</v>
      </c>
      <c r="B68" s="12">
        <v>167412.4</v>
      </c>
      <c r="C68" s="12">
        <v>0</v>
      </c>
      <c r="D68" s="12">
        <v>0</v>
      </c>
      <c r="E68" s="12">
        <v>0</v>
      </c>
      <c r="F68" s="12">
        <v>1430</v>
      </c>
      <c r="G68" s="12"/>
      <c r="H68" s="12">
        <v>10200</v>
      </c>
      <c r="I68" s="12">
        <v>0</v>
      </c>
      <c r="J68" s="12">
        <v>0</v>
      </c>
      <c r="K68" s="13">
        <f t="shared" si="156"/>
        <v>179042.4</v>
      </c>
      <c r="L68" s="12">
        <v>14044.8</v>
      </c>
      <c r="M68" s="12">
        <v>2675.28</v>
      </c>
      <c r="N68" s="12">
        <v>915.84</v>
      </c>
      <c r="O68" s="12">
        <v>489.6</v>
      </c>
      <c r="P68" s="12"/>
      <c r="Q68" s="12"/>
      <c r="R68" s="12">
        <v>1601.76</v>
      </c>
      <c r="S68" s="12"/>
      <c r="T68" s="12">
        <v>41850.379999999997</v>
      </c>
      <c r="U68" s="12"/>
      <c r="V68" s="12"/>
      <c r="W68" s="12">
        <v>1333.2</v>
      </c>
      <c r="X68" s="12"/>
      <c r="Y68" s="13">
        <f t="shared" si="157"/>
        <v>238788.38</v>
      </c>
      <c r="Z68" s="14">
        <f t="shared" si="158"/>
        <v>3164.88</v>
      </c>
    </row>
    <row r="69" spans="1:27" x14ac:dyDescent="0.25">
      <c r="A69" s="10" t="s">
        <v>27</v>
      </c>
      <c r="B69" s="12">
        <v>162922.95999999996</v>
      </c>
      <c r="C69" s="12">
        <v>0</v>
      </c>
      <c r="D69" s="12">
        <v>0</v>
      </c>
      <c r="E69" s="12">
        <v>0</v>
      </c>
      <c r="F69" s="12">
        <v>1430</v>
      </c>
      <c r="G69" s="12"/>
      <c r="H69" s="12">
        <v>10200</v>
      </c>
      <c r="I69" s="12">
        <v>250</v>
      </c>
      <c r="J69" s="12">
        <v>0</v>
      </c>
      <c r="K69" s="13">
        <f t="shared" si="156"/>
        <v>174802.95999999996</v>
      </c>
      <c r="L69" s="12">
        <v>19184.88</v>
      </c>
      <c r="M69" s="12">
        <v>3654.24</v>
      </c>
      <c r="N69" s="12">
        <v>915.84</v>
      </c>
      <c r="O69" s="12">
        <v>489.6</v>
      </c>
      <c r="P69" s="12"/>
      <c r="Q69" s="12"/>
      <c r="R69" s="12">
        <v>1477.44</v>
      </c>
      <c r="S69" s="12"/>
      <c r="T69" s="12">
        <v>36481.64</v>
      </c>
      <c r="U69" s="12"/>
      <c r="V69" s="12"/>
      <c r="W69" s="12">
        <v>1297.44</v>
      </c>
      <c r="X69" s="12"/>
      <c r="Y69" s="13">
        <f t="shared" si="157"/>
        <v>234160.19999999995</v>
      </c>
      <c r="Z69" s="14">
        <f t="shared" si="158"/>
        <v>4143.84</v>
      </c>
    </row>
    <row r="70" spans="1:27" x14ac:dyDescent="0.25">
      <c r="A70" s="10" t="s">
        <v>28</v>
      </c>
      <c r="B70" s="12">
        <v>156854.40000000002</v>
      </c>
      <c r="C70" s="12">
        <v>0</v>
      </c>
      <c r="D70" s="12">
        <v>0</v>
      </c>
      <c r="E70" s="12">
        <v>0</v>
      </c>
      <c r="F70" s="12">
        <v>1430</v>
      </c>
      <c r="G70" s="12"/>
      <c r="H70" s="12">
        <v>10200</v>
      </c>
      <c r="I70" s="12">
        <v>0</v>
      </c>
      <c r="J70" s="12">
        <v>0</v>
      </c>
      <c r="K70" s="13">
        <f t="shared" si="156"/>
        <v>168484.40000000002</v>
      </c>
      <c r="L70" s="12">
        <v>19184.88</v>
      </c>
      <c r="M70" s="12">
        <v>3654.24</v>
      </c>
      <c r="N70" s="12">
        <v>915.84</v>
      </c>
      <c r="O70" s="12">
        <v>489.6</v>
      </c>
      <c r="P70" s="12"/>
      <c r="Q70" s="12"/>
      <c r="R70" s="12">
        <v>1383.36</v>
      </c>
      <c r="S70" s="12"/>
      <c r="T70" s="12">
        <v>35164.74</v>
      </c>
      <c r="U70" s="12"/>
      <c r="V70" s="12"/>
      <c r="W70" s="12">
        <v>1249.2</v>
      </c>
      <c r="X70" s="12"/>
      <c r="Y70" s="13">
        <f t="shared" si="157"/>
        <v>226382.42</v>
      </c>
      <c r="Z70" s="14">
        <f t="shared" si="158"/>
        <v>4143.84</v>
      </c>
    </row>
    <row r="71" spans="1:27" x14ac:dyDescent="0.25">
      <c r="A71" s="10" t="s">
        <v>29</v>
      </c>
      <c r="B71" s="12">
        <v>92071.760000000009</v>
      </c>
      <c r="C71" s="12">
        <v>0</v>
      </c>
      <c r="D71" s="12">
        <v>0</v>
      </c>
      <c r="E71" s="12">
        <v>0</v>
      </c>
      <c r="F71" s="12">
        <v>1430</v>
      </c>
      <c r="G71" s="12"/>
      <c r="H71" s="12">
        <v>0</v>
      </c>
      <c r="I71" s="12">
        <v>0</v>
      </c>
      <c r="J71" s="12">
        <v>0</v>
      </c>
      <c r="K71" s="13">
        <f t="shared" si="156"/>
        <v>93501.760000000009</v>
      </c>
      <c r="L71" s="12">
        <v>14044.8</v>
      </c>
      <c r="M71" s="12">
        <v>2675.28</v>
      </c>
      <c r="N71" s="12">
        <v>915.84</v>
      </c>
      <c r="O71" s="12">
        <v>489.6</v>
      </c>
      <c r="P71" s="12"/>
      <c r="Q71" s="12"/>
      <c r="R71" s="12">
        <v>879.6</v>
      </c>
      <c r="S71" s="12"/>
      <c r="T71" s="12">
        <v>23500.36</v>
      </c>
      <c r="U71" s="12"/>
      <c r="V71" s="12"/>
      <c r="W71" s="12">
        <v>733.2</v>
      </c>
      <c r="X71" s="12"/>
      <c r="Y71" s="13">
        <f t="shared" si="157"/>
        <v>133575.56</v>
      </c>
      <c r="Z71" s="14">
        <f t="shared" si="158"/>
        <v>3164.88</v>
      </c>
    </row>
    <row r="72" spans="1:27" x14ac:dyDescent="0.25">
      <c r="A72" s="15" t="s">
        <v>55</v>
      </c>
      <c r="B72" s="16">
        <f>SUM(B65:B71)</f>
        <v>1046111.2000000001</v>
      </c>
      <c r="C72" s="16">
        <f t="shared" ref="C72" si="159">SUM(C65:C71)</f>
        <v>0</v>
      </c>
      <c r="D72" s="16">
        <f t="shared" ref="D72" si="160">SUM(D65:D71)</f>
        <v>5821.2</v>
      </c>
      <c r="E72" s="16">
        <f t="shared" ref="E72" si="161">SUM(E65:E71)</f>
        <v>0</v>
      </c>
      <c r="F72" s="16">
        <f t="shared" ref="F72" si="162">SUM(F65:F71)</f>
        <v>29420.76</v>
      </c>
      <c r="G72" s="16">
        <f t="shared" ref="G72" si="163">SUM(G65:G71)</f>
        <v>19500</v>
      </c>
      <c r="H72" s="16">
        <f t="shared" ref="H72" si="164">SUM(H65:H71)</f>
        <v>66550</v>
      </c>
      <c r="I72" s="16">
        <f t="shared" ref="I72" si="165">SUM(I65:I71)</f>
        <v>700</v>
      </c>
      <c r="J72" s="16">
        <f t="shared" ref="J72" si="166">SUM(J65:J71)</f>
        <v>0</v>
      </c>
      <c r="K72" s="16">
        <f t="shared" ref="K72" si="167">SUM(K65:K71)</f>
        <v>1168103.1599999999</v>
      </c>
      <c r="L72" s="16">
        <f t="shared" ref="L72" si="168">SUM(L65:L71)</f>
        <v>94548.96</v>
      </c>
      <c r="M72" s="16">
        <f t="shared" ref="M72" si="169">SUM(M65:M71)</f>
        <v>18009.599999999999</v>
      </c>
      <c r="N72" s="16">
        <f t="shared" ref="N72" si="170">SUM(N65:N71)</f>
        <v>5495.04</v>
      </c>
      <c r="O72" s="16">
        <f t="shared" ref="O72" si="171">SUM(O65:O71)</f>
        <v>2937.6</v>
      </c>
      <c r="P72" s="16">
        <f t="shared" ref="P72" si="172">SUM(P65:P71)</f>
        <v>0</v>
      </c>
      <c r="Q72" s="16">
        <f t="shared" ref="Q72" si="173">SUM(Q65:Q71)</f>
        <v>0</v>
      </c>
      <c r="R72" s="16">
        <f t="shared" ref="R72" si="174">SUM(R65:R71)</f>
        <v>9260.1600000000017</v>
      </c>
      <c r="S72" s="16">
        <f t="shared" ref="S72" si="175">SUM(S65:S71)</f>
        <v>0</v>
      </c>
      <c r="T72" s="16">
        <f t="shared" ref="T72" si="176">SUM(T65:T71)</f>
        <v>237390.91999999998</v>
      </c>
      <c r="U72" s="16">
        <f t="shared" ref="U72" si="177">SUM(U65:U71)</f>
        <v>0</v>
      </c>
      <c r="V72" s="16">
        <f t="shared" ref="V72" si="178">SUM(V65:V71)</f>
        <v>0</v>
      </c>
      <c r="W72" s="16">
        <f t="shared" ref="W72" si="179">SUM(W65:W71)</f>
        <v>7953.84</v>
      </c>
      <c r="X72" s="16">
        <f t="shared" ref="X72" si="180">SUM(X65:X71)</f>
        <v>0</v>
      </c>
      <c r="Y72" s="16">
        <f t="shared" ref="Y72" si="181">SUM(Y65:Y71)</f>
        <v>1522752.08</v>
      </c>
      <c r="Z72" s="16">
        <f t="shared" ref="Z72" si="182">SUM(Z65:Z71)</f>
        <v>20947.2</v>
      </c>
    </row>
    <row r="73" spans="1:27" x14ac:dyDescent="0.25">
      <c r="A73" s="10" t="s">
        <v>9</v>
      </c>
      <c r="B73" s="12">
        <v>973676.79999999993</v>
      </c>
      <c r="C73" s="12">
        <v>0</v>
      </c>
      <c r="D73" s="12">
        <v>9188.86</v>
      </c>
      <c r="E73" s="12">
        <v>0</v>
      </c>
      <c r="F73" s="12">
        <v>11440</v>
      </c>
      <c r="G73" s="12"/>
      <c r="H73" s="12">
        <v>8100</v>
      </c>
      <c r="I73" s="12">
        <v>600</v>
      </c>
      <c r="J73" s="12">
        <v>15799.529999999999</v>
      </c>
      <c r="K73" s="13">
        <f>SUM(B73:J73)</f>
        <v>1018805.19</v>
      </c>
      <c r="L73" s="12">
        <v>122563.92000000001</v>
      </c>
      <c r="M73" s="12">
        <v>23345.519999999997</v>
      </c>
      <c r="N73" s="12">
        <v>6837.3600000000006</v>
      </c>
      <c r="O73" s="12">
        <v>3427.2</v>
      </c>
      <c r="P73" s="12"/>
      <c r="Q73" s="12"/>
      <c r="R73" s="12">
        <v>8598.48</v>
      </c>
      <c r="S73" s="12"/>
      <c r="T73" s="12">
        <v>229883.41999999998</v>
      </c>
      <c r="U73" s="12"/>
      <c r="V73" s="12"/>
      <c r="W73" s="12">
        <v>7626</v>
      </c>
      <c r="X73" s="12"/>
      <c r="Y73" s="13">
        <f>SUM(W73,V73,T73,R73,P73,N73,L73,K73)</f>
        <v>1394314.37</v>
      </c>
      <c r="Z73" s="14">
        <f t="shared" si="158"/>
        <v>26772.719999999998</v>
      </c>
      <c r="AA73" s="9"/>
    </row>
    <row r="74" spans="1:27" x14ac:dyDescent="0.25">
      <c r="A74" s="10" t="s">
        <v>10</v>
      </c>
      <c r="B74" s="11">
        <v>168478.88999999998</v>
      </c>
      <c r="C74" s="11">
        <v>16250.48</v>
      </c>
      <c r="D74" s="11">
        <v>0</v>
      </c>
      <c r="E74" s="11">
        <v>0</v>
      </c>
      <c r="F74" s="11">
        <v>2860</v>
      </c>
      <c r="G74" s="12"/>
      <c r="H74" s="12">
        <v>0</v>
      </c>
      <c r="I74" s="12">
        <v>400</v>
      </c>
      <c r="J74" s="12">
        <v>0</v>
      </c>
      <c r="K74" s="13">
        <f>SUM(B74:J74)</f>
        <v>187989.37</v>
      </c>
      <c r="L74" s="12">
        <v>33229.68</v>
      </c>
      <c r="M74" s="12">
        <v>6329.52</v>
      </c>
      <c r="N74" s="12">
        <v>1831.68</v>
      </c>
      <c r="O74" s="12">
        <v>979.2</v>
      </c>
      <c r="P74" s="12"/>
      <c r="Q74" s="12"/>
      <c r="R74" s="12">
        <v>1561.6799999999998</v>
      </c>
      <c r="S74" s="12"/>
      <c r="T74" s="12">
        <v>40710.800000000003</v>
      </c>
      <c r="U74" s="12"/>
      <c r="V74" s="12"/>
      <c r="W74" s="12">
        <v>1337.52</v>
      </c>
      <c r="X74" s="12"/>
      <c r="Y74" s="13">
        <f>SUM(W74,V74,T74,R74,P74,N74,L74,K74)</f>
        <v>266660.73</v>
      </c>
      <c r="Z74" s="14">
        <f t="shared" si="158"/>
        <v>7308.72</v>
      </c>
    </row>
    <row r="75" spans="1:27" x14ac:dyDescent="0.25">
      <c r="A75" s="10" t="s">
        <v>11</v>
      </c>
      <c r="B75" s="11">
        <v>604387.02999999991</v>
      </c>
      <c r="C75" s="11">
        <v>0</v>
      </c>
      <c r="D75" s="11">
        <v>5862.6</v>
      </c>
      <c r="E75" s="11">
        <v>0</v>
      </c>
      <c r="F75" s="11">
        <v>9860</v>
      </c>
      <c r="G75" s="12"/>
      <c r="H75" s="12">
        <v>5950</v>
      </c>
      <c r="I75" s="12">
        <v>1100</v>
      </c>
      <c r="J75" s="12">
        <v>3976.96</v>
      </c>
      <c r="K75" s="13">
        <f>SUM(B75:J75)</f>
        <v>631136.58999999985</v>
      </c>
      <c r="L75" s="12">
        <v>102941.16</v>
      </c>
      <c r="M75" s="12">
        <v>18845.939999999999</v>
      </c>
      <c r="N75" s="12">
        <v>6054.3400000000011</v>
      </c>
      <c r="O75" s="12">
        <v>3141.6</v>
      </c>
      <c r="P75" s="12"/>
      <c r="Q75" s="12"/>
      <c r="R75" s="12">
        <v>5138.4399999999996</v>
      </c>
      <c r="S75" s="12"/>
      <c r="T75" s="12">
        <v>132506.30000000002</v>
      </c>
      <c r="U75" s="12"/>
      <c r="V75" s="12"/>
      <c r="W75" s="12">
        <v>4545.62</v>
      </c>
      <c r="X75" s="12"/>
      <c r="Y75" s="13">
        <f>SUM(W75,V75,T75,R75,P75,N75,L75,K75)</f>
        <v>882322.44999999984</v>
      </c>
      <c r="Z75" s="14">
        <f t="shared" si="158"/>
        <v>21987.539999999997</v>
      </c>
    </row>
    <row r="76" spans="1:27" x14ac:dyDescent="0.25">
      <c r="A76" s="10" t="s">
        <v>12</v>
      </c>
      <c r="B76" s="11">
        <v>7435585.5199999968</v>
      </c>
      <c r="C76" s="11">
        <v>1028277.7799999998</v>
      </c>
      <c r="D76" s="11">
        <v>23643.19</v>
      </c>
      <c r="E76" s="11">
        <v>314869.43000000005</v>
      </c>
      <c r="F76" s="11">
        <v>148040</v>
      </c>
      <c r="G76" s="12"/>
      <c r="H76" s="12">
        <v>0</v>
      </c>
      <c r="I76" s="12">
        <v>8150</v>
      </c>
      <c r="J76" s="12">
        <v>0</v>
      </c>
      <c r="K76" s="13">
        <f>SUM(B76:J76)</f>
        <v>8958565.9199999962</v>
      </c>
      <c r="L76" s="12">
        <v>1572676.5599999996</v>
      </c>
      <c r="M76" s="12">
        <v>296639.76</v>
      </c>
      <c r="N76" s="12">
        <v>90177.419999999853</v>
      </c>
      <c r="O76" s="12">
        <v>43819.199999999939</v>
      </c>
      <c r="P76" s="12"/>
      <c r="Q76" s="12"/>
      <c r="R76" s="12">
        <v>68180.750000000015</v>
      </c>
      <c r="S76" s="12"/>
      <c r="T76" s="12">
        <v>1772069.4599999997</v>
      </c>
      <c r="U76" s="12"/>
      <c r="V76" s="12"/>
      <c r="W76" s="12">
        <v>59056.480000000018</v>
      </c>
      <c r="X76" s="12"/>
      <c r="Y76" s="13">
        <f>SUM(W76,V76,T76,R76,P76,N76,L76,K76)</f>
        <v>12520726.589999996</v>
      </c>
      <c r="Z76" s="14">
        <f t="shared" si="158"/>
        <v>340458.95999999996</v>
      </c>
    </row>
    <row r="77" spans="1:27" x14ac:dyDescent="0.25">
      <c r="A77" s="15" t="s">
        <v>56</v>
      </c>
      <c r="B77" s="16">
        <f>SUM(B73:B76)</f>
        <v>9182128.2399999965</v>
      </c>
      <c r="C77" s="16">
        <f t="shared" ref="C77" si="183">SUM(C73:C76)</f>
        <v>1044528.2599999998</v>
      </c>
      <c r="D77" s="16">
        <f t="shared" ref="D77" si="184">SUM(D73:D76)</f>
        <v>38694.65</v>
      </c>
      <c r="E77" s="16">
        <f t="shared" ref="E77" si="185">SUM(E73:E76)</f>
        <v>314869.43000000005</v>
      </c>
      <c r="F77" s="16">
        <f t="shared" ref="F77" si="186">SUM(F73:F76)</f>
        <v>172200</v>
      </c>
      <c r="G77" s="16">
        <f t="shared" ref="G77" si="187">SUM(G73:G76)</f>
        <v>0</v>
      </c>
      <c r="H77" s="16">
        <f t="shared" ref="H77" si="188">SUM(H73:H76)</f>
        <v>14050</v>
      </c>
      <c r="I77" s="16">
        <f t="shared" ref="I77" si="189">SUM(I73:I76)</f>
        <v>10250</v>
      </c>
      <c r="J77" s="16">
        <f t="shared" ref="J77" si="190">SUM(J73:J76)</f>
        <v>19776.489999999998</v>
      </c>
      <c r="K77" s="16">
        <f t="shared" ref="K77" si="191">SUM(K73:K76)</f>
        <v>10796497.069999997</v>
      </c>
      <c r="L77" s="16">
        <f t="shared" ref="L77" si="192">SUM(L73:L76)</f>
        <v>1831411.3199999996</v>
      </c>
      <c r="M77" s="16">
        <f t="shared" ref="M77" si="193">SUM(M73:M76)</f>
        <v>345160.74</v>
      </c>
      <c r="N77" s="16">
        <f t="shared" ref="N77" si="194">SUM(N73:N76)</f>
        <v>104900.79999999986</v>
      </c>
      <c r="O77" s="16">
        <f t="shared" ref="O77" si="195">SUM(O73:O76)</f>
        <v>51367.199999999939</v>
      </c>
      <c r="P77" s="16">
        <f t="shared" ref="P77" si="196">SUM(P73:P76)</f>
        <v>0</v>
      </c>
      <c r="Q77" s="16">
        <f t="shared" ref="Q77" si="197">SUM(Q73:Q76)</f>
        <v>0</v>
      </c>
      <c r="R77" s="16">
        <f t="shared" ref="R77" si="198">SUM(R73:R76)</f>
        <v>83479.350000000006</v>
      </c>
      <c r="S77" s="16">
        <f t="shared" ref="S77" si="199">SUM(S73:S76)</f>
        <v>0</v>
      </c>
      <c r="T77" s="16">
        <f t="shared" ref="T77" si="200">SUM(T73:T76)</f>
        <v>2175169.9799999995</v>
      </c>
      <c r="U77" s="16">
        <f t="shared" ref="U77" si="201">SUM(U73:U76)</f>
        <v>0</v>
      </c>
      <c r="V77" s="16">
        <f t="shared" ref="V77" si="202">SUM(V73:V76)</f>
        <v>0</v>
      </c>
      <c r="W77" s="16">
        <f t="shared" ref="W77" si="203">SUM(W73:W76)</f>
        <v>72565.620000000024</v>
      </c>
      <c r="X77" s="16">
        <f t="shared" ref="X77" si="204">SUM(X73:X76)</f>
        <v>0</v>
      </c>
      <c r="Y77" s="16">
        <f t="shared" ref="Y77" si="205">SUM(Y73:Y76)</f>
        <v>15064024.139999997</v>
      </c>
      <c r="Z77" s="16">
        <f t="shared" ref="Z77" si="206">SUM(Z73:Z76)</f>
        <v>396527.93999999994</v>
      </c>
    </row>
    <row r="78" spans="1:27" ht="15.75" thickBot="1" x14ac:dyDescent="0.3">
      <c r="A78" s="31" t="s">
        <v>57</v>
      </c>
      <c r="B78" s="30">
        <f>SUM(B77,B72)</f>
        <v>10228239.439999996</v>
      </c>
      <c r="C78" s="30">
        <f t="shared" ref="C78" si="207">SUM(C77,C72)</f>
        <v>1044528.2599999998</v>
      </c>
      <c r="D78" s="30">
        <f t="shared" ref="D78" si="208">SUM(D77,D72)</f>
        <v>44515.85</v>
      </c>
      <c r="E78" s="30">
        <f t="shared" ref="E78" si="209">SUM(E77,E72)</f>
        <v>314869.43000000005</v>
      </c>
      <c r="F78" s="30">
        <f t="shared" ref="F78" si="210">SUM(F77,F72)</f>
        <v>201620.76</v>
      </c>
      <c r="G78" s="30">
        <f t="shared" ref="G78" si="211">SUM(G77,G72)</f>
        <v>19500</v>
      </c>
      <c r="H78" s="30">
        <f t="shared" ref="H78" si="212">SUM(H77,H72)</f>
        <v>80600</v>
      </c>
      <c r="I78" s="30">
        <f t="shared" ref="I78" si="213">SUM(I77,I72)</f>
        <v>10950</v>
      </c>
      <c r="J78" s="30">
        <f t="shared" ref="J78" si="214">SUM(J77,J72)</f>
        <v>19776.489999999998</v>
      </c>
      <c r="K78" s="30">
        <f t="shared" ref="K78" si="215">SUM(K77,K72)</f>
        <v>11964600.229999997</v>
      </c>
      <c r="L78" s="30">
        <f t="shared" ref="L78" si="216">SUM(L77,L72)</f>
        <v>1925960.2799999996</v>
      </c>
      <c r="M78" s="30">
        <f t="shared" ref="M78" si="217">SUM(M77,M72)</f>
        <v>363170.33999999997</v>
      </c>
      <c r="N78" s="30">
        <f t="shared" ref="N78" si="218">SUM(N77,N72)</f>
        <v>110395.83999999985</v>
      </c>
      <c r="O78" s="30">
        <f t="shared" ref="O78" si="219">SUM(O77,O72)</f>
        <v>54304.799999999937</v>
      </c>
      <c r="P78" s="30">
        <f t="shared" ref="P78" si="220">SUM(P77,P72)</f>
        <v>0</v>
      </c>
      <c r="Q78" s="30">
        <f t="shared" ref="Q78" si="221">SUM(Q77,Q72)</f>
        <v>0</v>
      </c>
      <c r="R78" s="30">
        <f t="shared" ref="R78" si="222">SUM(R77,R72)</f>
        <v>92739.510000000009</v>
      </c>
      <c r="S78" s="30">
        <f t="shared" ref="S78" si="223">SUM(S77,S72)</f>
        <v>0</v>
      </c>
      <c r="T78" s="30">
        <f t="shared" ref="T78" si="224">SUM(T77,T72)</f>
        <v>2412560.8999999994</v>
      </c>
      <c r="U78" s="30">
        <f t="shared" ref="U78" si="225">SUM(U77,U72)</f>
        <v>0</v>
      </c>
      <c r="V78" s="30">
        <f t="shared" ref="V78" si="226">SUM(V77,V72)</f>
        <v>0</v>
      </c>
      <c r="W78" s="30">
        <f t="shared" ref="W78" si="227">SUM(W77,W72)</f>
        <v>80519.460000000021</v>
      </c>
      <c r="X78" s="30">
        <f t="shared" ref="X78" si="228">SUM(X77,X72)</f>
        <v>0</v>
      </c>
      <c r="Y78" s="30">
        <f t="shared" ref="Y78" si="229">SUM(Y77,Y72)</f>
        <v>16586776.219999997</v>
      </c>
      <c r="Z78" s="30">
        <f t="shared" ref="Z78" si="230">SUM(Z77,Z72)</f>
        <v>417475.13999999996</v>
      </c>
    </row>
    <row r="79" spans="1:27" ht="15.75" thickTop="1" x14ac:dyDescent="0.25"/>
  </sheetData>
  <mergeCells count="56">
    <mergeCell ref="Y62:Z63"/>
    <mergeCell ref="A7:A8"/>
    <mergeCell ref="A25:A26"/>
    <mergeCell ref="A43:A44"/>
    <mergeCell ref="A62:A63"/>
    <mergeCell ref="P7:Q7"/>
    <mergeCell ref="R7:S7"/>
    <mergeCell ref="T7:U7"/>
    <mergeCell ref="W7:X7"/>
    <mergeCell ref="N43:O43"/>
    <mergeCell ref="P43:Q43"/>
    <mergeCell ref="N25:O25"/>
    <mergeCell ref="P25:Q25"/>
    <mergeCell ref="N63:O63"/>
    <mergeCell ref="L63:M63"/>
    <mergeCell ref="R63:S63"/>
    <mergeCell ref="T63:U63"/>
    <mergeCell ref="W63:X63"/>
    <mergeCell ref="N62:O62"/>
    <mergeCell ref="P62:Q62"/>
    <mergeCell ref="L62:M62"/>
    <mergeCell ref="R62:S62"/>
    <mergeCell ref="T62:U62"/>
    <mergeCell ref="W62:X62"/>
    <mergeCell ref="P63:Q63"/>
    <mergeCell ref="W44:X44"/>
    <mergeCell ref="N44:O44"/>
    <mergeCell ref="P44:Q44"/>
    <mergeCell ref="L43:M43"/>
    <mergeCell ref="R43:S43"/>
    <mergeCell ref="T43:U43"/>
    <mergeCell ref="Y43:Z44"/>
    <mergeCell ref="N26:O26"/>
    <mergeCell ref="P26:Q26"/>
    <mergeCell ref="L25:M25"/>
    <mergeCell ref="R25:S25"/>
    <mergeCell ref="T25:U25"/>
    <mergeCell ref="W25:X25"/>
    <mergeCell ref="L26:M26"/>
    <mergeCell ref="R26:S26"/>
    <mergeCell ref="T26:U26"/>
    <mergeCell ref="W26:X26"/>
    <mergeCell ref="Y25:Z26"/>
    <mergeCell ref="W43:X43"/>
    <mergeCell ref="L44:M44"/>
    <mergeCell ref="R44:S44"/>
    <mergeCell ref="T44:U44"/>
    <mergeCell ref="R8:S8"/>
    <mergeCell ref="T8:U8"/>
    <mergeCell ref="W8:X8"/>
    <mergeCell ref="Y7:Z8"/>
    <mergeCell ref="L7:M7"/>
    <mergeCell ref="N7:O7"/>
    <mergeCell ref="N8:O8"/>
    <mergeCell ref="P8:Q8"/>
    <mergeCell ref="L8:M8"/>
  </mergeCells>
  <pageMargins left="0.25" right="0.25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Siewert</dc:creator>
  <cp:lastModifiedBy>Steve Thompson</cp:lastModifiedBy>
  <cp:lastPrinted>2023-11-12T14:44:20Z</cp:lastPrinted>
  <dcterms:created xsi:type="dcterms:W3CDTF">2023-04-04T14:21:47Z</dcterms:created>
  <dcterms:modified xsi:type="dcterms:W3CDTF">2023-11-12T14:46:03Z</dcterms:modified>
</cp:coreProperties>
</file>