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PSC data request no. 1\Kenergy responses by item no\Item 53 - non-recurring charges\"/>
    </mc:Choice>
  </mc:AlternateContent>
  <xr:revisionPtr revIDLastSave="0" documentId="13_ncr:1_{4BABF3A8-E1F8-44E9-899B-0C1FD9D350E0}" xr6:coauthVersionLast="47" xr6:coauthVersionMax="47" xr10:uidLastSave="{00000000-0000-0000-0000-000000000000}"/>
  <bookViews>
    <workbookView xWindow="-120" yWindow="-120" windowWidth="29040" windowHeight="15720" activeTab="4" xr2:uid="{9BCA765C-12BA-4800-B4F6-A7116F0DBA58}"/>
  </bookViews>
  <sheets>
    <sheet name="2018" sheetId="2" r:id="rId1"/>
    <sheet name="2019" sheetId="1" r:id="rId2"/>
    <sheet name="2020" sheetId="3" r:id="rId3"/>
    <sheet name="2021" sheetId="4" r:id="rId4"/>
    <sheet name="2022" sheetId="5" r:id="rId5"/>
    <sheet name="YE FEB 2023" sheetId="6" r:id="rId6"/>
  </sheets>
  <definedNames>
    <definedName name="_xlnm._FilterDatabase" localSheetId="0" hidden="1">'2018'!$A$7:$D$90</definedName>
    <definedName name="_xlnm._FilterDatabase" localSheetId="1" hidden="1">'2019'!$A$8:$D$96</definedName>
    <definedName name="_xlnm._FilterDatabase" localSheetId="2" hidden="1">'2020'!$A$7:$D$7</definedName>
    <definedName name="_xlnm._FilterDatabase" localSheetId="3" hidden="1">'2021'!$A$8:$D$8</definedName>
    <definedName name="_xlnm._FilterDatabase" localSheetId="4" hidden="1">'2022'!$A$7:$D$7</definedName>
    <definedName name="_xlnm._FilterDatabase" localSheetId="5" hidden="1">'YE FEB 2023'!$A$7:$D$7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G93" i="1"/>
  <c r="G78" i="1"/>
  <c r="G77" i="1"/>
  <c r="G28" i="1"/>
  <c r="G76" i="1"/>
  <c r="G61" i="1"/>
  <c r="G43" i="1"/>
  <c r="G20" i="2"/>
  <c r="G12" i="2"/>
  <c r="G51" i="4" l="1"/>
  <c r="G72" i="4"/>
  <c r="G70" i="4"/>
  <c r="G49" i="4"/>
  <c r="G31" i="4"/>
  <c r="G29" i="4"/>
  <c r="G27" i="4"/>
  <c r="G26" i="4"/>
  <c r="G65" i="4"/>
  <c r="G24" i="4"/>
  <c r="G19" i="4"/>
  <c r="G82" i="4"/>
  <c r="G17" i="4"/>
  <c r="G101" i="4"/>
  <c r="G80" i="4"/>
  <c r="G58" i="4"/>
  <c r="G15" i="4"/>
  <c r="G11" i="4"/>
  <c r="G114" i="4"/>
  <c r="G99" i="4"/>
  <c r="G78" i="4"/>
  <c r="G56" i="4"/>
  <c r="G38" i="4"/>
  <c r="G13" i="4"/>
  <c r="G97" i="4"/>
  <c r="G76" i="4"/>
  <c r="G54" i="4"/>
  <c r="G33" i="4"/>
  <c r="G10" i="4"/>
  <c r="G93" i="3"/>
  <c r="G54" i="3"/>
  <c r="G22" i="3"/>
  <c r="G52" i="3"/>
  <c r="G20" i="3"/>
  <c r="G16" i="3"/>
  <c r="G95" i="1"/>
  <c r="G14" i="1"/>
  <c r="G33" i="1"/>
  <c r="G49" i="1"/>
  <c r="G45" i="1"/>
  <c r="G10" i="1"/>
  <c r="G9" i="2"/>
  <c r="G14" i="2"/>
  <c r="G22" i="2"/>
  <c r="G66" i="2"/>
  <c r="G51" i="2"/>
  <c r="G24" i="1"/>
  <c r="G21" i="1"/>
  <c r="G56" i="1"/>
  <c r="G23" i="1"/>
  <c r="G9" i="6" l="1"/>
  <c r="G10" i="6"/>
  <c r="G11" i="6"/>
  <c r="G12" i="6"/>
  <c r="G13" i="6"/>
  <c r="G14" i="6"/>
  <c r="G15" i="6"/>
  <c r="G16" i="6"/>
  <c r="G17" i="6"/>
  <c r="G18" i="6"/>
  <c r="G19" i="6"/>
  <c r="G20" i="6"/>
  <c r="G21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" i="6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7" i="5"/>
  <c r="G8" i="5"/>
  <c r="G12" i="4"/>
  <c r="G14" i="4"/>
  <c r="G16" i="4"/>
  <c r="G18" i="4"/>
  <c r="G20" i="4"/>
  <c r="G21" i="4"/>
  <c r="G22" i="4"/>
  <c r="G23" i="4"/>
  <c r="G25" i="4"/>
  <c r="G28" i="4"/>
  <c r="G30" i="4"/>
  <c r="G32" i="4"/>
  <c r="G36" i="4"/>
  <c r="G37" i="4"/>
  <c r="G39" i="4"/>
  <c r="G40" i="4"/>
  <c r="G41" i="4"/>
  <c r="G42" i="4"/>
  <c r="G43" i="4"/>
  <c r="G44" i="4"/>
  <c r="G45" i="4"/>
  <c r="G46" i="4"/>
  <c r="G47" i="4"/>
  <c r="G48" i="4"/>
  <c r="G50" i="4"/>
  <c r="G53" i="4"/>
  <c r="G55" i="4"/>
  <c r="G57" i="4"/>
  <c r="G59" i="4"/>
  <c r="G60" i="4"/>
  <c r="G61" i="4"/>
  <c r="G62" i="4"/>
  <c r="G63" i="4"/>
  <c r="G64" i="4"/>
  <c r="G66" i="4"/>
  <c r="G67" i="4"/>
  <c r="G68" i="4"/>
  <c r="G69" i="4"/>
  <c r="G71" i="4"/>
  <c r="G75" i="4"/>
  <c r="G77" i="4"/>
  <c r="G79" i="4"/>
  <c r="G81" i="4"/>
  <c r="G83" i="4"/>
  <c r="G84" i="4"/>
  <c r="G85" i="4"/>
  <c r="G86" i="4"/>
  <c r="G87" i="4"/>
  <c r="G88" i="4"/>
  <c r="G89" i="4"/>
  <c r="G90" i="4"/>
  <c r="G91" i="4"/>
  <c r="G92" i="4"/>
  <c r="G96" i="4"/>
  <c r="G98" i="4"/>
  <c r="G100" i="4"/>
  <c r="G102" i="4"/>
  <c r="G103" i="4"/>
  <c r="G104" i="4"/>
  <c r="G105" i="4"/>
  <c r="G106" i="4"/>
  <c r="G107" i="4"/>
  <c r="G108" i="4"/>
  <c r="G109" i="4"/>
  <c r="G110" i="4"/>
  <c r="G111" i="4"/>
  <c r="G112" i="4"/>
  <c r="G116" i="4"/>
  <c r="G117" i="4"/>
  <c r="G9" i="4"/>
  <c r="G9" i="3"/>
  <c r="G10" i="3"/>
  <c r="G11" i="3"/>
  <c r="G12" i="3"/>
  <c r="G13" i="3"/>
  <c r="G14" i="3"/>
  <c r="G15" i="3"/>
  <c r="G17" i="3"/>
  <c r="G18" i="3"/>
  <c r="G19" i="3"/>
  <c r="G21" i="3"/>
  <c r="G23" i="3"/>
  <c r="G24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1" i="3"/>
  <c r="G42" i="3"/>
  <c r="G43" i="3"/>
  <c r="G44" i="3"/>
  <c r="G45" i="3"/>
  <c r="G46" i="3"/>
  <c r="G47" i="3"/>
  <c r="G48" i="3"/>
  <c r="G49" i="3"/>
  <c r="G50" i="3"/>
  <c r="G51" i="3"/>
  <c r="G53" i="3"/>
  <c r="G55" i="3"/>
  <c r="G56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2" i="3"/>
  <c r="G8" i="3"/>
  <c r="G11" i="1"/>
  <c r="G12" i="1"/>
  <c r="G13" i="1"/>
  <c r="G15" i="1"/>
  <c r="G16" i="1"/>
  <c r="G17" i="1"/>
  <c r="G18" i="1"/>
  <c r="G19" i="1"/>
  <c r="G20" i="1"/>
  <c r="G22" i="1"/>
  <c r="G25" i="1"/>
  <c r="G26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4" i="1"/>
  <c r="G46" i="1"/>
  <c r="G47" i="1"/>
  <c r="G48" i="1"/>
  <c r="G50" i="1"/>
  <c r="G51" i="1"/>
  <c r="G52" i="1"/>
  <c r="G53" i="1"/>
  <c r="G54" i="1"/>
  <c r="G55" i="1"/>
  <c r="G57" i="1"/>
  <c r="G58" i="1"/>
  <c r="G59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" i="1"/>
  <c r="G10" i="2"/>
  <c r="G11" i="2"/>
  <c r="G13" i="2"/>
  <c r="G15" i="2"/>
  <c r="G16" i="2"/>
  <c r="G17" i="2"/>
  <c r="G18" i="2"/>
  <c r="G19" i="2"/>
  <c r="G21" i="2"/>
  <c r="G23" i="2"/>
  <c r="G24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2" i="2"/>
  <c r="G53" i="2"/>
  <c r="G54" i="2"/>
  <c r="G56" i="2"/>
  <c r="G57" i="2"/>
  <c r="G58" i="2"/>
  <c r="G59" i="2"/>
  <c r="G60" i="2"/>
  <c r="G61" i="2"/>
  <c r="G62" i="2"/>
  <c r="G63" i="2"/>
  <c r="G64" i="2"/>
  <c r="G65" i="2"/>
  <c r="G67" i="2"/>
  <c r="G68" i="2"/>
  <c r="G69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" i="2"/>
  <c r="G119" i="4" l="1"/>
  <c r="G95" i="3"/>
  <c r="G87" i="6"/>
  <c r="G88" i="5"/>
  <c r="G90" i="2"/>
  <c r="G97" i="1"/>
</calcChain>
</file>

<file path=xl/sharedStrings.xml><?xml version="1.0" encoding="utf-8"?>
<sst xmlns="http://schemas.openxmlformats.org/spreadsheetml/2006/main" count="2105" uniqueCount="75">
  <si>
    <t>Class Description</t>
  </si>
  <si>
    <t>Type of Charge</t>
  </si>
  <si>
    <t># Times Billed</t>
  </si>
  <si>
    <t>Amt Billed</t>
  </si>
  <si>
    <t>CLASS - 1</t>
  </si>
  <si>
    <t>01</t>
  </si>
  <si>
    <t>02</t>
  </si>
  <si>
    <t>CLASS - 2</t>
  </si>
  <si>
    <t>CLASS - 3</t>
  </si>
  <si>
    <t>CLASS - 4</t>
  </si>
  <si>
    <t>CLASS - 8</t>
  </si>
  <si>
    <t>Termination Reconnect</t>
  </si>
  <si>
    <t>Termination Charge</t>
  </si>
  <si>
    <t>Termination Delay/SM</t>
  </si>
  <si>
    <t>Field Collection Charge</t>
  </si>
  <si>
    <t>03</t>
  </si>
  <si>
    <t>04</t>
  </si>
  <si>
    <t>05</t>
  </si>
  <si>
    <t>11</t>
  </si>
  <si>
    <t>12</t>
  </si>
  <si>
    <t>13</t>
  </si>
  <si>
    <t>14</t>
  </si>
  <si>
    <t>25</t>
  </si>
  <si>
    <t>33</t>
  </si>
  <si>
    <t>34</t>
  </si>
  <si>
    <t>Reconnect Overtime</t>
  </si>
  <si>
    <t>Connect Fee/Temp Turn On</t>
  </si>
  <si>
    <t>Customer Trouble</t>
  </si>
  <si>
    <t>Seasonal Charge</t>
  </si>
  <si>
    <t>Meter Test Charge</t>
  </si>
  <si>
    <t>Change S/L to LED</t>
  </si>
  <si>
    <t>Remote Termination Charge</t>
  </si>
  <si>
    <t>Remote Termination Recon</t>
  </si>
  <si>
    <t>Connect Fee/Temp Turn On (Remote)</t>
  </si>
  <si>
    <t>Seasonal Charge (Remote)</t>
  </si>
  <si>
    <t>Test Year End Feb 2023</t>
  </si>
  <si>
    <t>Late Fee</t>
  </si>
  <si>
    <t>CLASS - 7</t>
  </si>
  <si>
    <t>CLASS - 6</t>
  </si>
  <si>
    <t>CLASS - 9</t>
  </si>
  <si>
    <t>CLASS - 36</t>
  </si>
  <si>
    <t>UNKNOWN CLASS</t>
  </si>
  <si>
    <t>NSF Check Fee</t>
  </si>
  <si>
    <t>Charge Amount</t>
  </si>
  <si>
    <t>977 at $13.00 and 1 at $3.00</t>
  </si>
  <si>
    <t>Change in Non-recurring charges effective 6/24/2021 per Case No. 2021-00066</t>
  </si>
  <si>
    <t>RESIDENTIAL -SALES TAX EXEMPT</t>
  </si>
  <si>
    <t>RESIDENTIAL -SALES TAX APPLIED</t>
  </si>
  <si>
    <t>NON RESIDENTIAL SINGLE PH</t>
  </si>
  <si>
    <t>COMMERCIAL-3PHASE&lt;1000KW</t>
  </si>
  <si>
    <t>REV-3PHASE OVER 1000KW</t>
  </si>
  <si>
    <t>REV-PUBLIC ST &amp; HWY LGHTS</t>
  </si>
  <si>
    <t>NON ELECTRIC</t>
  </si>
  <si>
    <t>PUBLIC AUTHORITIES</t>
  </si>
  <si>
    <t>NSF Fee</t>
  </si>
  <si>
    <t>20</t>
  </si>
  <si>
    <t>Reverse NSF Check Fee</t>
  </si>
  <si>
    <t>29</t>
  </si>
  <si>
    <t>Misc Chg Code</t>
  </si>
  <si>
    <t>06</t>
  </si>
  <si>
    <t>Special Meter Reading Chg</t>
  </si>
  <si>
    <t>71</t>
  </si>
  <si>
    <t>Penalty Refund on Overcharge</t>
  </si>
  <si>
    <t>Termination Reconnect (Remote)</t>
  </si>
  <si>
    <t>Direct Serves-Class C</t>
  </si>
  <si>
    <t>PUBLIC AUTHORITIES - 3 PHS</t>
  </si>
  <si>
    <t>Reverse NSF Fee</t>
  </si>
  <si>
    <t>Late Fees - Direct Serves - Class C</t>
  </si>
  <si>
    <t>TOTAL ALL CLASSES</t>
  </si>
  <si>
    <t>KENERGY CORP.</t>
  </si>
  <si>
    <t>CASE NO. 2023-00276</t>
  </si>
  <si>
    <t>PSC INFORMATON REQUEST NO. 1</t>
  </si>
  <si>
    <t>TEST YEAR ENDING FEBRUARY 2023</t>
  </si>
  <si>
    <t>ITEM 53 NON-RECURRING CHARGES</t>
  </si>
  <si>
    <t>ITEM 53  NON-RECURRING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</si>
</sst>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\-0;\—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4" fontId="1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5" xfId="0" quotePrefix="1" applyNumberFormat="1" applyBorder="1" applyAlignment="1">
      <alignment horizontal="center"/>
    </xf>
    <xf numFmtId="49" fontId="0" fillId="0" borderId="7" xfId="0" quotePrefix="1" applyNumberFormat="1" applyBorder="1" applyAlignment="1">
      <alignment horizontal="center"/>
    </xf>
    <xf numFmtId="44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2" borderId="3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1" fillId="2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quotePrefix="1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3" xfId="0" applyNumberFormat="1" applyBorder="1" applyAlignment="1">
      <alignment horizontal="centerContinuous"/>
    </xf>
    <xf numFmtId="164" fontId="0" fillId="0" borderId="3" xfId="0" applyNumberForma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6217-ACC7-40FB-B94D-8F42DB9F5ABA}">
  <dimension ref="A1:G92"/>
  <sheetViews>
    <sheetView showGridLines="0" workbookViewId="0">
      <selection activeCell="D5" sqref="D5"/>
    </sheetView>
  </sheetViews>
  <sheetFormatPr defaultRowHeight="15" x14ac:dyDescent="0.25"/>
  <cols>
    <col min="1" max="1" width="22" customWidth="1"/>
    <col min="2" max="2" width="30.7109375" bestFit="1" customWidth="1"/>
    <col min="3" max="3" width="14.42578125" customWidth="1"/>
    <col min="4" max="4" width="33.42578125" bestFit="1" customWidth="1"/>
    <col min="5" max="5" width="14.85546875" style="13" bestFit="1" customWidth="1"/>
    <col min="6" max="6" width="18.28515625" style="17" customWidth="1"/>
    <col min="7" max="7" width="16.42578125" style="11" customWidth="1"/>
    <col min="8" max="8" width="1.7109375" customWidth="1"/>
    <col min="10" max="10" width="11.5703125" bestFit="1" customWidth="1"/>
  </cols>
  <sheetData>
    <row r="1" spans="1:7" ht="18.75" x14ac:dyDescent="0.3">
      <c r="A1" s="65" t="s">
        <v>69</v>
      </c>
      <c r="B1" s="65"/>
      <c r="C1" s="66"/>
      <c r="D1" s="66"/>
      <c r="E1" s="66"/>
      <c r="F1" s="66"/>
      <c r="G1" s="66"/>
    </row>
    <row r="2" spans="1:7" ht="18.75" x14ac:dyDescent="0.3">
      <c r="A2" s="65" t="s">
        <v>70</v>
      </c>
      <c r="B2" s="65"/>
      <c r="C2" s="66"/>
      <c r="D2" s="66"/>
      <c r="E2" s="66"/>
      <c r="F2" s="66"/>
      <c r="G2" s="66"/>
    </row>
    <row r="3" spans="1:7" ht="18.75" x14ac:dyDescent="0.3">
      <c r="A3" s="65" t="s">
        <v>71</v>
      </c>
      <c r="B3" s="65"/>
      <c r="C3" s="66"/>
      <c r="D3" s="66"/>
      <c r="E3" s="66"/>
      <c r="F3" s="66"/>
      <c r="G3" s="66"/>
    </row>
    <row r="4" spans="1:7" ht="16.5" customHeight="1" x14ac:dyDescent="0.3">
      <c r="A4" s="65" t="s">
        <v>74</v>
      </c>
      <c r="B4" s="65"/>
      <c r="C4" s="66"/>
      <c r="D4" s="66"/>
      <c r="E4" s="66"/>
      <c r="F4" s="66"/>
      <c r="G4" s="66"/>
    </row>
    <row r="5" spans="1:7" ht="16.5" customHeight="1" x14ac:dyDescent="0.3">
      <c r="A5" s="65">
        <v>2018</v>
      </c>
      <c r="B5" s="65"/>
      <c r="C5" s="66"/>
      <c r="D5" s="66"/>
      <c r="E5" s="66"/>
      <c r="F5" s="66"/>
      <c r="G5" s="66"/>
    </row>
    <row r="6" spans="1:7" ht="16.5" customHeight="1" thickBot="1" x14ac:dyDescent="0.35">
      <c r="C6" s="64"/>
      <c r="D6" s="64"/>
      <c r="E6"/>
      <c r="F6"/>
      <c r="G6"/>
    </row>
    <row r="7" spans="1:7" ht="15.75" thickBot="1" x14ac:dyDescent="0.3">
      <c r="A7" s="3">
        <v>2018</v>
      </c>
      <c r="B7" s="4" t="s">
        <v>0</v>
      </c>
      <c r="C7" s="5" t="s">
        <v>58</v>
      </c>
      <c r="D7" s="5" t="s">
        <v>1</v>
      </c>
      <c r="E7" s="14" t="s">
        <v>43</v>
      </c>
      <c r="F7" s="18" t="s">
        <v>2</v>
      </c>
      <c r="G7" s="6" t="s">
        <v>3</v>
      </c>
    </row>
    <row r="8" spans="1:7" x14ac:dyDescent="0.25">
      <c r="A8" s="51" t="s">
        <v>4</v>
      </c>
      <c r="B8" s="52" t="s">
        <v>46</v>
      </c>
      <c r="C8" s="25" t="s">
        <v>5</v>
      </c>
      <c r="D8" s="26" t="s">
        <v>11</v>
      </c>
      <c r="E8" s="27">
        <v>33</v>
      </c>
      <c r="F8" s="28">
        <v>580</v>
      </c>
      <c r="G8" s="29">
        <f>+E8*F8</f>
        <v>19140</v>
      </c>
    </row>
    <row r="9" spans="1:7" x14ac:dyDescent="0.25">
      <c r="A9" s="53" t="s">
        <v>4</v>
      </c>
      <c r="B9" s="54" t="s">
        <v>46</v>
      </c>
      <c r="C9" s="9" t="s">
        <v>5</v>
      </c>
      <c r="D9" s="7" t="s">
        <v>63</v>
      </c>
      <c r="E9" s="15">
        <v>24</v>
      </c>
      <c r="F9" s="19">
        <v>5</v>
      </c>
      <c r="G9" s="30">
        <f>+E9*F9</f>
        <v>120</v>
      </c>
    </row>
    <row r="10" spans="1:7" x14ac:dyDescent="0.25">
      <c r="A10" s="53" t="s">
        <v>4</v>
      </c>
      <c r="B10" s="54" t="s">
        <v>46</v>
      </c>
      <c r="C10" s="10" t="s">
        <v>6</v>
      </c>
      <c r="D10" s="8" t="s">
        <v>12</v>
      </c>
      <c r="E10" s="15">
        <v>33</v>
      </c>
      <c r="F10" s="19">
        <v>950</v>
      </c>
      <c r="G10" s="30">
        <f t="shared" ref="G10:G75" si="0">+E10*F10</f>
        <v>31350</v>
      </c>
    </row>
    <row r="11" spans="1:7" x14ac:dyDescent="0.25">
      <c r="A11" s="53" t="s">
        <v>4</v>
      </c>
      <c r="B11" s="54" t="s">
        <v>46</v>
      </c>
      <c r="C11" s="10" t="s">
        <v>15</v>
      </c>
      <c r="D11" s="8" t="s">
        <v>13</v>
      </c>
      <c r="E11" s="15">
        <v>33</v>
      </c>
      <c r="F11" s="19">
        <v>283</v>
      </c>
      <c r="G11" s="30">
        <f t="shared" si="0"/>
        <v>9339</v>
      </c>
    </row>
    <row r="12" spans="1:7" x14ac:dyDescent="0.25">
      <c r="A12" s="53" t="s">
        <v>4</v>
      </c>
      <c r="B12" s="54" t="s">
        <v>46</v>
      </c>
      <c r="C12" s="10" t="s">
        <v>16</v>
      </c>
      <c r="D12" s="8" t="s">
        <v>14</v>
      </c>
      <c r="E12" s="15">
        <v>33</v>
      </c>
      <c r="F12" s="19">
        <v>159</v>
      </c>
      <c r="G12" s="30">
        <f t="shared" si="0"/>
        <v>5247</v>
      </c>
    </row>
    <row r="13" spans="1:7" x14ac:dyDescent="0.25">
      <c r="A13" s="53" t="s">
        <v>4</v>
      </c>
      <c r="B13" s="54" t="s">
        <v>46</v>
      </c>
      <c r="C13" s="10" t="s">
        <v>17</v>
      </c>
      <c r="D13" s="8" t="s">
        <v>25</v>
      </c>
      <c r="E13" s="15">
        <v>98</v>
      </c>
      <c r="F13" s="19">
        <v>0</v>
      </c>
      <c r="G13" s="30">
        <f t="shared" si="0"/>
        <v>0</v>
      </c>
    </row>
    <row r="14" spans="1:7" x14ac:dyDescent="0.25">
      <c r="A14" s="53" t="s">
        <v>4</v>
      </c>
      <c r="B14" s="54" t="s">
        <v>46</v>
      </c>
      <c r="C14" s="10" t="s">
        <v>59</v>
      </c>
      <c r="D14" s="8" t="s">
        <v>60</v>
      </c>
      <c r="E14" s="15">
        <v>33</v>
      </c>
      <c r="F14" s="19">
        <v>1</v>
      </c>
      <c r="G14" s="30">
        <f t="shared" si="0"/>
        <v>33</v>
      </c>
    </row>
    <row r="15" spans="1:7" x14ac:dyDescent="0.25">
      <c r="A15" s="53" t="s">
        <v>4</v>
      </c>
      <c r="B15" s="54" t="s">
        <v>46</v>
      </c>
      <c r="C15" s="10" t="s">
        <v>18</v>
      </c>
      <c r="D15" s="8" t="s">
        <v>26</v>
      </c>
      <c r="E15" s="15">
        <v>33</v>
      </c>
      <c r="F15" s="19">
        <v>2</v>
      </c>
      <c r="G15" s="30">
        <f t="shared" si="0"/>
        <v>66</v>
      </c>
    </row>
    <row r="16" spans="1:7" x14ac:dyDescent="0.25">
      <c r="A16" s="53" t="s">
        <v>4</v>
      </c>
      <c r="B16" s="54" t="s">
        <v>46</v>
      </c>
      <c r="C16" s="10" t="s">
        <v>19</v>
      </c>
      <c r="D16" s="8" t="s">
        <v>27</v>
      </c>
      <c r="E16" s="15">
        <v>33</v>
      </c>
      <c r="F16" s="19">
        <v>2</v>
      </c>
      <c r="G16" s="30">
        <f t="shared" si="0"/>
        <v>66</v>
      </c>
    </row>
    <row r="17" spans="1:7" x14ac:dyDescent="0.25">
      <c r="A17" s="53" t="s">
        <v>4</v>
      </c>
      <c r="B17" s="54" t="s">
        <v>46</v>
      </c>
      <c r="C17" s="10" t="s">
        <v>20</v>
      </c>
      <c r="D17" s="8" t="s">
        <v>28</v>
      </c>
      <c r="E17" s="15">
        <v>33</v>
      </c>
      <c r="F17" s="19">
        <v>14</v>
      </c>
      <c r="G17" s="30">
        <f t="shared" si="0"/>
        <v>462</v>
      </c>
    </row>
    <row r="18" spans="1:7" x14ac:dyDescent="0.25">
      <c r="A18" s="53" t="s">
        <v>4</v>
      </c>
      <c r="B18" s="54" t="s">
        <v>46</v>
      </c>
      <c r="C18" s="10" t="s">
        <v>20</v>
      </c>
      <c r="D18" s="8" t="s">
        <v>34</v>
      </c>
      <c r="E18" s="15">
        <v>24</v>
      </c>
      <c r="F18" s="19">
        <v>7</v>
      </c>
      <c r="G18" s="30">
        <f t="shared" si="0"/>
        <v>168</v>
      </c>
    </row>
    <row r="19" spans="1:7" x14ac:dyDescent="0.25">
      <c r="A19" s="53" t="s">
        <v>4</v>
      </c>
      <c r="B19" s="54" t="s">
        <v>46</v>
      </c>
      <c r="C19" s="10" t="s">
        <v>21</v>
      </c>
      <c r="D19" s="8" t="s">
        <v>29</v>
      </c>
      <c r="E19" s="15">
        <v>52</v>
      </c>
      <c r="F19" s="19">
        <v>7</v>
      </c>
      <c r="G19" s="30">
        <f t="shared" si="0"/>
        <v>364</v>
      </c>
    </row>
    <row r="20" spans="1:7" x14ac:dyDescent="0.25">
      <c r="A20" s="53" t="s">
        <v>4</v>
      </c>
      <c r="B20" s="54" t="s">
        <v>46</v>
      </c>
      <c r="C20" s="10" t="s">
        <v>55</v>
      </c>
      <c r="D20" s="8" t="s">
        <v>56</v>
      </c>
      <c r="E20" s="15">
        <v>-13</v>
      </c>
      <c r="F20" s="19">
        <v>12</v>
      </c>
      <c r="G20" s="30">
        <f t="shared" si="0"/>
        <v>-156</v>
      </c>
    </row>
    <row r="21" spans="1:7" x14ac:dyDescent="0.25">
      <c r="A21" s="53" t="s">
        <v>4</v>
      </c>
      <c r="B21" s="54" t="s">
        <v>46</v>
      </c>
      <c r="C21" s="10" t="s">
        <v>22</v>
      </c>
      <c r="D21" s="8" t="s">
        <v>30</v>
      </c>
      <c r="E21" s="15">
        <v>50</v>
      </c>
      <c r="F21" s="19">
        <v>0</v>
      </c>
      <c r="G21" s="30">
        <f t="shared" si="0"/>
        <v>0</v>
      </c>
    </row>
    <row r="22" spans="1:7" x14ac:dyDescent="0.25">
      <c r="A22" s="53" t="s">
        <v>4</v>
      </c>
      <c r="B22" s="54" t="s">
        <v>46</v>
      </c>
      <c r="C22" s="10" t="s">
        <v>57</v>
      </c>
      <c r="D22" s="8" t="s">
        <v>42</v>
      </c>
      <c r="E22" s="15">
        <v>-13</v>
      </c>
      <c r="F22" s="19">
        <v>3</v>
      </c>
      <c r="G22" s="30">
        <f t="shared" si="0"/>
        <v>-39</v>
      </c>
    </row>
    <row r="23" spans="1:7" x14ac:dyDescent="0.25">
      <c r="A23" s="53" t="s">
        <v>4</v>
      </c>
      <c r="B23" s="54" t="s">
        <v>46</v>
      </c>
      <c r="C23" s="10" t="s">
        <v>23</v>
      </c>
      <c r="D23" s="8" t="s">
        <v>31</v>
      </c>
      <c r="E23" s="15">
        <v>24</v>
      </c>
      <c r="F23" s="19">
        <v>2695</v>
      </c>
      <c r="G23" s="30">
        <f t="shared" si="0"/>
        <v>64680</v>
      </c>
    </row>
    <row r="24" spans="1:7" x14ac:dyDescent="0.25">
      <c r="A24" s="53" t="s">
        <v>4</v>
      </c>
      <c r="B24" s="54" t="s">
        <v>46</v>
      </c>
      <c r="C24" s="10" t="s">
        <v>24</v>
      </c>
      <c r="D24" s="8" t="s">
        <v>32</v>
      </c>
      <c r="E24" s="15">
        <v>24</v>
      </c>
      <c r="F24" s="19">
        <v>1707</v>
      </c>
      <c r="G24" s="30">
        <f t="shared" si="0"/>
        <v>40968</v>
      </c>
    </row>
    <row r="25" spans="1:7" x14ac:dyDescent="0.25">
      <c r="A25" s="53" t="s">
        <v>4</v>
      </c>
      <c r="B25" s="54" t="s">
        <v>46</v>
      </c>
      <c r="C25" s="10" t="s">
        <v>61</v>
      </c>
      <c r="D25" s="8" t="s">
        <v>62</v>
      </c>
      <c r="E25" s="15"/>
      <c r="F25" s="19"/>
      <c r="G25" s="30">
        <v>-60.81</v>
      </c>
    </row>
    <row r="26" spans="1:7" ht="15.75" thickBot="1" x14ac:dyDescent="0.3">
      <c r="A26" s="49" t="s">
        <v>4</v>
      </c>
      <c r="B26" s="50" t="s">
        <v>46</v>
      </c>
      <c r="C26" s="32"/>
      <c r="D26" s="33" t="s">
        <v>36</v>
      </c>
      <c r="E26" s="34"/>
      <c r="F26" s="35"/>
      <c r="G26" s="36">
        <v>677200.46</v>
      </c>
    </row>
    <row r="27" spans="1:7" x14ac:dyDescent="0.25">
      <c r="A27" s="23" t="s">
        <v>7</v>
      </c>
      <c r="B27" s="26" t="s">
        <v>47</v>
      </c>
      <c r="C27" s="25" t="s">
        <v>5</v>
      </c>
      <c r="D27" s="26" t="s">
        <v>11</v>
      </c>
      <c r="E27" s="27">
        <v>33</v>
      </c>
      <c r="F27" s="28">
        <v>1</v>
      </c>
      <c r="G27" s="29">
        <f t="shared" si="0"/>
        <v>33</v>
      </c>
    </row>
    <row r="28" spans="1:7" x14ac:dyDescent="0.25">
      <c r="A28" s="53" t="s">
        <v>7</v>
      </c>
      <c r="B28" s="54" t="s">
        <v>47</v>
      </c>
      <c r="C28" s="10" t="s">
        <v>6</v>
      </c>
      <c r="D28" s="8" t="s">
        <v>12</v>
      </c>
      <c r="E28" s="15">
        <v>33</v>
      </c>
      <c r="F28" s="19">
        <v>1</v>
      </c>
      <c r="G28" s="30">
        <f t="shared" si="0"/>
        <v>33</v>
      </c>
    </row>
    <row r="29" spans="1:7" x14ac:dyDescent="0.25">
      <c r="A29" s="53" t="s">
        <v>7</v>
      </c>
      <c r="B29" s="54" t="s">
        <v>47</v>
      </c>
      <c r="C29" s="10" t="s">
        <v>15</v>
      </c>
      <c r="D29" s="8" t="s">
        <v>13</v>
      </c>
      <c r="E29" s="15">
        <v>33</v>
      </c>
      <c r="F29" s="19">
        <v>0</v>
      </c>
      <c r="G29" s="30">
        <f t="shared" si="0"/>
        <v>0</v>
      </c>
    </row>
    <row r="30" spans="1:7" x14ac:dyDescent="0.25">
      <c r="A30" s="53" t="s">
        <v>7</v>
      </c>
      <c r="B30" s="54" t="s">
        <v>47</v>
      </c>
      <c r="C30" s="10" t="s">
        <v>16</v>
      </c>
      <c r="D30" s="8" t="s">
        <v>14</v>
      </c>
      <c r="E30" s="15">
        <v>33</v>
      </c>
      <c r="F30" s="19">
        <v>0</v>
      </c>
      <c r="G30" s="30">
        <f t="shared" si="0"/>
        <v>0</v>
      </c>
    </row>
    <row r="31" spans="1:7" x14ac:dyDescent="0.25">
      <c r="A31" s="53" t="s">
        <v>7</v>
      </c>
      <c r="B31" s="54" t="s">
        <v>47</v>
      </c>
      <c r="C31" s="10" t="s">
        <v>17</v>
      </c>
      <c r="D31" s="8" t="s">
        <v>25</v>
      </c>
      <c r="E31" s="15">
        <v>98</v>
      </c>
      <c r="F31" s="19">
        <v>0</v>
      </c>
      <c r="G31" s="30">
        <f t="shared" si="0"/>
        <v>0</v>
      </c>
    </row>
    <row r="32" spans="1:7" x14ac:dyDescent="0.25">
      <c r="A32" s="53" t="s">
        <v>7</v>
      </c>
      <c r="B32" s="54" t="s">
        <v>47</v>
      </c>
      <c r="C32" s="10" t="s">
        <v>18</v>
      </c>
      <c r="D32" s="8" t="s">
        <v>26</v>
      </c>
      <c r="E32" s="15">
        <v>33</v>
      </c>
      <c r="F32" s="19">
        <v>0</v>
      </c>
      <c r="G32" s="30">
        <f t="shared" si="0"/>
        <v>0</v>
      </c>
    </row>
    <row r="33" spans="1:7" x14ac:dyDescent="0.25">
      <c r="A33" s="53" t="s">
        <v>7</v>
      </c>
      <c r="B33" s="54" t="s">
        <v>47</v>
      </c>
      <c r="C33" s="10" t="s">
        <v>19</v>
      </c>
      <c r="D33" s="8" t="s">
        <v>27</v>
      </c>
      <c r="E33" s="15">
        <v>33</v>
      </c>
      <c r="F33" s="19">
        <v>0</v>
      </c>
      <c r="G33" s="30">
        <f t="shared" si="0"/>
        <v>0</v>
      </c>
    </row>
    <row r="34" spans="1:7" x14ac:dyDescent="0.25">
      <c r="A34" s="53" t="s">
        <v>7</v>
      </c>
      <c r="B34" s="54" t="s">
        <v>47</v>
      </c>
      <c r="C34" s="10" t="s">
        <v>20</v>
      </c>
      <c r="D34" s="8" t="s">
        <v>28</v>
      </c>
      <c r="E34" s="15">
        <v>33</v>
      </c>
      <c r="F34" s="19">
        <v>5</v>
      </c>
      <c r="G34" s="30">
        <f t="shared" si="0"/>
        <v>165</v>
      </c>
    </row>
    <row r="35" spans="1:7" x14ac:dyDescent="0.25">
      <c r="A35" s="53" t="s">
        <v>7</v>
      </c>
      <c r="B35" s="54" t="s">
        <v>47</v>
      </c>
      <c r="C35" s="10" t="s">
        <v>20</v>
      </c>
      <c r="D35" s="8" t="s">
        <v>34</v>
      </c>
      <c r="E35" s="15">
        <v>24</v>
      </c>
      <c r="F35" s="19">
        <v>1</v>
      </c>
      <c r="G35" s="30">
        <f t="shared" si="0"/>
        <v>24</v>
      </c>
    </row>
    <row r="36" spans="1:7" x14ac:dyDescent="0.25">
      <c r="A36" s="53" t="s">
        <v>7</v>
      </c>
      <c r="B36" s="54" t="s">
        <v>47</v>
      </c>
      <c r="C36" s="10" t="s">
        <v>21</v>
      </c>
      <c r="D36" s="8" t="s">
        <v>29</v>
      </c>
      <c r="E36" s="15">
        <v>52</v>
      </c>
      <c r="F36" s="19">
        <v>0</v>
      </c>
      <c r="G36" s="30">
        <f t="shared" si="0"/>
        <v>0</v>
      </c>
    </row>
    <row r="37" spans="1:7" x14ac:dyDescent="0.25">
      <c r="A37" s="53" t="s">
        <v>7</v>
      </c>
      <c r="B37" s="54" t="s">
        <v>47</v>
      </c>
      <c r="C37" s="10" t="s">
        <v>22</v>
      </c>
      <c r="D37" s="8" t="s">
        <v>30</v>
      </c>
      <c r="E37" s="15">
        <v>50</v>
      </c>
      <c r="F37" s="19">
        <v>0</v>
      </c>
      <c r="G37" s="30">
        <f t="shared" si="0"/>
        <v>0</v>
      </c>
    </row>
    <row r="38" spans="1:7" x14ac:dyDescent="0.25">
      <c r="A38" s="53" t="s">
        <v>7</v>
      </c>
      <c r="B38" s="54" t="s">
        <v>47</v>
      </c>
      <c r="C38" s="10" t="s">
        <v>23</v>
      </c>
      <c r="D38" s="8" t="s">
        <v>31</v>
      </c>
      <c r="E38" s="15">
        <v>24</v>
      </c>
      <c r="F38" s="19">
        <v>3</v>
      </c>
      <c r="G38" s="30">
        <f t="shared" si="0"/>
        <v>72</v>
      </c>
    </row>
    <row r="39" spans="1:7" x14ac:dyDescent="0.25">
      <c r="A39" s="53" t="s">
        <v>7</v>
      </c>
      <c r="B39" s="54" t="s">
        <v>47</v>
      </c>
      <c r="C39" s="10" t="s">
        <v>24</v>
      </c>
      <c r="D39" s="8" t="s">
        <v>32</v>
      </c>
      <c r="E39" s="15">
        <v>24</v>
      </c>
      <c r="F39" s="19">
        <v>1</v>
      </c>
      <c r="G39" s="30">
        <f t="shared" si="0"/>
        <v>24</v>
      </c>
    </row>
    <row r="40" spans="1:7" ht="15.75" thickBot="1" x14ac:dyDescent="0.3">
      <c r="A40" s="49" t="s">
        <v>7</v>
      </c>
      <c r="B40" s="50" t="s">
        <v>47</v>
      </c>
      <c r="C40" s="32"/>
      <c r="D40" s="33" t="s">
        <v>36</v>
      </c>
      <c r="E40" s="34"/>
      <c r="F40" s="35"/>
      <c r="G40" s="36">
        <v>727.68</v>
      </c>
    </row>
    <row r="41" spans="1:7" x14ac:dyDescent="0.25">
      <c r="A41" s="23" t="s">
        <v>8</v>
      </c>
      <c r="B41" s="37" t="s">
        <v>48</v>
      </c>
      <c r="C41" s="25" t="s">
        <v>5</v>
      </c>
      <c r="D41" s="26" t="s">
        <v>11</v>
      </c>
      <c r="E41" s="27">
        <v>33</v>
      </c>
      <c r="F41" s="28">
        <v>20</v>
      </c>
      <c r="G41" s="29">
        <f t="shared" si="0"/>
        <v>660</v>
      </c>
    </row>
    <row r="42" spans="1:7" x14ac:dyDescent="0.25">
      <c r="A42" s="53" t="s">
        <v>8</v>
      </c>
      <c r="B42" s="55" t="s">
        <v>48</v>
      </c>
      <c r="C42" s="10" t="s">
        <v>6</v>
      </c>
      <c r="D42" s="8" t="s">
        <v>12</v>
      </c>
      <c r="E42" s="15">
        <v>33</v>
      </c>
      <c r="F42" s="19">
        <v>46</v>
      </c>
      <c r="G42" s="30">
        <f t="shared" si="0"/>
        <v>1518</v>
      </c>
    </row>
    <row r="43" spans="1:7" x14ac:dyDescent="0.25">
      <c r="A43" s="53" t="s">
        <v>8</v>
      </c>
      <c r="B43" s="55" t="s">
        <v>48</v>
      </c>
      <c r="C43" s="10" t="s">
        <v>15</v>
      </c>
      <c r="D43" s="8" t="s">
        <v>13</v>
      </c>
      <c r="E43" s="15">
        <v>33</v>
      </c>
      <c r="F43" s="19">
        <v>32</v>
      </c>
      <c r="G43" s="30">
        <f t="shared" si="0"/>
        <v>1056</v>
      </c>
    </row>
    <row r="44" spans="1:7" x14ac:dyDescent="0.25">
      <c r="A44" s="53" t="s">
        <v>8</v>
      </c>
      <c r="B44" s="55" t="s">
        <v>48</v>
      </c>
      <c r="C44" s="10" t="s">
        <v>16</v>
      </c>
      <c r="D44" s="8" t="s">
        <v>14</v>
      </c>
      <c r="E44" s="15">
        <v>33</v>
      </c>
      <c r="F44" s="19">
        <v>4</v>
      </c>
      <c r="G44" s="30">
        <f t="shared" si="0"/>
        <v>132</v>
      </c>
    </row>
    <row r="45" spans="1:7" x14ac:dyDescent="0.25">
      <c r="A45" s="53" t="s">
        <v>8</v>
      </c>
      <c r="B45" s="55" t="s">
        <v>48</v>
      </c>
      <c r="C45" s="10" t="s">
        <v>17</v>
      </c>
      <c r="D45" s="8" t="s">
        <v>25</v>
      </c>
      <c r="E45" s="15">
        <v>98</v>
      </c>
      <c r="F45" s="19">
        <v>0</v>
      </c>
      <c r="G45" s="30">
        <f t="shared" si="0"/>
        <v>0</v>
      </c>
    </row>
    <row r="46" spans="1:7" x14ac:dyDescent="0.25">
      <c r="A46" s="53" t="s">
        <v>8</v>
      </c>
      <c r="B46" s="55" t="s">
        <v>48</v>
      </c>
      <c r="C46" s="10" t="s">
        <v>18</v>
      </c>
      <c r="D46" s="8" t="s">
        <v>26</v>
      </c>
      <c r="E46" s="15">
        <v>33</v>
      </c>
      <c r="F46" s="19">
        <v>0</v>
      </c>
      <c r="G46" s="30">
        <f t="shared" si="0"/>
        <v>0</v>
      </c>
    </row>
    <row r="47" spans="1:7" x14ac:dyDescent="0.25">
      <c r="A47" s="53" t="s">
        <v>8</v>
      </c>
      <c r="B47" s="55" t="s">
        <v>48</v>
      </c>
      <c r="C47" s="10" t="s">
        <v>19</v>
      </c>
      <c r="D47" s="8" t="s">
        <v>27</v>
      </c>
      <c r="E47" s="15">
        <v>33</v>
      </c>
      <c r="F47" s="19">
        <v>0</v>
      </c>
      <c r="G47" s="30">
        <f t="shared" si="0"/>
        <v>0</v>
      </c>
    </row>
    <row r="48" spans="1:7" x14ac:dyDescent="0.25">
      <c r="A48" s="53" t="s">
        <v>8</v>
      </c>
      <c r="B48" s="55" t="s">
        <v>48</v>
      </c>
      <c r="C48" s="10" t="s">
        <v>20</v>
      </c>
      <c r="D48" s="8" t="s">
        <v>28</v>
      </c>
      <c r="E48" s="15">
        <v>33</v>
      </c>
      <c r="F48" s="19">
        <v>32</v>
      </c>
      <c r="G48" s="30">
        <f t="shared" si="0"/>
        <v>1056</v>
      </c>
    </row>
    <row r="49" spans="1:7" x14ac:dyDescent="0.25">
      <c r="A49" s="53" t="s">
        <v>8</v>
      </c>
      <c r="B49" s="55" t="s">
        <v>48</v>
      </c>
      <c r="C49" s="10" t="s">
        <v>20</v>
      </c>
      <c r="D49" s="8" t="s">
        <v>34</v>
      </c>
      <c r="E49" s="15">
        <v>24</v>
      </c>
      <c r="F49" s="19">
        <v>6</v>
      </c>
      <c r="G49" s="30">
        <f t="shared" si="0"/>
        <v>144</v>
      </c>
    </row>
    <row r="50" spans="1:7" x14ac:dyDescent="0.25">
      <c r="A50" s="53" t="s">
        <v>8</v>
      </c>
      <c r="B50" s="55" t="s">
        <v>48</v>
      </c>
      <c r="C50" s="10" t="s">
        <v>21</v>
      </c>
      <c r="D50" s="8" t="s">
        <v>29</v>
      </c>
      <c r="E50" s="15">
        <v>52</v>
      </c>
      <c r="F50" s="19">
        <v>1</v>
      </c>
      <c r="G50" s="30">
        <f t="shared" si="0"/>
        <v>52</v>
      </c>
    </row>
    <row r="51" spans="1:7" x14ac:dyDescent="0.25">
      <c r="A51" s="53" t="s">
        <v>8</v>
      </c>
      <c r="B51" s="55" t="s">
        <v>48</v>
      </c>
      <c r="C51" s="10" t="s">
        <v>55</v>
      </c>
      <c r="D51" s="8" t="s">
        <v>56</v>
      </c>
      <c r="E51" s="15">
        <v>-13</v>
      </c>
      <c r="F51" s="19">
        <v>1</v>
      </c>
      <c r="G51" s="30">
        <f t="shared" si="0"/>
        <v>-13</v>
      </c>
    </row>
    <row r="52" spans="1:7" x14ac:dyDescent="0.25">
      <c r="A52" s="53" t="s">
        <v>8</v>
      </c>
      <c r="B52" s="55" t="s">
        <v>48</v>
      </c>
      <c r="C52" s="10" t="s">
        <v>22</v>
      </c>
      <c r="D52" s="8" t="s">
        <v>30</v>
      </c>
      <c r="E52" s="15">
        <v>50</v>
      </c>
      <c r="F52" s="19">
        <v>0</v>
      </c>
      <c r="G52" s="30">
        <f t="shared" si="0"/>
        <v>0</v>
      </c>
    </row>
    <row r="53" spans="1:7" x14ac:dyDescent="0.25">
      <c r="A53" s="53" t="s">
        <v>8</v>
      </c>
      <c r="B53" s="55" t="s">
        <v>48</v>
      </c>
      <c r="C53" s="10" t="s">
        <v>23</v>
      </c>
      <c r="D53" s="8" t="s">
        <v>31</v>
      </c>
      <c r="E53" s="15">
        <v>24</v>
      </c>
      <c r="F53" s="19">
        <v>39</v>
      </c>
      <c r="G53" s="30">
        <f t="shared" si="0"/>
        <v>936</v>
      </c>
    </row>
    <row r="54" spans="1:7" x14ac:dyDescent="0.25">
      <c r="A54" s="53" t="s">
        <v>8</v>
      </c>
      <c r="B54" s="55" t="s">
        <v>48</v>
      </c>
      <c r="C54" s="10" t="s">
        <v>24</v>
      </c>
      <c r="D54" s="8" t="s">
        <v>32</v>
      </c>
      <c r="E54" s="15">
        <v>24</v>
      </c>
      <c r="F54" s="19">
        <v>15</v>
      </c>
      <c r="G54" s="30">
        <f t="shared" si="0"/>
        <v>360</v>
      </c>
    </row>
    <row r="55" spans="1:7" ht="15.75" thickBot="1" x14ac:dyDescent="0.3">
      <c r="A55" s="49" t="s">
        <v>8</v>
      </c>
      <c r="B55" s="56" t="s">
        <v>48</v>
      </c>
      <c r="C55" s="32"/>
      <c r="D55" s="33" t="s">
        <v>36</v>
      </c>
      <c r="E55" s="34"/>
      <c r="F55" s="35"/>
      <c r="G55" s="36">
        <v>44568.84</v>
      </c>
    </row>
    <row r="56" spans="1:7" x14ac:dyDescent="0.25">
      <c r="A56" s="23" t="s">
        <v>9</v>
      </c>
      <c r="B56" s="60" t="s">
        <v>49</v>
      </c>
      <c r="C56" s="25" t="s">
        <v>5</v>
      </c>
      <c r="D56" s="26" t="s">
        <v>11</v>
      </c>
      <c r="E56" s="27">
        <v>33</v>
      </c>
      <c r="F56" s="28">
        <v>5</v>
      </c>
      <c r="G56" s="29">
        <f t="shared" si="0"/>
        <v>165</v>
      </c>
    </row>
    <row r="57" spans="1:7" x14ac:dyDescent="0.25">
      <c r="A57" s="53" t="s">
        <v>9</v>
      </c>
      <c r="B57" s="61" t="s">
        <v>49</v>
      </c>
      <c r="C57" s="10" t="s">
        <v>6</v>
      </c>
      <c r="D57" s="8" t="s">
        <v>12</v>
      </c>
      <c r="E57" s="15">
        <v>33</v>
      </c>
      <c r="F57" s="19">
        <v>15</v>
      </c>
      <c r="G57" s="30">
        <f t="shared" si="0"/>
        <v>495</v>
      </c>
    </row>
    <row r="58" spans="1:7" x14ac:dyDescent="0.25">
      <c r="A58" s="53" t="s">
        <v>9</v>
      </c>
      <c r="B58" s="61" t="s">
        <v>49</v>
      </c>
      <c r="C58" s="10" t="s">
        <v>15</v>
      </c>
      <c r="D58" s="8" t="s">
        <v>13</v>
      </c>
      <c r="E58" s="15">
        <v>33</v>
      </c>
      <c r="F58" s="19">
        <v>13</v>
      </c>
      <c r="G58" s="30">
        <f t="shared" si="0"/>
        <v>429</v>
      </c>
    </row>
    <row r="59" spans="1:7" x14ac:dyDescent="0.25">
      <c r="A59" s="53" t="s">
        <v>9</v>
      </c>
      <c r="B59" s="61" t="s">
        <v>49</v>
      </c>
      <c r="C59" s="10" t="s">
        <v>16</v>
      </c>
      <c r="D59" s="8" t="s">
        <v>14</v>
      </c>
      <c r="E59" s="15">
        <v>33</v>
      </c>
      <c r="F59" s="19">
        <v>11</v>
      </c>
      <c r="G59" s="30">
        <f t="shared" si="0"/>
        <v>363</v>
      </c>
    </row>
    <row r="60" spans="1:7" x14ac:dyDescent="0.25">
      <c r="A60" s="53" t="s">
        <v>9</v>
      </c>
      <c r="B60" s="61" t="s">
        <v>49</v>
      </c>
      <c r="C60" s="10" t="s">
        <v>17</v>
      </c>
      <c r="D60" s="8" t="s">
        <v>25</v>
      </c>
      <c r="E60" s="15">
        <v>98</v>
      </c>
      <c r="F60" s="19">
        <v>0</v>
      </c>
      <c r="G60" s="30">
        <f t="shared" si="0"/>
        <v>0</v>
      </c>
    </row>
    <row r="61" spans="1:7" x14ac:dyDescent="0.25">
      <c r="A61" s="53" t="s">
        <v>9</v>
      </c>
      <c r="B61" s="61" t="s">
        <v>49</v>
      </c>
      <c r="C61" s="10" t="s">
        <v>18</v>
      </c>
      <c r="D61" s="8" t="s">
        <v>26</v>
      </c>
      <c r="E61" s="15">
        <v>33</v>
      </c>
      <c r="F61" s="19">
        <v>0</v>
      </c>
      <c r="G61" s="30">
        <f t="shared" si="0"/>
        <v>0</v>
      </c>
    </row>
    <row r="62" spans="1:7" x14ac:dyDescent="0.25">
      <c r="A62" s="53" t="s">
        <v>9</v>
      </c>
      <c r="B62" s="61" t="s">
        <v>49</v>
      </c>
      <c r="C62" s="10" t="s">
        <v>19</v>
      </c>
      <c r="D62" s="8" t="s">
        <v>27</v>
      </c>
      <c r="E62" s="15">
        <v>33</v>
      </c>
      <c r="F62" s="19">
        <v>0</v>
      </c>
      <c r="G62" s="30">
        <f t="shared" si="0"/>
        <v>0</v>
      </c>
    </row>
    <row r="63" spans="1:7" x14ac:dyDescent="0.25">
      <c r="A63" s="53" t="s">
        <v>9</v>
      </c>
      <c r="B63" s="61" t="s">
        <v>49</v>
      </c>
      <c r="C63" s="10" t="s">
        <v>20</v>
      </c>
      <c r="D63" s="8" t="s">
        <v>28</v>
      </c>
      <c r="E63" s="15">
        <v>33</v>
      </c>
      <c r="F63" s="19">
        <v>5</v>
      </c>
      <c r="G63" s="30">
        <f t="shared" si="0"/>
        <v>165</v>
      </c>
    </row>
    <row r="64" spans="1:7" x14ac:dyDescent="0.25">
      <c r="A64" s="53" t="s">
        <v>9</v>
      </c>
      <c r="B64" s="61" t="s">
        <v>49</v>
      </c>
      <c r="C64" s="10" t="s">
        <v>20</v>
      </c>
      <c r="D64" s="8" t="s">
        <v>34</v>
      </c>
      <c r="E64" s="15">
        <v>24</v>
      </c>
      <c r="F64" s="19">
        <v>0</v>
      </c>
      <c r="G64" s="30">
        <f t="shared" si="0"/>
        <v>0</v>
      </c>
    </row>
    <row r="65" spans="1:7" x14ac:dyDescent="0.25">
      <c r="A65" s="53" t="s">
        <v>9</v>
      </c>
      <c r="B65" s="61" t="s">
        <v>49</v>
      </c>
      <c r="C65" s="10" t="s">
        <v>21</v>
      </c>
      <c r="D65" s="8" t="s">
        <v>29</v>
      </c>
      <c r="E65" s="15">
        <v>52</v>
      </c>
      <c r="F65" s="19">
        <v>1</v>
      </c>
      <c r="G65" s="30">
        <f t="shared" si="0"/>
        <v>52</v>
      </c>
    </row>
    <row r="66" spans="1:7" x14ac:dyDescent="0.25">
      <c r="A66" s="53" t="s">
        <v>9</v>
      </c>
      <c r="B66" s="61" t="s">
        <v>49</v>
      </c>
      <c r="C66" s="10" t="s">
        <v>55</v>
      </c>
      <c r="D66" s="8" t="s">
        <v>56</v>
      </c>
      <c r="E66" s="15">
        <v>-13</v>
      </c>
      <c r="F66" s="19">
        <v>1</v>
      </c>
      <c r="G66" s="30">
        <f t="shared" si="0"/>
        <v>-13</v>
      </c>
    </row>
    <row r="67" spans="1:7" x14ac:dyDescent="0.25">
      <c r="A67" s="53" t="s">
        <v>9</v>
      </c>
      <c r="B67" s="61" t="s">
        <v>49</v>
      </c>
      <c r="C67" s="10" t="s">
        <v>22</v>
      </c>
      <c r="D67" s="8" t="s">
        <v>30</v>
      </c>
      <c r="E67" s="15">
        <v>50</v>
      </c>
      <c r="F67" s="19">
        <v>1</v>
      </c>
      <c r="G67" s="30">
        <f t="shared" si="0"/>
        <v>50</v>
      </c>
    </row>
    <row r="68" spans="1:7" x14ac:dyDescent="0.25">
      <c r="A68" s="53" t="s">
        <v>9</v>
      </c>
      <c r="B68" s="61" t="s">
        <v>49</v>
      </c>
      <c r="C68" s="10" t="s">
        <v>23</v>
      </c>
      <c r="D68" s="8" t="s">
        <v>31</v>
      </c>
      <c r="E68" s="15">
        <v>24</v>
      </c>
      <c r="F68" s="19">
        <v>0</v>
      </c>
      <c r="G68" s="30">
        <f t="shared" si="0"/>
        <v>0</v>
      </c>
    </row>
    <row r="69" spans="1:7" x14ac:dyDescent="0.25">
      <c r="A69" s="53" t="s">
        <v>9</v>
      </c>
      <c r="B69" s="61" t="s">
        <v>49</v>
      </c>
      <c r="C69" s="10" t="s">
        <v>24</v>
      </c>
      <c r="D69" s="8" t="s">
        <v>32</v>
      </c>
      <c r="E69" s="15">
        <v>24</v>
      </c>
      <c r="F69" s="19">
        <v>0</v>
      </c>
      <c r="G69" s="30">
        <f t="shared" si="0"/>
        <v>0</v>
      </c>
    </row>
    <row r="70" spans="1:7" ht="15.75" thickBot="1" x14ac:dyDescent="0.3">
      <c r="A70" s="49" t="s">
        <v>9</v>
      </c>
      <c r="B70" s="62" t="s">
        <v>49</v>
      </c>
      <c r="C70" s="32"/>
      <c r="D70" s="33" t="s">
        <v>36</v>
      </c>
      <c r="E70" s="34"/>
      <c r="F70" s="35"/>
      <c r="G70" s="36">
        <v>48406.52</v>
      </c>
    </row>
    <row r="71" spans="1:7" ht="15.75" thickBot="1" x14ac:dyDescent="0.3">
      <c r="A71" s="57" t="s">
        <v>38</v>
      </c>
      <c r="B71" s="38" t="s">
        <v>50</v>
      </c>
      <c r="C71" s="39"/>
      <c r="D71" s="40" t="s">
        <v>36</v>
      </c>
      <c r="E71" s="41"/>
      <c r="F71" s="42"/>
      <c r="G71" s="43">
        <v>5457.11</v>
      </c>
    </row>
    <row r="72" spans="1:7" ht="15.75" thickBot="1" x14ac:dyDescent="0.3">
      <c r="A72" s="57" t="s">
        <v>37</v>
      </c>
      <c r="B72" s="38" t="s">
        <v>51</v>
      </c>
      <c r="C72" s="39"/>
      <c r="D72" s="40" t="s">
        <v>36</v>
      </c>
      <c r="E72" s="41"/>
      <c r="F72" s="42"/>
      <c r="G72" s="43">
        <v>553.54</v>
      </c>
    </row>
    <row r="73" spans="1:7" x14ac:dyDescent="0.25">
      <c r="A73" s="23" t="s">
        <v>10</v>
      </c>
      <c r="B73" s="26" t="s">
        <v>53</v>
      </c>
      <c r="C73" s="25" t="s">
        <v>5</v>
      </c>
      <c r="D73" s="26" t="s">
        <v>11</v>
      </c>
      <c r="E73" s="27">
        <v>33</v>
      </c>
      <c r="F73" s="28">
        <v>3</v>
      </c>
      <c r="G73" s="29">
        <f t="shared" si="0"/>
        <v>99</v>
      </c>
    </row>
    <row r="74" spans="1:7" x14ac:dyDescent="0.25">
      <c r="A74" s="53" t="s">
        <v>10</v>
      </c>
      <c r="B74" s="54" t="s">
        <v>53</v>
      </c>
      <c r="C74" s="10" t="s">
        <v>6</v>
      </c>
      <c r="D74" s="8" t="s">
        <v>12</v>
      </c>
      <c r="E74" s="15">
        <v>33</v>
      </c>
      <c r="F74" s="19">
        <v>2</v>
      </c>
      <c r="G74" s="30">
        <f t="shared" si="0"/>
        <v>66</v>
      </c>
    </row>
    <row r="75" spans="1:7" x14ac:dyDescent="0.25">
      <c r="A75" s="53" t="s">
        <v>10</v>
      </c>
      <c r="B75" s="54" t="s">
        <v>53</v>
      </c>
      <c r="C75" s="10" t="s">
        <v>15</v>
      </c>
      <c r="D75" s="8" t="s">
        <v>13</v>
      </c>
      <c r="E75" s="15">
        <v>33</v>
      </c>
      <c r="F75" s="19">
        <v>1</v>
      </c>
      <c r="G75" s="30">
        <f t="shared" si="0"/>
        <v>33</v>
      </c>
    </row>
    <row r="76" spans="1:7" x14ac:dyDescent="0.25">
      <c r="A76" s="53" t="s">
        <v>10</v>
      </c>
      <c r="B76" s="54" t="s">
        <v>53</v>
      </c>
      <c r="C76" s="10" t="s">
        <v>16</v>
      </c>
      <c r="D76" s="8" t="s">
        <v>14</v>
      </c>
      <c r="E76" s="15">
        <v>33</v>
      </c>
      <c r="F76" s="19">
        <v>0</v>
      </c>
      <c r="G76" s="30">
        <f t="shared" ref="G76:G85" si="1">+E76*F76</f>
        <v>0</v>
      </c>
    </row>
    <row r="77" spans="1:7" x14ac:dyDescent="0.25">
      <c r="A77" s="53" t="s">
        <v>10</v>
      </c>
      <c r="B77" s="54" t="s">
        <v>53</v>
      </c>
      <c r="C77" s="10" t="s">
        <v>17</v>
      </c>
      <c r="D77" s="8" t="s">
        <v>25</v>
      </c>
      <c r="E77" s="15">
        <v>98</v>
      </c>
      <c r="F77" s="19">
        <v>0</v>
      </c>
      <c r="G77" s="30">
        <f t="shared" si="1"/>
        <v>0</v>
      </c>
    </row>
    <row r="78" spans="1:7" x14ac:dyDescent="0.25">
      <c r="A78" s="53" t="s">
        <v>10</v>
      </c>
      <c r="B78" s="54" t="s">
        <v>53</v>
      </c>
      <c r="C78" s="10" t="s">
        <v>18</v>
      </c>
      <c r="D78" s="8" t="s">
        <v>26</v>
      </c>
      <c r="E78" s="15">
        <v>33</v>
      </c>
      <c r="F78" s="19">
        <v>0</v>
      </c>
      <c r="G78" s="30">
        <f t="shared" si="1"/>
        <v>0</v>
      </c>
    </row>
    <row r="79" spans="1:7" x14ac:dyDescent="0.25">
      <c r="A79" s="53" t="s">
        <v>10</v>
      </c>
      <c r="B79" s="54" t="s">
        <v>53</v>
      </c>
      <c r="C79" s="10" t="s">
        <v>19</v>
      </c>
      <c r="D79" s="8" t="s">
        <v>27</v>
      </c>
      <c r="E79" s="15">
        <v>33</v>
      </c>
      <c r="F79" s="19">
        <v>0</v>
      </c>
      <c r="G79" s="30">
        <f t="shared" si="1"/>
        <v>0</v>
      </c>
    </row>
    <row r="80" spans="1:7" x14ac:dyDescent="0.25">
      <c r="A80" s="53" t="s">
        <v>10</v>
      </c>
      <c r="B80" s="54" t="s">
        <v>53</v>
      </c>
      <c r="C80" s="10" t="s">
        <v>20</v>
      </c>
      <c r="D80" s="8" t="s">
        <v>28</v>
      </c>
      <c r="E80" s="15">
        <v>33</v>
      </c>
      <c r="F80" s="19">
        <v>1</v>
      </c>
      <c r="G80" s="30">
        <f t="shared" si="1"/>
        <v>33</v>
      </c>
    </row>
    <row r="81" spans="1:7" x14ac:dyDescent="0.25">
      <c r="A81" s="53" t="s">
        <v>10</v>
      </c>
      <c r="B81" s="54" t="s">
        <v>53</v>
      </c>
      <c r="C81" s="10" t="s">
        <v>20</v>
      </c>
      <c r="D81" s="8" t="s">
        <v>34</v>
      </c>
      <c r="E81" s="15">
        <v>24</v>
      </c>
      <c r="F81" s="19">
        <v>0</v>
      </c>
      <c r="G81" s="30">
        <f t="shared" si="1"/>
        <v>0</v>
      </c>
    </row>
    <row r="82" spans="1:7" x14ac:dyDescent="0.25">
      <c r="A82" s="53" t="s">
        <v>10</v>
      </c>
      <c r="B82" s="54" t="s">
        <v>53</v>
      </c>
      <c r="C82" s="10" t="s">
        <v>21</v>
      </c>
      <c r="D82" s="8" t="s">
        <v>29</v>
      </c>
      <c r="E82" s="15">
        <v>52</v>
      </c>
      <c r="F82" s="19">
        <v>0</v>
      </c>
      <c r="G82" s="30">
        <f t="shared" si="1"/>
        <v>0</v>
      </c>
    </row>
    <row r="83" spans="1:7" x14ac:dyDescent="0.25">
      <c r="A83" s="53" t="s">
        <v>10</v>
      </c>
      <c r="B83" s="54" t="s">
        <v>53</v>
      </c>
      <c r="C83" s="10" t="s">
        <v>22</v>
      </c>
      <c r="D83" s="8" t="s">
        <v>30</v>
      </c>
      <c r="E83" s="15">
        <v>50</v>
      </c>
      <c r="F83" s="19">
        <v>0</v>
      </c>
      <c r="G83" s="30">
        <f t="shared" si="1"/>
        <v>0</v>
      </c>
    </row>
    <row r="84" spans="1:7" x14ac:dyDescent="0.25">
      <c r="A84" s="53" t="s">
        <v>10</v>
      </c>
      <c r="B84" s="54" t="s">
        <v>53</v>
      </c>
      <c r="C84" s="10" t="s">
        <v>23</v>
      </c>
      <c r="D84" s="8" t="s">
        <v>31</v>
      </c>
      <c r="E84" s="15">
        <v>24</v>
      </c>
      <c r="F84" s="19">
        <v>7</v>
      </c>
      <c r="G84" s="30">
        <f t="shared" si="1"/>
        <v>168</v>
      </c>
    </row>
    <row r="85" spans="1:7" x14ac:dyDescent="0.25">
      <c r="A85" s="53" t="s">
        <v>10</v>
      </c>
      <c r="B85" s="54" t="s">
        <v>53</v>
      </c>
      <c r="C85" s="10" t="s">
        <v>24</v>
      </c>
      <c r="D85" s="8" t="s">
        <v>32</v>
      </c>
      <c r="E85" s="15">
        <v>24</v>
      </c>
      <c r="F85" s="19">
        <v>5</v>
      </c>
      <c r="G85" s="30">
        <f t="shared" si="1"/>
        <v>120</v>
      </c>
    </row>
    <row r="86" spans="1:7" ht="15.75" thickBot="1" x14ac:dyDescent="0.3">
      <c r="A86" s="49" t="s">
        <v>10</v>
      </c>
      <c r="B86" s="50" t="s">
        <v>53</v>
      </c>
      <c r="C86" s="32"/>
      <c r="D86" s="33" t="s">
        <v>36</v>
      </c>
      <c r="E86" s="34"/>
      <c r="F86" s="35"/>
      <c r="G86" s="36">
        <v>1241.53</v>
      </c>
    </row>
    <row r="87" spans="1:7" ht="15.75" thickBot="1" x14ac:dyDescent="0.3">
      <c r="A87" s="57" t="s">
        <v>39</v>
      </c>
      <c r="B87" s="38" t="s">
        <v>65</v>
      </c>
      <c r="C87" s="39"/>
      <c r="D87" s="40" t="s">
        <v>36</v>
      </c>
      <c r="E87" s="41"/>
      <c r="F87" s="42"/>
      <c r="G87" s="43">
        <v>2854.41</v>
      </c>
    </row>
    <row r="88" spans="1:7" ht="15.75" thickBot="1" x14ac:dyDescent="0.3">
      <c r="A88" s="57" t="s">
        <v>40</v>
      </c>
      <c r="B88" s="38" t="s">
        <v>52</v>
      </c>
      <c r="C88" s="39"/>
      <c r="D88" s="40" t="s">
        <v>36</v>
      </c>
      <c r="E88" s="41"/>
      <c r="F88" s="42"/>
      <c r="G88" s="43">
        <v>15</v>
      </c>
    </row>
    <row r="89" spans="1:7" ht="15.75" thickBot="1" x14ac:dyDescent="0.3">
      <c r="A89" s="57" t="s">
        <v>41</v>
      </c>
      <c r="B89" s="38"/>
      <c r="C89" s="39"/>
      <c r="D89" s="40" t="s">
        <v>42</v>
      </c>
      <c r="E89" s="58" t="s">
        <v>44</v>
      </c>
      <c r="F89" s="59"/>
      <c r="G89" s="43">
        <v>12704</v>
      </c>
    </row>
    <row r="90" spans="1:7" x14ac:dyDescent="0.25">
      <c r="F90" s="17" t="s">
        <v>68</v>
      </c>
      <c r="G90" s="11">
        <f>SUM(G8:G89)</f>
        <v>973953.28</v>
      </c>
    </row>
    <row r="92" spans="1:7" ht="18.75" x14ac:dyDescent="0.3">
      <c r="C92" s="63"/>
      <c r="D92" s="1"/>
      <c r="E92" s="12"/>
      <c r="F92" s="16"/>
      <c r="G92" s="2"/>
    </row>
  </sheetData>
  <sheetProtection sort="0" autoFilter="0"/>
  <protectedRanges>
    <protectedRange sqref="A8:D89" name="AllowSortFilter"/>
  </protectedRanges>
  <autoFilter ref="A7:D90" xr:uid="{19DB6217-ACC7-40FB-B94D-8F42DB9F5ABA}"/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72C7B-E3D4-4CB8-B708-1184993418EC}">
  <dimension ref="A1:L97"/>
  <sheetViews>
    <sheetView showGridLines="0" workbookViewId="0">
      <selection activeCell="H4" sqref="H4"/>
    </sheetView>
  </sheetViews>
  <sheetFormatPr defaultRowHeight="15" x14ac:dyDescent="0.25"/>
  <cols>
    <col min="1" max="1" width="22" customWidth="1"/>
    <col min="2" max="2" width="30.7109375" bestFit="1" customWidth="1"/>
    <col min="3" max="3" width="14.42578125" customWidth="1"/>
    <col min="4" max="4" width="33.42578125" bestFit="1" customWidth="1"/>
    <col min="5" max="5" width="14.85546875" style="21" bestFit="1" customWidth="1"/>
    <col min="6" max="6" width="18.28515625" style="20" customWidth="1"/>
    <col min="7" max="7" width="16.42578125" style="11" customWidth="1"/>
  </cols>
  <sheetData>
    <row r="1" spans="1:12" s="1" customFormat="1" ht="18.75" x14ac:dyDescent="0.3">
      <c r="A1" s="65" t="s">
        <v>69</v>
      </c>
      <c r="B1" s="65"/>
      <c r="C1" s="66"/>
      <c r="D1" s="66"/>
      <c r="E1" s="66"/>
      <c r="F1" s="66"/>
      <c r="G1" s="66"/>
      <c r="H1"/>
      <c r="I1"/>
      <c r="J1"/>
      <c r="K1"/>
      <c r="L1"/>
    </row>
    <row r="2" spans="1:12" s="1" customFormat="1" ht="18.75" x14ac:dyDescent="0.3">
      <c r="A2" s="65" t="s">
        <v>70</v>
      </c>
      <c r="B2" s="65"/>
      <c r="C2" s="66"/>
      <c r="D2" s="66"/>
      <c r="E2" s="66"/>
      <c r="F2" s="66"/>
      <c r="G2" s="66"/>
      <c r="H2"/>
      <c r="I2"/>
      <c r="J2"/>
      <c r="K2"/>
      <c r="L2"/>
    </row>
    <row r="3" spans="1:12" s="1" customFormat="1" ht="18.75" x14ac:dyDescent="0.3">
      <c r="A3" s="65" t="s">
        <v>71</v>
      </c>
      <c r="B3" s="65"/>
      <c r="C3" s="66"/>
      <c r="D3" s="66"/>
      <c r="E3" s="66"/>
      <c r="F3" s="66"/>
      <c r="G3" s="66"/>
      <c r="H3"/>
      <c r="I3"/>
      <c r="J3"/>
      <c r="K3"/>
      <c r="L3"/>
    </row>
    <row r="4" spans="1:12" ht="16.5" customHeight="1" x14ac:dyDescent="0.3">
      <c r="A4" s="65" t="s">
        <v>73</v>
      </c>
      <c r="B4" s="65"/>
      <c r="C4" s="66"/>
      <c r="D4" s="66"/>
      <c r="E4" s="66"/>
      <c r="F4" s="66"/>
      <c r="G4" s="66"/>
    </row>
    <row r="5" spans="1:12" ht="16.5" customHeight="1" x14ac:dyDescent="0.3">
      <c r="A5" s="65">
        <v>2019</v>
      </c>
      <c r="B5" s="65"/>
      <c r="C5" s="66"/>
      <c r="D5" s="66"/>
      <c r="E5" s="66"/>
      <c r="F5" s="66"/>
      <c r="G5" s="66"/>
      <c r="H5" s="66"/>
      <c r="I5" s="66"/>
    </row>
    <row r="6" spans="1:12" ht="16.5" customHeight="1" x14ac:dyDescent="0.25">
      <c r="E6"/>
      <c r="F6"/>
      <c r="G6"/>
    </row>
    <row r="7" spans="1:12" ht="16.5" customHeight="1" thickBot="1" x14ac:dyDescent="0.3">
      <c r="E7"/>
      <c r="F7"/>
      <c r="G7"/>
    </row>
    <row r="8" spans="1:12" ht="15.75" thickBot="1" x14ac:dyDescent="0.3">
      <c r="A8" s="3">
        <v>2019</v>
      </c>
      <c r="B8" s="4" t="s">
        <v>0</v>
      </c>
      <c r="C8" s="5" t="s">
        <v>58</v>
      </c>
      <c r="D8" s="5" t="s">
        <v>1</v>
      </c>
      <c r="E8" s="14" t="s">
        <v>43</v>
      </c>
      <c r="F8" s="18" t="s">
        <v>2</v>
      </c>
      <c r="G8" s="6" t="s">
        <v>3</v>
      </c>
    </row>
    <row r="9" spans="1:12" x14ac:dyDescent="0.25">
      <c r="A9" s="23" t="s">
        <v>4</v>
      </c>
      <c r="B9" s="24" t="s">
        <v>46</v>
      </c>
      <c r="C9" s="25" t="s">
        <v>5</v>
      </c>
      <c r="D9" s="26" t="s">
        <v>11</v>
      </c>
      <c r="E9" s="27">
        <v>33</v>
      </c>
      <c r="F9" s="28">
        <v>403</v>
      </c>
      <c r="G9" s="29">
        <f>+F9*E9</f>
        <v>13299</v>
      </c>
    </row>
    <row r="10" spans="1:12" x14ac:dyDescent="0.25">
      <c r="A10" s="53" t="s">
        <v>4</v>
      </c>
      <c r="B10" s="54" t="s">
        <v>46</v>
      </c>
      <c r="C10" s="9" t="s">
        <v>5</v>
      </c>
      <c r="D10" s="7" t="s">
        <v>63</v>
      </c>
      <c r="E10" s="15">
        <v>24</v>
      </c>
      <c r="F10" s="19">
        <v>5</v>
      </c>
      <c r="G10" s="30">
        <f>+F10*E10</f>
        <v>120</v>
      </c>
    </row>
    <row r="11" spans="1:12" x14ac:dyDescent="0.25">
      <c r="A11" s="53" t="s">
        <v>4</v>
      </c>
      <c r="B11" s="54" t="s">
        <v>46</v>
      </c>
      <c r="C11" s="10" t="s">
        <v>6</v>
      </c>
      <c r="D11" s="8" t="s">
        <v>12</v>
      </c>
      <c r="E11" s="15">
        <v>33</v>
      </c>
      <c r="F11" s="19">
        <v>683</v>
      </c>
      <c r="G11" s="30">
        <f t="shared" ref="G11:G81" si="0">+F11*E11</f>
        <v>22539</v>
      </c>
    </row>
    <row r="12" spans="1:12" x14ac:dyDescent="0.25">
      <c r="A12" s="53" t="s">
        <v>4</v>
      </c>
      <c r="B12" s="54" t="s">
        <v>46</v>
      </c>
      <c r="C12" s="10" t="s">
        <v>15</v>
      </c>
      <c r="D12" s="8" t="s">
        <v>13</v>
      </c>
      <c r="E12" s="15">
        <v>33</v>
      </c>
      <c r="F12" s="19">
        <v>262</v>
      </c>
      <c r="G12" s="30">
        <f t="shared" si="0"/>
        <v>8646</v>
      </c>
    </row>
    <row r="13" spans="1:12" x14ac:dyDescent="0.25">
      <c r="A13" s="53" t="s">
        <v>4</v>
      </c>
      <c r="B13" s="54" t="s">
        <v>46</v>
      </c>
      <c r="C13" s="10" t="s">
        <v>16</v>
      </c>
      <c r="D13" s="8" t="s">
        <v>14</v>
      </c>
      <c r="E13" s="15">
        <v>33</v>
      </c>
      <c r="F13" s="19">
        <v>108</v>
      </c>
      <c r="G13" s="30">
        <f t="shared" si="0"/>
        <v>3564</v>
      </c>
    </row>
    <row r="14" spans="1:12" x14ac:dyDescent="0.25">
      <c r="A14" s="53" t="s">
        <v>4</v>
      </c>
      <c r="B14" s="54" t="s">
        <v>46</v>
      </c>
      <c r="C14" s="10" t="s">
        <v>17</v>
      </c>
      <c r="D14" s="8" t="s">
        <v>25</v>
      </c>
      <c r="E14" s="15">
        <v>98</v>
      </c>
      <c r="F14" s="19">
        <v>0</v>
      </c>
      <c r="G14" s="30">
        <f t="shared" si="0"/>
        <v>0</v>
      </c>
    </row>
    <row r="15" spans="1:12" x14ac:dyDescent="0.25">
      <c r="A15" s="53" t="s">
        <v>4</v>
      </c>
      <c r="B15" s="54" t="s">
        <v>46</v>
      </c>
      <c r="C15" s="10" t="s">
        <v>18</v>
      </c>
      <c r="D15" s="8" t="s">
        <v>26</v>
      </c>
      <c r="E15" s="15">
        <v>33</v>
      </c>
      <c r="F15" s="19">
        <v>0</v>
      </c>
      <c r="G15" s="30">
        <f t="shared" si="0"/>
        <v>0</v>
      </c>
    </row>
    <row r="16" spans="1:12" x14ac:dyDescent="0.25">
      <c r="A16" s="53" t="s">
        <v>4</v>
      </c>
      <c r="B16" s="54" t="s">
        <v>46</v>
      </c>
      <c r="C16" s="10" t="s">
        <v>18</v>
      </c>
      <c r="D16" s="8" t="s">
        <v>33</v>
      </c>
      <c r="E16" s="15">
        <v>24</v>
      </c>
      <c r="F16" s="19">
        <v>1</v>
      </c>
      <c r="G16" s="30">
        <f t="shared" si="0"/>
        <v>24</v>
      </c>
    </row>
    <row r="17" spans="1:7" x14ac:dyDescent="0.25">
      <c r="A17" s="53" t="s">
        <v>4</v>
      </c>
      <c r="B17" s="54" t="s">
        <v>46</v>
      </c>
      <c r="C17" s="10" t="s">
        <v>19</v>
      </c>
      <c r="D17" s="8" t="s">
        <v>27</v>
      </c>
      <c r="E17" s="15">
        <v>33</v>
      </c>
      <c r="F17" s="19">
        <v>1</v>
      </c>
      <c r="G17" s="30">
        <f t="shared" si="0"/>
        <v>33</v>
      </c>
    </row>
    <row r="18" spans="1:7" x14ac:dyDescent="0.25">
      <c r="A18" s="53" t="s">
        <v>4</v>
      </c>
      <c r="B18" s="54" t="s">
        <v>46</v>
      </c>
      <c r="C18" s="10" t="s">
        <v>20</v>
      </c>
      <c r="D18" s="8" t="s">
        <v>28</v>
      </c>
      <c r="E18" s="15">
        <v>33</v>
      </c>
      <c r="F18" s="19">
        <v>3</v>
      </c>
      <c r="G18" s="30">
        <f t="shared" si="0"/>
        <v>99</v>
      </c>
    </row>
    <row r="19" spans="1:7" x14ac:dyDescent="0.25">
      <c r="A19" s="53" t="s">
        <v>4</v>
      </c>
      <c r="B19" s="54" t="s">
        <v>46</v>
      </c>
      <c r="C19" s="10" t="s">
        <v>20</v>
      </c>
      <c r="D19" s="8" t="s">
        <v>34</v>
      </c>
      <c r="E19" s="15">
        <v>24</v>
      </c>
      <c r="F19" s="19">
        <v>7</v>
      </c>
      <c r="G19" s="30">
        <f t="shared" si="0"/>
        <v>168</v>
      </c>
    </row>
    <row r="20" spans="1:7" x14ac:dyDescent="0.25">
      <c r="A20" s="53" t="s">
        <v>4</v>
      </c>
      <c r="B20" s="54" t="s">
        <v>46</v>
      </c>
      <c r="C20" s="10" t="s">
        <v>21</v>
      </c>
      <c r="D20" s="8" t="s">
        <v>29</v>
      </c>
      <c r="E20" s="15">
        <v>52</v>
      </c>
      <c r="F20" s="19">
        <v>8</v>
      </c>
      <c r="G20" s="30">
        <f t="shared" si="0"/>
        <v>416</v>
      </c>
    </row>
    <row r="21" spans="1:7" x14ac:dyDescent="0.25">
      <c r="A21" s="53" t="s">
        <v>4</v>
      </c>
      <c r="B21" s="54" t="s">
        <v>46</v>
      </c>
      <c r="C21" s="10" t="s">
        <v>55</v>
      </c>
      <c r="D21" s="8" t="s">
        <v>56</v>
      </c>
      <c r="E21" s="15">
        <v>-13</v>
      </c>
      <c r="F21" s="19">
        <v>8</v>
      </c>
      <c r="G21" s="30">
        <f t="shared" si="0"/>
        <v>-104</v>
      </c>
    </row>
    <row r="22" spans="1:7" x14ac:dyDescent="0.25">
      <c r="A22" s="53" t="s">
        <v>4</v>
      </c>
      <c r="B22" s="54" t="s">
        <v>46</v>
      </c>
      <c r="C22" s="10" t="s">
        <v>22</v>
      </c>
      <c r="D22" s="8" t="s">
        <v>30</v>
      </c>
      <c r="E22" s="15">
        <v>50</v>
      </c>
      <c r="F22" s="19">
        <v>1</v>
      </c>
      <c r="G22" s="30">
        <f t="shared" si="0"/>
        <v>50</v>
      </c>
    </row>
    <row r="23" spans="1:7" x14ac:dyDescent="0.25">
      <c r="A23" s="53" t="s">
        <v>4</v>
      </c>
      <c r="B23" s="54" t="s">
        <v>46</v>
      </c>
      <c r="C23" s="10" t="s">
        <v>22</v>
      </c>
      <c r="D23" s="8" t="s">
        <v>30</v>
      </c>
      <c r="E23" s="15">
        <v>52</v>
      </c>
      <c r="F23" s="19">
        <v>1</v>
      </c>
      <c r="G23" s="30">
        <f t="shared" si="0"/>
        <v>52</v>
      </c>
    </row>
    <row r="24" spans="1:7" x14ac:dyDescent="0.25">
      <c r="A24" s="53" t="s">
        <v>4</v>
      </c>
      <c r="B24" s="54" t="s">
        <v>46</v>
      </c>
      <c r="C24" s="10" t="s">
        <v>57</v>
      </c>
      <c r="D24" s="8" t="s">
        <v>42</v>
      </c>
      <c r="E24" s="15">
        <v>-13</v>
      </c>
      <c r="F24" s="19">
        <v>2</v>
      </c>
      <c r="G24" s="30">
        <f t="shared" si="0"/>
        <v>-26</v>
      </c>
    </row>
    <row r="25" spans="1:7" x14ac:dyDescent="0.25">
      <c r="A25" s="53" t="s">
        <v>4</v>
      </c>
      <c r="B25" s="54" t="s">
        <v>46</v>
      </c>
      <c r="C25" s="10" t="s">
        <v>23</v>
      </c>
      <c r="D25" s="8" t="s">
        <v>31</v>
      </c>
      <c r="E25" s="15">
        <v>24</v>
      </c>
      <c r="F25" s="19">
        <v>2577</v>
      </c>
      <c r="G25" s="30">
        <f t="shared" si="0"/>
        <v>61848</v>
      </c>
    </row>
    <row r="26" spans="1:7" x14ac:dyDescent="0.25">
      <c r="A26" s="53" t="s">
        <v>4</v>
      </c>
      <c r="B26" s="54" t="s">
        <v>46</v>
      </c>
      <c r="C26" s="10" t="s">
        <v>24</v>
      </c>
      <c r="D26" s="8" t="s">
        <v>32</v>
      </c>
      <c r="E26" s="15">
        <v>24</v>
      </c>
      <c r="F26" s="19">
        <v>1552</v>
      </c>
      <c r="G26" s="30">
        <f t="shared" si="0"/>
        <v>37248</v>
      </c>
    </row>
    <row r="27" spans="1:7" x14ac:dyDescent="0.25">
      <c r="A27" s="53" t="s">
        <v>4</v>
      </c>
      <c r="B27" s="54" t="s">
        <v>46</v>
      </c>
      <c r="C27" s="10" t="s">
        <v>61</v>
      </c>
      <c r="D27" s="8" t="s">
        <v>62</v>
      </c>
      <c r="E27" s="15"/>
      <c r="F27" s="19"/>
      <c r="G27" s="30">
        <v>-473</v>
      </c>
    </row>
    <row r="28" spans="1:7" ht="15.75" thickBot="1" x14ac:dyDescent="0.3">
      <c r="A28" s="49" t="s">
        <v>7</v>
      </c>
      <c r="B28" s="50" t="s">
        <v>46</v>
      </c>
      <c r="C28" s="32"/>
      <c r="D28" s="33" t="s">
        <v>36</v>
      </c>
      <c r="E28" s="34"/>
      <c r="F28" s="35"/>
      <c r="G28" s="36">
        <f>623850.41+761.98</f>
        <v>624612.39</v>
      </c>
    </row>
    <row r="29" spans="1:7" x14ac:dyDescent="0.25">
      <c r="A29" s="23" t="s">
        <v>7</v>
      </c>
      <c r="B29" s="26" t="s">
        <v>47</v>
      </c>
      <c r="C29" s="25" t="s">
        <v>5</v>
      </c>
      <c r="D29" s="26" t="s">
        <v>11</v>
      </c>
      <c r="E29" s="27">
        <v>33</v>
      </c>
      <c r="F29" s="28">
        <v>0</v>
      </c>
      <c r="G29" s="29">
        <f t="shared" si="0"/>
        <v>0</v>
      </c>
    </row>
    <row r="30" spans="1:7" x14ac:dyDescent="0.25">
      <c r="A30" s="53" t="s">
        <v>7</v>
      </c>
      <c r="B30" s="54" t="s">
        <v>47</v>
      </c>
      <c r="C30" s="10" t="s">
        <v>6</v>
      </c>
      <c r="D30" s="8" t="s">
        <v>12</v>
      </c>
      <c r="E30" s="15">
        <v>33</v>
      </c>
      <c r="F30" s="19">
        <v>4</v>
      </c>
      <c r="G30" s="30">
        <f t="shared" si="0"/>
        <v>132</v>
      </c>
    </row>
    <row r="31" spans="1:7" x14ac:dyDescent="0.25">
      <c r="A31" s="53" t="s">
        <v>7</v>
      </c>
      <c r="B31" s="54" t="s">
        <v>47</v>
      </c>
      <c r="C31" s="10" t="s">
        <v>15</v>
      </c>
      <c r="D31" s="8" t="s">
        <v>13</v>
      </c>
      <c r="E31" s="15">
        <v>33</v>
      </c>
      <c r="F31" s="19">
        <v>0</v>
      </c>
      <c r="G31" s="30">
        <f t="shared" si="0"/>
        <v>0</v>
      </c>
    </row>
    <row r="32" spans="1:7" x14ac:dyDescent="0.25">
      <c r="A32" s="53" t="s">
        <v>7</v>
      </c>
      <c r="B32" s="54" t="s">
        <v>47</v>
      </c>
      <c r="C32" s="10" t="s">
        <v>16</v>
      </c>
      <c r="D32" s="8" t="s">
        <v>14</v>
      </c>
      <c r="E32" s="15">
        <v>33</v>
      </c>
      <c r="F32" s="19">
        <v>0</v>
      </c>
      <c r="G32" s="30">
        <f t="shared" si="0"/>
        <v>0</v>
      </c>
    </row>
    <row r="33" spans="1:7" x14ac:dyDescent="0.25">
      <c r="A33" s="53" t="s">
        <v>7</v>
      </c>
      <c r="B33" s="54" t="s">
        <v>47</v>
      </c>
      <c r="C33" s="10" t="s">
        <v>17</v>
      </c>
      <c r="D33" s="8" t="s">
        <v>25</v>
      </c>
      <c r="E33" s="15">
        <v>98</v>
      </c>
      <c r="F33" s="19">
        <v>0</v>
      </c>
      <c r="G33" s="30">
        <f t="shared" si="0"/>
        <v>0</v>
      </c>
    </row>
    <row r="34" spans="1:7" x14ac:dyDescent="0.25">
      <c r="A34" s="53" t="s">
        <v>7</v>
      </c>
      <c r="B34" s="54" t="s">
        <v>47</v>
      </c>
      <c r="C34" s="10" t="s">
        <v>18</v>
      </c>
      <c r="D34" s="8" t="s">
        <v>26</v>
      </c>
      <c r="E34" s="15">
        <v>33</v>
      </c>
      <c r="F34" s="19">
        <v>0</v>
      </c>
      <c r="G34" s="30">
        <f t="shared" si="0"/>
        <v>0</v>
      </c>
    </row>
    <row r="35" spans="1:7" x14ac:dyDescent="0.25">
      <c r="A35" s="53" t="s">
        <v>7</v>
      </c>
      <c r="B35" s="54" t="s">
        <v>47</v>
      </c>
      <c r="C35" s="10" t="s">
        <v>18</v>
      </c>
      <c r="D35" s="8" t="s">
        <v>33</v>
      </c>
      <c r="E35" s="15">
        <v>24</v>
      </c>
      <c r="F35" s="19">
        <v>0</v>
      </c>
      <c r="G35" s="30">
        <f t="shared" si="0"/>
        <v>0</v>
      </c>
    </row>
    <row r="36" spans="1:7" x14ac:dyDescent="0.25">
      <c r="A36" s="53" t="s">
        <v>7</v>
      </c>
      <c r="B36" s="54" t="s">
        <v>47</v>
      </c>
      <c r="C36" s="10" t="s">
        <v>19</v>
      </c>
      <c r="D36" s="8" t="s">
        <v>27</v>
      </c>
      <c r="E36" s="15">
        <v>33</v>
      </c>
      <c r="F36" s="19">
        <v>0</v>
      </c>
      <c r="G36" s="30">
        <f t="shared" si="0"/>
        <v>0</v>
      </c>
    </row>
    <row r="37" spans="1:7" x14ac:dyDescent="0.25">
      <c r="A37" s="53" t="s">
        <v>7</v>
      </c>
      <c r="B37" s="54" t="s">
        <v>47</v>
      </c>
      <c r="C37" s="10" t="s">
        <v>20</v>
      </c>
      <c r="D37" s="8" t="s">
        <v>28</v>
      </c>
      <c r="E37" s="15">
        <v>33</v>
      </c>
      <c r="F37" s="19">
        <v>0</v>
      </c>
      <c r="G37" s="30">
        <f t="shared" si="0"/>
        <v>0</v>
      </c>
    </row>
    <row r="38" spans="1:7" x14ac:dyDescent="0.25">
      <c r="A38" s="53" t="s">
        <v>7</v>
      </c>
      <c r="B38" s="54" t="s">
        <v>47</v>
      </c>
      <c r="C38" s="10" t="s">
        <v>20</v>
      </c>
      <c r="D38" s="8" t="s">
        <v>34</v>
      </c>
      <c r="E38" s="15">
        <v>24</v>
      </c>
      <c r="F38" s="19">
        <v>4</v>
      </c>
      <c r="G38" s="30">
        <f t="shared" si="0"/>
        <v>96</v>
      </c>
    </row>
    <row r="39" spans="1:7" x14ac:dyDescent="0.25">
      <c r="A39" s="53" t="s">
        <v>7</v>
      </c>
      <c r="B39" s="54" t="s">
        <v>47</v>
      </c>
      <c r="C39" s="10" t="s">
        <v>21</v>
      </c>
      <c r="D39" s="8" t="s">
        <v>29</v>
      </c>
      <c r="E39" s="15">
        <v>52</v>
      </c>
      <c r="F39" s="19">
        <v>0</v>
      </c>
      <c r="G39" s="30">
        <f t="shared" si="0"/>
        <v>0</v>
      </c>
    </row>
    <row r="40" spans="1:7" x14ac:dyDescent="0.25">
      <c r="A40" s="53" t="s">
        <v>7</v>
      </c>
      <c r="B40" s="54" t="s">
        <v>47</v>
      </c>
      <c r="C40" s="10" t="s">
        <v>22</v>
      </c>
      <c r="D40" s="8" t="s">
        <v>30</v>
      </c>
      <c r="E40" s="15">
        <v>50</v>
      </c>
      <c r="F40" s="19">
        <v>0</v>
      </c>
      <c r="G40" s="30">
        <f t="shared" si="0"/>
        <v>0</v>
      </c>
    </row>
    <row r="41" spans="1:7" x14ac:dyDescent="0.25">
      <c r="A41" s="53" t="s">
        <v>7</v>
      </c>
      <c r="B41" s="54" t="s">
        <v>47</v>
      </c>
      <c r="C41" s="10" t="s">
        <v>23</v>
      </c>
      <c r="D41" s="8" t="s">
        <v>31</v>
      </c>
      <c r="E41" s="15">
        <v>24</v>
      </c>
      <c r="F41" s="19">
        <v>0</v>
      </c>
      <c r="G41" s="30">
        <f t="shared" si="0"/>
        <v>0</v>
      </c>
    </row>
    <row r="42" spans="1:7" x14ac:dyDescent="0.25">
      <c r="A42" s="53" t="s">
        <v>7</v>
      </c>
      <c r="B42" s="54" t="s">
        <v>47</v>
      </c>
      <c r="C42" s="10" t="s">
        <v>24</v>
      </c>
      <c r="D42" s="8" t="s">
        <v>32</v>
      </c>
      <c r="E42" s="15">
        <v>24</v>
      </c>
      <c r="F42" s="19">
        <v>1</v>
      </c>
      <c r="G42" s="30">
        <f t="shared" si="0"/>
        <v>24</v>
      </c>
    </row>
    <row r="43" spans="1:7" ht="15.75" thickBot="1" x14ac:dyDescent="0.3">
      <c r="A43" s="53" t="s">
        <v>7</v>
      </c>
      <c r="B43" s="54" t="s">
        <v>47</v>
      </c>
      <c r="C43" s="32"/>
      <c r="D43" s="33" t="s">
        <v>36</v>
      </c>
      <c r="E43" s="34"/>
      <c r="F43" s="35"/>
      <c r="G43" s="36">
        <f>700.48+0.88</f>
        <v>701.36</v>
      </c>
    </row>
    <row r="44" spans="1:7" x14ac:dyDescent="0.25">
      <c r="A44" s="23" t="s">
        <v>8</v>
      </c>
      <c r="B44" s="24" t="s">
        <v>48</v>
      </c>
      <c r="C44" s="25" t="s">
        <v>5</v>
      </c>
      <c r="D44" s="26" t="s">
        <v>11</v>
      </c>
      <c r="E44" s="27">
        <v>33</v>
      </c>
      <c r="F44" s="28">
        <v>18</v>
      </c>
      <c r="G44" s="29">
        <f t="shared" si="0"/>
        <v>594</v>
      </c>
    </row>
    <row r="45" spans="1:7" x14ac:dyDescent="0.25">
      <c r="A45" s="53" t="s">
        <v>8</v>
      </c>
      <c r="B45" s="55" t="s">
        <v>48</v>
      </c>
      <c r="C45" s="9" t="s">
        <v>5</v>
      </c>
      <c r="D45" s="7" t="s">
        <v>63</v>
      </c>
      <c r="E45" s="15">
        <v>24</v>
      </c>
      <c r="F45" s="19">
        <v>1</v>
      </c>
      <c r="G45" s="30">
        <f t="shared" si="0"/>
        <v>24</v>
      </c>
    </row>
    <row r="46" spans="1:7" x14ac:dyDescent="0.25">
      <c r="A46" s="53" t="s">
        <v>8</v>
      </c>
      <c r="B46" s="55" t="s">
        <v>48</v>
      </c>
      <c r="C46" s="10" t="s">
        <v>6</v>
      </c>
      <c r="D46" s="8" t="s">
        <v>12</v>
      </c>
      <c r="E46" s="15">
        <v>33</v>
      </c>
      <c r="F46" s="19">
        <v>37</v>
      </c>
      <c r="G46" s="30">
        <f t="shared" si="0"/>
        <v>1221</v>
      </c>
    </row>
    <row r="47" spans="1:7" x14ac:dyDescent="0.25">
      <c r="A47" s="53" t="s">
        <v>8</v>
      </c>
      <c r="B47" s="55" t="s">
        <v>48</v>
      </c>
      <c r="C47" s="10" t="s">
        <v>15</v>
      </c>
      <c r="D47" s="8" t="s">
        <v>13</v>
      </c>
      <c r="E47" s="15">
        <v>33</v>
      </c>
      <c r="F47" s="19">
        <v>21</v>
      </c>
      <c r="G47" s="30">
        <f t="shared" si="0"/>
        <v>693</v>
      </c>
    </row>
    <row r="48" spans="1:7" x14ac:dyDescent="0.25">
      <c r="A48" s="53" t="s">
        <v>8</v>
      </c>
      <c r="B48" s="55" t="s">
        <v>48</v>
      </c>
      <c r="C48" s="10" t="s">
        <v>16</v>
      </c>
      <c r="D48" s="8" t="s">
        <v>14</v>
      </c>
      <c r="E48" s="15">
        <v>33</v>
      </c>
      <c r="F48" s="19">
        <v>7</v>
      </c>
      <c r="G48" s="30">
        <f t="shared" si="0"/>
        <v>231</v>
      </c>
    </row>
    <row r="49" spans="1:7" x14ac:dyDescent="0.25">
      <c r="A49" s="53" t="s">
        <v>8</v>
      </c>
      <c r="B49" s="55" t="s">
        <v>48</v>
      </c>
      <c r="C49" s="10" t="s">
        <v>17</v>
      </c>
      <c r="D49" s="8" t="s">
        <v>25</v>
      </c>
      <c r="E49" s="15">
        <v>98</v>
      </c>
      <c r="F49" s="19">
        <v>0</v>
      </c>
      <c r="G49" s="30">
        <f t="shared" si="0"/>
        <v>0</v>
      </c>
    </row>
    <row r="50" spans="1:7" x14ac:dyDescent="0.25">
      <c r="A50" s="53" t="s">
        <v>8</v>
      </c>
      <c r="B50" s="55" t="s">
        <v>48</v>
      </c>
      <c r="C50" s="10" t="s">
        <v>18</v>
      </c>
      <c r="D50" s="8" t="s">
        <v>26</v>
      </c>
      <c r="E50" s="15">
        <v>33</v>
      </c>
      <c r="F50" s="19">
        <v>0</v>
      </c>
      <c r="G50" s="30">
        <f t="shared" si="0"/>
        <v>0</v>
      </c>
    </row>
    <row r="51" spans="1:7" x14ac:dyDescent="0.25">
      <c r="A51" s="53" t="s">
        <v>8</v>
      </c>
      <c r="B51" s="55" t="s">
        <v>48</v>
      </c>
      <c r="C51" s="10" t="s">
        <v>18</v>
      </c>
      <c r="D51" s="8" t="s">
        <v>33</v>
      </c>
      <c r="E51" s="15">
        <v>24</v>
      </c>
      <c r="F51" s="19">
        <v>0</v>
      </c>
      <c r="G51" s="30">
        <f t="shared" si="0"/>
        <v>0</v>
      </c>
    </row>
    <row r="52" spans="1:7" x14ac:dyDescent="0.25">
      <c r="A52" s="53" t="s">
        <v>8</v>
      </c>
      <c r="B52" s="55" t="s">
        <v>48</v>
      </c>
      <c r="C52" s="10" t="s">
        <v>19</v>
      </c>
      <c r="D52" s="8" t="s">
        <v>27</v>
      </c>
      <c r="E52" s="15">
        <v>33</v>
      </c>
      <c r="F52" s="19">
        <v>0</v>
      </c>
      <c r="G52" s="30">
        <f t="shared" si="0"/>
        <v>0</v>
      </c>
    </row>
    <row r="53" spans="1:7" x14ac:dyDescent="0.25">
      <c r="A53" s="53" t="s">
        <v>8</v>
      </c>
      <c r="B53" s="55" t="s">
        <v>48</v>
      </c>
      <c r="C53" s="10" t="s">
        <v>20</v>
      </c>
      <c r="D53" s="8" t="s">
        <v>28</v>
      </c>
      <c r="E53" s="15">
        <v>33</v>
      </c>
      <c r="F53" s="19">
        <v>29</v>
      </c>
      <c r="G53" s="30">
        <f t="shared" si="0"/>
        <v>957</v>
      </c>
    </row>
    <row r="54" spans="1:7" x14ac:dyDescent="0.25">
      <c r="A54" s="53" t="s">
        <v>8</v>
      </c>
      <c r="B54" s="55" t="s">
        <v>48</v>
      </c>
      <c r="C54" s="10" t="s">
        <v>20</v>
      </c>
      <c r="D54" s="8" t="s">
        <v>34</v>
      </c>
      <c r="E54" s="15">
        <v>24</v>
      </c>
      <c r="F54" s="19">
        <v>10</v>
      </c>
      <c r="G54" s="30">
        <f t="shared" si="0"/>
        <v>240</v>
      </c>
    </row>
    <row r="55" spans="1:7" x14ac:dyDescent="0.25">
      <c r="A55" s="53" t="s">
        <v>8</v>
      </c>
      <c r="B55" s="55" t="s">
        <v>48</v>
      </c>
      <c r="C55" s="10" t="s">
        <v>21</v>
      </c>
      <c r="D55" s="8" t="s">
        <v>29</v>
      </c>
      <c r="E55" s="15">
        <v>52</v>
      </c>
      <c r="F55" s="19">
        <v>0</v>
      </c>
      <c r="G55" s="30">
        <f t="shared" si="0"/>
        <v>0</v>
      </c>
    </row>
    <row r="56" spans="1:7" x14ac:dyDescent="0.25">
      <c r="A56" s="53" t="s">
        <v>8</v>
      </c>
      <c r="B56" s="55" t="s">
        <v>48</v>
      </c>
      <c r="C56" s="10" t="s">
        <v>55</v>
      </c>
      <c r="D56" s="8" t="s">
        <v>56</v>
      </c>
      <c r="E56" s="15">
        <v>-13</v>
      </c>
      <c r="F56" s="19">
        <v>2</v>
      </c>
      <c r="G56" s="30">
        <f t="shared" si="0"/>
        <v>-26</v>
      </c>
    </row>
    <row r="57" spans="1:7" x14ac:dyDescent="0.25">
      <c r="A57" s="53" t="s">
        <v>8</v>
      </c>
      <c r="B57" s="55" t="s">
        <v>48</v>
      </c>
      <c r="C57" s="10" t="s">
        <v>22</v>
      </c>
      <c r="D57" s="8" t="s">
        <v>30</v>
      </c>
      <c r="E57" s="15">
        <v>50</v>
      </c>
      <c r="F57" s="19">
        <v>0</v>
      </c>
      <c r="G57" s="30">
        <f t="shared" si="0"/>
        <v>0</v>
      </c>
    </row>
    <row r="58" spans="1:7" x14ac:dyDescent="0.25">
      <c r="A58" s="53" t="s">
        <v>8</v>
      </c>
      <c r="B58" s="55" t="s">
        <v>48</v>
      </c>
      <c r="C58" s="10" t="s">
        <v>23</v>
      </c>
      <c r="D58" s="8" t="s">
        <v>31</v>
      </c>
      <c r="E58" s="15">
        <v>24</v>
      </c>
      <c r="F58" s="19">
        <v>42</v>
      </c>
      <c r="G58" s="30">
        <f t="shared" si="0"/>
        <v>1008</v>
      </c>
    </row>
    <row r="59" spans="1:7" x14ac:dyDescent="0.25">
      <c r="A59" s="53" t="s">
        <v>8</v>
      </c>
      <c r="B59" s="55" t="s">
        <v>48</v>
      </c>
      <c r="C59" s="10" t="s">
        <v>24</v>
      </c>
      <c r="D59" s="8" t="s">
        <v>32</v>
      </c>
      <c r="E59" s="15">
        <v>24</v>
      </c>
      <c r="F59" s="19">
        <v>21</v>
      </c>
      <c r="G59" s="30">
        <f t="shared" si="0"/>
        <v>504</v>
      </c>
    </row>
    <row r="60" spans="1:7" x14ac:dyDescent="0.25">
      <c r="A60" s="53" t="s">
        <v>8</v>
      </c>
      <c r="B60" s="55" t="s">
        <v>48</v>
      </c>
      <c r="C60" s="10" t="s">
        <v>61</v>
      </c>
      <c r="D60" s="8" t="s">
        <v>62</v>
      </c>
      <c r="E60" s="15"/>
      <c r="F60" s="19"/>
      <c r="G60" s="30">
        <v>-3.47</v>
      </c>
    </row>
    <row r="61" spans="1:7" ht="15.75" thickBot="1" x14ac:dyDescent="0.3">
      <c r="A61" s="53" t="s">
        <v>8</v>
      </c>
      <c r="B61" s="55" t="s">
        <v>48</v>
      </c>
      <c r="C61" s="32"/>
      <c r="D61" s="33" t="s">
        <v>36</v>
      </c>
      <c r="E61" s="34"/>
      <c r="F61" s="35"/>
      <c r="G61" s="36">
        <f>44728.94+54.66</f>
        <v>44783.600000000006</v>
      </c>
    </row>
    <row r="62" spans="1:7" x14ac:dyDescent="0.25">
      <c r="A62" s="23" t="s">
        <v>9</v>
      </c>
      <c r="B62" s="24" t="s">
        <v>49</v>
      </c>
      <c r="C62" s="25" t="s">
        <v>5</v>
      </c>
      <c r="D62" s="26" t="s">
        <v>11</v>
      </c>
      <c r="E62" s="27">
        <v>33</v>
      </c>
      <c r="F62" s="28">
        <v>3</v>
      </c>
      <c r="G62" s="29">
        <f t="shared" si="0"/>
        <v>99</v>
      </c>
    </row>
    <row r="63" spans="1:7" x14ac:dyDescent="0.25">
      <c r="A63" s="53" t="s">
        <v>9</v>
      </c>
      <c r="B63" s="61" t="s">
        <v>49</v>
      </c>
      <c r="C63" s="10" t="s">
        <v>6</v>
      </c>
      <c r="D63" s="8" t="s">
        <v>12</v>
      </c>
      <c r="E63" s="15">
        <v>33</v>
      </c>
      <c r="F63" s="19">
        <v>8</v>
      </c>
      <c r="G63" s="30">
        <f t="shared" si="0"/>
        <v>264</v>
      </c>
    </row>
    <row r="64" spans="1:7" x14ac:dyDescent="0.25">
      <c r="A64" s="53" t="s">
        <v>9</v>
      </c>
      <c r="B64" s="61" t="s">
        <v>49</v>
      </c>
      <c r="C64" s="10" t="s">
        <v>15</v>
      </c>
      <c r="D64" s="8" t="s">
        <v>13</v>
      </c>
      <c r="E64" s="15">
        <v>33</v>
      </c>
      <c r="F64" s="19">
        <v>15</v>
      </c>
      <c r="G64" s="30">
        <f t="shared" si="0"/>
        <v>495</v>
      </c>
    </row>
    <row r="65" spans="1:7" x14ac:dyDescent="0.25">
      <c r="A65" s="53" t="s">
        <v>9</v>
      </c>
      <c r="B65" s="61" t="s">
        <v>49</v>
      </c>
      <c r="C65" s="10" t="s">
        <v>16</v>
      </c>
      <c r="D65" s="8" t="s">
        <v>14</v>
      </c>
      <c r="E65" s="15">
        <v>33</v>
      </c>
      <c r="F65" s="19">
        <v>15</v>
      </c>
      <c r="G65" s="30">
        <f t="shared" si="0"/>
        <v>495</v>
      </c>
    </row>
    <row r="66" spans="1:7" x14ac:dyDescent="0.25">
      <c r="A66" s="53" t="s">
        <v>9</v>
      </c>
      <c r="B66" s="61" t="s">
        <v>49</v>
      </c>
      <c r="C66" s="10" t="s">
        <v>17</v>
      </c>
      <c r="D66" s="8" t="s">
        <v>25</v>
      </c>
      <c r="E66" s="15">
        <v>98</v>
      </c>
      <c r="F66" s="19">
        <v>0</v>
      </c>
      <c r="G66" s="30">
        <f t="shared" si="0"/>
        <v>0</v>
      </c>
    </row>
    <row r="67" spans="1:7" x14ac:dyDescent="0.25">
      <c r="A67" s="53" t="s">
        <v>9</v>
      </c>
      <c r="B67" s="61" t="s">
        <v>49</v>
      </c>
      <c r="C67" s="10" t="s">
        <v>18</v>
      </c>
      <c r="D67" s="8" t="s">
        <v>26</v>
      </c>
      <c r="E67" s="15">
        <v>33</v>
      </c>
      <c r="F67" s="19">
        <v>0</v>
      </c>
      <c r="G67" s="30">
        <f t="shared" si="0"/>
        <v>0</v>
      </c>
    </row>
    <row r="68" spans="1:7" x14ac:dyDescent="0.25">
      <c r="A68" s="53" t="s">
        <v>9</v>
      </c>
      <c r="B68" s="61" t="s">
        <v>49</v>
      </c>
      <c r="C68" s="10" t="s">
        <v>18</v>
      </c>
      <c r="D68" s="8" t="s">
        <v>33</v>
      </c>
      <c r="E68" s="15">
        <v>24</v>
      </c>
      <c r="F68" s="19">
        <v>0</v>
      </c>
      <c r="G68" s="30">
        <f t="shared" si="0"/>
        <v>0</v>
      </c>
    </row>
    <row r="69" spans="1:7" x14ac:dyDescent="0.25">
      <c r="A69" s="53" t="s">
        <v>9</v>
      </c>
      <c r="B69" s="61" t="s">
        <v>49</v>
      </c>
      <c r="C69" s="10" t="s">
        <v>19</v>
      </c>
      <c r="D69" s="8" t="s">
        <v>27</v>
      </c>
      <c r="E69" s="15">
        <v>33</v>
      </c>
      <c r="F69" s="19">
        <v>0</v>
      </c>
      <c r="G69" s="30">
        <f t="shared" si="0"/>
        <v>0</v>
      </c>
    </row>
    <row r="70" spans="1:7" x14ac:dyDescent="0.25">
      <c r="A70" s="53" t="s">
        <v>9</v>
      </c>
      <c r="B70" s="61" t="s">
        <v>49</v>
      </c>
      <c r="C70" s="10" t="s">
        <v>20</v>
      </c>
      <c r="D70" s="8" t="s">
        <v>28</v>
      </c>
      <c r="E70" s="15">
        <v>33</v>
      </c>
      <c r="F70" s="19">
        <v>11</v>
      </c>
      <c r="G70" s="30">
        <f t="shared" si="0"/>
        <v>363</v>
      </c>
    </row>
    <row r="71" spans="1:7" x14ac:dyDescent="0.25">
      <c r="A71" s="53" t="s">
        <v>9</v>
      </c>
      <c r="B71" s="61" t="s">
        <v>49</v>
      </c>
      <c r="C71" s="10" t="s">
        <v>20</v>
      </c>
      <c r="D71" s="8" t="s">
        <v>34</v>
      </c>
      <c r="E71" s="15">
        <v>24</v>
      </c>
      <c r="F71" s="19">
        <v>0</v>
      </c>
      <c r="G71" s="30">
        <f t="shared" si="0"/>
        <v>0</v>
      </c>
    </row>
    <row r="72" spans="1:7" x14ac:dyDescent="0.25">
      <c r="A72" s="53" t="s">
        <v>9</v>
      </c>
      <c r="B72" s="61" t="s">
        <v>49</v>
      </c>
      <c r="C72" s="10" t="s">
        <v>21</v>
      </c>
      <c r="D72" s="8" t="s">
        <v>29</v>
      </c>
      <c r="E72" s="15">
        <v>52</v>
      </c>
      <c r="F72" s="19">
        <v>0</v>
      </c>
      <c r="G72" s="30">
        <f t="shared" si="0"/>
        <v>0</v>
      </c>
    </row>
    <row r="73" spans="1:7" x14ac:dyDescent="0.25">
      <c r="A73" s="53" t="s">
        <v>9</v>
      </c>
      <c r="B73" s="61" t="s">
        <v>49</v>
      </c>
      <c r="C73" s="10" t="s">
        <v>22</v>
      </c>
      <c r="D73" s="8" t="s">
        <v>30</v>
      </c>
      <c r="E73" s="15">
        <v>50</v>
      </c>
      <c r="F73" s="19">
        <v>0</v>
      </c>
      <c r="G73" s="30">
        <f t="shared" si="0"/>
        <v>0</v>
      </c>
    </row>
    <row r="74" spans="1:7" x14ac:dyDescent="0.25">
      <c r="A74" s="53" t="s">
        <v>9</v>
      </c>
      <c r="B74" s="61" t="s">
        <v>49</v>
      </c>
      <c r="C74" s="10" t="s">
        <v>23</v>
      </c>
      <c r="D74" s="8" t="s">
        <v>31</v>
      </c>
      <c r="E74" s="15">
        <v>24</v>
      </c>
      <c r="F74" s="19">
        <v>0</v>
      </c>
      <c r="G74" s="30">
        <f t="shared" si="0"/>
        <v>0</v>
      </c>
    </row>
    <row r="75" spans="1:7" x14ac:dyDescent="0.25">
      <c r="A75" s="53" t="s">
        <v>9</v>
      </c>
      <c r="B75" s="61" t="s">
        <v>49</v>
      </c>
      <c r="C75" s="10" t="s">
        <v>24</v>
      </c>
      <c r="D75" s="8" t="s">
        <v>32</v>
      </c>
      <c r="E75" s="15">
        <v>24</v>
      </c>
      <c r="F75" s="19">
        <v>0</v>
      </c>
      <c r="G75" s="30">
        <f t="shared" si="0"/>
        <v>0</v>
      </c>
    </row>
    <row r="76" spans="1:7" ht="15.75" thickBot="1" x14ac:dyDescent="0.3">
      <c r="A76" s="49" t="s">
        <v>9</v>
      </c>
      <c r="B76" s="62" t="s">
        <v>49</v>
      </c>
      <c r="C76" s="32"/>
      <c r="D76" s="33" t="s">
        <v>36</v>
      </c>
      <c r="E76" s="34"/>
      <c r="F76" s="35"/>
      <c r="G76" s="36">
        <f>40591.03+49.54</f>
        <v>40640.57</v>
      </c>
    </row>
    <row r="77" spans="1:7" ht="15.75" thickBot="1" x14ac:dyDescent="0.3">
      <c r="A77" s="44" t="s">
        <v>38</v>
      </c>
      <c r="B77" s="38" t="s">
        <v>50</v>
      </c>
      <c r="C77" s="39"/>
      <c r="D77" s="40" t="s">
        <v>36</v>
      </c>
      <c r="E77" s="41"/>
      <c r="F77" s="42"/>
      <c r="G77" s="43">
        <f>7171.73+8.83</f>
        <v>7180.5599999999995</v>
      </c>
    </row>
    <row r="78" spans="1:7" ht="15.75" thickBot="1" x14ac:dyDescent="0.3">
      <c r="A78" s="44" t="s">
        <v>37</v>
      </c>
      <c r="B78" s="38" t="s">
        <v>51</v>
      </c>
      <c r="C78" s="39"/>
      <c r="D78" s="40" t="s">
        <v>36</v>
      </c>
      <c r="E78" s="41"/>
      <c r="F78" s="42"/>
      <c r="G78" s="43">
        <f>428.66+0.53</f>
        <v>429.19</v>
      </c>
    </row>
    <row r="79" spans="1:7" x14ac:dyDescent="0.25">
      <c r="A79" s="23" t="s">
        <v>10</v>
      </c>
      <c r="B79" s="26" t="s">
        <v>53</v>
      </c>
      <c r="C79" s="25" t="s">
        <v>5</v>
      </c>
      <c r="D79" s="26" t="s">
        <v>11</v>
      </c>
      <c r="E79" s="27">
        <v>33</v>
      </c>
      <c r="F79" s="28">
        <v>1</v>
      </c>
      <c r="G79" s="29">
        <f t="shared" si="0"/>
        <v>33</v>
      </c>
    </row>
    <row r="80" spans="1:7" x14ac:dyDescent="0.25">
      <c r="A80" s="53" t="s">
        <v>10</v>
      </c>
      <c r="B80" s="54" t="s">
        <v>53</v>
      </c>
      <c r="C80" s="10" t="s">
        <v>6</v>
      </c>
      <c r="D80" s="8" t="s">
        <v>12</v>
      </c>
      <c r="E80" s="15">
        <v>33</v>
      </c>
      <c r="F80" s="19">
        <v>2</v>
      </c>
      <c r="G80" s="30">
        <f t="shared" si="0"/>
        <v>66</v>
      </c>
    </row>
    <row r="81" spans="1:7" x14ac:dyDescent="0.25">
      <c r="A81" s="53" t="s">
        <v>10</v>
      </c>
      <c r="B81" s="54" t="s">
        <v>53</v>
      </c>
      <c r="C81" s="10" t="s">
        <v>15</v>
      </c>
      <c r="D81" s="8" t="s">
        <v>13</v>
      </c>
      <c r="E81" s="15">
        <v>33</v>
      </c>
      <c r="F81" s="19">
        <v>1</v>
      </c>
      <c r="G81" s="30">
        <f t="shared" si="0"/>
        <v>33</v>
      </c>
    </row>
    <row r="82" spans="1:7" x14ac:dyDescent="0.25">
      <c r="A82" s="53" t="s">
        <v>10</v>
      </c>
      <c r="B82" s="54" t="s">
        <v>53</v>
      </c>
      <c r="C82" s="10" t="s">
        <v>16</v>
      </c>
      <c r="D82" s="8" t="s">
        <v>14</v>
      </c>
      <c r="E82" s="15">
        <v>33</v>
      </c>
      <c r="F82" s="19">
        <v>0</v>
      </c>
      <c r="G82" s="30">
        <f t="shared" ref="G82:G92" si="1">+F82*E82</f>
        <v>0</v>
      </c>
    </row>
    <row r="83" spans="1:7" x14ac:dyDescent="0.25">
      <c r="A83" s="53" t="s">
        <v>10</v>
      </c>
      <c r="B83" s="54" t="s">
        <v>53</v>
      </c>
      <c r="C83" s="10" t="s">
        <v>17</v>
      </c>
      <c r="D83" s="8" t="s">
        <v>25</v>
      </c>
      <c r="E83" s="15">
        <v>98</v>
      </c>
      <c r="F83" s="19">
        <v>0</v>
      </c>
      <c r="G83" s="30">
        <f t="shared" si="1"/>
        <v>0</v>
      </c>
    </row>
    <row r="84" spans="1:7" x14ac:dyDescent="0.25">
      <c r="A84" s="53" t="s">
        <v>10</v>
      </c>
      <c r="B84" s="54" t="s">
        <v>53</v>
      </c>
      <c r="C84" s="10" t="s">
        <v>18</v>
      </c>
      <c r="D84" s="8" t="s">
        <v>26</v>
      </c>
      <c r="E84" s="15">
        <v>33</v>
      </c>
      <c r="F84" s="19">
        <v>0</v>
      </c>
      <c r="G84" s="30">
        <f t="shared" si="1"/>
        <v>0</v>
      </c>
    </row>
    <row r="85" spans="1:7" x14ac:dyDescent="0.25">
      <c r="A85" s="53" t="s">
        <v>10</v>
      </c>
      <c r="B85" s="54" t="s">
        <v>53</v>
      </c>
      <c r="C85" s="10" t="s">
        <v>18</v>
      </c>
      <c r="D85" s="8" t="s">
        <v>33</v>
      </c>
      <c r="E85" s="15">
        <v>24</v>
      </c>
      <c r="F85" s="19">
        <v>0</v>
      </c>
      <c r="G85" s="30">
        <f t="shared" si="1"/>
        <v>0</v>
      </c>
    </row>
    <row r="86" spans="1:7" x14ac:dyDescent="0.25">
      <c r="A86" s="53" t="s">
        <v>10</v>
      </c>
      <c r="B86" s="54" t="s">
        <v>53</v>
      </c>
      <c r="C86" s="10" t="s">
        <v>19</v>
      </c>
      <c r="D86" s="8" t="s">
        <v>27</v>
      </c>
      <c r="E86" s="15">
        <v>33</v>
      </c>
      <c r="F86" s="19">
        <v>0</v>
      </c>
      <c r="G86" s="30">
        <f t="shared" si="1"/>
        <v>0</v>
      </c>
    </row>
    <row r="87" spans="1:7" x14ac:dyDescent="0.25">
      <c r="A87" s="53" t="s">
        <v>10</v>
      </c>
      <c r="B87" s="54" t="s">
        <v>53</v>
      </c>
      <c r="C87" s="10" t="s">
        <v>20</v>
      </c>
      <c r="D87" s="8" t="s">
        <v>28</v>
      </c>
      <c r="E87" s="15">
        <v>33</v>
      </c>
      <c r="F87" s="19">
        <v>0</v>
      </c>
      <c r="G87" s="30">
        <f t="shared" si="1"/>
        <v>0</v>
      </c>
    </row>
    <row r="88" spans="1:7" x14ac:dyDescent="0.25">
      <c r="A88" s="53" t="s">
        <v>10</v>
      </c>
      <c r="B88" s="54" t="s">
        <v>53</v>
      </c>
      <c r="C88" s="10" t="s">
        <v>20</v>
      </c>
      <c r="D88" s="8" t="s">
        <v>34</v>
      </c>
      <c r="E88" s="15">
        <v>24</v>
      </c>
      <c r="F88" s="19">
        <v>0</v>
      </c>
      <c r="G88" s="30">
        <f t="shared" si="1"/>
        <v>0</v>
      </c>
    </row>
    <row r="89" spans="1:7" x14ac:dyDescent="0.25">
      <c r="A89" s="53" t="s">
        <v>10</v>
      </c>
      <c r="B89" s="54" t="s">
        <v>53</v>
      </c>
      <c r="C89" s="10" t="s">
        <v>21</v>
      </c>
      <c r="D89" s="8" t="s">
        <v>29</v>
      </c>
      <c r="E89" s="15">
        <v>52</v>
      </c>
      <c r="F89" s="19">
        <v>0</v>
      </c>
      <c r="G89" s="30">
        <f t="shared" si="1"/>
        <v>0</v>
      </c>
    </row>
    <row r="90" spans="1:7" x14ac:dyDescent="0.25">
      <c r="A90" s="53" t="s">
        <v>10</v>
      </c>
      <c r="B90" s="54" t="s">
        <v>53</v>
      </c>
      <c r="C90" s="10" t="s">
        <v>22</v>
      </c>
      <c r="D90" s="8" t="s">
        <v>30</v>
      </c>
      <c r="E90" s="15">
        <v>50</v>
      </c>
      <c r="F90" s="19">
        <v>0</v>
      </c>
      <c r="G90" s="30">
        <f t="shared" si="1"/>
        <v>0</v>
      </c>
    </row>
    <row r="91" spans="1:7" x14ac:dyDescent="0.25">
      <c r="A91" s="53" t="s">
        <v>10</v>
      </c>
      <c r="B91" s="54" t="s">
        <v>53</v>
      </c>
      <c r="C91" s="10" t="s">
        <v>23</v>
      </c>
      <c r="D91" s="8" t="s">
        <v>31</v>
      </c>
      <c r="E91" s="15">
        <v>24</v>
      </c>
      <c r="F91" s="19">
        <v>2</v>
      </c>
      <c r="G91" s="30">
        <f t="shared" si="1"/>
        <v>48</v>
      </c>
    </row>
    <row r="92" spans="1:7" x14ac:dyDescent="0.25">
      <c r="A92" s="53" t="s">
        <v>10</v>
      </c>
      <c r="B92" s="54" t="s">
        <v>53</v>
      </c>
      <c r="C92" s="10" t="s">
        <v>24</v>
      </c>
      <c r="D92" s="8" t="s">
        <v>32</v>
      </c>
      <c r="E92" s="15">
        <v>24</v>
      </c>
      <c r="F92" s="19">
        <v>0</v>
      </c>
      <c r="G92" s="30">
        <f t="shared" si="1"/>
        <v>0</v>
      </c>
    </row>
    <row r="93" spans="1:7" ht="15.75" thickBot="1" x14ac:dyDescent="0.3">
      <c r="A93" s="49" t="s">
        <v>10</v>
      </c>
      <c r="B93" s="50" t="s">
        <v>53</v>
      </c>
      <c r="C93" s="32"/>
      <c r="D93" s="33" t="s">
        <v>36</v>
      </c>
      <c r="E93" s="34"/>
      <c r="F93" s="35"/>
      <c r="G93" s="36">
        <f>949.06+1.15</f>
        <v>950.20999999999992</v>
      </c>
    </row>
    <row r="94" spans="1:7" ht="15.75" thickBot="1" x14ac:dyDescent="0.3">
      <c r="A94" s="44" t="s">
        <v>39</v>
      </c>
      <c r="B94" s="38" t="s">
        <v>65</v>
      </c>
      <c r="C94" s="39"/>
      <c r="D94" s="40" t="s">
        <v>36</v>
      </c>
      <c r="E94" s="41"/>
      <c r="F94" s="42"/>
      <c r="G94" s="43">
        <f>4512.61+5.48</f>
        <v>4518.0899999999992</v>
      </c>
    </row>
    <row r="95" spans="1:7" x14ac:dyDescent="0.25">
      <c r="A95" s="45" t="s">
        <v>41</v>
      </c>
      <c r="B95" s="24"/>
      <c r="C95" s="25"/>
      <c r="D95" s="26" t="s">
        <v>54</v>
      </c>
      <c r="E95" s="27">
        <v>13</v>
      </c>
      <c r="F95" s="28">
        <v>797</v>
      </c>
      <c r="G95" s="29">
        <f>+E95*F95</f>
        <v>10361</v>
      </c>
    </row>
    <row r="96" spans="1:7" ht="15.75" thickBot="1" x14ac:dyDescent="0.3">
      <c r="A96" s="49" t="s">
        <v>41</v>
      </c>
      <c r="B96" s="31"/>
      <c r="C96" s="32"/>
      <c r="D96" s="33" t="s">
        <v>64</v>
      </c>
      <c r="E96" s="34"/>
      <c r="F96" s="35"/>
      <c r="G96" s="36">
        <v>9299.8700000000008</v>
      </c>
    </row>
    <row r="97" spans="6:7" x14ac:dyDescent="0.25">
      <c r="F97" s="20" t="s">
        <v>68</v>
      </c>
      <c r="G97" s="11">
        <f>SUM(G9:G96)</f>
        <v>898570.36999999988</v>
      </c>
    </row>
  </sheetData>
  <sheetProtection sort="0" autoFilter="0"/>
  <protectedRanges>
    <protectedRange sqref="A80:B93" name="AllowSortFilter_4"/>
    <protectedRange sqref="A63:B76" name="AllowSortFilter_3"/>
    <protectedRange sqref="A45:B61" name="AllowSortFilter_2"/>
    <protectedRange sqref="A30:B43" name="AllowSortFilter_1"/>
    <protectedRange sqref="A10:B28" name="AllowSortFilter"/>
  </protectedRanges>
  <autoFilter ref="A8:D96" xr:uid="{3DA72C7B-E3D4-4CB8-B708-1184993418EC}"/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D6D1-A932-47D4-97EA-07B83AED6741}">
  <dimension ref="A1:G95"/>
  <sheetViews>
    <sheetView showGridLines="0" workbookViewId="0">
      <selection activeCell="A4" sqref="A4"/>
    </sheetView>
  </sheetViews>
  <sheetFormatPr defaultRowHeight="15" x14ac:dyDescent="0.25"/>
  <cols>
    <col min="1" max="1" width="22" customWidth="1"/>
    <col min="2" max="2" width="30.7109375" bestFit="1" customWidth="1"/>
    <col min="3" max="3" width="14.42578125" customWidth="1"/>
    <col min="4" max="4" width="33.42578125" bestFit="1" customWidth="1"/>
    <col min="5" max="5" width="14.85546875" style="13" bestFit="1" customWidth="1"/>
    <col min="6" max="6" width="18.28515625" style="17" customWidth="1"/>
    <col min="7" max="7" width="16.42578125" style="11" customWidth="1"/>
  </cols>
  <sheetData>
    <row r="1" spans="1:7" ht="18.75" x14ac:dyDescent="0.3">
      <c r="A1" s="65" t="s">
        <v>69</v>
      </c>
      <c r="B1" s="65"/>
      <c r="C1" s="66"/>
      <c r="D1" s="66"/>
      <c r="E1" s="66"/>
      <c r="F1" s="66"/>
      <c r="G1" s="66"/>
    </row>
    <row r="2" spans="1:7" ht="18.75" x14ac:dyDescent="0.3">
      <c r="A2" s="65" t="s">
        <v>70</v>
      </c>
      <c r="B2" s="65"/>
      <c r="C2" s="66"/>
      <c r="D2" s="66"/>
      <c r="E2" s="66"/>
      <c r="F2" s="66"/>
      <c r="G2" s="66"/>
    </row>
    <row r="3" spans="1:7" ht="18.75" x14ac:dyDescent="0.3">
      <c r="A3" s="65" t="s">
        <v>71</v>
      </c>
      <c r="B3" s="65"/>
      <c r="C3" s="66"/>
      <c r="D3" s="66"/>
      <c r="E3" s="66"/>
      <c r="F3" s="66"/>
      <c r="G3" s="66"/>
    </row>
    <row r="4" spans="1:7" ht="18.75" x14ac:dyDescent="0.3">
      <c r="A4" s="65" t="s">
        <v>73</v>
      </c>
      <c r="B4" s="65"/>
      <c r="C4" s="66"/>
      <c r="D4" s="66"/>
      <c r="E4" s="66"/>
      <c r="F4" s="66"/>
      <c r="G4" s="66"/>
    </row>
    <row r="5" spans="1:7" ht="18.75" x14ac:dyDescent="0.3">
      <c r="A5" s="65">
        <v>2020</v>
      </c>
      <c r="B5" s="65"/>
      <c r="C5" s="66"/>
      <c r="D5" s="66"/>
      <c r="E5" s="66"/>
      <c r="F5" s="66"/>
      <c r="G5" s="66"/>
    </row>
    <row r="6" spans="1:7" ht="16.5" customHeight="1" thickBot="1" x14ac:dyDescent="0.3"/>
    <row r="7" spans="1:7" ht="15.75" thickBot="1" x14ac:dyDescent="0.3">
      <c r="A7" s="3">
        <v>2020</v>
      </c>
      <c r="B7" s="4" t="s">
        <v>0</v>
      </c>
      <c r="C7" s="5" t="s">
        <v>58</v>
      </c>
      <c r="D7" s="5" t="s">
        <v>1</v>
      </c>
      <c r="E7" s="14" t="s">
        <v>43</v>
      </c>
      <c r="F7" s="18" t="s">
        <v>2</v>
      </c>
      <c r="G7" s="6" t="s">
        <v>3</v>
      </c>
    </row>
    <row r="8" spans="1:7" x14ac:dyDescent="0.25">
      <c r="A8" s="23" t="s">
        <v>4</v>
      </c>
      <c r="B8" s="24" t="s">
        <v>46</v>
      </c>
      <c r="C8" s="25" t="s">
        <v>5</v>
      </c>
      <c r="D8" s="26" t="s">
        <v>11</v>
      </c>
      <c r="E8" s="27">
        <v>33</v>
      </c>
      <c r="F8" s="28">
        <v>107</v>
      </c>
      <c r="G8" s="29">
        <f>+F8*E8</f>
        <v>3531</v>
      </c>
    </row>
    <row r="9" spans="1:7" x14ac:dyDescent="0.25">
      <c r="A9" s="53" t="s">
        <v>4</v>
      </c>
      <c r="B9" s="54" t="s">
        <v>46</v>
      </c>
      <c r="C9" s="10" t="s">
        <v>6</v>
      </c>
      <c r="D9" s="8" t="s">
        <v>12</v>
      </c>
      <c r="E9" s="15">
        <v>33</v>
      </c>
      <c r="F9" s="19">
        <v>216</v>
      </c>
      <c r="G9" s="30">
        <f t="shared" ref="G9:G78" si="0">+F9*E9</f>
        <v>7128</v>
      </c>
    </row>
    <row r="10" spans="1:7" x14ac:dyDescent="0.25">
      <c r="A10" s="53" t="s">
        <v>4</v>
      </c>
      <c r="B10" s="54" t="s">
        <v>46</v>
      </c>
      <c r="C10" s="10" t="s">
        <v>15</v>
      </c>
      <c r="D10" s="8" t="s">
        <v>13</v>
      </c>
      <c r="E10" s="15">
        <v>33</v>
      </c>
      <c r="F10" s="19">
        <v>75</v>
      </c>
      <c r="G10" s="30">
        <f t="shared" si="0"/>
        <v>2475</v>
      </c>
    </row>
    <row r="11" spans="1:7" x14ac:dyDescent="0.25">
      <c r="A11" s="53" t="s">
        <v>4</v>
      </c>
      <c r="B11" s="54" t="s">
        <v>46</v>
      </c>
      <c r="C11" s="10" t="s">
        <v>16</v>
      </c>
      <c r="D11" s="8" t="s">
        <v>14</v>
      </c>
      <c r="E11" s="15">
        <v>33</v>
      </c>
      <c r="F11" s="19">
        <v>35</v>
      </c>
      <c r="G11" s="30">
        <f t="shared" si="0"/>
        <v>1155</v>
      </c>
    </row>
    <row r="12" spans="1:7" x14ac:dyDescent="0.25">
      <c r="A12" s="53" t="s">
        <v>4</v>
      </c>
      <c r="B12" s="54" t="s">
        <v>46</v>
      </c>
      <c r="C12" s="10" t="s">
        <v>17</v>
      </c>
      <c r="D12" s="8" t="s">
        <v>25</v>
      </c>
      <c r="E12" s="15">
        <v>98</v>
      </c>
      <c r="F12" s="19">
        <v>4</v>
      </c>
      <c r="G12" s="30">
        <f t="shared" si="0"/>
        <v>392</v>
      </c>
    </row>
    <row r="13" spans="1:7" x14ac:dyDescent="0.25">
      <c r="A13" s="53" t="s">
        <v>4</v>
      </c>
      <c r="B13" s="54" t="s">
        <v>46</v>
      </c>
      <c r="C13" s="10" t="s">
        <v>18</v>
      </c>
      <c r="D13" s="8" t="s">
        <v>26</v>
      </c>
      <c r="E13" s="15">
        <v>33</v>
      </c>
      <c r="F13" s="19">
        <v>2</v>
      </c>
      <c r="G13" s="30">
        <f t="shared" si="0"/>
        <v>66</v>
      </c>
    </row>
    <row r="14" spans="1:7" x14ac:dyDescent="0.25">
      <c r="A14" s="53" t="s">
        <v>4</v>
      </c>
      <c r="B14" s="54" t="s">
        <v>46</v>
      </c>
      <c r="C14" s="10" t="s">
        <v>18</v>
      </c>
      <c r="D14" s="8" t="s">
        <v>33</v>
      </c>
      <c r="E14" s="15">
        <v>24</v>
      </c>
      <c r="F14" s="19">
        <v>0</v>
      </c>
      <c r="G14" s="30">
        <f t="shared" si="0"/>
        <v>0</v>
      </c>
    </row>
    <row r="15" spans="1:7" x14ac:dyDescent="0.25">
      <c r="A15" s="53" t="s">
        <v>4</v>
      </c>
      <c r="B15" s="54" t="s">
        <v>46</v>
      </c>
      <c r="C15" s="10" t="s">
        <v>19</v>
      </c>
      <c r="D15" s="8" t="s">
        <v>27</v>
      </c>
      <c r="E15" s="15">
        <v>33</v>
      </c>
      <c r="F15" s="19">
        <v>1</v>
      </c>
      <c r="G15" s="30">
        <f t="shared" si="0"/>
        <v>33</v>
      </c>
    </row>
    <row r="16" spans="1:7" x14ac:dyDescent="0.25">
      <c r="A16" s="53" t="s">
        <v>4</v>
      </c>
      <c r="B16" s="54" t="s">
        <v>46</v>
      </c>
      <c r="C16" s="10" t="s">
        <v>19</v>
      </c>
      <c r="D16" s="8" t="s">
        <v>27</v>
      </c>
      <c r="E16" s="15">
        <v>90</v>
      </c>
      <c r="F16" s="19">
        <v>1</v>
      </c>
      <c r="G16" s="30">
        <f t="shared" si="0"/>
        <v>90</v>
      </c>
    </row>
    <row r="17" spans="1:7" x14ac:dyDescent="0.25">
      <c r="A17" s="53" t="s">
        <v>4</v>
      </c>
      <c r="B17" s="54" t="s">
        <v>46</v>
      </c>
      <c r="C17" s="10" t="s">
        <v>20</v>
      </c>
      <c r="D17" s="8" t="s">
        <v>28</v>
      </c>
      <c r="E17" s="15">
        <v>33</v>
      </c>
      <c r="F17" s="19">
        <v>6</v>
      </c>
      <c r="G17" s="30">
        <f t="shared" si="0"/>
        <v>198</v>
      </c>
    </row>
    <row r="18" spans="1:7" x14ac:dyDescent="0.25">
      <c r="A18" s="53" t="s">
        <v>4</v>
      </c>
      <c r="B18" s="54" t="s">
        <v>46</v>
      </c>
      <c r="C18" s="10" t="s">
        <v>20</v>
      </c>
      <c r="D18" s="8" t="s">
        <v>34</v>
      </c>
      <c r="E18" s="15">
        <v>24</v>
      </c>
      <c r="F18" s="19">
        <v>3</v>
      </c>
      <c r="G18" s="30">
        <f t="shared" si="0"/>
        <v>72</v>
      </c>
    </row>
    <row r="19" spans="1:7" x14ac:dyDescent="0.25">
      <c r="A19" s="53" t="s">
        <v>4</v>
      </c>
      <c r="B19" s="54" t="s">
        <v>46</v>
      </c>
      <c r="C19" s="10" t="s">
        <v>21</v>
      </c>
      <c r="D19" s="8" t="s">
        <v>29</v>
      </c>
      <c r="E19" s="15">
        <v>52</v>
      </c>
      <c r="F19" s="19">
        <v>5</v>
      </c>
      <c r="G19" s="30">
        <f t="shared" si="0"/>
        <v>260</v>
      </c>
    </row>
    <row r="20" spans="1:7" x14ac:dyDescent="0.25">
      <c r="A20" s="53" t="s">
        <v>4</v>
      </c>
      <c r="B20" s="54" t="s">
        <v>46</v>
      </c>
      <c r="C20" s="10" t="s">
        <v>55</v>
      </c>
      <c r="D20" s="8" t="s">
        <v>66</v>
      </c>
      <c r="E20" s="15">
        <v>-13</v>
      </c>
      <c r="F20" s="19">
        <v>13</v>
      </c>
      <c r="G20" s="30">
        <f t="shared" si="0"/>
        <v>-169</v>
      </c>
    </row>
    <row r="21" spans="1:7" x14ac:dyDescent="0.25">
      <c r="A21" s="53" t="s">
        <v>4</v>
      </c>
      <c r="B21" s="54" t="s">
        <v>46</v>
      </c>
      <c r="C21" s="10" t="s">
        <v>22</v>
      </c>
      <c r="D21" s="8" t="s">
        <v>30</v>
      </c>
      <c r="E21" s="15">
        <v>50</v>
      </c>
      <c r="F21" s="19">
        <v>0</v>
      </c>
      <c r="G21" s="30">
        <f t="shared" si="0"/>
        <v>0</v>
      </c>
    </row>
    <row r="22" spans="1:7" x14ac:dyDescent="0.25">
      <c r="A22" s="53" t="s">
        <v>4</v>
      </c>
      <c r="B22" s="54" t="s">
        <v>46</v>
      </c>
      <c r="C22" s="10" t="s">
        <v>57</v>
      </c>
      <c r="D22" s="8" t="s">
        <v>42</v>
      </c>
      <c r="E22" s="15">
        <v>-13</v>
      </c>
      <c r="F22" s="19">
        <v>5</v>
      </c>
      <c r="G22" s="30">
        <f t="shared" si="0"/>
        <v>-65</v>
      </c>
    </row>
    <row r="23" spans="1:7" x14ac:dyDescent="0.25">
      <c r="A23" s="53" t="s">
        <v>4</v>
      </c>
      <c r="B23" s="54" t="s">
        <v>46</v>
      </c>
      <c r="C23" s="10" t="s">
        <v>23</v>
      </c>
      <c r="D23" s="8" t="s">
        <v>31</v>
      </c>
      <c r="E23" s="15">
        <v>24</v>
      </c>
      <c r="F23" s="19">
        <v>723</v>
      </c>
      <c r="G23" s="30">
        <f t="shared" si="0"/>
        <v>17352</v>
      </c>
    </row>
    <row r="24" spans="1:7" x14ac:dyDescent="0.25">
      <c r="A24" s="53" t="s">
        <v>4</v>
      </c>
      <c r="B24" s="54" t="s">
        <v>46</v>
      </c>
      <c r="C24" s="10" t="s">
        <v>24</v>
      </c>
      <c r="D24" s="8" t="s">
        <v>32</v>
      </c>
      <c r="E24" s="15">
        <v>24</v>
      </c>
      <c r="F24" s="19">
        <v>392</v>
      </c>
      <c r="G24" s="30">
        <f t="shared" si="0"/>
        <v>9408</v>
      </c>
    </row>
    <row r="25" spans="1:7" ht="15.75" thickBot="1" x14ac:dyDescent="0.3">
      <c r="A25" s="53" t="s">
        <v>4</v>
      </c>
      <c r="B25" s="54" t="s">
        <v>46</v>
      </c>
      <c r="C25" s="32"/>
      <c r="D25" s="33" t="s">
        <v>36</v>
      </c>
      <c r="E25" s="34"/>
      <c r="F25" s="35"/>
      <c r="G25" s="36">
        <v>85944.76</v>
      </c>
    </row>
    <row r="26" spans="1:7" x14ac:dyDescent="0.25">
      <c r="A26" s="23" t="s">
        <v>7</v>
      </c>
      <c r="B26" s="26" t="s">
        <v>47</v>
      </c>
      <c r="C26" s="25" t="s">
        <v>5</v>
      </c>
      <c r="D26" s="26" t="s">
        <v>11</v>
      </c>
      <c r="E26" s="27">
        <v>33</v>
      </c>
      <c r="F26" s="28">
        <v>0</v>
      </c>
      <c r="G26" s="29">
        <f t="shared" si="0"/>
        <v>0</v>
      </c>
    </row>
    <row r="27" spans="1:7" x14ac:dyDescent="0.25">
      <c r="A27" s="53" t="s">
        <v>7</v>
      </c>
      <c r="B27" s="54" t="s">
        <v>47</v>
      </c>
      <c r="C27" s="10" t="s">
        <v>6</v>
      </c>
      <c r="D27" s="8" t="s">
        <v>12</v>
      </c>
      <c r="E27" s="15">
        <v>33</v>
      </c>
      <c r="F27" s="19">
        <v>0</v>
      </c>
      <c r="G27" s="30">
        <f t="shared" si="0"/>
        <v>0</v>
      </c>
    </row>
    <row r="28" spans="1:7" x14ac:dyDescent="0.25">
      <c r="A28" s="53" t="s">
        <v>7</v>
      </c>
      <c r="B28" s="54" t="s">
        <v>47</v>
      </c>
      <c r="C28" s="10" t="s">
        <v>15</v>
      </c>
      <c r="D28" s="8" t="s">
        <v>13</v>
      </c>
      <c r="E28" s="15">
        <v>33</v>
      </c>
      <c r="F28" s="19">
        <v>0</v>
      </c>
      <c r="G28" s="30">
        <f t="shared" si="0"/>
        <v>0</v>
      </c>
    </row>
    <row r="29" spans="1:7" x14ac:dyDescent="0.25">
      <c r="A29" s="53" t="s">
        <v>7</v>
      </c>
      <c r="B29" s="54" t="s">
        <v>47</v>
      </c>
      <c r="C29" s="10" t="s">
        <v>16</v>
      </c>
      <c r="D29" s="8" t="s">
        <v>14</v>
      </c>
      <c r="E29" s="15">
        <v>33</v>
      </c>
      <c r="F29" s="19">
        <v>0</v>
      </c>
      <c r="G29" s="30">
        <f t="shared" si="0"/>
        <v>0</v>
      </c>
    </row>
    <row r="30" spans="1:7" x14ac:dyDescent="0.25">
      <c r="A30" s="53" t="s">
        <v>7</v>
      </c>
      <c r="B30" s="54" t="s">
        <v>47</v>
      </c>
      <c r="C30" s="10" t="s">
        <v>17</v>
      </c>
      <c r="D30" s="8" t="s">
        <v>25</v>
      </c>
      <c r="E30" s="15">
        <v>98</v>
      </c>
      <c r="F30" s="19">
        <v>0</v>
      </c>
      <c r="G30" s="30">
        <f t="shared" si="0"/>
        <v>0</v>
      </c>
    </row>
    <row r="31" spans="1:7" x14ac:dyDescent="0.25">
      <c r="A31" s="53" t="s">
        <v>7</v>
      </c>
      <c r="B31" s="54" t="s">
        <v>47</v>
      </c>
      <c r="C31" s="10" t="s">
        <v>18</v>
      </c>
      <c r="D31" s="8" t="s">
        <v>26</v>
      </c>
      <c r="E31" s="15">
        <v>33</v>
      </c>
      <c r="F31" s="19">
        <v>0</v>
      </c>
      <c r="G31" s="30">
        <f t="shared" si="0"/>
        <v>0</v>
      </c>
    </row>
    <row r="32" spans="1:7" x14ac:dyDescent="0.25">
      <c r="A32" s="53" t="s">
        <v>7</v>
      </c>
      <c r="B32" s="54" t="s">
        <v>47</v>
      </c>
      <c r="C32" s="10" t="s">
        <v>18</v>
      </c>
      <c r="D32" s="8" t="s">
        <v>33</v>
      </c>
      <c r="E32" s="15">
        <v>24</v>
      </c>
      <c r="F32" s="19">
        <v>0</v>
      </c>
      <c r="G32" s="30">
        <f t="shared" si="0"/>
        <v>0</v>
      </c>
    </row>
    <row r="33" spans="1:7" x14ac:dyDescent="0.25">
      <c r="A33" s="53" t="s">
        <v>7</v>
      </c>
      <c r="B33" s="54" t="s">
        <v>47</v>
      </c>
      <c r="C33" s="10" t="s">
        <v>19</v>
      </c>
      <c r="D33" s="8" t="s">
        <v>27</v>
      </c>
      <c r="E33" s="15">
        <v>33</v>
      </c>
      <c r="F33" s="19">
        <v>0</v>
      </c>
      <c r="G33" s="30">
        <f t="shared" si="0"/>
        <v>0</v>
      </c>
    </row>
    <row r="34" spans="1:7" x14ac:dyDescent="0.25">
      <c r="A34" s="53" t="s">
        <v>7</v>
      </c>
      <c r="B34" s="54" t="s">
        <v>47</v>
      </c>
      <c r="C34" s="10" t="s">
        <v>20</v>
      </c>
      <c r="D34" s="8" t="s">
        <v>28</v>
      </c>
      <c r="E34" s="15">
        <v>33</v>
      </c>
      <c r="F34" s="19">
        <v>2</v>
      </c>
      <c r="G34" s="30">
        <f t="shared" si="0"/>
        <v>66</v>
      </c>
    </row>
    <row r="35" spans="1:7" x14ac:dyDescent="0.25">
      <c r="A35" s="53" t="s">
        <v>7</v>
      </c>
      <c r="B35" s="54" t="s">
        <v>47</v>
      </c>
      <c r="C35" s="10" t="s">
        <v>20</v>
      </c>
      <c r="D35" s="8" t="s">
        <v>34</v>
      </c>
      <c r="E35" s="15">
        <v>24</v>
      </c>
      <c r="F35" s="19">
        <v>0</v>
      </c>
      <c r="G35" s="30">
        <f t="shared" si="0"/>
        <v>0</v>
      </c>
    </row>
    <row r="36" spans="1:7" x14ac:dyDescent="0.25">
      <c r="A36" s="53" t="s">
        <v>7</v>
      </c>
      <c r="B36" s="54" t="s">
        <v>47</v>
      </c>
      <c r="C36" s="10" t="s">
        <v>21</v>
      </c>
      <c r="D36" s="8" t="s">
        <v>29</v>
      </c>
      <c r="E36" s="15">
        <v>52</v>
      </c>
      <c r="F36" s="19">
        <v>0</v>
      </c>
      <c r="G36" s="30">
        <f t="shared" si="0"/>
        <v>0</v>
      </c>
    </row>
    <row r="37" spans="1:7" x14ac:dyDescent="0.25">
      <c r="A37" s="53" t="s">
        <v>7</v>
      </c>
      <c r="B37" s="54" t="s">
        <v>47</v>
      </c>
      <c r="C37" s="10" t="s">
        <v>22</v>
      </c>
      <c r="D37" s="8" t="s">
        <v>30</v>
      </c>
      <c r="E37" s="15">
        <v>50</v>
      </c>
      <c r="F37" s="19">
        <v>0</v>
      </c>
      <c r="G37" s="30">
        <f t="shared" si="0"/>
        <v>0</v>
      </c>
    </row>
    <row r="38" spans="1:7" x14ac:dyDescent="0.25">
      <c r="A38" s="53" t="s">
        <v>7</v>
      </c>
      <c r="B38" s="54" t="s">
        <v>47</v>
      </c>
      <c r="C38" s="10" t="s">
        <v>23</v>
      </c>
      <c r="D38" s="8" t="s">
        <v>31</v>
      </c>
      <c r="E38" s="15">
        <v>24</v>
      </c>
      <c r="F38" s="19">
        <v>1</v>
      </c>
      <c r="G38" s="30">
        <f t="shared" si="0"/>
        <v>24</v>
      </c>
    </row>
    <row r="39" spans="1:7" x14ac:dyDescent="0.25">
      <c r="A39" s="53" t="s">
        <v>7</v>
      </c>
      <c r="B39" s="54" t="s">
        <v>47</v>
      </c>
      <c r="C39" s="10" t="s">
        <v>24</v>
      </c>
      <c r="D39" s="8" t="s">
        <v>32</v>
      </c>
      <c r="E39" s="15">
        <v>24</v>
      </c>
      <c r="F39" s="19">
        <v>1</v>
      </c>
      <c r="G39" s="30">
        <f t="shared" si="0"/>
        <v>24</v>
      </c>
    </row>
    <row r="40" spans="1:7" ht="15.75" thickBot="1" x14ac:dyDescent="0.3">
      <c r="A40" s="49" t="s">
        <v>7</v>
      </c>
      <c r="B40" s="50" t="s">
        <v>47</v>
      </c>
      <c r="C40" s="32"/>
      <c r="D40" s="33" t="s">
        <v>36</v>
      </c>
      <c r="E40" s="34"/>
      <c r="F40" s="35"/>
      <c r="G40" s="36">
        <v>109.06</v>
      </c>
    </row>
    <row r="41" spans="1:7" x14ac:dyDescent="0.25">
      <c r="A41" s="23" t="s">
        <v>8</v>
      </c>
      <c r="B41" s="37" t="s">
        <v>48</v>
      </c>
      <c r="C41" s="25" t="s">
        <v>5</v>
      </c>
      <c r="D41" s="26" t="s">
        <v>11</v>
      </c>
      <c r="E41" s="27">
        <v>33</v>
      </c>
      <c r="F41" s="28">
        <v>12</v>
      </c>
      <c r="G41" s="29">
        <f t="shared" si="0"/>
        <v>396</v>
      </c>
    </row>
    <row r="42" spans="1:7" x14ac:dyDescent="0.25">
      <c r="A42" s="53" t="s">
        <v>8</v>
      </c>
      <c r="B42" s="55" t="s">
        <v>48</v>
      </c>
      <c r="C42" s="10" t="s">
        <v>6</v>
      </c>
      <c r="D42" s="8" t="s">
        <v>12</v>
      </c>
      <c r="E42" s="15">
        <v>33</v>
      </c>
      <c r="F42" s="19">
        <v>31</v>
      </c>
      <c r="G42" s="30">
        <f t="shared" si="0"/>
        <v>1023</v>
      </c>
    </row>
    <row r="43" spans="1:7" x14ac:dyDescent="0.25">
      <c r="A43" s="53" t="s">
        <v>8</v>
      </c>
      <c r="B43" s="55" t="s">
        <v>48</v>
      </c>
      <c r="C43" s="10" t="s">
        <v>15</v>
      </c>
      <c r="D43" s="8" t="s">
        <v>13</v>
      </c>
      <c r="E43" s="15">
        <v>33</v>
      </c>
      <c r="F43" s="19">
        <v>2</v>
      </c>
      <c r="G43" s="30">
        <f t="shared" si="0"/>
        <v>66</v>
      </c>
    </row>
    <row r="44" spans="1:7" x14ac:dyDescent="0.25">
      <c r="A44" s="53" t="s">
        <v>8</v>
      </c>
      <c r="B44" s="55" t="s">
        <v>48</v>
      </c>
      <c r="C44" s="10" t="s">
        <v>16</v>
      </c>
      <c r="D44" s="8" t="s">
        <v>14</v>
      </c>
      <c r="E44" s="15">
        <v>33</v>
      </c>
      <c r="F44" s="19">
        <v>2</v>
      </c>
      <c r="G44" s="30">
        <f t="shared" si="0"/>
        <v>66</v>
      </c>
    </row>
    <row r="45" spans="1:7" x14ac:dyDescent="0.25">
      <c r="A45" s="53" t="s">
        <v>8</v>
      </c>
      <c r="B45" s="55" t="s">
        <v>48</v>
      </c>
      <c r="C45" s="10" t="s">
        <v>17</v>
      </c>
      <c r="D45" s="8" t="s">
        <v>25</v>
      </c>
      <c r="E45" s="15">
        <v>98</v>
      </c>
      <c r="F45" s="19">
        <v>0</v>
      </c>
      <c r="G45" s="30">
        <f t="shared" si="0"/>
        <v>0</v>
      </c>
    </row>
    <row r="46" spans="1:7" x14ac:dyDescent="0.25">
      <c r="A46" s="53" t="s">
        <v>8</v>
      </c>
      <c r="B46" s="55" t="s">
        <v>48</v>
      </c>
      <c r="C46" s="10" t="s">
        <v>18</v>
      </c>
      <c r="D46" s="8" t="s">
        <v>26</v>
      </c>
      <c r="E46" s="15">
        <v>33</v>
      </c>
      <c r="F46" s="19">
        <v>0</v>
      </c>
      <c r="G46" s="30">
        <f t="shared" si="0"/>
        <v>0</v>
      </c>
    </row>
    <row r="47" spans="1:7" x14ac:dyDescent="0.25">
      <c r="A47" s="53" t="s">
        <v>8</v>
      </c>
      <c r="B47" s="55" t="s">
        <v>48</v>
      </c>
      <c r="C47" s="10" t="s">
        <v>18</v>
      </c>
      <c r="D47" s="8" t="s">
        <v>33</v>
      </c>
      <c r="E47" s="15">
        <v>24</v>
      </c>
      <c r="F47" s="19">
        <v>0</v>
      </c>
      <c r="G47" s="30">
        <f t="shared" si="0"/>
        <v>0</v>
      </c>
    </row>
    <row r="48" spans="1:7" x14ac:dyDescent="0.25">
      <c r="A48" s="53" t="s">
        <v>8</v>
      </c>
      <c r="B48" s="55" t="s">
        <v>48</v>
      </c>
      <c r="C48" s="10" t="s">
        <v>19</v>
      </c>
      <c r="D48" s="8" t="s">
        <v>27</v>
      </c>
      <c r="E48" s="15">
        <v>33</v>
      </c>
      <c r="F48" s="19">
        <v>0</v>
      </c>
      <c r="G48" s="30">
        <f t="shared" si="0"/>
        <v>0</v>
      </c>
    </row>
    <row r="49" spans="1:7" x14ac:dyDescent="0.25">
      <c r="A49" s="53" t="s">
        <v>8</v>
      </c>
      <c r="B49" s="55" t="s">
        <v>48</v>
      </c>
      <c r="C49" s="10" t="s">
        <v>20</v>
      </c>
      <c r="D49" s="8" t="s">
        <v>28</v>
      </c>
      <c r="E49" s="15">
        <v>33</v>
      </c>
      <c r="F49" s="19">
        <v>17</v>
      </c>
      <c r="G49" s="30">
        <f t="shared" si="0"/>
        <v>561</v>
      </c>
    </row>
    <row r="50" spans="1:7" x14ac:dyDescent="0.25">
      <c r="A50" s="53" t="s">
        <v>8</v>
      </c>
      <c r="B50" s="55" t="s">
        <v>48</v>
      </c>
      <c r="C50" s="10" t="s">
        <v>20</v>
      </c>
      <c r="D50" s="8" t="s">
        <v>34</v>
      </c>
      <c r="E50" s="15">
        <v>24</v>
      </c>
      <c r="F50" s="19">
        <v>6</v>
      </c>
      <c r="G50" s="30">
        <f t="shared" si="0"/>
        <v>144</v>
      </c>
    </row>
    <row r="51" spans="1:7" x14ac:dyDescent="0.25">
      <c r="A51" s="53" t="s">
        <v>8</v>
      </c>
      <c r="B51" s="55" t="s">
        <v>48</v>
      </c>
      <c r="C51" s="10" t="s">
        <v>21</v>
      </c>
      <c r="D51" s="8" t="s">
        <v>29</v>
      </c>
      <c r="E51" s="15">
        <v>52</v>
      </c>
      <c r="F51" s="19">
        <v>0</v>
      </c>
      <c r="G51" s="30">
        <f t="shared" si="0"/>
        <v>0</v>
      </c>
    </row>
    <row r="52" spans="1:7" x14ac:dyDescent="0.25">
      <c r="A52" s="53" t="s">
        <v>8</v>
      </c>
      <c r="B52" s="55" t="s">
        <v>48</v>
      </c>
      <c r="C52" s="10" t="s">
        <v>55</v>
      </c>
      <c r="D52" s="8" t="s">
        <v>66</v>
      </c>
      <c r="E52" s="15">
        <v>-13</v>
      </c>
      <c r="F52" s="19">
        <v>1</v>
      </c>
      <c r="G52" s="30">
        <f t="shared" si="0"/>
        <v>-13</v>
      </c>
    </row>
    <row r="53" spans="1:7" x14ac:dyDescent="0.25">
      <c r="A53" s="53" t="s">
        <v>8</v>
      </c>
      <c r="B53" s="55" t="s">
        <v>48</v>
      </c>
      <c r="C53" s="10" t="s">
        <v>22</v>
      </c>
      <c r="D53" s="8" t="s">
        <v>30</v>
      </c>
      <c r="E53" s="15">
        <v>50</v>
      </c>
      <c r="F53" s="19">
        <v>0</v>
      </c>
      <c r="G53" s="30">
        <f t="shared" si="0"/>
        <v>0</v>
      </c>
    </row>
    <row r="54" spans="1:7" x14ac:dyDescent="0.25">
      <c r="A54" s="53" t="s">
        <v>8</v>
      </c>
      <c r="B54" s="55" t="s">
        <v>48</v>
      </c>
      <c r="C54" s="10" t="s">
        <v>57</v>
      </c>
      <c r="D54" s="8" t="s">
        <v>42</v>
      </c>
      <c r="E54" s="15">
        <v>13</v>
      </c>
      <c r="F54" s="19">
        <v>1</v>
      </c>
      <c r="G54" s="30">
        <f t="shared" si="0"/>
        <v>13</v>
      </c>
    </row>
    <row r="55" spans="1:7" x14ac:dyDescent="0.25">
      <c r="A55" s="53" t="s">
        <v>8</v>
      </c>
      <c r="B55" s="55" t="s">
        <v>48</v>
      </c>
      <c r="C55" s="10" t="s">
        <v>23</v>
      </c>
      <c r="D55" s="8" t="s">
        <v>31</v>
      </c>
      <c r="E55" s="15">
        <v>24</v>
      </c>
      <c r="F55" s="19">
        <v>32</v>
      </c>
      <c r="G55" s="30">
        <f t="shared" si="0"/>
        <v>768</v>
      </c>
    </row>
    <row r="56" spans="1:7" x14ac:dyDescent="0.25">
      <c r="A56" s="53" t="s">
        <v>8</v>
      </c>
      <c r="B56" s="55" t="s">
        <v>48</v>
      </c>
      <c r="C56" s="10" t="s">
        <v>24</v>
      </c>
      <c r="D56" s="8" t="s">
        <v>32</v>
      </c>
      <c r="E56" s="15">
        <v>24</v>
      </c>
      <c r="F56" s="19">
        <v>11</v>
      </c>
      <c r="G56" s="30">
        <f t="shared" si="0"/>
        <v>264</v>
      </c>
    </row>
    <row r="57" spans="1:7" x14ac:dyDescent="0.25">
      <c r="A57" s="53" t="s">
        <v>8</v>
      </c>
      <c r="B57" s="55" t="s">
        <v>48</v>
      </c>
      <c r="C57" s="10" t="s">
        <v>61</v>
      </c>
      <c r="D57" s="8" t="s">
        <v>62</v>
      </c>
      <c r="E57" s="15"/>
      <c r="F57" s="19"/>
      <c r="G57" s="30">
        <v>-8</v>
      </c>
    </row>
    <row r="58" spans="1:7" ht="15.75" thickBot="1" x14ac:dyDescent="0.3">
      <c r="A58" s="49" t="s">
        <v>8</v>
      </c>
      <c r="B58" s="56" t="s">
        <v>48</v>
      </c>
      <c r="C58" s="32"/>
      <c r="D58" s="33" t="s">
        <v>36</v>
      </c>
      <c r="E58" s="34"/>
      <c r="F58" s="35"/>
      <c r="G58" s="36">
        <v>4877.0200000000004</v>
      </c>
    </row>
    <row r="59" spans="1:7" x14ac:dyDescent="0.25">
      <c r="A59" s="23" t="s">
        <v>9</v>
      </c>
      <c r="B59" s="26" t="s">
        <v>49</v>
      </c>
      <c r="C59" s="25" t="s">
        <v>5</v>
      </c>
      <c r="D59" s="26" t="s">
        <v>11</v>
      </c>
      <c r="E59" s="27">
        <v>33</v>
      </c>
      <c r="F59" s="28">
        <v>4</v>
      </c>
      <c r="G59" s="29">
        <f t="shared" si="0"/>
        <v>132</v>
      </c>
    </row>
    <row r="60" spans="1:7" x14ac:dyDescent="0.25">
      <c r="A60" s="53" t="s">
        <v>9</v>
      </c>
      <c r="B60" s="61" t="s">
        <v>49</v>
      </c>
      <c r="C60" s="10" t="s">
        <v>6</v>
      </c>
      <c r="D60" s="8" t="s">
        <v>12</v>
      </c>
      <c r="E60" s="15">
        <v>33</v>
      </c>
      <c r="F60" s="19">
        <v>9</v>
      </c>
      <c r="G60" s="30">
        <f t="shared" si="0"/>
        <v>297</v>
      </c>
    </row>
    <row r="61" spans="1:7" x14ac:dyDescent="0.25">
      <c r="A61" s="53" t="s">
        <v>9</v>
      </c>
      <c r="B61" s="61" t="s">
        <v>49</v>
      </c>
      <c r="C61" s="10" t="s">
        <v>15</v>
      </c>
      <c r="D61" s="8" t="s">
        <v>13</v>
      </c>
      <c r="E61" s="15">
        <v>33</v>
      </c>
      <c r="F61" s="19">
        <v>3</v>
      </c>
      <c r="G61" s="30">
        <f t="shared" si="0"/>
        <v>99</v>
      </c>
    </row>
    <row r="62" spans="1:7" x14ac:dyDescent="0.25">
      <c r="A62" s="53" t="s">
        <v>9</v>
      </c>
      <c r="B62" s="61" t="s">
        <v>49</v>
      </c>
      <c r="C62" s="10" t="s">
        <v>16</v>
      </c>
      <c r="D62" s="8" t="s">
        <v>14</v>
      </c>
      <c r="E62" s="15">
        <v>33</v>
      </c>
      <c r="F62" s="19">
        <v>5</v>
      </c>
      <c r="G62" s="30">
        <f t="shared" si="0"/>
        <v>165</v>
      </c>
    </row>
    <row r="63" spans="1:7" x14ac:dyDescent="0.25">
      <c r="A63" s="53" t="s">
        <v>9</v>
      </c>
      <c r="B63" s="61" t="s">
        <v>49</v>
      </c>
      <c r="C63" s="10" t="s">
        <v>17</v>
      </c>
      <c r="D63" s="8" t="s">
        <v>25</v>
      </c>
      <c r="E63" s="15">
        <v>98</v>
      </c>
      <c r="F63" s="19">
        <v>0</v>
      </c>
      <c r="G63" s="30">
        <f t="shared" si="0"/>
        <v>0</v>
      </c>
    </row>
    <row r="64" spans="1:7" x14ac:dyDescent="0.25">
      <c r="A64" s="53" t="s">
        <v>9</v>
      </c>
      <c r="B64" s="61" t="s">
        <v>49</v>
      </c>
      <c r="C64" s="10" t="s">
        <v>18</v>
      </c>
      <c r="D64" s="8" t="s">
        <v>26</v>
      </c>
      <c r="E64" s="15">
        <v>33</v>
      </c>
      <c r="F64" s="19">
        <v>1</v>
      </c>
      <c r="G64" s="30">
        <f t="shared" si="0"/>
        <v>33</v>
      </c>
    </row>
    <row r="65" spans="1:7" x14ac:dyDescent="0.25">
      <c r="A65" s="53" t="s">
        <v>9</v>
      </c>
      <c r="B65" s="61" t="s">
        <v>49</v>
      </c>
      <c r="C65" s="10" t="s">
        <v>18</v>
      </c>
      <c r="D65" s="8" t="s">
        <v>33</v>
      </c>
      <c r="E65" s="15">
        <v>24</v>
      </c>
      <c r="F65" s="19">
        <v>0</v>
      </c>
      <c r="G65" s="30">
        <f t="shared" si="0"/>
        <v>0</v>
      </c>
    </row>
    <row r="66" spans="1:7" x14ac:dyDescent="0.25">
      <c r="A66" s="53" t="s">
        <v>9</v>
      </c>
      <c r="B66" s="61" t="s">
        <v>49</v>
      </c>
      <c r="C66" s="10" t="s">
        <v>19</v>
      </c>
      <c r="D66" s="8" t="s">
        <v>27</v>
      </c>
      <c r="E66" s="15">
        <v>33</v>
      </c>
      <c r="F66" s="19">
        <v>0</v>
      </c>
      <c r="G66" s="30">
        <f t="shared" si="0"/>
        <v>0</v>
      </c>
    </row>
    <row r="67" spans="1:7" x14ac:dyDescent="0.25">
      <c r="A67" s="53" t="s">
        <v>9</v>
      </c>
      <c r="B67" s="61" t="s">
        <v>49</v>
      </c>
      <c r="C67" s="10" t="s">
        <v>20</v>
      </c>
      <c r="D67" s="8" t="s">
        <v>28</v>
      </c>
      <c r="E67" s="15">
        <v>33</v>
      </c>
      <c r="F67" s="19">
        <v>4</v>
      </c>
      <c r="G67" s="30">
        <f t="shared" si="0"/>
        <v>132</v>
      </c>
    </row>
    <row r="68" spans="1:7" x14ac:dyDescent="0.25">
      <c r="A68" s="53" t="s">
        <v>9</v>
      </c>
      <c r="B68" s="61" t="s">
        <v>49</v>
      </c>
      <c r="C68" s="10" t="s">
        <v>20</v>
      </c>
      <c r="D68" s="8" t="s">
        <v>34</v>
      </c>
      <c r="E68" s="15">
        <v>24</v>
      </c>
      <c r="F68" s="19">
        <v>0</v>
      </c>
      <c r="G68" s="30">
        <f t="shared" si="0"/>
        <v>0</v>
      </c>
    </row>
    <row r="69" spans="1:7" x14ac:dyDescent="0.25">
      <c r="A69" s="53" t="s">
        <v>9</v>
      </c>
      <c r="B69" s="61" t="s">
        <v>49</v>
      </c>
      <c r="C69" s="10" t="s">
        <v>21</v>
      </c>
      <c r="D69" s="8" t="s">
        <v>29</v>
      </c>
      <c r="E69" s="15">
        <v>52</v>
      </c>
      <c r="F69" s="19">
        <v>2</v>
      </c>
      <c r="G69" s="30">
        <f t="shared" si="0"/>
        <v>104</v>
      </c>
    </row>
    <row r="70" spans="1:7" x14ac:dyDescent="0.25">
      <c r="A70" s="53" t="s">
        <v>9</v>
      </c>
      <c r="B70" s="61" t="s">
        <v>49</v>
      </c>
      <c r="C70" s="10" t="s">
        <v>22</v>
      </c>
      <c r="D70" s="8" t="s">
        <v>30</v>
      </c>
      <c r="E70" s="15">
        <v>50</v>
      </c>
      <c r="F70" s="19">
        <v>0</v>
      </c>
      <c r="G70" s="30">
        <f t="shared" si="0"/>
        <v>0</v>
      </c>
    </row>
    <row r="71" spans="1:7" x14ac:dyDescent="0.25">
      <c r="A71" s="53" t="s">
        <v>9</v>
      </c>
      <c r="B71" s="61" t="s">
        <v>49</v>
      </c>
      <c r="C71" s="10" t="s">
        <v>23</v>
      </c>
      <c r="D71" s="8" t="s">
        <v>31</v>
      </c>
      <c r="E71" s="15">
        <v>24</v>
      </c>
      <c r="F71" s="19">
        <v>0</v>
      </c>
      <c r="G71" s="30">
        <f t="shared" si="0"/>
        <v>0</v>
      </c>
    </row>
    <row r="72" spans="1:7" x14ac:dyDescent="0.25">
      <c r="A72" s="53" t="s">
        <v>9</v>
      </c>
      <c r="B72" s="61" t="s">
        <v>49</v>
      </c>
      <c r="C72" s="10" t="s">
        <v>24</v>
      </c>
      <c r="D72" s="8" t="s">
        <v>32</v>
      </c>
      <c r="E72" s="15">
        <v>24</v>
      </c>
      <c r="F72" s="19"/>
      <c r="G72" s="30">
        <f t="shared" si="0"/>
        <v>0</v>
      </c>
    </row>
    <row r="73" spans="1:7" ht="15.75" thickBot="1" x14ac:dyDescent="0.3">
      <c r="A73" s="49" t="s">
        <v>9</v>
      </c>
      <c r="B73" s="62" t="s">
        <v>49</v>
      </c>
      <c r="C73" s="32"/>
      <c r="D73" s="33" t="s">
        <v>36</v>
      </c>
      <c r="E73" s="34"/>
      <c r="F73" s="35"/>
      <c r="G73" s="36">
        <v>4709.3100000000004</v>
      </c>
    </row>
    <row r="74" spans="1:7" ht="15.75" thickBot="1" x14ac:dyDescent="0.3">
      <c r="A74" s="44" t="s">
        <v>38</v>
      </c>
      <c r="B74" s="38" t="s">
        <v>50</v>
      </c>
      <c r="C74" s="39"/>
      <c r="D74" s="40" t="s">
        <v>36</v>
      </c>
      <c r="E74" s="41"/>
      <c r="F74" s="42"/>
      <c r="G74" s="43">
        <v>0</v>
      </c>
    </row>
    <row r="75" spans="1:7" ht="15.75" thickBot="1" x14ac:dyDescent="0.3">
      <c r="A75" s="44" t="s">
        <v>37</v>
      </c>
      <c r="B75" s="38" t="s">
        <v>51</v>
      </c>
      <c r="C75" s="39"/>
      <c r="D75" s="40" t="s">
        <v>36</v>
      </c>
      <c r="E75" s="41"/>
      <c r="F75" s="42"/>
      <c r="G75" s="43">
        <v>-46.73</v>
      </c>
    </row>
    <row r="76" spans="1:7" x14ac:dyDescent="0.25">
      <c r="A76" s="23" t="s">
        <v>10</v>
      </c>
      <c r="B76" s="26" t="s">
        <v>53</v>
      </c>
      <c r="C76" s="25" t="s">
        <v>5</v>
      </c>
      <c r="D76" s="26" t="s">
        <v>11</v>
      </c>
      <c r="E76" s="27">
        <v>33</v>
      </c>
      <c r="F76" s="28">
        <v>0</v>
      </c>
      <c r="G76" s="29">
        <f t="shared" si="0"/>
        <v>0</v>
      </c>
    </row>
    <row r="77" spans="1:7" x14ac:dyDescent="0.25">
      <c r="A77" s="53" t="s">
        <v>10</v>
      </c>
      <c r="B77" s="54" t="s">
        <v>53</v>
      </c>
      <c r="C77" s="10" t="s">
        <v>6</v>
      </c>
      <c r="D77" s="8" t="s">
        <v>12</v>
      </c>
      <c r="E77" s="15">
        <v>33</v>
      </c>
      <c r="F77" s="19">
        <v>0</v>
      </c>
      <c r="G77" s="30">
        <f t="shared" si="0"/>
        <v>0</v>
      </c>
    </row>
    <row r="78" spans="1:7" x14ac:dyDescent="0.25">
      <c r="A78" s="53" t="s">
        <v>10</v>
      </c>
      <c r="B78" s="54" t="s">
        <v>53</v>
      </c>
      <c r="C78" s="10" t="s">
        <v>15</v>
      </c>
      <c r="D78" s="8" t="s">
        <v>13</v>
      </c>
      <c r="E78" s="15">
        <v>33</v>
      </c>
      <c r="F78" s="19">
        <v>0</v>
      </c>
      <c r="G78" s="30">
        <f t="shared" si="0"/>
        <v>0</v>
      </c>
    </row>
    <row r="79" spans="1:7" x14ac:dyDescent="0.25">
      <c r="A79" s="53" t="s">
        <v>10</v>
      </c>
      <c r="B79" s="54" t="s">
        <v>53</v>
      </c>
      <c r="C79" s="10" t="s">
        <v>16</v>
      </c>
      <c r="D79" s="8" t="s">
        <v>14</v>
      </c>
      <c r="E79" s="15">
        <v>33</v>
      </c>
      <c r="F79" s="19">
        <v>0</v>
      </c>
      <c r="G79" s="30">
        <f t="shared" ref="G79:G92" si="1">+F79*E79</f>
        <v>0</v>
      </c>
    </row>
    <row r="80" spans="1:7" x14ac:dyDescent="0.25">
      <c r="A80" s="53" t="s">
        <v>10</v>
      </c>
      <c r="B80" s="54" t="s">
        <v>53</v>
      </c>
      <c r="C80" s="10" t="s">
        <v>17</v>
      </c>
      <c r="D80" s="8" t="s">
        <v>25</v>
      </c>
      <c r="E80" s="15">
        <v>98</v>
      </c>
      <c r="F80" s="19">
        <v>0</v>
      </c>
      <c r="G80" s="30">
        <f t="shared" si="1"/>
        <v>0</v>
      </c>
    </row>
    <row r="81" spans="1:7" x14ac:dyDescent="0.25">
      <c r="A81" s="53" t="s">
        <v>10</v>
      </c>
      <c r="B81" s="54" t="s">
        <v>53</v>
      </c>
      <c r="C81" s="10" t="s">
        <v>18</v>
      </c>
      <c r="D81" s="8" t="s">
        <v>26</v>
      </c>
      <c r="E81" s="15">
        <v>33</v>
      </c>
      <c r="F81" s="19">
        <v>0</v>
      </c>
      <c r="G81" s="30">
        <f t="shared" si="1"/>
        <v>0</v>
      </c>
    </row>
    <row r="82" spans="1:7" x14ac:dyDescent="0.25">
      <c r="A82" s="53" t="s">
        <v>10</v>
      </c>
      <c r="B82" s="54" t="s">
        <v>53</v>
      </c>
      <c r="C82" s="10" t="s">
        <v>18</v>
      </c>
      <c r="D82" s="8" t="s">
        <v>33</v>
      </c>
      <c r="E82" s="15">
        <v>24</v>
      </c>
      <c r="F82" s="19">
        <v>0</v>
      </c>
      <c r="G82" s="30">
        <f t="shared" si="1"/>
        <v>0</v>
      </c>
    </row>
    <row r="83" spans="1:7" x14ac:dyDescent="0.25">
      <c r="A83" s="53" t="s">
        <v>10</v>
      </c>
      <c r="B83" s="54" t="s">
        <v>53</v>
      </c>
      <c r="C83" s="10" t="s">
        <v>19</v>
      </c>
      <c r="D83" s="8" t="s">
        <v>27</v>
      </c>
      <c r="E83" s="15">
        <v>33</v>
      </c>
      <c r="F83" s="19">
        <v>0</v>
      </c>
      <c r="G83" s="30">
        <f t="shared" si="1"/>
        <v>0</v>
      </c>
    </row>
    <row r="84" spans="1:7" x14ac:dyDescent="0.25">
      <c r="A84" s="53" t="s">
        <v>10</v>
      </c>
      <c r="B84" s="54" t="s">
        <v>53</v>
      </c>
      <c r="C84" s="10" t="s">
        <v>20</v>
      </c>
      <c r="D84" s="8" t="s">
        <v>28</v>
      </c>
      <c r="E84" s="15">
        <v>33</v>
      </c>
      <c r="F84" s="19">
        <v>0</v>
      </c>
      <c r="G84" s="30">
        <f t="shared" si="1"/>
        <v>0</v>
      </c>
    </row>
    <row r="85" spans="1:7" x14ac:dyDescent="0.25">
      <c r="A85" s="53" t="s">
        <v>10</v>
      </c>
      <c r="B85" s="54" t="s">
        <v>53</v>
      </c>
      <c r="C85" s="10" t="s">
        <v>20</v>
      </c>
      <c r="D85" s="8" t="s">
        <v>34</v>
      </c>
      <c r="E85" s="15">
        <v>24</v>
      </c>
      <c r="F85" s="19">
        <v>0</v>
      </c>
      <c r="G85" s="30">
        <f t="shared" si="1"/>
        <v>0</v>
      </c>
    </row>
    <row r="86" spans="1:7" x14ac:dyDescent="0.25">
      <c r="A86" s="53" t="s">
        <v>10</v>
      </c>
      <c r="B86" s="54" t="s">
        <v>53</v>
      </c>
      <c r="C86" s="10" t="s">
        <v>21</v>
      </c>
      <c r="D86" s="8" t="s">
        <v>29</v>
      </c>
      <c r="E86" s="15">
        <v>52</v>
      </c>
      <c r="F86" s="19">
        <v>0</v>
      </c>
      <c r="G86" s="30">
        <f t="shared" si="1"/>
        <v>0</v>
      </c>
    </row>
    <row r="87" spans="1:7" x14ac:dyDescent="0.25">
      <c r="A87" s="53" t="s">
        <v>10</v>
      </c>
      <c r="B87" s="54" t="s">
        <v>53</v>
      </c>
      <c r="C87" s="10" t="s">
        <v>22</v>
      </c>
      <c r="D87" s="8" t="s">
        <v>30</v>
      </c>
      <c r="E87" s="15">
        <v>50</v>
      </c>
      <c r="F87" s="19">
        <v>0</v>
      </c>
      <c r="G87" s="30">
        <f t="shared" si="1"/>
        <v>0</v>
      </c>
    </row>
    <row r="88" spans="1:7" x14ac:dyDescent="0.25">
      <c r="A88" s="53" t="s">
        <v>10</v>
      </c>
      <c r="B88" s="54" t="s">
        <v>53</v>
      </c>
      <c r="C88" s="10" t="s">
        <v>23</v>
      </c>
      <c r="D88" s="8" t="s">
        <v>31</v>
      </c>
      <c r="E88" s="15">
        <v>24</v>
      </c>
      <c r="F88" s="19">
        <v>0</v>
      </c>
      <c r="G88" s="30">
        <f t="shared" si="1"/>
        <v>0</v>
      </c>
    </row>
    <row r="89" spans="1:7" x14ac:dyDescent="0.25">
      <c r="A89" s="53" t="s">
        <v>10</v>
      </c>
      <c r="B89" s="54" t="s">
        <v>53</v>
      </c>
      <c r="C89" s="10" t="s">
        <v>24</v>
      </c>
      <c r="D89" s="8" t="s">
        <v>32</v>
      </c>
      <c r="E89" s="15">
        <v>24</v>
      </c>
      <c r="F89" s="19"/>
      <c r="G89" s="30">
        <f t="shared" si="1"/>
        <v>0</v>
      </c>
    </row>
    <row r="90" spans="1:7" ht="15.75" thickBot="1" x14ac:dyDescent="0.3">
      <c r="A90" s="49" t="s">
        <v>10</v>
      </c>
      <c r="B90" s="50" t="s">
        <v>53</v>
      </c>
      <c r="C90" s="32"/>
      <c r="D90" s="33" t="s">
        <v>36</v>
      </c>
      <c r="E90" s="34"/>
      <c r="F90" s="35"/>
      <c r="G90" s="36">
        <v>54.62</v>
      </c>
    </row>
    <row r="91" spans="1:7" ht="15.75" thickBot="1" x14ac:dyDescent="0.3">
      <c r="A91" s="44" t="s">
        <v>39</v>
      </c>
      <c r="B91" s="38" t="s">
        <v>65</v>
      </c>
      <c r="C91" s="39"/>
      <c r="D91" s="40" t="s">
        <v>36</v>
      </c>
      <c r="E91" s="41"/>
      <c r="F91" s="42"/>
      <c r="G91" s="43">
        <v>345.53</v>
      </c>
    </row>
    <row r="92" spans="1:7" ht="15.75" thickBot="1" x14ac:dyDescent="0.3">
      <c r="A92" s="44" t="s">
        <v>40</v>
      </c>
      <c r="B92" s="38" t="s">
        <v>52</v>
      </c>
      <c r="C92" s="39"/>
      <c r="D92" s="40" t="s">
        <v>36</v>
      </c>
      <c r="E92" s="41"/>
      <c r="F92" s="42"/>
      <c r="G92" s="43">
        <f t="shared" si="1"/>
        <v>0</v>
      </c>
    </row>
    <row r="93" spans="1:7" x14ac:dyDescent="0.25">
      <c r="A93" s="45" t="s">
        <v>41</v>
      </c>
      <c r="B93" s="26"/>
      <c r="C93" s="25"/>
      <c r="D93" s="26" t="s">
        <v>54</v>
      </c>
      <c r="E93" s="27"/>
      <c r="F93" s="28">
        <v>586</v>
      </c>
      <c r="G93" s="29">
        <f>+F93*13</f>
        <v>7618</v>
      </c>
    </row>
    <row r="94" spans="1:7" ht="15.75" thickBot="1" x14ac:dyDescent="0.3">
      <c r="A94" s="49" t="s">
        <v>41</v>
      </c>
      <c r="B94" s="31"/>
      <c r="C94" s="32"/>
      <c r="D94" s="33" t="s">
        <v>67</v>
      </c>
      <c r="E94" s="46"/>
      <c r="F94" s="47"/>
      <c r="G94" s="48">
        <v>790</v>
      </c>
    </row>
    <row r="95" spans="1:7" x14ac:dyDescent="0.25">
      <c r="F95" s="17" t="s">
        <v>68</v>
      </c>
      <c r="G95" s="11">
        <f>SUM(G8:G94)</f>
        <v>150683.56999999998</v>
      </c>
    </row>
  </sheetData>
  <sheetProtection sort="0" autoFilter="0"/>
  <protectedRanges>
    <protectedRange sqref="A9:B25" name="AllowSortFilter"/>
    <protectedRange sqref="A27:B40" name="AllowSortFilter_1"/>
    <protectedRange sqref="A42:B58" name="AllowSortFilter_2"/>
    <protectedRange sqref="A60:B73" name="AllowSortFilter_3"/>
    <protectedRange sqref="A77:B90" name="AllowSortFilter_4"/>
  </protectedRanges>
  <autoFilter ref="A7:D7" xr:uid="{5DF7D6D1-A932-47D4-97EA-07B83AED6741}"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A5AD-869B-4793-AE48-B21140E8AD8E}">
  <dimension ref="A1:G119"/>
  <sheetViews>
    <sheetView showGridLines="0" workbookViewId="0">
      <selection activeCell="A4" sqref="A4"/>
    </sheetView>
  </sheetViews>
  <sheetFormatPr defaultRowHeight="15" x14ac:dyDescent="0.25"/>
  <cols>
    <col min="1" max="1" width="22" customWidth="1"/>
    <col min="2" max="2" width="30.7109375" bestFit="1" customWidth="1"/>
    <col min="3" max="3" width="14.42578125" customWidth="1"/>
    <col min="4" max="4" width="33.42578125" bestFit="1" customWidth="1"/>
    <col min="5" max="5" width="14.85546875" style="13" bestFit="1" customWidth="1"/>
    <col min="6" max="6" width="18.28515625" style="17" customWidth="1"/>
    <col min="7" max="7" width="16.42578125" style="11" customWidth="1"/>
  </cols>
  <sheetData>
    <row r="1" spans="1:7" ht="18.75" x14ac:dyDescent="0.3">
      <c r="A1" s="65" t="s">
        <v>69</v>
      </c>
      <c r="B1" s="65"/>
      <c r="C1" s="66"/>
      <c r="D1" s="66"/>
      <c r="E1" s="66"/>
      <c r="F1" s="66"/>
      <c r="G1" s="66"/>
    </row>
    <row r="2" spans="1:7" ht="18.75" x14ac:dyDescent="0.3">
      <c r="A2" s="65" t="s">
        <v>70</v>
      </c>
      <c r="B2" s="65"/>
      <c r="C2" s="66"/>
      <c r="D2" s="66"/>
      <c r="E2" s="66"/>
      <c r="F2" s="66"/>
      <c r="G2" s="66"/>
    </row>
    <row r="3" spans="1:7" ht="18.75" x14ac:dyDescent="0.3">
      <c r="A3" s="65" t="s">
        <v>71</v>
      </c>
      <c r="B3" s="65"/>
      <c r="C3" s="66"/>
      <c r="D3" s="66"/>
      <c r="E3" s="66"/>
      <c r="F3" s="66"/>
      <c r="G3" s="66"/>
    </row>
    <row r="4" spans="1:7" ht="18.75" x14ac:dyDescent="0.3">
      <c r="A4" s="65" t="s">
        <v>73</v>
      </c>
      <c r="B4" s="65"/>
      <c r="C4" s="66"/>
      <c r="D4" s="66"/>
      <c r="E4" s="66"/>
      <c r="F4" s="66"/>
      <c r="G4" s="66"/>
    </row>
    <row r="5" spans="1:7" ht="18.75" x14ac:dyDescent="0.3">
      <c r="A5" s="65">
        <v>2021</v>
      </c>
      <c r="B5" s="65"/>
      <c r="C5" s="66"/>
      <c r="D5" s="66"/>
      <c r="E5" s="66"/>
      <c r="F5" s="66"/>
      <c r="G5" s="66"/>
    </row>
    <row r="6" spans="1:7" x14ac:dyDescent="0.25">
      <c r="E6"/>
      <c r="F6"/>
      <c r="G6"/>
    </row>
    <row r="7" spans="1:7" ht="16.5" customHeight="1" thickBot="1" x14ac:dyDescent="0.3">
      <c r="A7" s="22" t="s">
        <v>45</v>
      </c>
      <c r="B7" s="22"/>
      <c r="C7" s="22"/>
      <c r="D7" s="22"/>
      <c r="E7" s="22"/>
      <c r="F7" s="22"/>
      <c r="G7" s="22"/>
    </row>
    <row r="8" spans="1:7" ht="15.75" thickBot="1" x14ac:dyDescent="0.3">
      <c r="A8" s="3">
        <v>2021</v>
      </c>
      <c r="B8" s="4" t="s">
        <v>0</v>
      </c>
      <c r="C8" s="5" t="s">
        <v>58</v>
      </c>
      <c r="D8" s="5" t="s">
        <v>1</v>
      </c>
      <c r="E8" s="14" t="s">
        <v>43</v>
      </c>
      <c r="F8" s="18" t="s">
        <v>2</v>
      </c>
      <c r="G8" s="6" t="s">
        <v>3</v>
      </c>
    </row>
    <row r="9" spans="1:7" x14ac:dyDescent="0.25">
      <c r="A9" s="23" t="s">
        <v>4</v>
      </c>
      <c r="B9" s="26" t="s">
        <v>46</v>
      </c>
      <c r="C9" s="25" t="s">
        <v>5</v>
      </c>
      <c r="D9" s="26" t="s">
        <v>11</v>
      </c>
      <c r="E9" s="27">
        <v>33</v>
      </c>
      <c r="F9" s="28">
        <v>179</v>
      </c>
      <c r="G9" s="29">
        <f t="shared" ref="G9:G48" si="0">+F9*E9</f>
        <v>5907</v>
      </c>
    </row>
    <row r="10" spans="1:7" x14ac:dyDescent="0.25">
      <c r="A10" s="53" t="s">
        <v>4</v>
      </c>
      <c r="B10" s="54" t="s">
        <v>46</v>
      </c>
      <c r="C10" s="9" t="s">
        <v>5</v>
      </c>
      <c r="D10" s="7" t="s">
        <v>11</v>
      </c>
      <c r="E10" s="15">
        <v>5.75</v>
      </c>
      <c r="F10" s="19">
        <v>237</v>
      </c>
      <c r="G10" s="30">
        <f t="shared" si="0"/>
        <v>1362.75</v>
      </c>
    </row>
    <row r="11" spans="1:7" x14ac:dyDescent="0.25">
      <c r="A11" s="53" t="s">
        <v>4</v>
      </c>
      <c r="B11" s="54" t="s">
        <v>46</v>
      </c>
      <c r="C11" s="9" t="s">
        <v>5</v>
      </c>
      <c r="D11" s="7" t="s">
        <v>63</v>
      </c>
      <c r="E11" s="15">
        <v>24</v>
      </c>
      <c r="F11" s="19">
        <v>2</v>
      </c>
      <c r="G11" s="30">
        <f t="shared" ref="G11" si="1">+F11*E11</f>
        <v>48</v>
      </c>
    </row>
    <row r="12" spans="1:7" x14ac:dyDescent="0.25">
      <c r="A12" s="53" t="s">
        <v>4</v>
      </c>
      <c r="B12" s="54" t="s">
        <v>46</v>
      </c>
      <c r="C12" s="10" t="s">
        <v>6</v>
      </c>
      <c r="D12" s="8" t="s">
        <v>12</v>
      </c>
      <c r="E12" s="15">
        <v>33</v>
      </c>
      <c r="F12" s="19">
        <v>285</v>
      </c>
      <c r="G12" s="30">
        <f t="shared" si="0"/>
        <v>9405</v>
      </c>
    </row>
    <row r="13" spans="1:7" x14ac:dyDescent="0.25">
      <c r="A13" s="53" t="s">
        <v>4</v>
      </c>
      <c r="B13" s="54" t="s">
        <v>46</v>
      </c>
      <c r="C13" s="10" t="s">
        <v>6</v>
      </c>
      <c r="D13" s="8" t="s">
        <v>12</v>
      </c>
      <c r="E13" s="15">
        <v>5.75</v>
      </c>
      <c r="F13" s="19">
        <v>290</v>
      </c>
      <c r="G13" s="30">
        <f t="shared" si="0"/>
        <v>1667.5</v>
      </c>
    </row>
    <row r="14" spans="1:7" x14ac:dyDescent="0.25">
      <c r="A14" s="53" t="s">
        <v>4</v>
      </c>
      <c r="B14" s="54" t="s">
        <v>46</v>
      </c>
      <c r="C14" s="10" t="s">
        <v>15</v>
      </c>
      <c r="D14" s="8" t="s">
        <v>13</v>
      </c>
      <c r="E14" s="15">
        <v>33</v>
      </c>
      <c r="F14" s="19">
        <v>148</v>
      </c>
      <c r="G14" s="30">
        <f t="shared" si="0"/>
        <v>4884</v>
      </c>
    </row>
    <row r="15" spans="1:7" x14ac:dyDescent="0.25">
      <c r="A15" s="53" t="s">
        <v>4</v>
      </c>
      <c r="B15" s="54" t="s">
        <v>46</v>
      </c>
      <c r="C15" s="10" t="s">
        <v>15</v>
      </c>
      <c r="D15" s="8" t="s">
        <v>13</v>
      </c>
      <c r="E15" s="15">
        <v>5.75</v>
      </c>
      <c r="F15" s="19">
        <v>191</v>
      </c>
      <c r="G15" s="30">
        <f t="shared" ref="G15" si="2">+F15*E15</f>
        <v>1098.25</v>
      </c>
    </row>
    <row r="16" spans="1:7" x14ac:dyDescent="0.25">
      <c r="A16" s="53" t="s">
        <v>4</v>
      </c>
      <c r="B16" s="54" t="s">
        <v>46</v>
      </c>
      <c r="C16" s="10" t="s">
        <v>16</v>
      </c>
      <c r="D16" s="8" t="s">
        <v>14</v>
      </c>
      <c r="E16" s="15">
        <v>33</v>
      </c>
      <c r="F16" s="19">
        <v>46</v>
      </c>
      <c r="G16" s="30">
        <f t="shared" si="0"/>
        <v>1518</v>
      </c>
    </row>
    <row r="17" spans="1:7" x14ac:dyDescent="0.25">
      <c r="A17" s="53" t="s">
        <v>4</v>
      </c>
      <c r="B17" s="54" t="s">
        <v>46</v>
      </c>
      <c r="C17" s="10" t="s">
        <v>16</v>
      </c>
      <c r="D17" s="8" t="s">
        <v>14</v>
      </c>
      <c r="E17" s="15">
        <v>5.75</v>
      </c>
      <c r="F17" s="19">
        <v>62</v>
      </c>
      <c r="G17" s="30">
        <f t="shared" ref="G17" si="3">+F17*E17</f>
        <v>356.5</v>
      </c>
    </row>
    <row r="18" spans="1:7" x14ac:dyDescent="0.25">
      <c r="A18" s="53" t="s">
        <v>4</v>
      </c>
      <c r="B18" s="54" t="s">
        <v>46</v>
      </c>
      <c r="C18" s="10" t="s">
        <v>17</v>
      </c>
      <c r="D18" s="8" t="s">
        <v>25</v>
      </c>
      <c r="E18" s="15">
        <v>98</v>
      </c>
      <c r="F18" s="19">
        <v>5</v>
      </c>
      <c r="G18" s="30">
        <f t="shared" si="0"/>
        <v>490</v>
      </c>
    </row>
    <row r="19" spans="1:7" x14ac:dyDescent="0.25">
      <c r="A19" s="53" t="s">
        <v>4</v>
      </c>
      <c r="B19" s="54" t="s">
        <v>46</v>
      </c>
      <c r="C19" s="10" t="s">
        <v>17</v>
      </c>
      <c r="D19" s="8" t="s">
        <v>25</v>
      </c>
      <c r="E19" s="15">
        <v>95.14</v>
      </c>
      <c r="F19" s="19">
        <v>9</v>
      </c>
      <c r="G19" s="30">
        <f t="shared" ref="G19" si="4">+F19*E19</f>
        <v>856.26</v>
      </c>
    </row>
    <row r="20" spans="1:7" x14ac:dyDescent="0.25">
      <c r="A20" s="53" t="s">
        <v>4</v>
      </c>
      <c r="B20" s="54" t="s">
        <v>46</v>
      </c>
      <c r="C20" s="10" t="s">
        <v>18</v>
      </c>
      <c r="D20" s="8" t="s">
        <v>26</v>
      </c>
      <c r="E20" s="15">
        <v>33</v>
      </c>
      <c r="F20" s="19">
        <v>0</v>
      </c>
      <c r="G20" s="30">
        <f t="shared" si="0"/>
        <v>0</v>
      </c>
    </row>
    <row r="21" spans="1:7" x14ac:dyDescent="0.25">
      <c r="A21" s="53" t="s">
        <v>4</v>
      </c>
      <c r="B21" s="54" t="s">
        <v>46</v>
      </c>
      <c r="C21" s="10" t="s">
        <v>18</v>
      </c>
      <c r="D21" s="8" t="s">
        <v>33</v>
      </c>
      <c r="E21" s="15">
        <v>24</v>
      </c>
      <c r="F21" s="19">
        <v>2</v>
      </c>
      <c r="G21" s="30">
        <f t="shared" si="0"/>
        <v>48</v>
      </c>
    </row>
    <row r="22" spans="1:7" x14ac:dyDescent="0.25">
      <c r="A22" s="53" t="s">
        <v>4</v>
      </c>
      <c r="B22" s="54" t="s">
        <v>46</v>
      </c>
      <c r="C22" s="10" t="s">
        <v>19</v>
      </c>
      <c r="D22" s="8" t="s">
        <v>27</v>
      </c>
      <c r="E22" s="15">
        <v>33</v>
      </c>
      <c r="F22" s="19">
        <v>0</v>
      </c>
      <c r="G22" s="30">
        <f t="shared" si="0"/>
        <v>0</v>
      </c>
    </row>
    <row r="23" spans="1:7" x14ac:dyDescent="0.25">
      <c r="A23" s="53" t="s">
        <v>4</v>
      </c>
      <c r="B23" s="54" t="s">
        <v>46</v>
      </c>
      <c r="C23" s="10" t="s">
        <v>20</v>
      </c>
      <c r="D23" s="8" t="s">
        <v>28</v>
      </c>
      <c r="E23" s="15">
        <v>33</v>
      </c>
      <c r="F23" s="19">
        <v>1</v>
      </c>
      <c r="G23" s="30">
        <f t="shared" si="0"/>
        <v>33</v>
      </c>
    </row>
    <row r="24" spans="1:7" x14ac:dyDescent="0.25">
      <c r="A24" s="53" t="s">
        <v>4</v>
      </c>
      <c r="B24" s="54" t="s">
        <v>46</v>
      </c>
      <c r="C24" s="10" t="s">
        <v>20</v>
      </c>
      <c r="D24" s="8" t="s">
        <v>28</v>
      </c>
      <c r="E24" s="15">
        <v>5.75</v>
      </c>
      <c r="F24" s="19">
        <v>3</v>
      </c>
      <c r="G24" s="30">
        <f t="shared" ref="G24" si="5">+F24*E24</f>
        <v>17.25</v>
      </c>
    </row>
    <row r="25" spans="1:7" x14ac:dyDescent="0.25">
      <c r="A25" s="53" t="s">
        <v>4</v>
      </c>
      <c r="B25" s="54" t="s">
        <v>46</v>
      </c>
      <c r="C25" s="10" t="s">
        <v>21</v>
      </c>
      <c r="D25" s="8" t="s">
        <v>29</v>
      </c>
      <c r="E25" s="15">
        <v>52</v>
      </c>
      <c r="F25" s="19">
        <v>5</v>
      </c>
      <c r="G25" s="30">
        <f t="shared" si="0"/>
        <v>260</v>
      </c>
    </row>
    <row r="26" spans="1:7" x14ac:dyDescent="0.25">
      <c r="A26" s="53" t="s">
        <v>4</v>
      </c>
      <c r="B26" s="54" t="s">
        <v>46</v>
      </c>
      <c r="C26" s="10" t="s">
        <v>21</v>
      </c>
      <c r="D26" s="8" t="s">
        <v>29</v>
      </c>
      <c r="E26" s="15">
        <v>79</v>
      </c>
      <c r="F26" s="19">
        <v>2</v>
      </c>
      <c r="G26" s="30">
        <f t="shared" ref="G26:G27" si="6">+F26*E26</f>
        <v>158</v>
      </c>
    </row>
    <row r="27" spans="1:7" x14ac:dyDescent="0.25">
      <c r="A27" s="53" t="s">
        <v>4</v>
      </c>
      <c r="B27" s="54" t="s">
        <v>46</v>
      </c>
      <c r="C27" s="10" t="s">
        <v>55</v>
      </c>
      <c r="D27" s="8" t="s">
        <v>66</v>
      </c>
      <c r="E27" s="15">
        <v>-13</v>
      </c>
      <c r="F27" s="19">
        <v>6</v>
      </c>
      <c r="G27" s="30">
        <f t="shared" si="6"/>
        <v>-78</v>
      </c>
    </row>
    <row r="28" spans="1:7" x14ac:dyDescent="0.25">
      <c r="A28" s="53" t="s">
        <v>4</v>
      </c>
      <c r="B28" s="54" t="s">
        <v>46</v>
      </c>
      <c r="C28" s="10" t="s">
        <v>22</v>
      </c>
      <c r="D28" s="8" t="s">
        <v>30</v>
      </c>
      <c r="E28" s="15">
        <v>50</v>
      </c>
      <c r="F28" s="19">
        <v>0</v>
      </c>
      <c r="G28" s="30">
        <f t="shared" si="0"/>
        <v>0</v>
      </c>
    </row>
    <row r="29" spans="1:7" x14ac:dyDescent="0.25">
      <c r="A29" s="53" t="s">
        <v>4</v>
      </c>
      <c r="B29" s="54" t="s">
        <v>46</v>
      </c>
      <c r="C29" s="10" t="s">
        <v>57</v>
      </c>
      <c r="D29" s="8" t="s">
        <v>42</v>
      </c>
      <c r="E29" s="15">
        <v>-13</v>
      </c>
      <c r="F29" s="19">
        <v>1</v>
      </c>
      <c r="G29" s="30">
        <f t="shared" si="0"/>
        <v>-13</v>
      </c>
    </row>
    <row r="30" spans="1:7" x14ac:dyDescent="0.25">
      <c r="A30" s="53" t="s">
        <v>4</v>
      </c>
      <c r="B30" s="54" t="s">
        <v>46</v>
      </c>
      <c r="C30" s="10" t="s">
        <v>23</v>
      </c>
      <c r="D30" s="8" t="s">
        <v>31</v>
      </c>
      <c r="E30" s="15">
        <v>24</v>
      </c>
      <c r="F30" s="19">
        <v>1904</v>
      </c>
      <c r="G30" s="30">
        <f t="shared" si="0"/>
        <v>45696</v>
      </c>
    </row>
    <row r="31" spans="1:7" x14ac:dyDescent="0.25">
      <c r="A31" s="53" t="s">
        <v>4</v>
      </c>
      <c r="B31" s="54" t="s">
        <v>46</v>
      </c>
      <c r="C31" s="10" t="s">
        <v>23</v>
      </c>
      <c r="D31" s="8" t="s">
        <v>31</v>
      </c>
      <c r="E31" s="15">
        <v>3.25</v>
      </c>
      <c r="F31" s="19">
        <v>1858</v>
      </c>
      <c r="G31" s="30">
        <f t="shared" ref="G31" si="7">+F31*E31</f>
        <v>6038.5</v>
      </c>
    </row>
    <row r="32" spans="1:7" x14ac:dyDescent="0.25">
      <c r="A32" s="53" t="s">
        <v>4</v>
      </c>
      <c r="B32" s="54" t="s">
        <v>46</v>
      </c>
      <c r="C32" s="10" t="s">
        <v>24</v>
      </c>
      <c r="D32" s="8" t="s">
        <v>32</v>
      </c>
      <c r="E32" s="15">
        <v>24</v>
      </c>
      <c r="F32" s="19">
        <v>1407</v>
      </c>
      <c r="G32" s="30">
        <f t="shared" si="0"/>
        <v>33768</v>
      </c>
    </row>
    <row r="33" spans="1:7" x14ac:dyDescent="0.25">
      <c r="A33" s="53" t="s">
        <v>4</v>
      </c>
      <c r="B33" s="54" t="s">
        <v>46</v>
      </c>
      <c r="C33" s="10" t="s">
        <v>24</v>
      </c>
      <c r="D33" s="8" t="s">
        <v>32</v>
      </c>
      <c r="E33" s="15">
        <v>3.25</v>
      </c>
      <c r="F33" s="19">
        <v>1640</v>
      </c>
      <c r="G33" s="30">
        <f t="shared" si="0"/>
        <v>5330</v>
      </c>
    </row>
    <row r="34" spans="1:7" x14ac:dyDescent="0.25">
      <c r="A34" s="53" t="s">
        <v>4</v>
      </c>
      <c r="B34" s="54" t="s">
        <v>46</v>
      </c>
      <c r="C34" s="10" t="s">
        <v>61</v>
      </c>
      <c r="D34" s="8" t="s">
        <v>62</v>
      </c>
      <c r="E34" s="15"/>
      <c r="F34" s="19"/>
      <c r="G34" s="30">
        <v>473</v>
      </c>
    </row>
    <row r="35" spans="1:7" ht="15.75" thickBot="1" x14ac:dyDescent="0.3">
      <c r="A35" s="49" t="s">
        <v>4</v>
      </c>
      <c r="B35" s="50" t="s">
        <v>46</v>
      </c>
      <c r="C35" s="32"/>
      <c r="D35" s="33" t="s">
        <v>36</v>
      </c>
      <c r="E35" s="34"/>
      <c r="F35" s="35"/>
      <c r="G35" s="36">
        <v>454314.57</v>
      </c>
    </row>
    <row r="36" spans="1:7" x14ac:dyDescent="0.25">
      <c r="A36" s="23" t="s">
        <v>7</v>
      </c>
      <c r="B36" s="26" t="s">
        <v>47</v>
      </c>
      <c r="C36" s="25" t="s">
        <v>5</v>
      </c>
      <c r="D36" s="26" t="s">
        <v>11</v>
      </c>
      <c r="E36" s="27"/>
      <c r="F36" s="28">
        <v>0</v>
      </c>
      <c r="G36" s="29">
        <f t="shared" si="0"/>
        <v>0</v>
      </c>
    </row>
    <row r="37" spans="1:7" x14ac:dyDescent="0.25">
      <c r="A37" s="53" t="s">
        <v>7</v>
      </c>
      <c r="B37" s="54" t="s">
        <v>47</v>
      </c>
      <c r="C37" s="10" t="s">
        <v>6</v>
      </c>
      <c r="D37" s="8" t="s">
        <v>12</v>
      </c>
      <c r="E37" s="15">
        <v>33</v>
      </c>
      <c r="F37" s="19">
        <v>1</v>
      </c>
      <c r="G37" s="30">
        <f t="shared" si="0"/>
        <v>33</v>
      </c>
    </row>
    <row r="38" spans="1:7" x14ac:dyDescent="0.25">
      <c r="A38" s="53" t="s">
        <v>7</v>
      </c>
      <c r="B38" s="54" t="s">
        <v>47</v>
      </c>
      <c r="C38" s="10" t="s">
        <v>6</v>
      </c>
      <c r="D38" s="8" t="s">
        <v>12</v>
      </c>
      <c r="E38" s="15">
        <v>5.75</v>
      </c>
      <c r="F38" s="19">
        <v>1</v>
      </c>
      <c r="G38" s="30">
        <f t="shared" si="0"/>
        <v>5.75</v>
      </c>
    </row>
    <row r="39" spans="1:7" x14ac:dyDescent="0.25">
      <c r="A39" s="53" t="s">
        <v>7</v>
      </c>
      <c r="B39" s="54" t="s">
        <v>47</v>
      </c>
      <c r="C39" s="10" t="s">
        <v>15</v>
      </c>
      <c r="D39" s="8" t="s">
        <v>13</v>
      </c>
      <c r="E39" s="15">
        <v>5.75</v>
      </c>
      <c r="F39" s="19">
        <v>1</v>
      </c>
      <c r="G39" s="30">
        <f t="shared" si="0"/>
        <v>5.75</v>
      </c>
    </row>
    <row r="40" spans="1:7" x14ac:dyDescent="0.25">
      <c r="A40" s="53" t="s">
        <v>7</v>
      </c>
      <c r="B40" s="54" t="s">
        <v>47</v>
      </c>
      <c r="C40" s="10" t="s">
        <v>16</v>
      </c>
      <c r="D40" s="8" t="s">
        <v>14</v>
      </c>
      <c r="E40" s="15">
        <v>33</v>
      </c>
      <c r="F40" s="19">
        <v>0</v>
      </c>
      <c r="G40" s="30">
        <f t="shared" si="0"/>
        <v>0</v>
      </c>
    </row>
    <row r="41" spans="1:7" x14ac:dyDescent="0.25">
      <c r="A41" s="53" t="s">
        <v>7</v>
      </c>
      <c r="B41" s="54" t="s">
        <v>47</v>
      </c>
      <c r="C41" s="10" t="s">
        <v>17</v>
      </c>
      <c r="D41" s="8" t="s">
        <v>25</v>
      </c>
      <c r="E41" s="15">
        <v>98</v>
      </c>
      <c r="F41" s="19">
        <v>0</v>
      </c>
      <c r="G41" s="30">
        <f t="shared" si="0"/>
        <v>0</v>
      </c>
    </row>
    <row r="42" spans="1:7" x14ac:dyDescent="0.25">
      <c r="A42" s="53" t="s">
        <v>7</v>
      </c>
      <c r="B42" s="54" t="s">
        <v>47</v>
      </c>
      <c r="C42" s="10" t="s">
        <v>18</v>
      </c>
      <c r="D42" s="8" t="s">
        <v>26</v>
      </c>
      <c r="E42" s="15">
        <v>33</v>
      </c>
      <c r="F42" s="19">
        <v>0</v>
      </c>
      <c r="G42" s="30">
        <f t="shared" si="0"/>
        <v>0</v>
      </c>
    </row>
    <row r="43" spans="1:7" x14ac:dyDescent="0.25">
      <c r="A43" s="53" t="s">
        <v>7</v>
      </c>
      <c r="B43" s="54" t="s">
        <v>47</v>
      </c>
      <c r="C43" s="10" t="s">
        <v>18</v>
      </c>
      <c r="D43" s="8" t="s">
        <v>33</v>
      </c>
      <c r="E43" s="15">
        <v>24</v>
      </c>
      <c r="F43" s="19">
        <v>0</v>
      </c>
      <c r="G43" s="30">
        <f t="shared" si="0"/>
        <v>0</v>
      </c>
    </row>
    <row r="44" spans="1:7" x14ac:dyDescent="0.25">
      <c r="A44" s="53" t="s">
        <v>7</v>
      </c>
      <c r="B44" s="54" t="s">
        <v>47</v>
      </c>
      <c r="C44" s="10" t="s">
        <v>19</v>
      </c>
      <c r="D44" s="8" t="s">
        <v>27</v>
      </c>
      <c r="E44" s="15">
        <v>33</v>
      </c>
      <c r="F44" s="19">
        <v>0</v>
      </c>
      <c r="G44" s="30">
        <f t="shared" si="0"/>
        <v>0</v>
      </c>
    </row>
    <row r="45" spans="1:7" x14ac:dyDescent="0.25">
      <c r="A45" s="53" t="s">
        <v>7</v>
      </c>
      <c r="B45" s="54" t="s">
        <v>47</v>
      </c>
      <c r="C45" s="10" t="s">
        <v>20</v>
      </c>
      <c r="D45" s="8" t="s">
        <v>28</v>
      </c>
      <c r="E45" s="15">
        <v>33</v>
      </c>
      <c r="F45" s="19">
        <v>1</v>
      </c>
      <c r="G45" s="30">
        <f t="shared" si="0"/>
        <v>33</v>
      </c>
    </row>
    <row r="46" spans="1:7" x14ac:dyDescent="0.25">
      <c r="A46" s="53" t="s">
        <v>7</v>
      </c>
      <c r="B46" s="54" t="s">
        <v>47</v>
      </c>
      <c r="C46" s="10" t="s">
        <v>21</v>
      </c>
      <c r="D46" s="8" t="s">
        <v>29</v>
      </c>
      <c r="E46" s="15">
        <v>52</v>
      </c>
      <c r="F46" s="19">
        <v>0</v>
      </c>
      <c r="G46" s="30">
        <f t="shared" si="0"/>
        <v>0</v>
      </c>
    </row>
    <row r="47" spans="1:7" x14ac:dyDescent="0.25">
      <c r="A47" s="53" t="s">
        <v>7</v>
      </c>
      <c r="B47" s="54" t="s">
        <v>47</v>
      </c>
      <c r="C47" s="10" t="s">
        <v>22</v>
      </c>
      <c r="D47" s="8" t="s">
        <v>30</v>
      </c>
      <c r="E47" s="15">
        <v>50</v>
      </c>
      <c r="F47" s="19">
        <v>0</v>
      </c>
      <c r="G47" s="30">
        <f t="shared" si="0"/>
        <v>0</v>
      </c>
    </row>
    <row r="48" spans="1:7" x14ac:dyDescent="0.25">
      <c r="A48" s="53" t="s">
        <v>7</v>
      </c>
      <c r="B48" s="54" t="s">
        <v>47</v>
      </c>
      <c r="C48" s="10" t="s">
        <v>23</v>
      </c>
      <c r="D48" s="8" t="s">
        <v>31</v>
      </c>
      <c r="E48" s="15">
        <v>24</v>
      </c>
      <c r="F48" s="19">
        <v>2</v>
      </c>
      <c r="G48" s="30">
        <f t="shared" si="0"/>
        <v>48</v>
      </c>
    </row>
    <row r="49" spans="1:7" x14ac:dyDescent="0.25">
      <c r="A49" s="53" t="s">
        <v>7</v>
      </c>
      <c r="B49" s="54" t="s">
        <v>47</v>
      </c>
      <c r="C49" s="10" t="s">
        <v>23</v>
      </c>
      <c r="D49" s="8" t="s">
        <v>31</v>
      </c>
      <c r="E49" s="15">
        <v>3.25</v>
      </c>
      <c r="F49" s="19">
        <v>4</v>
      </c>
      <c r="G49" s="30">
        <f t="shared" ref="G49" si="8">+F49*E49</f>
        <v>13</v>
      </c>
    </row>
    <row r="50" spans="1:7" x14ac:dyDescent="0.25">
      <c r="A50" s="53" t="s">
        <v>7</v>
      </c>
      <c r="B50" s="54" t="s">
        <v>47</v>
      </c>
      <c r="C50" s="10" t="s">
        <v>24</v>
      </c>
      <c r="D50" s="8" t="s">
        <v>32</v>
      </c>
      <c r="E50" s="15">
        <v>24</v>
      </c>
      <c r="F50" s="19">
        <v>1</v>
      </c>
      <c r="G50" s="30">
        <f t="shared" ref="G50:G89" si="9">+F50*E50</f>
        <v>24</v>
      </c>
    </row>
    <row r="51" spans="1:7" x14ac:dyDescent="0.25">
      <c r="A51" s="53" t="s">
        <v>7</v>
      </c>
      <c r="B51" s="54" t="s">
        <v>47</v>
      </c>
      <c r="C51" s="10" t="s">
        <v>24</v>
      </c>
      <c r="D51" s="8" t="s">
        <v>32</v>
      </c>
      <c r="E51" s="15">
        <v>3.25</v>
      </c>
      <c r="F51" s="19">
        <v>2</v>
      </c>
      <c r="G51" s="30">
        <f t="shared" ref="G51" si="10">+F51*E51</f>
        <v>6.5</v>
      </c>
    </row>
    <row r="52" spans="1:7" ht="15.75" thickBot="1" x14ac:dyDescent="0.3">
      <c r="A52" s="49" t="s">
        <v>7</v>
      </c>
      <c r="B52" s="50" t="s">
        <v>47</v>
      </c>
      <c r="C52" s="32"/>
      <c r="D52" s="33" t="s">
        <v>36</v>
      </c>
      <c r="E52" s="34"/>
      <c r="F52" s="35"/>
      <c r="G52" s="36">
        <v>751.51</v>
      </c>
    </row>
    <row r="53" spans="1:7" x14ac:dyDescent="0.25">
      <c r="A53" s="23" t="s">
        <v>8</v>
      </c>
      <c r="B53" s="37" t="s">
        <v>48</v>
      </c>
      <c r="C53" s="25" t="s">
        <v>5</v>
      </c>
      <c r="D53" s="26" t="s">
        <v>11</v>
      </c>
      <c r="E53" s="27">
        <v>33</v>
      </c>
      <c r="F53" s="28">
        <v>16</v>
      </c>
      <c r="G53" s="29">
        <f t="shared" si="9"/>
        <v>528</v>
      </c>
    </row>
    <row r="54" spans="1:7" x14ac:dyDescent="0.25">
      <c r="A54" s="53" t="s">
        <v>8</v>
      </c>
      <c r="B54" s="55" t="s">
        <v>48</v>
      </c>
      <c r="C54" s="9" t="s">
        <v>5</v>
      </c>
      <c r="D54" s="7" t="s">
        <v>11</v>
      </c>
      <c r="E54" s="15">
        <v>5.75</v>
      </c>
      <c r="F54" s="19">
        <v>14</v>
      </c>
      <c r="G54" s="30">
        <f t="shared" si="9"/>
        <v>80.5</v>
      </c>
    </row>
    <row r="55" spans="1:7" x14ac:dyDescent="0.25">
      <c r="A55" s="53" t="s">
        <v>8</v>
      </c>
      <c r="B55" s="55" t="s">
        <v>48</v>
      </c>
      <c r="C55" s="10" t="s">
        <v>6</v>
      </c>
      <c r="D55" s="8" t="s">
        <v>12</v>
      </c>
      <c r="E55" s="15">
        <v>33</v>
      </c>
      <c r="F55" s="19">
        <v>25</v>
      </c>
      <c r="G55" s="30">
        <f t="shared" si="9"/>
        <v>825</v>
      </c>
    </row>
    <row r="56" spans="1:7" x14ac:dyDescent="0.25">
      <c r="A56" s="53" t="s">
        <v>8</v>
      </c>
      <c r="B56" s="55" t="s">
        <v>48</v>
      </c>
      <c r="C56" s="10" t="s">
        <v>6</v>
      </c>
      <c r="D56" s="8" t="s">
        <v>12</v>
      </c>
      <c r="E56" s="15">
        <v>5.75</v>
      </c>
      <c r="F56" s="19">
        <v>19</v>
      </c>
      <c r="G56" s="30">
        <f t="shared" si="9"/>
        <v>109.25</v>
      </c>
    </row>
    <row r="57" spans="1:7" x14ac:dyDescent="0.25">
      <c r="A57" s="53" t="s">
        <v>8</v>
      </c>
      <c r="B57" s="55" t="s">
        <v>48</v>
      </c>
      <c r="C57" s="10" t="s">
        <v>15</v>
      </c>
      <c r="D57" s="8" t="s">
        <v>13</v>
      </c>
      <c r="E57" s="15">
        <v>33</v>
      </c>
      <c r="F57" s="19">
        <v>10</v>
      </c>
      <c r="G57" s="30">
        <f t="shared" si="9"/>
        <v>330</v>
      </c>
    </row>
    <row r="58" spans="1:7" x14ac:dyDescent="0.25">
      <c r="A58" s="53" t="s">
        <v>8</v>
      </c>
      <c r="B58" s="55" t="s">
        <v>48</v>
      </c>
      <c r="C58" s="10" t="s">
        <v>15</v>
      </c>
      <c r="D58" s="8" t="s">
        <v>13</v>
      </c>
      <c r="E58" s="15">
        <v>5.75</v>
      </c>
      <c r="F58" s="19">
        <v>7</v>
      </c>
      <c r="G58" s="30">
        <f t="shared" ref="G58" si="11">+F58*E58</f>
        <v>40.25</v>
      </c>
    </row>
    <row r="59" spans="1:7" x14ac:dyDescent="0.25">
      <c r="A59" s="53" t="s">
        <v>8</v>
      </c>
      <c r="B59" s="55" t="s">
        <v>48</v>
      </c>
      <c r="C59" s="10" t="s">
        <v>16</v>
      </c>
      <c r="D59" s="8" t="s">
        <v>14</v>
      </c>
      <c r="E59" s="15">
        <v>33</v>
      </c>
      <c r="F59" s="19">
        <v>1</v>
      </c>
      <c r="G59" s="30">
        <f t="shared" si="9"/>
        <v>33</v>
      </c>
    </row>
    <row r="60" spans="1:7" x14ac:dyDescent="0.25">
      <c r="A60" s="53" t="s">
        <v>8</v>
      </c>
      <c r="B60" s="55" t="s">
        <v>48</v>
      </c>
      <c r="C60" s="10" t="s">
        <v>17</v>
      </c>
      <c r="D60" s="8" t="s">
        <v>25</v>
      </c>
      <c r="E60" s="15">
        <v>98</v>
      </c>
      <c r="F60" s="19">
        <v>0</v>
      </c>
      <c r="G60" s="30">
        <f t="shared" si="9"/>
        <v>0</v>
      </c>
    </row>
    <row r="61" spans="1:7" x14ac:dyDescent="0.25">
      <c r="A61" s="53" t="s">
        <v>8</v>
      </c>
      <c r="B61" s="55" t="s">
        <v>48</v>
      </c>
      <c r="C61" s="10" t="s">
        <v>18</v>
      </c>
      <c r="D61" s="8" t="s">
        <v>26</v>
      </c>
      <c r="E61" s="15">
        <v>33</v>
      </c>
      <c r="F61" s="19">
        <v>0</v>
      </c>
      <c r="G61" s="30">
        <f t="shared" si="9"/>
        <v>0</v>
      </c>
    </row>
    <row r="62" spans="1:7" x14ac:dyDescent="0.25">
      <c r="A62" s="53" t="s">
        <v>8</v>
      </c>
      <c r="B62" s="55" t="s">
        <v>48</v>
      </c>
      <c r="C62" s="10" t="s">
        <v>18</v>
      </c>
      <c r="D62" s="8" t="s">
        <v>33</v>
      </c>
      <c r="E62" s="15">
        <v>24</v>
      </c>
      <c r="F62" s="19">
        <v>0</v>
      </c>
      <c r="G62" s="30">
        <f t="shared" si="9"/>
        <v>0</v>
      </c>
    </row>
    <row r="63" spans="1:7" x14ac:dyDescent="0.25">
      <c r="A63" s="53" t="s">
        <v>8</v>
      </c>
      <c r="B63" s="55" t="s">
        <v>48</v>
      </c>
      <c r="C63" s="10" t="s">
        <v>19</v>
      </c>
      <c r="D63" s="8" t="s">
        <v>27</v>
      </c>
      <c r="E63" s="15">
        <v>33</v>
      </c>
      <c r="F63" s="19">
        <v>0</v>
      </c>
      <c r="G63" s="30">
        <f t="shared" si="9"/>
        <v>0</v>
      </c>
    </row>
    <row r="64" spans="1:7" x14ac:dyDescent="0.25">
      <c r="A64" s="53" t="s">
        <v>8</v>
      </c>
      <c r="B64" s="55" t="s">
        <v>48</v>
      </c>
      <c r="C64" s="10" t="s">
        <v>20</v>
      </c>
      <c r="D64" s="8" t="s">
        <v>28</v>
      </c>
      <c r="E64" s="15">
        <v>33</v>
      </c>
      <c r="F64" s="19">
        <v>4</v>
      </c>
      <c r="G64" s="30">
        <f t="shared" si="9"/>
        <v>132</v>
      </c>
    </row>
    <row r="65" spans="1:7" x14ac:dyDescent="0.25">
      <c r="A65" s="53" t="s">
        <v>8</v>
      </c>
      <c r="B65" s="55" t="s">
        <v>48</v>
      </c>
      <c r="C65" s="10" t="s">
        <v>20</v>
      </c>
      <c r="D65" s="8" t="s">
        <v>28</v>
      </c>
      <c r="E65" s="15">
        <v>5.75</v>
      </c>
      <c r="F65" s="19">
        <v>6</v>
      </c>
      <c r="G65" s="30">
        <f t="shared" ref="G65" si="12">+F65*E65</f>
        <v>34.5</v>
      </c>
    </row>
    <row r="66" spans="1:7" x14ac:dyDescent="0.25">
      <c r="A66" s="53" t="s">
        <v>8</v>
      </c>
      <c r="B66" s="55" t="s">
        <v>48</v>
      </c>
      <c r="C66" s="10" t="s">
        <v>20</v>
      </c>
      <c r="D66" s="8" t="s">
        <v>34</v>
      </c>
      <c r="E66" s="15">
        <v>24</v>
      </c>
      <c r="F66" s="19">
        <v>5</v>
      </c>
      <c r="G66" s="30">
        <f t="shared" si="9"/>
        <v>120</v>
      </c>
    </row>
    <row r="67" spans="1:7" x14ac:dyDescent="0.25">
      <c r="A67" s="53" t="s">
        <v>8</v>
      </c>
      <c r="B67" s="55" t="s">
        <v>48</v>
      </c>
      <c r="C67" s="10" t="s">
        <v>21</v>
      </c>
      <c r="D67" s="8" t="s">
        <v>29</v>
      </c>
      <c r="E67" s="15">
        <v>52</v>
      </c>
      <c r="F67" s="19">
        <v>0</v>
      </c>
      <c r="G67" s="30">
        <f t="shared" si="9"/>
        <v>0</v>
      </c>
    </row>
    <row r="68" spans="1:7" x14ac:dyDescent="0.25">
      <c r="A68" s="53" t="s">
        <v>8</v>
      </c>
      <c r="B68" s="55" t="s">
        <v>48</v>
      </c>
      <c r="C68" s="10" t="s">
        <v>22</v>
      </c>
      <c r="D68" s="8" t="s">
        <v>30</v>
      </c>
      <c r="E68" s="15">
        <v>50</v>
      </c>
      <c r="F68" s="19">
        <v>0</v>
      </c>
      <c r="G68" s="30">
        <f t="shared" si="9"/>
        <v>0</v>
      </c>
    </row>
    <row r="69" spans="1:7" x14ac:dyDescent="0.25">
      <c r="A69" s="53" t="s">
        <v>8</v>
      </c>
      <c r="B69" s="55" t="s">
        <v>48</v>
      </c>
      <c r="C69" s="10" t="s">
        <v>23</v>
      </c>
      <c r="D69" s="8" t="s">
        <v>31</v>
      </c>
      <c r="E69" s="15">
        <v>24</v>
      </c>
      <c r="F69" s="19">
        <v>26</v>
      </c>
      <c r="G69" s="30">
        <f t="shared" si="9"/>
        <v>624</v>
      </c>
    </row>
    <row r="70" spans="1:7" x14ac:dyDescent="0.25">
      <c r="A70" s="53" t="s">
        <v>8</v>
      </c>
      <c r="B70" s="55" t="s">
        <v>48</v>
      </c>
      <c r="C70" s="10" t="s">
        <v>23</v>
      </c>
      <c r="D70" s="8" t="s">
        <v>31</v>
      </c>
      <c r="E70" s="15">
        <v>3.25</v>
      </c>
      <c r="F70" s="19">
        <v>33</v>
      </c>
      <c r="G70" s="30">
        <f t="shared" ref="G70" si="13">+F70*E70</f>
        <v>107.25</v>
      </c>
    </row>
    <row r="71" spans="1:7" x14ac:dyDescent="0.25">
      <c r="A71" s="53" t="s">
        <v>8</v>
      </c>
      <c r="B71" s="55" t="s">
        <v>48</v>
      </c>
      <c r="C71" s="10" t="s">
        <v>24</v>
      </c>
      <c r="D71" s="8" t="s">
        <v>32</v>
      </c>
      <c r="E71" s="15">
        <v>24</v>
      </c>
      <c r="F71" s="19">
        <v>14</v>
      </c>
      <c r="G71" s="30">
        <f t="shared" si="9"/>
        <v>336</v>
      </c>
    </row>
    <row r="72" spans="1:7" x14ac:dyDescent="0.25">
      <c r="A72" s="53" t="s">
        <v>8</v>
      </c>
      <c r="B72" s="55" t="s">
        <v>48</v>
      </c>
      <c r="C72" s="10" t="s">
        <v>24</v>
      </c>
      <c r="D72" s="8" t="s">
        <v>32</v>
      </c>
      <c r="E72" s="15">
        <v>3.25</v>
      </c>
      <c r="F72" s="19">
        <v>29</v>
      </c>
      <c r="G72" s="30">
        <f t="shared" ref="G72" si="14">+F72*E72</f>
        <v>94.25</v>
      </c>
    </row>
    <row r="73" spans="1:7" x14ac:dyDescent="0.25">
      <c r="A73" s="53" t="s">
        <v>8</v>
      </c>
      <c r="B73" s="55" t="s">
        <v>48</v>
      </c>
      <c r="C73" s="10" t="s">
        <v>61</v>
      </c>
      <c r="D73" s="8" t="s">
        <v>62</v>
      </c>
      <c r="E73" s="15"/>
      <c r="F73" s="19"/>
      <c r="G73" s="30">
        <v>-27.92</v>
      </c>
    </row>
    <row r="74" spans="1:7" ht="15.75" thickBot="1" x14ac:dyDescent="0.3">
      <c r="A74" s="49" t="s">
        <v>8</v>
      </c>
      <c r="B74" s="56" t="s">
        <v>48</v>
      </c>
      <c r="C74" s="32"/>
      <c r="D74" s="33" t="s">
        <v>36</v>
      </c>
      <c r="E74" s="34"/>
      <c r="F74" s="35"/>
      <c r="G74" s="36">
        <v>34448.519999999997</v>
      </c>
    </row>
    <row r="75" spans="1:7" x14ac:dyDescent="0.25">
      <c r="A75" s="23" t="s">
        <v>9</v>
      </c>
      <c r="B75" s="26" t="s">
        <v>49</v>
      </c>
      <c r="C75" s="25" t="s">
        <v>5</v>
      </c>
      <c r="D75" s="26" t="s">
        <v>11</v>
      </c>
      <c r="E75" s="27">
        <v>33</v>
      </c>
      <c r="F75" s="28">
        <v>6</v>
      </c>
      <c r="G75" s="29">
        <f t="shared" si="9"/>
        <v>198</v>
      </c>
    </row>
    <row r="76" spans="1:7" x14ac:dyDescent="0.25">
      <c r="A76" s="53" t="s">
        <v>9</v>
      </c>
      <c r="B76" s="61" t="s">
        <v>49</v>
      </c>
      <c r="C76" s="9" t="s">
        <v>5</v>
      </c>
      <c r="D76" s="7" t="s">
        <v>11</v>
      </c>
      <c r="E76" s="15">
        <v>5.75</v>
      </c>
      <c r="F76" s="19">
        <v>10</v>
      </c>
      <c r="G76" s="30">
        <f t="shared" si="9"/>
        <v>57.5</v>
      </c>
    </row>
    <row r="77" spans="1:7" x14ac:dyDescent="0.25">
      <c r="A77" s="53" t="s">
        <v>9</v>
      </c>
      <c r="B77" s="61" t="s">
        <v>49</v>
      </c>
      <c r="C77" s="10" t="s">
        <v>6</v>
      </c>
      <c r="D77" s="8" t="s">
        <v>12</v>
      </c>
      <c r="E77" s="15">
        <v>33</v>
      </c>
      <c r="F77" s="19">
        <v>11</v>
      </c>
      <c r="G77" s="30">
        <f t="shared" si="9"/>
        <v>363</v>
      </c>
    </row>
    <row r="78" spans="1:7" x14ac:dyDescent="0.25">
      <c r="A78" s="53" t="s">
        <v>9</v>
      </c>
      <c r="B78" s="61" t="s">
        <v>49</v>
      </c>
      <c r="C78" s="10" t="s">
        <v>6</v>
      </c>
      <c r="D78" s="8" t="s">
        <v>12</v>
      </c>
      <c r="E78" s="15">
        <v>5.75</v>
      </c>
      <c r="F78" s="19">
        <v>15</v>
      </c>
      <c r="G78" s="30">
        <f t="shared" si="9"/>
        <v>86.25</v>
      </c>
    </row>
    <row r="79" spans="1:7" x14ac:dyDescent="0.25">
      <c r="A79" s="53" t="s">
        <v>9</v>
      </c>
      <c r="B79" s="61" t="s">
        <v>49</v>
      </c>
      <c r="C79" s="10" t="s">
        <v>15</v>
      </c>
      <c r="D79" s="8" t="s">
        <v>13</v>
      </c>
      <c r="E79" s="15">
        <v>33</v>
      </c>
      <c r="F79" s="19">
        <v>11</v>
      </c>
      <c r="G79" s="30">
        <f t="shared" si="9"/>
        <v>363</v>
      </c>
    </row>
    <row r="80" spans="1:7" x14ac:dyDescent="0.25">
      <c r="A80" s="53" t="s">
        <v>9</v>
      </c>
      <c r="B80" s="61" t="s">
        <v>49</v>
      </c>
      <c r="C80" s="10" t="s">
        <v>15</v>
      </c>
      <c r="D80" s="8" t="s">
        <v>13</v>
      </c>
      <c r="E80" s="15">
        <v>5.75</v>
      </c>
      <c r="F80" s="19">
        <v>8</v>
      </c>
      <c r="G80" s="30">
        <f t="shared" ref="G80" si="15">+F80*E80</f>
        <v>46</v>
      </c>
    </row>
    <row r="81" spans="1:7" x14ac:dyDescent="0.25">
      <c r="A81" s="53" t="s">
        <v>9</v>
      </c>
      <c r="B81" s="61" t="s">
        <v>49</v>
      </c>
      <c r="C81" s="10" t="s">
        <v>16</v>
      </c>
      <c r="D81" s="8" t="s">
        <v>14</v>
      </c>
      <c r="E81" s="15">
        <v>33</v>
      </c>
      <c r="F81" s="19">
        <v>2</v>
      </c>
      <c r="G81" s="30">
        <f t="shared" si="9"/>
        <v>66</v>
      </c>
    </row>
    <row r="82" spans="1:7" x14ac:dyDescent="0.25">
      <c r="A82" s="53" t="s">
        <v>9</v>
      </c>
      <c r="B82" s="61" t="s">
        <v>49</v>
      </c>
      <c r="C82" s="10" t="s">
        <v>16</v>
      </c>
      <c r="D82" s="8" t="s">
        <v>14</v>
      </c>
      <c r="E82" s="15">
        <v>5.75</v>
      </c>
      <c r="F82" s="19">
        <v>1</v>
      </c>
      <c r="G82" s="30">
        <f t="shared" ref="G82" si="16">+F82*E82</f>
        <v>5.75</v>
      </c>
    </row>
    <row r="83" spans="1:7" x14ac:dyDescent="0.25">
      <c r="A83" s="53" t="s">
        <v>9</v>
      </c>
      <c r="B83" s="61" t="s">
        <v>49</v>
      </c>
      <c r="C83" s="10" t="s">
        <v>17</v>
      </c>
      <c r="D83" s="8" t="s">
        <v>25</v>
      </c>
      <c r="E83" s="15">
        <v>98</v>
      </c>
      <c r="F83" s="19">
        <v>0</v>
      </c>
      <c r="G83" s="30">
        <f t="shared" si="9"/>
        <v>0</v>
      </c>
    </row>
    <row r="84" spans="1:7" x14ac:dyDescent="0.25">
      <c r="A84" s="53" t="s">
        <v>9</v>
      </c>
      <c r="B84" s="61" t="s">
        <v>49</v>
      </c>
      <c r="C84" s="10" t="s">
        <v>18</v>
      </c>
      <c r="D84" s="8" t="s">
        <v>26</v>
      </c>
      <c r="E84" s="15">
        <v>33</v>
      </c>
      <c r="F84" s="19">
        <v>0</v>
      </c>
      <c r="G84" s="30">
        <f t="shared" si="9"/>
        <v>0</v>
      </c>
    </row>
    <row r="85" spans="1:7" x14ac:dyDescent="0.25">
      <c r="A85" s="53" t="s">
        <v>9</v>
      </c>
      <c r="B85" s="61" t="s">
        <v>49</v>
      </c>
      <c r="C85" s="10" t="s">
        <v>18</v>
      </c>
      <c r="D85" s="8" t="s">
        <v>33</v>
      </c>
      <c r="E85" s="15">
        <v>24</v>
      </c>
      <c r="F85" s="19">
        <v>0</v>
      </c>
      <c r="G85" s="30">
        <f t="shared" si="9"/>
        <v>0</v>
      </c>
    </row>
    <row r="86" spans="1:7" x14ac:dyDescent="0.25">
      <c r="A86" s="53" t="s">
        <v>9</v>
      </c>
      <c r="B86" s="61" t="s">
        <v>49</v>
      </c>
      <c r="C86" s="10" t="s">
        <v>19</v>
      </c>
      <c r="D86" s="8" t="s">
        <v>27</v>
      </c>
      <c r="E86" s="15">
        <v>33</v>
      </c>
      <c r="F86" s="19">
        <v>0</v>
      </c>
      <c r="G86" s="30">
        <f t="shared" si="9"/>
        <v>0</v>
      </c>
    </row>
    <row r="87" spans="1:7" x14ac:dyDescent="0.25">
      <c r="A87" s="53" t="s">
        <v>9</v>
      </c>
      <c r="B87" s="61" t="s">
        <v>49</v>
      </c>
      <c r="C87" s="10" t="s">
        <v>20</v>
      </c>
      <c r="D87" s="8" t="s">
        <v>28</v>
      </c>
      <c r="E87" s="15">
        <v>33</v>
      </c>
      <c r="F87" s="19">
        <v>2</v>
      </c>
      <c r="G87" s="30">
        <f t="shared" si="9"/>
        <v>66</v>
      </c>
    </row>
    <row r="88" spans="1:7" x14ac:dyDescent="0.25">
      <c r="A88" s="53" t="s">
        <v>9</v>
      </c>
      <c r="B88" s="61" t="s">
        <v>49</v>
      </c>
      <c r="C88" s="10" t="s">
        <v>20</v>
      </c>
      <c r="D88" s="8" t="s">
        <v>28</v>
      </c>
      <c r="E88" s="15">
        <v>5.75</v>
      </c>
      <c r="F88" s="19">
        <v>3</v>
      </c>
      <c r="G88" s="30">
        <f t="shared" si="9"/>
        <v>17.25</v>
      </c>
    </row>
    <row r="89" spans="1:7" x14ac:dyDescent="0.25">
      <c r="A89" s="53" t="s">
        <v>9</v>
      </c>
      <c r="B89" s="61" t="s">
        <v>49</v>
      </c>
      <c r="C89" s="10" t="s">
        <v>21</v>
      </c>
      <c r="D89" s="8" t="s">
        <v>29</v>
      </c>
      <c r="E89" s="15">
        <v>52</v>
      </c>
      <c r="F89" s="19">
        <v>0</v>
      </c>
      <c r="G89" s="30">
        <f t="shared" si="9"/>
        <v>0</v>
      </c>
    </row>
    <row r="90" spans="1:7" x14ac:dyDescent="0.25">
      <c r="A90" s="53" t="s">
        <v>9</v>
      </c>
      <c r="B90" s="61" t="s">
        <v>49</v>
      </c>
      <c r="C90" s="10" t="s">
        <v>22</v>
      </c>
      <c r="D90" s="8" t="s">
        <v>30</v>
      </c>
      <c r="E90" s="15">
        <v>50</v>
      </c>
      <c r="F90" s="19">
        <v>0</v>
      </c>
      <c r="G90" s="30">
        <f t="shared" ref="G90:G117" si="17">+F90*E90</f>
        <v>0</v>
      </c>
    </row>
    <row r="91" spans="1:7" x14ac:dyDescent="0.25">
      <c r="A91" s="53" t="s">
        <v>9</v>
      </c>
      <c r="B91" s="61" t="s">
        <v>49</v>
      </c>
      <c r="C91" s="10" t="s">
        <v>23</v>
      </c>
      <c r="D91" s="8" t="s">
        <v>31</v>
      </c>
      <c r="E91" s="15">
        <v>3.25</v>
      </c>
      <c r="F91" s="19">
        <v>1</v>
      </c>
      <c r="G91" s="30">
        <f t="shared" si="17"/>
        <v>3.25</v>
      </c>
    </row>
    <row r="92" spans="1:7" x14ac:dyDescent="0.25">
      <c r="A92" s="53" t="s">
        <v>9</v>
      </c>
      <c r="B92" s="61" t="s">
        <v>49</v>
      </c>
      <c r="C92" s="10" t="s">
        <v>24</v>
      </c>
      <c r="D92" s="8" t="s">
        <v>32</v>
      </c>
      <c r="E92" s="15"/>
      <c r="F92" s="19"/>
      <c r="G92" s="30">
        <f t="shared" si="17"/>
        <v>0</v>
      </c>
    </row>
    <row r="93" spans="1:7" ht="15.75" thickBot="1" x14ac:dyDescent="0.3">
      <c r="A93" s="49" t="s">
        <v>9</v>
      </c>
      <c r="B93" s="62" t="s">
        <v>49</v>
      </c>
      <c r="C93" s="32"/>
      <c r="D93" s="33" t="s">
        <v>36</v>
      </c>
      <c r="E93" s="34"/>
      <c r="F93" s="35"/>
      <c r="G93" s="36">
        <v>40095.22</v>
      </c>
    </row>
    <row r="94" spans="1:7" ht="15.75" thickBot="1" x14ac:dyDescent="0.3">
      <c r="A94" s="44" t="s">
        <v>38</v>
      </c>
      <c r="B94" s="38" t="s">
        <v>50</v>
      </c>
      <c r="C94" s="39"/>
      <c r="D94" s="40" t="s">
        <v>36</v>
      </c>
      <c r="E94" s="41"/>
      <c r="F94" s="42"/>
      <c r="G94" s="43">
        <v>7361.31</v>
      </c>
    </row>
    <row r="95" spans="1:7" ht="15.75" thickBot="1" x14ac:dyDescent="0.3">
      <c r="A95" s="44" t="s">
        <v>37</v>
      </c>
      <c r="B95" s="38" t="s">
        <v>51</v>
      </c>
      <c r="C95" s="39"/>
      <c r="D95" s="40" t="s">
        <v>36</v>
      </c>
      <c r="E95" s="41"/>
      <c r="F95" s="42"/>
      <c r="G95" s="43">
        <v>206.92</v>
      </c>
    </row>
    <row r="96" spans="1:7" x14ac:dyDescent="0.25">
      <c r="A96" s="23" t="s">
        <v>10</v>
      </c>
      <c r="B96" s="26" t="s">
        <v>53</v>
      </c>
      <c r="C96" s="25" t="s">
        <v>5</v>
      </c>
      <c r="D96" s="26" t="s">
        <v>11</v>
      </c>
      <c r="E96" s="27">
        <v>33</v>
      </c>
      <c r="F96" s="28">
        <v>1</v>
      </c>
      <c r="G96" s="29">
        <f t="shared" si="17"/>
        <v>33</v>
      </c>
    </row>
    <row r="97" spans="1:7" x14ac:dyDescent="0.25">
      <c r="A97" s="53" t="s">
        <v>10</v>
      </c>
      <c r="B97" s="54" t="s">
        <v>53</v>
      </c>
      <c r="C97" s="9" t="s">
        <v>5</v>
      </c>
      <c r="D97" s="7" t="s">
        <v>11</v>
      </c>
      <c r="E97" s="15">
        <v>5.75</v>
      </c>
      <c r="F97" s="19">
        <v>2</v>
      </c>
      <c r="G97" s="30">
        <f t="shared" si="17"/>
        <v>11.5</v>
      </c>
    </row>
    <row r="98" spans="1:7" x14ac:dyDescent="0.25">
      <c r="A98" s="53" t="s">
        <v>10</v>
      </c>
      <c r="B98" s="54" t="s">
        <v>53</v>
      </c>
      <c r="C98" s="10" t="s">
        <v>6</v>
      </c>
      <c r="D98" s="8" t="s">
        <v>12</v>
      </c>
      <c r="E98" s="15">
        <v>33</v>
      </c>
      <c r="F98" s="19">
        <v>1</v>
      </c>
      <c r="G98" s="30">
        <f t="shared" si="17"/>
        <v>33</v>
      </c>
    </row>
    <row r="99" spans="1:7" x14ac:dyDescent="0.25">
      <c r="A99" s="53" t="s">
        <v>10</v>
      </c>
      <c r="B99" s="54" t="s">
        <v>53</v>
      </c>
      <c r="C99" s="10" t="s">
        <v>6</v>
      </c>
      <c r="D99" s="8" t="s">
        <v>12</v>
      </c>
      <c r="E99" s="15">
        <v>5.75</v>
      </c>
      <c r="F99" s="19">
        <v>2</v>
      </c>
      <c r="G99" s="30">
        <f t="shared" si="17"/>
        <v>11.5</v>
      </c>
    </row>
    <row r="100" spans="1:7" x14ac:dyDescent="0.25">
      <c r="A100" s="53" t="s">
        <v>10</v>
      </c>
      <c r="B100" s="54" t="s">
        <v>53</v>
      </c>
      <c r="C100" s="10" t="s">
        <v>15</v>
      </c>
      <c r="D100" s="8" t="s">
        <v>13</v>
      </c>
      <c r="E100" s="15">
        <v>33</v>
      </c>
      <c r="F100" s="19">
        <v>1</v>
      </c>
      <c r="G100" s="30">
        <f t="shared" si="17"/>
        <v>33</v>
      </c>
    </row>
    <row r="101" spans="1:7" x14ac:dyDescent="0.25">
      <c r="A101" s="53" t="s">
        <v>10</v>
      </c>
      <c r="B101" s="54" t="s">
        <v>53</v>
      </c>
      <c r="C101" s="10" t="s">
        <v>15</v>
      </c>
      <c r="D101" s="8" t="s">
        <v>13</v>
      </c>
      <c r="E101" s="15">
        <v>5.75</v>
      </c>
      <c r="F101" s="19">
        <v>1</v>
      </c>
      <c r="G101" s="30">
        <f t="shared" ref="G101" si="18">+F101*E101</f>
        <v>5.75</v>
      </c>
    </row>
    <row r="102" spans="1:7" x14ac:dyDescent="0.25">
      <c r="A102" s="53" t="s">
        <v>10</v>
      </c>
      <c r="B102" s="54" t="s">
        <v>53</v>
      </c>
      <c r="C102" s="10" t="s">
        <v>16</v>
      </c>
      <c r="D102" s="8" t="s">
        <v>14</v>
      </c>
      <c r="E102" s="15">
        <v>33</v>
      </c>
      <c r="F102" s="19">
        <v>0</v>
      </c>
      <c r="G102" s="30">
        <f t="shared" si="17"/>
        <v>0</v>
      </c>
    </row>
    <row r="103" spans="1:7" x14ac:dyDescent="0.25">
      <c r="A103" s="53" t="s">
        <v>10</v>
      </c>
      <c r="B103" s="54" t="s">
        <v>53</v>
      </c>
      <c r="C103" s="10" t="s">
        <v>17</v>
      </c>
      <c r="D103" s="8" t="s">
        <v>25</v>
      </c>
      <c r="E103" s="15">
        <v>98</v>
      </c>
      <c r="F103" s="19">
        <v>0</v>
      </c>
      <c r="G103" s="30">
        <f t="shared" si="17"/>
        <v>0</v>
      </c>
    </row>
    <row r="104" spans="1:7" x14ac:dyDescent="0.25">
      <c r="A104" s="53" t="s">
        <v>10</v>
      </c>
      <c r="B104" s="54" t="s">
        <v>53</v>
      </c>
      <c r="C104" s="10" t="s">
        <v>18</v>
      </c>
      <c r="D104" s="8" t="s">
        <v>26</v>
      </c>
      <c r="E104" s="15">
        <v>33</v>
      </c>
      <c r="F104" s="19">
        <v>0</v>
      </c>
      <c r="G104" s="30">
        <f t="shared" si="17"/>
        <v>0</v>
      </c>
    </row>
    <row r="105" spans="1:7" x14ac:dyDescent="0.25">
      <c r="A105" s="53" t="s">
        <v>10</v>
      </c>
      <c r="B105" s="54" t="s">
        <v>53</v>
      </c>
      <c r="C105" s="10" t="s">
        <v>18</v>
      </c>
      <c r="D105" s="8" t="s">
        <v>33</v>
      </c>
      <c r="E105" s="15">
        <v>24</v>
      </c>
      <c r="F105" s="19">
        <v>0</v>
      </c>
      <c r="G105" s="30">
        <f t="shared" si="17"/>
        <v>0</v>
      </c>
    </row>
    <row r="106" spans="1:7" x14ac:dyDescent="0.25">
      <c r="A106" s="53" t="s">
        <v>10</v>
      </c>
      <c r="B106" s="54" t="s">
        <v>53</v>
      </c>
      <c r="C106" s="10" t="s">
        <v>19</v>
      </c>
      <c r="D106" s="8" t="s">
        <v>27</v>
      </c>
      <c r="E106" s="15">
        <v>33</v>
      </c>
      <c r="F106" s="19">
        <v>0</v>
      </c>
      <c r="G106" s="30">
        <f t="shared" si="17"/>
        <v>0</v>
      </c>
    </row>
    <row r="107" spans="1:7" x14ac:dyDescent="0.25">
      <c r="A107" s="53" t="s">
        <v>10</v>
      </c>
      <c r="B107" s="54" t="s">
        <v>53</v>
      </c>
      <c r="C107" s="10" t="s">
        <v>20</v>
      </c>
      <c r="D107" s="8" t="s">
        <v>28</v>
      </c>
      <c r="E107" s="15">
        <v>33</v>
      </c>
      <c r="F107" s="19">
        <v>0</v>
      </c>
      <c r="G107" s="30">
        <f t="shared" si="17"/>
        <v>0</v>
      </c>
    </row>
    <row r="108" spans="1:7" x14ac:dyDescent="0.25">
      <c r="A108" s="53" t="s">
        <v>10</v>
      </c>
      <c r="B108" s="54" t="s">
        <v>53</v>
      </c>
      <c r="C108" s="10" t="s">
        <v>20</v>
      </c>
      <c r="D108" s="8" t="s">
        <v>34</v>
      </c>
      <c r="E108" s="15">
        <v>24</v>
      </c>
      <c r="F108" s="19">
        <v>0</v>
      </c>
      <c r="G108" s="30">
        <f t="shared" si="17"/>
        <v>0</v>
      </c>
    </row>
    <row r="109" spans="1:7" x14ac:dyDescent="0.25">
      <c r="A109" s="53" t="s">
        <v>10</v>
      </c>
      <c r="B109" s="54" t="s">
        <v>53</v>
      </c>
      <c r="C109" s="10" t="s">
        <v>21</v>
      </c>
      <c r="D109" s="8" t="s">
        <v>29</v>
      </c>
      <c r="E109" s="15">
        <v>52</v>
      </c>
      <c r="F109" s="19">
        <v>0</v>
      </c>
      <c r="G109" s="30">
        <f t="shared" si="17"/>
        <v>0</v>
      </c>
    </row>
    <row r="110" spans="1:7" x14ac:dyDescent="0.25">
      <c r="A110" s="53" t="s">
        <v>10</v>
      </c>
      <c r="B110" s="54" t="s">
        <v>53</v>
      </c>
      <c r="C110" s="10" t="s">
        <v>22</v>
      </c>
      <c r="D110" s="8" t="s">
        <v>30</v>
      </c>
      <c r="E110" s="15">
        <v>50</v>
      </c>
      <c r="F110" s="19">
        <v>0</v>
      </c>
      <c r="G110" s="30">
        <f t="shared" si="17"/>
        <v>0</v>
      </c>
    </row>
    <row r="111" spans="1:7" x14ac:dyDescent="0.25">
      <c r="A111" s="53" t="s">
        <v>10</v>
      </c>
      <c r="B111" s="54" t="s">
        <v>53</v>
      </c>
      <c r="C111" s="10" t="s">
        <v>23</v>
      </c>
      <c r="D111" s="8" t="s">
        <v>31</v>
      </c>
      <c r="E111" s="15">
        <v>24</v>
      </c>
      <c r="F111" s="19">
        <v>0</v>
      </c>
      <c r="G111" s="30">
        <f t="shared" si="17"/>
        <v>0</v>
      </c>
    </row>
    <row r="112" spans="1:7" x14ac:dyDescent="0.25">
      <c r="A112" s="53" t="s">
        <v>10</v>
      </c>
      <c r="B112" s="54" t="s">
        <v>53</v>
      </c>
      <c r="C112" s="10" t="s">
        <v>24</v>
      </c>
      <c r="D112" s="8" t="s">
        <v>32</v>
      </c>
      <c r="E112" s="15">
        <v>3.25</v>
      </c>
      <c r="F112" s="19">
        <v>1</v>
      </c>
      <c r="G112" s="30">
        <f t="shared" si="17"/>
        <v>3.25</v>
      </c>
    </row>
    <row r="113" spans="1:7" ht="15.75" thickBot="1" x14ac:dyDescent="0.3">
      <c r="A113" s="49" t="s">
        <v>10</v>
      </c>
      <c r="B113" s="50" t="s">
        <v>53</v>
      </c>
      <c r="C113" s="32"/>
      <c r="D113" s="33" t="s">
        <v>36</v>
      </c>
      <c r="E113" s="34"/>
      <c r="F113" s="35"/>
      <c r="G113" s="36">
        <v>797.99</v>
      </c>
    </row>
    <row r="114" spans="1:7" x14ac:dyDescent="0.25">
      <c r="A114" s="45" t="s">
        <v>39</v>
      </c>
      <c r="B114" s="26" t="s">
        <v>65</v>
      </c>
      <c r="C114" s="25" t="s">
        <v>6</v>
      </c>
      <c r="D114" s="26" t="s">
        <v>12</v>
      </c>
      <c r="E114" s="27">
        <v>5.75</v>
      </c>
      <c r="F114" s="28">
        <v>1</v>
      </c>
      <c r="G114" s="29">
        <f t="shared" si="17"/>
        <v>5.75</v>
      </c>
    </row>
    <row r="115" spans="1:7" ht="15.75" thickBot="1" x14ac:dyDescent="0.3">
      <c r="A115" s="49" t="s">
        <v>39</v>
      </c>
      <c r="B115" s="50" t="s">
        <v>65</v>
      </c>
      <c r="C115" s="32"/>
      <c r="D115" s="33" t="s">
        <v>36</v>
      </c>
      <c r="E115" s="34"/>
      <c r="F115" s="35"/>
      <c r="G115" s="36">
        <v>2295.85</v>
      </c>
    </row>
    <row r="116" spans="1:7" ht="15.75" thickBot="1" x14ac:dyDescent="0.3">
      <c r="A116" s="44" t="s">
        <v>40</v>
      </c>
      <c r="B116" s="38" t="s">
        <v>52</v>
      </c>
      <c r="C116" s="39"/>
      <c r="D116" s="40" t="s">
        <v>36</v>
      </c>
      <c r="E116" s="41"/>
      <c r="F116" s="42"/>
      <c r="G116" s="43">
        <f t="shared" si="17"/>
        <v>0</v>
      </c>
    </row>
    <row r="117" spans="1:7" x14ac:dyDescent="0.25">
      <c r="A117" s="45" t="s">
        <v>41</v>
      </c>
      <c r="B117" s="26"/>
      <c r="C117" s="25"/>
      <c r="D117" s="26" t="s">
        <v>54</v>
      </c>
      <c r="E117" s="27">
        <v>13</v>
      </c>
      <c r="F117" s="28">
        <v>264</v>
      </c>
      <c r="G117" s="29">
        <f t="shared" si="17"/>
        <v>3432</v>
      </c>
    </row>
    <row r="118" spans="1:7" ht="15.75" thickBot="1" x14ac:dyDescent="0.3">
      <c r="A118" s="49" t="s">
        <v>41</v>
      </c>
      <c r="B118" s="33"/>
      <c r="C118" s="32"/>
      <c r="D118" s="33" t="s">
        <v>67</v>
      </c>
      <c r="E118" s="46"/>
      <c r="F118" s="47"/>
      <c r="G118" s="48">
        <v>5948.98</v>
      </c>
    </row>
    <row r="119" spans="1:7" x14ac:dyDescent="0.25">
      <c r="F119" s="17" t="s">
        <v>68</v>
      </c>
      <c r="G119" s="11">
        <f>SUM(G9:G118)</f>
        <v>673920.71</v>
      </c>
    </row>
  </sheetData>
  <sheetProtection sort="0" autoFilter="0"/>
  <protectedRanges>
    <protectedRange sqref="A10:B35" name="AllowSortFilter"/>
    <protectedRange sqref="A37:B52" name="AllowSortFilter_1"/>
    <protectedRange sqref="A54:B74" name="AllowSortFilter_2"/>
    <protectedRange sqref="A76:B93" name="AllowSortFilter_3"/>
    <protectedRange sqref="A97:B113" name="AllowSortFilter_4"/>
  </protectedRanges>
  <autoFilter ref="A8:D8" xr:uid="{04A2A5AD-869B-4793-AE48-B21140E8AD8E}"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8C58-96EA-4BE3-BF80-E17F906F32FA}">
  <dimension ref="A1:G88"/>
  <sheetViews>
    <sheetView showGridLines="0" tabSelected="1" topLeftCell="A43" workbookViewId="0">
      <selection activeCell="A4" sqref="A4"/>
    </sheetView>
  </sheetViews>
  <sheetFormatPr defaultRowHeight="15" x14ac:dyDescent="0.25"/>
  <cols>
    <col min="1" max="1" width="22" customWidth="1"/>
    <col min="2" max="2" width="30.7109375" bestFit="1" customWidth="1"/>
    <col min="3" max="3" width="14.42578125" customWidth="1"/>
    <col min="4" max="4" width="33.42578125" bestFit="1" customWidth="1"/>
    <col min="5" max="5" width="14.85546875" style="13" bestFit="1" customWidth="1"/>
    <col min="6" max="6" width="18.28515625" style="17" customWidth="1"/>
    <col min="7" max="7" width="16.42578125" style="11" customWidth="1"/>
  </cols>
  <sheetData>
    <row r="1" spans="1:7" ht="18.75" x14ac:dyDescent="0.3">
      <c r="A1" s="65" t="s">
        <v>69</v>
      </c>
      <c r="B1" s="65"/>
      <c r="C1" s="66"/>
      <c r="D1" s="66"/>
      <c r="E1" s="66"/>
      <c r="F1" s="66"/>
      <c r="G1" s="66"/>
    </row>
    <row r="2" spans="1:7" ht="18.75" x14ac:dyDescent="0.3">
      <c r="A2" s="65" t="s">
        <v>70</v>
      </c>
      <c r="B2" s="65"/>
      <c r="C2" s="66"/>
      <c r="D2" s="66"/>
      <c r="E2" s="66"/>
      <c r="F2" s="66"/>
      <c r="G2" s="66"/>
    </row>
    <row r="3" spans="1:7" ht="18.75" x14ac:dyDescent="0.3">
      <c r="A3" s="65" t="s">
        <v>71</v>
      </c>
      <c r="B3" s="65"/>
      <c r="C3" s="66"/>
      <c r="D3" s="66"/>
      <c r="E3" s="66"/>
      <c r="F3" s="66"/>
      <c r="G3" s="66"/>
    </row>
    <row r="4" spans="1:7" ht="18.75" x14ac:dyDescent="0.3">
      <c r="A4" s="65" t="s">
        <v>73</v>
      </c>
      <c r="B4" s="65"/>
      <c r="C4" s="66"/>
      <c r="D4" s="66"/>
      <c r="E4" s="66"/>
      <c r="F4" s="66"/>
      <c r="G4" s="66"/>
    </row>
    <row r="5" spans="1:7" ht="18.75" x14ac:dyDescent="0.3">
      <c r="A5" s="65">
        <v>2022</v>
      </c>
      <c r="B5" s="65"/>
      <c r="C5" s="66"/>
      <c r="D5" s="66"/>
      <c r="E5" s="66"/>
      <c r="F5" s="66"/>
      <c r="G5" s="66"/>
    </row>
    <row r="6" spans="1:7" ht="16.5" customHeight="1" thickBot="1" x14ac:dyDescent="0.3">
      <c r="E6"/>
      <c r="F6"/>
      <c r="G6"/>
    </row>
    <row r="7" spans="1:7" ht="15.75" thickBot="1" x14ac:dyDescent="0.3">
      <c r="A7" s="3">
        <v>2022</v>
      </c>
      <c r="B7" s="4" t="s">
        <v>0</v>
      </c>
      <c r="C7" s="5" t="s">
        <v>58</v>
      </c>
      <c r="D7" s="5" t="s">
        <v>1</v>
      </c>
      <c r="E7" s="14" t="s">
        <v>43</v>
      </c>
      <c r="F7" s="18" t="s">
        <v>2</v>
      </c>
      <c r="G7" s="6" t="s">
        <v>3</v>
      </c>
    </row>
    <row r="8" spans="1:7" x14ac:dyDescent="0.25">
      <c r="A8" s="23" t="s">
        <v>4</v>
      </c>
      <c r="B8" s="24" t="s">
        <v>46</v>
      </c>
      <c r="C8" s="25" t="s">
        <v>5</v>
      </c>
      <c r="D8" s="26" t="s">
        <v>11</v>
      </c>
      <c r="E8" s="27">
        <v>5.75</v>
      </c>
      <c r="F8" s="28">
        <v>800</v>
      </c>
      <c r="G8" s="29">
        <f>+F8*E8</f>
        <v>4600</v>
      </c>
    </row>
    <row r="9" spans="1:7" x14ac:dyDescent="0.25">
      <c r="A9" s="53" t="s">
        <v>4</v>
      </c>
      <c r="B9" s="54" t="s">
        <v>46</v>
      </c>
      <c r="C9" s="10" t="s">
        <v>6</v>
      </c>
      <c r="D9" s="8" t="s">
        <v>12</v>
      </c>
      <c r="E9" s="15">
        <v>5.75</v>
      </c>
      <c r="F9" s="19">
        <v>956</v>
      </c>
      <c r="G9" s="30">
        <f t="shared" ref="G9:G72" si="0">+F9*E9</f>
        <v>5497</v>
      </c>
    </row>
    <row r="10" spans="1:7" x14ac:dyDescent="0.25">
      <c r="A10" s="53" t="s">
        <v>4</v>
      </c>
      <c r="B10" s="54" t="s">
        <v>46</v>
      </c>
      <c r="C10" s="10" t="s">
        <v>15</v>
      </c>
      <c r="D10" s="8" t="s">
        <v>13</v>
      </c>
      <c r="E10" s="15">
        <v>5.75</v>
      </c>
      <c r="F10" s="19">
        <v>359</v>
      </c>
      <c r="G10" s="30">
        <f t="shared" si="0"/>
        <v>2064.25</v>
      </c>
    </row>
    <row r="11" spans="1:7" x14ac:dyDescent="0.25">
      <c r="A11" s="53" t="s">
        <v>4</v>
      </c>
      <c r="B11" s="54" t="s">
        <v>46</v>
      </c>
      <c r="C11" s="10" t="s">
        <v>16</v>
      </c>
      <c r="D11" s="8" t="s">
        <v>14</v>
      </c>
      <c r="E11" s="15">
        <v>5.75</v>
      </c>
      <c r="F11" s="19">
        <v>91</v>
      </c>
      <c r="G11" s="30">
        <f t="shared" si="0"/>
        <v>523.25</v>
      </c>
    </row>
    <row r="12" spans="1:7" x14ac:dyDescent="0.25">
      <c r="A12" s="53" t="s">
        <v>4</v>
      </c>
      <c r="B12" s="54" t="s">
        <v>46</v>
      </c>
      <c r="C12" s="10" t="s">
        <v>17</v>
      </c>
      <c r="D12" s="8" t="s">
        <v>25</v>
      </c>
      <c r="E12" s="15">
        <v>95.14</v>
      </c>
      <c r="F12" s="19">
        <v>12</v>
      </c>
      <c r="G12" s="30">
        <f t="shared" si="0"/>
        <v>1141.68</v>
      </c>
    </row>
    <row r="13" spans="1:7" x14ac:dyDescent="0.25">
      <c r="A13" s="53" t="s">
        <v>4</v>
      </c>
      <c r="B13" s="54" t="s">
        <v>46</v>
      </c>
      <c r="C13" s="10" t="s">
        <v>18</v>
      </c>
      <c r="D13" s="8" t="s">
        <v>26</v>
      </c>
      <c r="E13" s="15">
        <v>5.75</v>
      </c>
      <c r="F13" s="19"/>
      <c r="G13" s="30">
        <f t="shared" si="0"/>
        <v>0</v>
      </c>
    </row>
    <row r="14" spans="1:7" x14ac:dyDescent="0.25">
      <c r="A14" s="53" t="s">
        <v>4</v>
      </c>
      <c r="B14" s="54" t="s">
        <v>46</v>
      </c>
      <c r="C14" s="10" t="s">
        <v>18</v>
      </c>
      <c r="D14" s="8" t="s">
        <v>33</v>
      </c>
      <c r="E14" s="15">
        <v>3.25</v>
      </c>
      <c r="F14" s="19"/>
      <c r="G14" s="30">
        <f t="shared" si="0"/>
        <v>0</v>
      </c>
    </row>
    <row r="15" spans="1:7" x14ac:dyDescent="0.25">
      <c r="A15" s="53" t="s">
        <v>4</v>
      </c>
      <c r="B15" s="54" t="s">
        <v>46</v>
      </c>
      <c r="C15" s="10" t="s">
        <v>19</v>
      </c>
      <c r="D15" s="8" t="s">
        <v>27</v>
      </c>
      <c r="E15" s="15">
        <v>95.14</v>
      </c>
      <c r="F15" s="19">
        <v>2</v>
      </c>
      <c r="G15" s="30">
        <f t="shared" si="0"/>
        <v>190.28</v>
      </c>
    </row>
    <row r="16" spans="1:7" x14ac:dyDescent="0.25">
      <c r="A16" s="53" t="s">
        <v>4</v>
      </c>
      <c r="B16" s="54" t="s">
        <v>46</v>
      </c>
      <c r="C16" s="10" t="s">
        <v>20</v>
      </c>
      <c r="D16" s="8" t="s">
        <v>28</v>
      </c>
      <c r="E16" s="15">
        <v>5.75</v>
      </c>
      <c r="F16" s="19">
        <v>1</v>
      </c>
      <c r="G16" s="30">
        <f t="shared" si="0"/>
        <v>5.75</v>
      </c>
    </row>
    <row r="17" spans="1:7" x14ac:dyDescent="0.25">
      <c r="A17" s="53" t="s">
        <v>4</v>
      </c>
      <c r="B17" s="54" t="s">
        <v>46</v>
      </c>
      <c r="C17" s="10" t="s">
        <v>20</v>
      </c>
      <c r="D17" s="8" t="s">
        <v>34</v>
      </c>
      <c r="E17" s="15">
        <v>3.25</v>
      </c>
      <c r="F17" s="19">
        <v>0</v>
      </c>
      <c r="G17" s="30">
        <f t="shared" si="0"/>
        <v>0</v>
      </c>
    </row>
    <row r="18" spans="1:7" x14ac:dyDescent="0.25">
      <c r="A18" s="53" t="s">
        <v>4</v>
      </c>
      <c r="B18" s="54" t="s">
        <v>46</v>
      </c>
      <c r="C18" s="10" t="s">
        <v>21</v>
      </c>
      <c r="D18" s="8" t="s">
        <v>29</v>
      </c>
      <c r="E18" s="15">
        <v>79</v>
      </c>
      <c r="F18" s="19">
        <v>7</v>
      </c>
      <c r="G18" s="30">
        <f t="shared" si="0"/>
        <v>553</v>
      </c>
    </row>
    <row r="19" spans="1:7" x14ac:dyDescent="0.25">
      <c r="A19" s="53" t="s">
        <v>4</v>
      </c>
      <c r="B19" s="54" t="s">
        <v>46</v>
      </c>
      <c r="C19" s="10" t="s">
        <v>22</v>
      </c>
      <c r="D19" s="8" t="s">
        <v>30</v>
      </c>
      <c r="E19" s="15">
        <v>50</v>
      </c>
      <c r="F19" s="19">
        <v>2</v>
      </c>
      <c r="G19" s="30">
        <f t="shared" si="0"/>
        <v>100</v>
      </c>
    </row>
    <row r="20" spans="1:7" x14ac:dyDescent="0.25">
      <c r="A20" s="53" t="s">
        <v>4</v>
      </c>
      <c r="B20" s="54" t="s">
        <v>46</v>
      </c>
      <c r="C20" s="10" t="s">
        <v>23</v>
      </c>
      <c r="D20" s="8" t="s">
        <v>31</v>
      </c>
      <c r="E20" s="15">
        <v>3.25</v>
      </c>
      <c r="F20" s="19">
        <v>5772</v>
      </c>
      <c r="G20" s="30">
        <f t="shared" si="0"/>
        <v>18759</v>
      </c>
    </row>
    <row r="21" spans="1:7" x14ac:dyDescent="0.25">
      <c r="A21" s="53" t="s">
        <v>4</v>
      </c>
      <c r="B21" s="54" t="s">
        <v>46</v>
      </c>
      <c r="C21" s="10" t="s">
        <v>24</v>
      </c>
      <c r="D21" s="8" t="s">
        <v>32</v>
      </c>
      <c r="E21" s="15">
        <v>3.25</v>
      </c>
      <c r="F21" s="19">
        <v>4875</v>
      </c>
      <c r="G21" s="30">
        <f t="shared" si="0"/>
        <v>15843.75</v>
      </c>
    </row>
    <row r="22" spans="1:7" ht="15.75" thickBot="1" x14ac:dyDescent="0.3">
      <c r="A22" s="53" t="s">
        <v>4</v>
      </c>
      <c r="B22" s="54" t="s">
        <v>46</v>
      </c>
      <c r="C22" s="32"/>
      <c r="D22" s="33" t="s">
        <v>36</v>
      </c>
      <c r="E22" s="34"/>
      <c r="F22" s="35"/>
      <c r="G22" s="36">
        <v>569838.15</v>
      </c>
    </row>
    <row r="23" spans="1:7" x14ac:dyDescent="0.25">
      <c r="A23" s="23" t="s">
        <v>7</v>
      </c>
      <c r="B23" s="26" t="s">
        <v>47</v>
      </c>
      <c r="C23" s="25" t="s">
        <v>5</v>
      </c>
      <c r="D23" s="26" t="s">
        <v>11</v>
      </c>
      <c r="E23" s="27">
        <v>5.75</v>
      </c>
      <c r="F23" s="28">
        <v>1</v>
      </c>
      <c r="G23" s="29">
        <f t="shared" si="0"/>
        <v>5.75</v>
      </c>
    </row>
    <row r="24" spans="1:7" x14ac:dyDescent="0.25">
      <c r="A24" s="53" t="s">
        <v>7</v>
      </c>
      <c r="B24" s="54" t="s">
        <v>47</v>
      </c>
      <c r="C24" s="10" t="s">
        <v>6</v>
      </c>
      <c r="D24" s="8" t="s">
        <v>12</v>
      </c>
      <c r="E24" s="15">
        <v>5.75</v>
      </c>
      <c r="F24" s="19">
        <v>2</v>
      </c>
      <c r="G24" s="30">
        <f t="shared" si="0"/>
        <v>11.5</v>
      </c>
    </row>
    <row r="25" spans="1:7" x14ac:dyDescent="0.25">
      <c r="A25" s="53" t="s">
        <v>7</v>
      </c>
      <c r="B25" s="54" t="s">
        <v>47</v>
      </c>
      <c r="C25" s="10" t="s">
        <v>15</v>
      </c>
      <c r="D25" s="8" t="s">
        <v>13</v>
      </c>
      <c r="E25" s="15">
        <v>5.75</v>
      </c>
      <c r="F25" s="19">
        <v>0</v>
      </c>
      <c r="G25" s="30">
        <f t="shared" si="0"/>
        <v>0</v>
      </c>
    </row>
    <row r="26" spans="1:7" x14ac:dyDescent="0.25">
      <c r="A26" s="53" t="s">
        <v>7</v>
      </c>
      <c r="B26" s="54" t="s">
        <v>47</v>
      </c>
      <c r="C26" s="10" t="s">
        <v>16</v>
      </c>
      <c r="D26" s="8" t="s">
        <v>14</v>
      </c>
      <c r="E26" s="15">
        <v>5.75</v>
      </c>
      <c r="F26" s="19">
        <v>1</v>
      </c>
      <c r="G26" s="30">
        <f t="shared" si="0"/>
        <v>5.75</v>
      </c>
    </row>
    <row r="27" spans="1:7" x14ac:dyDescent="0.25">
      <c r="A27" s="53" t="s">
        <v>7</v>
      </c>
      <c r="B27" s="54" t="s">
        <v>47</v>
      </c>
      <c r="C27" s="10" t="s">
        <v>17</v>
      </c>
      <c r="D27" s="8" t="s">
        <v>25</v>
      </c>
      <c r="E27" s="15">
        <v>95.14</v>
      </c>
      <c r="F27" s="19">
        <v>0</v>
      </c>
      <c r="G27" s="30">
        <f t="shared" si="0"/>
        <v>0</v>
      </c>
    </row>
    <row r="28" spans="1:7" x14ac:dyDescent="0.25">
      <c r="A28" s="53" t="s">
        <v>7</v>
      </c>
      <c r="B28" s="54" t="s">
        <v>47</v>
      </c>
      <c r="C28" s="10" t="s">
        <v>18</v>
      </c>
      <c r="D28" s="8" t="s">
        <v>26</v>
      </c>
      <c r="E28" s="15">
        <v>5.75</v>
      </c>
      <c r="F28" s="19"/>
      <c r="G28" s="30">
        <f t="shared" si="0"/>
        <v>0</v>
      </c>
    </row>
    <row r="29" spans="1:7" x14ac:dyDescent="0.25">
      <c r="A29" s="53" t="s">
        <v>7</v>
      </c>
      <c r="B29" s="54" t="s">
        <v>47</v>
      </c>
      <c r="C29" s="10" t="s">
        <v>18</v>
      </c>
      <c r="D29" s="8" t="s">
        <v>33</v>
      </c>
      <c r="E29" s="15">
        <v>3.25</v>
      </c>
      <c r="F29" s="19"/>
      <c r="G29" s="30">
        <f t="shared" si="0"/>
        <v>0</v>
      </c>
    </row>
    <row r="30" spans="1:7" x14ac:dyDescent="0.25">
      <c r="A30" s="53" t="s">
        <v>7</v>
      </c>
      <c r="B30" s="54" t="s">
        <v>47</v>
      </c>
      <c r="C30" s="10" t="s">
        <v>19</v>
      </c>
      <c r="D30" s="8" t="s">
        <v>27</v>
      </c>
      <c r="E30" s="15">
        <v>5.75</v>
      </c>
      <c r="F30" s="19">
        <v>0</v>
      </c>
      <c r="G30" s="30">
        <f t="shared" si="0"/>
        <v>0</v>
      </c>
    </row>
    <row r="31" spans="1:7" x14ac:dyDescent="0.25">
      <c r="A31" s="53" t="s">
        <v>7</v>
      </c>
      <c r="B31" s="54" t="s">
        <v>47</v>
      </c>
      <c r="C31" s="10" t="s">
        <v>20</v>
      </c>
      <c r="D31" s="8" t="s">
        <v>28</v>
      </c>
      <c r="E31" s="15">
        <v>5.75</v>
      </c>
      <c r="F31" s="19">
        <v>0</v>
      </c>
      <c r="G31" s="30">
        <f t="shared" si="0"/>
        <v>0</v>
      </c>
    </row>
    <row r="32" spans="1:7" x14ac:dyDescent="0.25">
      <c r="A32" s="53" t="s">
        <v>7</v>
      </c>
      <c r="B32" s="54" t="s">
        <v>47</v>
      </c>
      <c r="C32" s="10" t="s">
        <v>20</v>
      </c>
      <c r="D32" s="8" t="s">
        <v>34</v>
      </c>
      <c r="E32" s="15">
        <v>3.25</v>
      </c>
      <c r="F32" s="19">
        <v>0</v>
      </c>
      <c r="G32" s="30">
        <f t="shared" si="0"/>
        <v>0</v>
      </c>
    </row>
    <row r="33" spans="1:7" x14ac:dyDescent="0.25">
      <c r="A33" s="53" t="s">
        <v>7</v>
      </c>
      <c r="B33" s="54" t="s">
        <v>47</v>
      </c>
      <c r="C33" s="10" t="s">
        <v>21</v>
      </c>
      <c r="D33" s="8" t="s">
        <v>29</v>
      </c>
      <c r="E33" s="15">
        <v>79</v>
      </c>
      <c r="F33" s="19">
        <v>0</v>
      </c>
      <c r="G33" s="30">
        <f t="shared" si="0"/>
        <v>0</v>
      </c>
    </row>
    <row r="34" spans="1:7" x14ac:dyDescent="0.25">
      <c r="A34" s="53" t="s">
        <v>7</v>
      </c>
      <c r="B34" s="54" t="s">
        <v>47</v>
      </c>
      <c r="C34" s="10" t="s">
        <v>22</v>
      </c>
      <c r="D34" s="8" t="s">
        <v>30</v>
      </c>
      <c r="E34" s="15">
        <v>50</v>
      </c>
      <c r="F34" s="19">
        <v>0</v>
      </c>
      <c r="G34" s="30">
        <f t="shared" si="0"/>
        <v>0</v>
      </c>
    </row>
    <row r="35" spans="1:7" x14ac:dyDescent="0.25">
      <c r="A35" s="53" t="s">
        <v>7</v>
      </c>
      <c r="B35" s="54" t="s">
        <v>47</v>
      </c>
      <c r="C35" s="10" t="s">
        <v>23</v>
      </c>
      <c r="D35" s="8" t="s">
        <v>31</v>
      </c>
      <c r="E35" s="15">
        <v>3.25</v>
      </c>
      <c r="F35" s="19">
        <v>25</v>
      </c>
      <c r="G35" s="30">
        <f t="shared" si="0"/>
        <v>81.25</v>
      </c>
    </row>
    <row r="36" spans="1:7" x14ac:dyDescent="0.25">
      <c r="A36" s="53" t="s">
        <v>7</v>
      </c>
      <c r="B36" s="54" t="s">
        <v>47</v>
      </c>
      <c r="C36" s="10" t="s">
        <v>24</v>
      </c>
      <c r="D36" s="8" t="s">
        <v>32</v>
      </c>
      <c r="E36" s="15">
        <v>3.25</v>
      </c>
      <c r="F36" s="19">
        <v>24</v>
      </c>
      <c r="G36" s="30">
        <f t="shared" si="0"/>
        <v>78</v>
      </c>
    </row>
    <row r="37" spans="1:7" ht="15.75" thickBot="1" x14ac:dyDescent="0.3">
      <c r="A37" s="49" t="s">
        <v>7</v>
      </c>
      <c r="B37" s="50" t="s">
        <v>47</v>
      </c>
      <c r="C37" s="32"/>
      <c r="D37" s="33" t="s">
        <v>36</v>
      </c>
      <c r="E37" s="34"/>
      <c r="F37" s="35"/>
      <c r="G37" s="36">
        <v>1121.77</v>
      </c>
    </row>
    <row r="38" spans="1:7" x14ac:dyDescent="0.25">
      <c r="A38" s="23" t="s">
        <v>8</v>
      </c>
      <c r="B38" s="37" t="s">
        <v>48</v>
      </c>
      <c r="C38" s="25" t="s">
        <v>5</v>
      </c>
      <c r="D38" s="26" t="s">
        <v>11</v>
      </c>
      <c r="E38" s="27">
        <v>5.75</v>
      </c>
      <c r="F38" s="28">
        <v>46</v>
      </c>
      <c r="G38" s="29">
        <f t="shared" si="0"/>
        <v>264.5</v>
      </c>
    </row>
    <row r="39" spans="1:7" x14ac:dyDescent="0.25">
      <c r="A39" s="53" t="s">
        <v>8</v>
      </c>
      <c r="B39" s="55" t="s">
        <v>48</v>
      </c>
      <c r="C39" s="10" t="s">
        <v>6</v>
      </c>
      <c r="D39" s="8" t="s">
        <v>12</v>
      </c>
      <c r="E39" s="15">
        <v>5.75</v>
      </c>
      <c r="F39" s="19">
        <v>55</v>
      </c>
      <c r="G39" s="30">
        <f t="shared" si="0"/>
        <v>316.25</v>
      </c>
    </row>
    <row r="40" spans="1:7" x14ac:dyDescent="0.25">
      <c r="A40" s="53" t="s">
        <v>8</v>
      </c>
      <c r="B40" s="55" t="s">
        <v>48</v>
      </c>
      <c r="C40" s="10" t="s">
        <v>15</v>
      </c>
      <c r="D40" s="8" t="s">
        <v>13</v>
      </c>
      <c r="E40" s="15">
        <v>5.75</v>
      </c>
      <c r="F40" s="19">
        <v>21</v>
      </c>
      <c r="G40" s="30">
        <f t="shared" si="0"/>
        <v>120.75</v>
      </c>
    </row>
    <row r="41" spans="1:7" x14ac:dyDescent="0.25">
      <c r="A41" s="53" t="s">
        <v>8</v>
      </c>
      <c r="B41" s="55" t="s">
        <v>48</v>
      </c>
      <c r="C41" s="10" t="s">
        <v>16</v>
      </c>
      <c r="D41" s="8" t="s">
        <v>14</v>
      </c>
      <c r="E41" s="15">
        <v>5.75</v>
      </c>
      <c r="F41" s="19">
        <v>3</v>
      </c>
      <c r="G41" s="30">
        <f t="shared" si="0"/>
        <v>17.25</v>
      </c>
    </row>
    <row r="42" spans="1:7" x14ac:dyDescent="0.25">
      <c r="A42" s="53" t="s">
        <v>8</v>
      </c>
      <c r="B42" s="55" t="s">
        <v>48</v>
      </c>
      <c r="C42" s="10" t="s">
        <v>17</v>
      </c>
      <c r="D42" s="8" t="s">
        <v>25</v>
      </c>
      <c r="E42" s="15">
        <v>95.14</v>
      </c>
      <c r="F42" s="19">
        <v>1</v>
      </c>
      <c r="G42" s="30">
        <f t="shared" si="0"/>
        <v>95.14</v>
      </c>
    </row>
    <row r="43" spans="1:7" x14ac:dyDescent="0.25">
      <c r="A43" s="53" t="s">
        <v>8</v>
      </c>
      <c r="B43" s="55" t="s">
        <v>48</v>
      </c>
      <c r="C43" s="10" t="s">
        <v>18</v>
      </c>
      <c r="D43" s="8" t="s">
        <v>26</v>
      </c>
      <c r="E43" s="15">
        <v>5.75</v>
      </c>
      <c r="F43" s="19"/>
      <c r="G43" s="30">
        <f t="shared" si="0"/>
        <v>0</v>
      </c>
    </row>
    <row r="44" spans="1:7" x14ac:dyDescent="0.25">
      <c r="A44" s="53" t="s">
        <v>8</v>
      </c>
      <c r="B44" s="55" t="s">
        <v>48</v>
      </c>
      <c r="C44" s="10" t="s">
        <v>18</v>
      </c>
      <c r="D44" s="8" t="s">
        <v>33</v>
      </c>
      <c r="E44" s="15">
        <v>3.25</v>
      </c>
      <c r="F44" s="19"/>
      <c r="G44" s="30">
        <f t="shared" si="0"/>
        <v>0</v>
      </c>
    </row>
    <row r="45" spans="1:7" x14ac:dyDescent="0.25">
      <c r="A45" s="53" t="s">
        <v>8</v>
      </c>
      <c r="B45" s="55" t="s">
        <v>48</v>
      </c>
      <c r="C45" s="10" t="s">
        <v>19</v>
      </c>
      <c r="D45" s="8" t="s">
        <v>27</v>
      </c>
      <c r="E45" s="15">
        <v>5.75</v>
      </c>
      <c r="F45" s="19">
        <v>0</v>
      </c>
      <c r="G45" s="30">
        <f t="shared" si="0"/>
        <v>0</v>
      </c>
    </row>
    <row r="46" spans="1:7" x14ac:dyDescent="0.25">
      <c r="A46" s="53" t="s">
        <v>8</v>
      </c>
      <c r="B46" s="55" t="s">
        <v>48</v>
      </c>
      <c r="C46" s="10" t="s">
        <v>20</v>
      </c>
      <c r="D46" s="8" t="s">
        <v>28</v>
      </c>
      <c r="E46" s="15">
        <v>5.75</v>
      </c>
      <c r="F46" s="19">
        <v>13</v>
      </c>
      <c r="G46" s="30">
        <f t="shared" si="0"/>
        <v>74.75</v>
      </c>
    </row>
    <row r="47" spans="1:7" x14ac:dyDescent="0.25">
      <c r="A47" s="53" t="s">
        <v>8</v>
      </c>
      <c r="B47" s="55" t="s">
        <v>48</v>
      </c>
      <c r="C47" s="10" t="s">
        <v>20</v>
      </c>
      <c r="D47" s="8" t="s">
        <v>34</v>
      </c>
      <c r="E47" s="15">
        <v>3.25</v>
      </c>
      <c r="F47" s="19">
        <v>1</v>
      </c>
      <c r="G47" s="30">
        <f t="shared" si="0"/>
        <v>3.25</v>
      </c>
    </row>
    <row r="48" spans="1:7" x14ac:dyDescent="0.25">
      <c r="A48" s="53" t="s">
        <v>8</v>
      </c>
      <c r="B48" s="55" t="s">
        <v>48</v>
      </c>
      <c r="C48" s="10" t="s">
        <v>21</v>
      </c>
      <c r="D48" s="8" t="s">
        <v>29</v>
      </c>
      <c r="E48" s="15">
        <v>79</v>
      </c>
      <c r="F48" s="19">
        <v>0</v>
      </c>
      <c r="G48" s="30">
        <f t="shared" si="0"/>
        <v>0</v>
      </c>
    </row>
    <row r="49" spans="1:7" x14ac:dyDescent="0.25">
      <c r="A49" s="53" t="s">
        <v>8</v>
      </c>
      <c r="B49" s="55" t="s">
        <v>48</v>
      </c>
      <c r="C49" s="10" t="s">
        <v>22</v>
      </c>
      <c r="D49" s="8" t="s">
        <v>30</v>
      </c>
      <c r="E49" s="15">
        <v>50</v>
      </c>
      <c r="F49" s="19">
        <v>0</v>
      </c>
      <c r="G49" s="30">
        <f t="shared" si="0"/>
        <v>0</v>
      </c>
    </row>
    <row r="50" spans="1:7" x14ac:dyDescent="0.25">
      <c r="A50" s="53" t="s">
        <v>8</v>
      </c>
      <c r="B50" s="55" t="s">
        <v>48</v>
      </c>
      <c r="C50" s="10" t="s">
        <v>23</v>
      </c>
      <c r="D50" s="8" t="s">
        <v>31</v>
      </c>
      <c r="E50" s="15">
        <v>3.25</v>
      </c>
      <c r="F50" s="19">
        <v>101</v>
      </c>
      <c r="G50" s="30">
        <f t="shared" si="0"/>
        <v>328.25</v>
      </c>
    </row>
    <row r="51" spans="1:7" x14ac:dyDescent="0.25">
      <c r="A51" s="53" t="s">
        <v>8</v>
      </c>
      <c r="B51" s="55" t="s">
        <v>48</v>
      </c>
      <c r="C51" s="10" t="s">
        <v>24</v>
      </c>
      <c r="D51" s="8" t="s">
        <v>32</v>
      </c>
      <c r="E51" s="15">
        <v>3.25</v>
      </c>
      <c r="F51" s="19">
        <v>81</v>
      </c>
      <c r="G51" s="30">
        <f t="shared" si="0"/>
        <v>263.25</v>
      </c>
    </row>
    <row r="52" spans="1:7" ht="15.75" thickBot="1" x14ac:dyDescent="0.3">
      <c r="A52" s="49" t="s">
        <v>8</v>
      </c>
      <c r="B52" s="56" t="s">
        <v>48</v>
      </c>
      <c r="C52" s="32"/>
      <c r="D52" s="33" t="s">
        <v>36</v>
      </c>
      <c r="E52" s="34"/>
      <c r="F52" s="35"/>
      <c r="G52" s="36">
        <v>40683.85</v>
      </c>
    </row>
    <row r="53" spans="1:7" x14ac:dyDescent="0.25">
      <c r="A53" s="23" t="s">
        <v>9</v>
      </c>
      <c r="B53" s="26" t="s">
        <v>49</v>
      </c>
      <c r="C53" s="25" t="s">
        <v>5</v>
      </c>
      <c r="D53" s="26" t="s">
        <v>11</v>
      </c>
      <c r="E53" s="27">
        <v>5.75</v>
      </c>
      <c r="F53" s="28">
        <v>23</v>
      </c>
      <c r="G53" s="29">
        <f t="shared" si="0"/>
        <v>132.25</v>
      </c>
    </row>
    <row r="54" spans="1:7" x14ac:dyDescent="0.25">
      <c r="A54" s="53" t="s">
        <v>9</v>
      </c>
      <c r="B54" s="61" t="s">
        <v>49</v>
      </c>
      <c r="C54" s="10" t="s">
        <v>6</v>
      </c>
      <c r="D54" s="8" t="s">
        <v>12</v>
      </c>
      <c r="E54" s="15">
        <v>5.75</v>
      </c>
      <c r="F54" s="19">
        <v>27</v>
      </c>
      <c r="G54" s="30">
        <f t="shared" si="0"/>
        <v>155.25</v>
      </c>
    </row>
    <row r="55" spans="1:7" x14ac:dyDescent="0.25">
      <c r="A55" s="53" t="s">
        <v>9</v>
      </c>
      <c r="B55" s="61" t="s">
        <v>49</v>
      </c>
      <c r="C55" s="10" t="s">
        <v>15</v>
      </c>
      <c r="D55" s="8" t="s">
        <v>13</v>
      </c>
      <c r="E55" s="15">
        <v>5.75</v>
      </c>
      <c r="F55" s="19">
        <v>4</v>
      </c>
      <c r="G55" s="30">
        <f t="shared" si="0"/>
        <v>23</v>
      </c>
    </row>
    <row r="56" spans="1:7" x14ac:dyDescent="0.25">
      <c r="A56" s="53" t="s">
        <v>9</v>
      </c>
      <c r="B56" s="61" t="s">
        <v>49</v>
      </c>
      <c r="C56" s="10" t="s">
        <v>16</v>
      </c>
      <c r="D56" s="8" t="s">
        <v>14</v>
      </c>
      <c r="E56" s="15">
        <v>5.75</v>
      </c>
      <c r="F56" s="19">
        <v>3</v>
      </c>
      <c r="G56" s="30">
        <f t="shared" si="0"/>
        <v>17.25</v>
      </c>
    </row>
    <row r="57" spans="1:7" x14ac:dyDescent="0.25">
      <c r="A57" s="53" t="s">
        <v>9</v>
      </c>
      <c r="B57" s="61" t="s">
        <v>49</v>
      </c>
      <c r="C57" s="10" t="s">
        <v>17</v>
      </c>
      <c r="D57" s="8" t="s">
        <v>25</v>
      </c>
      <c r="E57" s="15">
        <v>95.14</v>
      </c>
      <c r="F57" s="19">
        <v>0</v>
      </c>
      <c r="G57" s="30">
        <f t="shared" si="0"/>
        <v>0</v>
      </c>
    </row>
    <row r="58" spans="1:7" x14ac:dyDescent="0.25">
      <c r="A58" s="53" t="s">
        <v>9</v>
      </c>
      <c r="B58" s="61" t="s">
        <v>49</v>
      </c>
      <c r="C58" s="10" t="s">
        <v>18</v>
      </c>
      <c r="D58" s="8" t="s">
        <v>26</v>
      </c>
      <c r="E58" s="15">
        <v>5.75</v>
      </c>
      <c r="F58" s="19"/>
      <c r="G58" s="30">
        <f t="shared" si="0"/>
        <v>0</v>
      </c>
    </row>
    <row r="59" spans="1:7" x14ac:dyDescent="0.25">
      <c r="A59" s="53" t="s">
        <v>9</v>
      </c>
      <c r="B59" s="61" t="s">
        <v>49</v>
      </c>
      <c r="C59" s="10" t="s">
        <v>18</v>
      </c>
      <c r="D59" s="8" t="s">
        <v>33</v>
      </c>
      <c r="E59" s="15">
        <v>3.25</v>
      </c>
      <c r="F59" s="19"/>
      <c r="G59" s="30">
        <f t="shared" si="0"/>
        <v>0</v>
      </c>
    </row>
    <row r="60" spans="1:7" x14ac:dyDescent="0.25">
      <c r="A60" s="53" t="s">
        <v>9</v>
      </c>
      <c r="B60" s="61" t="s">
        <v>49</v>
      </c>
      <c r="C60" s="10" t="s">
        <v>19</v>
      </c>
      <c r="D60" s="8" t="s">
        <v>27</v>
      </c>
      <c r="E60" s="15">
        <v>5.75</v>
      </c>
      <c r="F60" s="19">
        <v>0</v>
      </c>
      <c r="G60" s="30">
        <f t="shared" si="0"/>
        <v>0</v>
      </c>
    </row>
    <row r="61" spans="1:7" x14ac:dyDescent="0.25">
      <c r="A61" s="53" t="s">
        <v>9</v>
      </c>
      <c r="B61" s="61" t="s">
        <v>49</v>
      </c>
      <c r="C61" s="10" t="s">
        <v>20</v>
      </c>
      <c r="D61" s="8" t="s">
        <v>28</v>
      </c>
      <c r="E61" s="15">
        <v>5.75</v>
      </c>
      <c r="F61" s="19">
        <v>3</v>
      </c>
      <c r="G61" s="30">
        <f t="shared" si="0"/>
        <v>17.25</v>
      </c>
    </row>
    <row r="62" spans="1:7" x14ac:dyDescent="0.25">
      <c r="A62" s="53" t="s">
        <v>9</v>
      </c>
      <c r="B62" s="61" t="s">
        <v>49</v>
      </c>
      <c r="C62" s="10" t="s">
        <v>20</v>
      </c>
      <c r="D62" s="8" t="s">
        <v>34</v>
      </c>
      <c r="E62" s="15">
        <v>3.25</v>
      </c>
      <c r="F62" s="19">
        <v>0</v>
      </c>
      <c r="G62" s="30">
        <f t="shared" si="0"/>
        <v>0</v>
      </c>
    </row>
    <row r="63" spans="1:7" x14ac:dyDescent="0.25">
      <c r="A63" s="53" t="s">
        <v>9</v>
      </c>
      <c r="B63" s="61" t="s">
        <v>49</v>
      </c>
      <c r="C63" s="10" t="s">
        <v>21</v>
      </c>
      <c r="D63" s="8" t="s">
        <v>29</v>
      </c>
      <c r="E63" s="15">
        <v>79</v>
      </c>
      <c r="F63" s="19">
        <v>1</v>
      </c>
      <c r="G63" s="30">
        <f t="shared" si="0"/>
        <v>79</v>
      </c>
    </row>
    <row r="64" spans="1:7" x14ac:dyDescent="0.25">
      <c r="A64" s="53" t="s">
        <v>9</v>
      </c>
      <c r="B64" s="61" t="s">
        <v>49</v>
      </c>
      <c r="C64" s="10" t="s">
        <v>22</v>
      </c>
      <c r="D64" s="8" t="s">
        <v>30</v>
      </c>
      <c r="E64" s="15">
        <v>50</v>
      </c>
      <c r="F64" s="19">
        <v>0</v>
      </c>
      <c r="G64" s="30">
        <f t="shared" si="0"/>
        <v>0</v>
      </c>
    </row>
    <row r="65" spans="1:7" x14ac:dyDescent="0.25">
      <c r="A65" s="53" t="s">
        <v>9</v>
      </c>
      <c r="B65" s="61" t="s">
        <v>49</v>
      </c>
      <c r="C65" s="10" t="s">
        <v>23</v>
      </c>
      <c r="D65" s="8" t="s">
        <v>31</v>
      </c>
      <c r="E65" s="15">
        <v>3.25</v>
      </c>
      <c r="F65" s="19">
        <v>0</v>
      </c>
      <c r="G65" s="30">
        <f t="shared" si="0"/>
        <v>0</v>
      </c>
    </row>
    <row r="66" spans="1:7" x14ac:dyDescent="0.25">
      <c r="A66" s="53" t="s">
        <v>9</v>
      </c>
      <c r="B66" s="61" t="s">
        <v>49</v>
      </c>
      <c r="C66" s="10" t="s">
        <v>24</v>
      </c>
      <c r="D66" s="8" t="s">
        <v>32</v>
      </c>
      <c r="E66" s="15">
        <v>3.25</v>
      </c>
      <c r="F66" s="19">
        <v>0</v>
      </c>
      <c r="G66" s="30">
        <f t="shared" si="0"/>
        <v>0</v>
      </c>
    </row>
    <row r="67" spans="1:7" ht="15.75" thickBot="1" x14ac:dyDescent="0.3">
      <c r="A67" s="49" t="s">
        <v>9</v>
      </c>
      <c r="B67" s="62" t="s">
        <v>49</v>
      </c>
      <c r="C67" s="32"/>
      <c r="D67" s="33" t="s">
        <v>36</v>
      </c>
      <c r="E67" s="34"/>
      <c r="F67" s="35"/>
      <c r="G67" s="36">
        <v>45523.01</v>
      </c>
    </row>
    <row r="68" spans="1:7" ht="15.75" thickBot="1" x14ac:dyDescent="0.3">
      <c r="A68" s="44" t="s">
        <v>38</v>
      </c>
      <c r="B68" s="38" t="s">
        <v>50</v>
      </c>
      <c r="C68" s="39"/>
      <c r="D68" s="40" t="s">
        <v>36</v>
      </c>
      <c r="E68" s="41"/>
      <c r="F68" s="42"/>
      <c r="G68" s="43">
        <v>11430.17</v>
      </c>
    </row>
    <row r="69" spans="1:7" ht="15.75" thickBot="1" x14ac:dyDescent="0.3">
      <c r="A69" s="44" t="s">
        <v>37</v>
      </c>
      <c r="B69" s="38" t="s">
        <v>51</v>
      </c>
      <c r="C69" s="39"/>
      <c r="D69" s="40" t="s">
        <v>36</v>
      </c>
      <c r="E69" s="41"/>
      <c r="F69" s="42"/>
      <c r="G69" s="43">
        <v>294.93</v>
      </c>
    </row>
    <row r="70" spans="1:7" x14ac:dyDescent="0.25">
      <c r="A70" s="23" t="s">
        <v>10</v>
      </c>
      <c r="B70" s="26" t="s">
        <v>53</v>
      </c>
      <c r="C70" s="25" t="s">
        <v>5</v>
      </c>
      <c r="D70" s="26" t="s">
        <v>11</v>
      </c>
      <c r="E70" s="27">
        <v>5.75</v>
      </c>
      <c r="F70" s="28">
        <v>4</v>
      </c>
      <c r="G70" s="29">
        <f t="shared" si="0"/>
        <v>23</v>
      </c>
    </row>
    <row r="71" spans="1:7" x14ac:dyDescent="0.25">
      <c r="A71" s="53" t="s">
        <v>10</v>
      </c>
      <c r="B71" s="54" t="s">
        <v>53</v>
      </c>
      <c r="C71" s="10" t="s">
        <v>6</v>
      </c>
      <c r="D71" s="8" t="s">
        <v>12</v>
      </c>
      <c r="E71" s="15">
        <v>5.75</v>
      </c>
      <c r="F71" s="19">
        <v>4</v>
      </c>
      <c r="G71" s="30">
        <f t="shared" si="0"/>
        <v>23</v>
      </c>
    </row>
    <row r="72" spans="1:7" x14ac:dyDescent="0.25">
      <c r="A72" s="53" t="s">
        <v>10</v>
      </c>
      <c r="B72" s="54" t="s">
        <v>53</v>
      </c>
      <c r="C72" s="10" t="s">
        <v>15</v>
      </c>
      <c r="D72" s="8" t="s">
        <v>13</v>
      </c>
      <c r="E72" s="15">
        <v>5.75</v>
      </c>
      <c r="F72" s="19">
        <v>0</v>
      </c>
      <c r="G72" s="30">
        <f t="shared" si="0"/>
        <v>0</v>
      </c>
    </row>
    <row r="73" spans="1:7" x14ac:dyDescent="0.25">
      <c r="A73" s="53" t="s">
        <v>10</v>
      </c>
      <c r="B73" s="54" t="s">
        <v>53</v>
      </c>
      <c r="C73" s="10" t="s">
        <v>16</v>
      </c>
      <c r="D73" s="8" t="s">
        <v>14</v>
      </c>
      <c r="E73" s="15">
        <v>5.75</v>
      </c>
      <c r="F73" s="19">
        <v>0</v>
      </c>
      <c r="G73" s="30">
        <f t="shared" ref="G73:G87" si="1">+F73*E73</f>
        <v>0</v>
      </c>
    </row>
    <row r="74" spans="1:7" x14ac:dyDescent="0.25">
      <c r="A74" s="53" t="s">
        <v>10</v>
      </c>
      <c r="B74" s="54" t="s">
        <v>53</v>
      </c>
      <c r="C74" s="10" t="s">
        <v>17</v>
      </c>
      <c r="D74" s="8" t="s">
        <v>25</v>
      </c>
      <c r="E74" s="15">
        <v>95.14</v>
      </c>
      <c r="F74" s="19">
        <v>0</v>
      </c>
      <c r="G74" s="30">
        <f t="shared" si="1"/>
        <v>0</v>
      </c>
    </row>
    <row r="75" spans="1:7" x14ac:dyDescent="0.25">
      <c r="A75" s="53" t="s">
        <v>10</v>
      </c>
      <c r="B75" s="54" t="s">
        <v>53</v>
      </c>
      <c r="C75" s="10" t="s">
        <v>18</v>
      </c>
      <c r="D75" s="8" t="s">
        <v>26</v>
      </c>
      <c r="E75" s="15">
        <v>5.75</v>
      </c>
      <c r="F75" s="19"/>
      <c r="G75" s="30">
        <f t="shared" si="1"/>
        <v>0</v>
      </c>
    </row>
    <row r="76" spans="1:7" x14ac:dyDescent="0.25">
      <c r="A76" s="53" t="s">
        <v>10</v>
      </c>
      <c r="B76" s="54" t="s">
        <v>53</v>
      </c>
      <c r="C76" s="10" t="s">
        <v>18</v>
      </c>
      <c r="D76" s="8" t="s">
        <v>33</v>
      </c>
      <c r="E76" s="15">
        <v>3.25</v>
      </c>
      <c r="F76" s="19"/>
      <c r="G76" s="30">
        <f t="shared" si="1"/>
        <v>0</v>
      </c>
    </row>
    <row r="77" spans="1:7" x14ac:dyDescent="0.25">
      <c r="A77" s="53" t="s">
        <v>10</v>
      </c>
      <c r="B77" s="54" t="s">
        <v>53</v>
      </c>
      <c r="C77" s="10" t="s">
        <v>19</v>
      </c>
      <c r="D77" s="8" t="s">
        <v>27</v>
      </c>
      <c r="E77" s="15">
        <v>5.75</v>
      </c>
      <c r="F77" s="19">
        <v>0</v>
      </c>
      <c r="G77" s="30">
        <f t="shared" si="1"/>
        <v>0</v>
      </c>
    </row>
    <row r="78" spans="1:7" x14ac:dyDescent="0.25">
      <c r="A78" s="53" t="s">
        <v>10</v>
      </c>
      <c r="B78" s="54" t="s">
        <v>53</v>
      </c>
      <c r="C78" s="10" t="s">
        <v>20</v>
      </c>
      <c r="D78" s="8" t="s">
        <v>28</v>
      </c>
      <c r="E78" s="15">
        <v>5.75</v>
      </c>
      <c r="F78" s="19">
        <v>0</v>
      </c>
      <c r="G78" s="30">
        <f t="shared" si="1"/>
        <v>0</v>
      </c>
    </row>
    <row r="79" spans="1:7" x14ac:dyDescent="0.25">
      <c r="A79" s="53" t="s">
        <v>10</v>
      </c>
      <c r="B79" s="54" t="s">
        <v>53</v>
      </c>
      <c r="C79" s="10" t="s">
        <v>20</v>
      </c>
      <c r="D79" s="8" t="s">
        <v>34</v>
      </c>
      <c r="E79" s="15">
        <v>3.25</v>
      </c>
      <c r="F79" s="19">
        <v>0</v>
      </c>
      <c r="G79" s="30">
        <f t="shared" si="1"/>
        <v>0</v>
      </c>
    </row>
    <row r="80" spans="1:7" x14ac:dyDescent="0.25">
      <c r="A80" s="53" t="s">
        <v>10</v>
      </c>
      <c r="B80" s="54" t="s">
        <v>53</v>
      </c>
      <c r="C80" s="10" t="s">
        <v>21</v>
      </c>
      <c r="D80" s="8" t="s">
        <v>29</v>
      </c>
      <c r="E80" s="15">
        <v>79</v>
      </c>
      <c r="F80" s="19">
        <v>0</v>
      </c>
      <c r="G80" s="30">
        <f t="shared" si="1"/>
        <v>0</v>
      </c>
    </row>
    <row r="81" spans="1:7" x14ac:dyDescent="0.25">
      <c r="A81" s="53" t="s">
        <v>10</v>
      </c>
      <c r="B81" s="54" t="s">
        <v>53</v>
      </c>
      <c r="C81" s="10" t="s">
        <v>22</v>
      </c>
      <c r="D81" s="8" t="s">
        <v>30</v>
      </c>
      <c r="E81" s="15">
        <v>50</v>
      </c>
      <c r="F81" s="19">
        <v>0</v>
      </c>
      <c r="G81" s="30">
        <f t="shared" si="1"/>
        <v>0</v>
      </c>
    </row>
    <row r="82" spans="1:7" x14ac:dyDescent="0.25">
      <c r="A82" s="53" t="s">
        <v>10</v>
      </c>
      <c r="B82" s="54" t="s">
        <v>53</v>
      </c>
      <c r="C82" s="10" t="s">
        <v>23</v>
      </c>
      <c r="D82" s="8" t="s">
        <v>31</v>
      </c>
      <c r="E82" s="15">
        <v>3.25</v>
      </c>
      <c r="F82" s="19">
        <v>1</v>
      </c>
      <c r="G82" s="30">
        <f t="shared" si="1"/>
        <v>3.25</v>
      </c>
    </row>
    <row r="83" spans="1:7" x14ac:dyDescent="0.25">
      <c r="A83" s="53" t="s">
        <v>10</v>
      </c>
      <c r="B83" s="54" t="s">
        <v>53</v>
      </c>
      <c r="C83" s="10" t="s">
        <v>24</v>
      </c>
      <c r="D83" s="8" t="s">
        <v>32</v>
      </c>
      <c r="E83" s="15">
        <v>3.25</v>
      </c>
      <c r="F83" s="19">
        <v>0</v>
      </c>
      <c r="G83" s="30">
        <f t="shared" si="1"/>
        <v>0</v>
      </c>
    </row>
    <row r="84" spans="1:7" ht="15.75" thickBot="1" x14ac:dyDescent="0.3">
      <c r="A84" s="49" t="s">
        <v>10</v>
      </c>
      <c r="B84" s="50" t="s">
        <v>53</v>
      </c>
      <c r="C84" s="32"/>
      <c r="D84" s="33" t="s">
        <v>36</v>
      </c>
      <c r="E84" s="34"/>
      <c r="F84" s="35"/>
      <c r="G84" s="36">
        <v>1700.69</v>
      </c>
    </row>
    <row r="85" spans="1:7" ht="15.75" thickBot="1" x14ac:dyDescent="0.3">
      <c r="A85" s="44" t="s">
        <v>39</v>
      </c>
      <c r="B85" s="38" t="s">
        <v>65</v>
      </c>
      <c r="C85" s="39"/>
      <c r="D85" s="40" t="s">
        <v>36</v>
      </c>
      <c r="E85" s="41"/>
      <c r="F85" s="42"/>
      <c r="G85" s="43">
        <v>1514.52</v>
      </c>
    </row>
    <row r="86" spans="1:7" ht="15.75" thickBot="1" x14ac:dyDescent="0.3">
      <c r="A86" s="44" t="s">
        <v>40</v>
      </c>
      <c r="B86" s="38" t="s">
        <v>52</v>
      </c>
      <c r="C86" s="39"/>
      <c r="D86" s="40" t="s">
        <v>36</v>
      </c>
      <c r="E86" s="41"/>
      <c r="F86" s="42"/>
      <c r="G86" s="43">
        <v>0</v>
      </c>
    </row>
    <row r="87" spans="1:7" ht="15.75" thickBot="1" x14ac:dyDescent="0.3">
      <c r="A87" s="44" t="s">
        <v>41</v>
      </c>
      <c r="B87" s="38"/>
      <c r="C87" s="39"/>
      <c r="D87" s="40" t="s">
        <v>54</v>
      </c>
      <c r="E87" s="41"/>
      <c r="F87" s="42"/>
      <c r="G87" s="43">
        <f t="shared" si="1"/>
        <v>0</v>
      </c>
    </row>
    <row r="88" spans="1:7" x14ac:dyDescent="0.25">
      <c r="F88" s="17" t="s">
        <v>68</v>
      </c>
      <c r="G88" s="11">
        <f>SUM(G8:G87)</f>
        <v>723523.94000000006</v>
      </c>
    </row>
  </sheetData>
  <sheetProtection sort="0" autoFilter="0"/>
  <protectedRanges>
    <protectedRange sqref="A9:B22" name="AllowSortFilter"/>
    <protectedRange sqref="A24:B37" name="AllowSortFilter_1"/>
    <protectedRange sqref="A39:B52" name="AllowSortFilter_2"/>
    <protectedRange sqref="A54:B67" name="AllowSortFilter_3"/>
    <protectedRange sqref="A71:B84" name="AllowSortFilter_4"/>
  </protectedRanges>
  <autoFilter ref="A7:D7" xr:uid="{DA2A8C58-96EA-4BE3-BF80-E17F906F32FA}"/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D0C29-DAE5-484D-9778-160205FDA973}">
  <dimension ref="A1:G87"/>
  <sheetViews>
    <sheetView showGridLines="0" topLeftCell="A56" workbookViewId="0">
      <selection activeCell="B5" sqref="B5"/>
    </sheetView>
  </sheetViews>
  <sheetFormatPr defaultRowHeight="15" x14ac:dyDescent="0.25"/>
  <cols>
    <col min="1" max="1" width="22" customWidth="1"/>
    <col min="2" max="2" width="30.7109375" bestFit="1" customWidth="1"/>
    <col min="3" max="3" width="14.42578125" customWidth="1"/>
    <col min="4" max="4" width="33.42578125" bestFit="1" customWidth="1"/>
    <col min="5" max="5" width="14.85546875" style="13" bestFit="1" customWidth="1"/>
    <col min="6" max="6" width="18.28515625" style="17" customWidth="1"/>
    <col min="7" max="7" width="16.42578125" style="11" customWidth="1"/>
  </cols>
  <sheetData>
    <row r="1" spans="1:7" ht="18.75" x14ac:dyDescent="0.3">
      <c r="A1" s="65" t="s">
        <v>69</v>
      </c>
      <c r="B1" s="65"/>
      <c r="C1" s="66"/>
      <c r="D1" s="66"/>
      <c r="E1" s="66"/>
      <c r="F1" s="66"/>
      <c r="G1" s="66"/>
    </row>
    <row r="2" spans="1:7" ht="18.75" x14ac:dyDescent="0.3">
      <c r="A2" s="65" t="s">
        <v>70</v>
      </c>
      <c r="B2" s="65"/>
      <c r="C2" s="66"/>
      <c r="D2" s="66"/>
      <c r="E2" s="66"/>
      <c r="F2" s="66"/>
      <c r="G2" s="66"/>
    </row>
    <row r="3" spans="1:7" ht="18.75" x14ac:dyDescent="0.3">
      <c r="A3" s="65" t="s">
        <v>71</v>
      </c>
      <c r="B3" s="65"/>
      <c r="C3" s="66"/>
      <c r="D3" s="66"/>
      <c r="E3" s="66"/>
      <c r="F3" s="66"/>
      <c r="G3" s="66"/>
    </row>
    <row r="4" spans="1:7" ht="16.5" customHeight="1" x14ac:dyDescent="0.3">
      <c r="A4" s="65" t="s">
        <v>73</v>
      </c>
      <c r="B4" s="65"/>
      <c r="C4" s="66"/>
      <c r="D4" s="66"/>
      <c r="E4" s="66"/>
      <c r="F4" s="66"/>
      <c r="G4" s="66"/>
    </row>
    <row r="5" spans="1:7" ht="16.5" customHeight="1" x14ac:dyDescent="0.3">
      <c r="A5" s="65" t="s">
        <v>72</v>
      </c>
      <c r="B5" s="65"/>
      <c r="C5" s="66"/>
      <c r="D5" s="66"/>
      <c r="E5" s="66"/>
      <c r="F5" s="66"/>
      <c r="G5" s="66"/>
    </row>
    <row r="6" spans="1:7" ht="16.5" customHeight="1" thickBot="1" x14ac:dyDescent="0.3">
      <c r="E6"/>
      <c r="F6"/>
      <c r="G6"/>
    </row>
    <row r="7" spans="1:7" ht="15.75" thickBot="1" x14ac:dyDescent="0.3">
      <c r="A7" s="3" t="s">
        <v>35</v>
      </c>
      <c r="B7" s="4" t="s">
        <v>0</v>
      </c>
      <c r="C7" s="5" t="s">
        <v>58</v>
      </c>
      <c r="D7" s="5" t="s">
        <v>1</v>
      </c>
      <c r="E7" s="14" t="s">
        <v>43</v>
      </c>
      <c r="F7" s="18" t="s">
        <v>2</v>
      </c>
      <c r="G7" s="6" t="s">
        <v>3</v>
      </c>
    </row>
    <row r="8" spans="1:7" x14ac:dyDescent="0.25">
      <c r="A8" s="23" t="s">
        <v>4</v>
      </c>
      <c r="B8" s="24" t="s">
        <v>46</v>
      </c>
      <c r="C8" s="25" t="s">
        <v>5</v>
      </c>
      <c r="D8" s="26" t="s">
        <v>11</v>
      </c>
      <c r="E8" s="27">
        <v>5.75</v>
      </c>
      <c r="F8" s="28">
        <v>752</v>
      </c>
      <c r="G8" s="29">
        <f>+F8*E8</f>
        <v>4324</v>
      </c>
    </row>
    <row r="9" spans="1:7" x14ac:dyDescent="0.25">
      <c r="A9" s="53" t="s">
        <v>4</v>
      </c>
      <c r="B9" s="54" t="s">
        <v>46</v>
      </c>
      <c r="C9" s="10" t="s">
        <v>6</v>
      </c>
      <c r="D9" s="8" t="s">
        <v>12</v>
      </c>
      <c r="E9" s="15">
        <v>5.75</v>
      </c>
      <c r="F9" s="19">
        <v>880</v>
      </c>
      <c r="G9" s="30">
        <f t="shared" ref="G9:G72" si="0">+F9*E9</f>
        <v>5060</v>
      </c>
    </row>
    <row r="10" spans="1:7" x14ac:dyDescent="0.25">
      <c r="A10" s="53" t="s">
        <v>4</v>
      </c>
      <c r="B10" s="54" t="s">
        <v>46</v>
      </c>
      <c r="C10" s="10" t="s">
        <v>15</v>
      </c>
      <c r="D10" s="8" t="s">
        <v>13</v>
      </c>
      <c r="E10" s="15">
        <v>5.75</v>
      </c>
      <c r="F10" s="19">
        <v>319</v>
      </c>
      <c r="G10" s="30">
        <f t="shared" si="0"/>
        <v>1834.25</v>
      </c>
    </row>
    <row r="11" spans="1:7" x14ac:dyDescent="0.25">
      <c r="A11" s="53" t="s">
        <v>4</v>
      </c>
      <c r="B11" s="54" t="s">
        <v>46</v>
      </c>
      <c r="C11" s="10" t="s">
        <v>16</v>
      </c>
      <c r="D11" s="8" t="s">
        <v>14</v>
      </c>
      <c r="E11" s="15">
        <v>5.75</v>
      </c>
      <c r="F11" s="19">
        <v>91</v>
      </c>
      <c r="G11" s="30">
        <f t="shared" si="0"/>
        <v>523.25</v>
      </c>
    </row>
    <row r="12" spans="1:7" x14ac:dyDescent="0.25">
      <c r="A12" s="53" t="s">
        <v>4</v>
      </c>
      <c r="B12" s="54" t="s">
        <v>46</v>
      </c>
      <c r="C12" s="10" t="s">
        <v>17</v>
      </c>
      <c r="D12" s="8" t="s">
        <v>25</v>
      </c>
      <c r="E12" s="15">
        <v>95.14</v>
      </c>
      <c r="F12" s="19">
        <v>10</v>
      </c>
      <c r="G12" s="30">
        <f t="shared" si="0"/>
        <v>951.4</v>
      </c>
    </row>
    <row r="13" spans="1:7" x14ac:dyDescent="0.25">
      <c r="A13" s="53" t="s">
        <v>4</v>
      </c>
      <c r="B13" s="54" t="s">
        <v>46</v>
      </c>
      <c r="C13" s="10" t="s">
        <v>18</v>
      </c>
      <c r="D13" s="8" t="s">
        <v>26</v>
      </c>
      <c r="E13" s="15">
        <v>5.75</v>
      </c>
      <c r="F13" s="19"/>
      <c r="G13" s="30">
        <f t="shared" si="0"/>
        <v>0</v>
      </c>
    </row>
    <row r="14" spans="1:7" x14ac:dyDescent="0.25">
      <c r="A14" s="53" t="s">
        <v>4</v>
      </c>
      <c r="B14" s="54" t="s">
        <v>46</v>
      </c>
      <c r="C14" s="10" t="s">
        <v>18</v>
      </c>
      <c r="D14" s="8" t="s">
        <v>33</v>
      </c>
      <c r="E14" s="15">
        <v>3.25</v>
      </c>
      <c r="F14" s="19"/>
      <c r="G14" s="30">
        <f t="shared" si="0"/>
        <v>0</v>
      </c>
    </row>
    <row r="15" spans="1:7" x14ac:dyDescent="0.25">
      <c r="A15" s="53" t="s">
        <v>4</v>
      </c>
      <c r="B15" s="54" t="s">
        <v>46</v>
      </c>
      <c r="C15" s="10" t="s">
        <v>19</v>
      </c>
      <c r="D15" s="8" t="s">
        <v>27</v>
      </c>
      <c r="E15" s="15">
        <v>95.14</v>
      </c>
      <c r="F15" s="19">
        <v>2</v>
      </c>
      <c r="G15" s="30">
        <f t="shared" si="0"/>
        <v>190.28</v>
      </c>
    </row>
    <row r="16" spans="1:7" x14ac:dyDescent="0.25">
      <c r="A16" s="53" t="s">
        <v>4</v>
      </c>
      <c r="B16" s="54" t="s">
        <v>46</v>
      </c>
      <c r="C16" s="10" t="s">
        <v>20</v>
      </c>
      <c r="D16" s="8" t="s">
        <v>28</v>
      </c>
      <c r="E16" s="15">
        <v>5.75</v>
      </c>
      <c r="F16" s="19">
        <v>1</v>
      </c>
      <c r="G16" s="30">
        <f t="shared" si="0"/>
        <v>5.75</v>
      </c>
    </row>
    <row r="17" spans="1:7" x14ac:dyDescent="0.25">
      <c r="A17" s="53" t="s">
        <v>4</v>
      </c>
      <c r="B17" s="54" t="s">
        <v>46</v>
      </c>
      <c r="C17" s="10" t="s">
        <v>20</v>
      </c>
      <c r="D17" s="8" t="s">
        <v>34</v>
      </c>
      <c r="E17" s="15">
        <v>3.25</v>
      </c>
      <c r="F17" s="19">
        <v>1</v>
      </c>
      <c r="G17" s="30">
        <f t="shared" si="0"/>
        <v>3.25</v>
      </c>
    </row>
    <row r="18" spans="1:7" x14ac:dyDescent="0.25">
      <c r="A18" s="53" t="s">
        <v>4</v>
      </c>
      <c r="B18" s="54" t="s">
        <v>46</v>
      </c>
      <c r="C18" s="10" t="s">
        <v>21</v>
      </c>
      <c r="D18" s="8" t="s">
        <v>29</v>
      </c>
      <c r="E18" s="15">
        <v>79</v>
      </c>
      <c r="F18" s="19">
        <v>6</v>
      </c>
      <c r="G18" s="30">
        <f t="shared" si="0"/>
        <v>474</v>
      </c>
    </row>
    <row r="19" spans="1:7" x14ac:dyDescent="0.25">
      <c r="A19" s="53" t="s">
        <v>4</v>
      </c>
      <c r="B19" s="54" t="s">
        <v>46</v>
      </c>
      <c r="C19" s="10" t="s">
        <v>22</v>
      </c>
      <c r="D19" s="8" t="s">
        <v>30</v>
      </c>
      <c r="E19" s="15">
        <v>50</v>
      </c>
      <c r="F19" s="19">
        <v>1</v>
      </c>
      <c r="G19" s="30">
        <f t="shared" si="0"/>
        <v>50</v>
      </c>
    </row>
    <row r="20" spans="1:7" x14ac:dyDescent="0.25">
      <c r="A20" s="53" t="s">
        <v>4</v>
      </c>
      <c r="B20" s="54" t="s">
        <v>46</v>
      </c>
      <c r="C20" s="10" t="s">
        <v>23</v>
      </c>
      <c r="D20" s="8" t="s">
        <v>31</v>
      </c>
      <c r="E20" s="15">
        <v>3.25</v>
      </c>
      <c r="F20" s="19">
        <v>5797</v>
      </c>
      <c r="G20" s="30">
        <f t="shared" si="0"/>
        <v>18840.25</v>
      </c>
    </row>
    <row r="21" spans="1:7" x14ac:dyDescent="0.25">
      <c r="A21" s="53" t="s">
        <v>4</v>
      </c>
      <c r="B21" s="54" t="s">
        <v>46</v>
      </c>
      <c r="C21" s="10" t="s">
        <v>24</v>
      </c>
      <c r="D21" s="8" t="s">
        <v>32</v>
      </c>
      <c r="E21" s="15">
        <v>3.25</v>
      </c>
      <c r="F21" s="19">
        <v>4887</v>
      </c>
      <c r="G21" s="30">
        <f t="shared" si="0"/>
        <v>15882.75</v>
      </c>
    </row>
    <row r="22" spans="1:7" ht="15.75" thickBot="1" x14ac:dyDescent="0.3">
      <c r="A22" s="53" t="s">
        <v>4</v>
      </c>
      <c r="B22" s="54" t="s">
        <v>46</v>
      </c>
      <c r="C22" s="32"/>
      <c r="D22" s="33" t="s">
        <v>36</v>
      </c>
      <c r="E22" s="34"/>
      <c r="F22" s="35"/>
      <c r="G22" s="36">
        <v>575577.21</v>
      </c>
    </row>
    <row r="23" spans="1:7" x14ac:dyDescent="0.25">
      <c r="A23" s="23" t="s">
        <v>7</v>
      </c>
      <c r="B23" s="26" t="s">
        <v>47</v>
      </c>
      <c r="C23" s="25" t="s">
        <v>5</v>
      </c>
      <c r="D23" s="26" t="s">
        <v>11</v>
      </c>
      <c r="E23" s="27">
        <v>5.75</v>
      </c>
      <c r="F23" s="28">
        <v>14</v>
      </c>
      <c r="G23" s="29">
        <f t="shared" si="0"/>
        <v>80.5</v>
      </c>
    </row>
    <row r="24" spans="1:7" x14ac:dyDescent="0.25">
      <c r="A24" s="53" t="s">
        <v>7</v>
      </c>
      <c r="B24" s="54" t="s">
        <v>47</v>
      </c>
      <c r="C24" s="10" t="s">
        <v>6</v>
      </c>
      <c r="D24" s="8" t="s">
        <v>12</v>
      </c>
      <c r="E24" s="15">
        <v>5.75</v>
      </c>
      <c r="F24" s="19">
        <v>19</v>
      </c>
      <c r="G24" s="30">
        <f t="shared" si="0"/>
        <v>109.25</v>
      </c>
    </row>
    <row r="25" spans="1:7" x14ac:dyDescent="0.25">
      <c r="A25" s="53" t="s">
        <v>7</v>
      </c>
      <c r="B25" s="54" t="s">
        <v>47</v>
      </c>
      <c r="C25" s="10" t="s">
        <v>15</v>
      </c>
      <c r="D25" s="8" t="s">
        <v>13</v>
      </c>
      <c r="E25" s="15">
        <v>5.75</v>
      </c>
      <c r="F25" s="19">
        <v>3</v>
      </c>
      <c r="G25" s="30">
        <f t="shared" si="0"/>
        <v>17.25</v>
      </c>
    </row>
    <row r="26" spans="1:7" x14ac:dyDescent="0.25">
      <c r="A26" s="53" t="s">
        <v>7</v>
      </c>
      <c r="B26" s="54" t="s">
        <v>47</v>
      </c>
      <c r="C26" s="10" t="s">
        <v>16</v>
      </c>
      <c r="D26" s="8" t="s">
        <v>14</v>
      </c>
      <c r="E26" s="15">
        <v>5.75</v>
      </c>
      <c r="F26" s="19">
        <v>4</v>
      </c>
      <c r="G26" s="30">
        <f t="shared" si="0"/>
        <v>23</v>
      </c>
    </row>
    <row r="27" spans="1:7" x14ac:dyDescent="0.25">
      <c r="A27" s="53" t="s">
        <v>7</v>
      </c>
      <c r="B27" s="54" t="s">
        <v>47</v>
      </c>
      <c r="C27" s="10" t="s">
        <v>17</v>
      </c>
      <c r="D27" s="8" t="s">
        <v>25</v>
      </c>
      <c r="E27" s="15">
        <v>95.14</v>
      </c>
      <c r="F27" s="19">
        <v>2</v>
      </c>
      <c r="G27" s="30">
        <f t="shared" si="0"/>
        <v>190.28</v>
      </c>
    </row>
    <row r="28" spans="1:7" x14ac:dyDescent="0.25">
      <c r="A28" s="53" t="s">
        <v>7</v>
      </c>
      <c r="B28" s="54" t="s">
        <v>47</v>
      </c>
      <c r="C28" s="10" t="s">
        <v>18</v>
      </c>
      <c r="D28" s="8" t="s">
        <v>26</v>
      </c>
      <c r="E28" s="15">
        <v>5.75</v>
      </c>
      <c r="F28" s="19"/>
      <c r="G28" s="30">
        <f t="shared" si="0"/>
        <v>0</v>
      </c>
    </row>
    <row r="29" spans="1:7" x14ac:dyDescent="0.25">
      <c r="A29" s="53" t="s">
        <v>7</v>
      </c>
      <c r="B29" s="54" t="s">
        <v>47</v>
      </c>
      <c r="C29" s="10" t="s">
        <v>18</v>
      </c>
      <c r="D29" s="8" t="s">
        <v>33</v>
      </c>
      <c r="E29" s="15">
        <v>3.25</v>
      </c>
      <c r="F29" s="19"/>
      <c r="G29" s="30">
        <f t="shared" si="0"/>
        <v>0</v>
      </c>
    </row>
    <row r="30" spans="1:7" x14ac:dyDescent="0.25">
      <c r="A30" s="53" t="s">
        <v>7</v>
      </c>
      <c r="B30" s="54" t="s">
        <v>47</v>
      </c>
      <c r="C30" s="10" t="s">
        <v>19</v>
      </c>
      <c r="D30" s="8" t="s">
        <v>27</v>
      </c>
      <c r="E30" s="15">
        <v>95.14</v>
      </c>
      <c r="F30" s="19">
        <v>0</v>
      </c>
      <c r="G30" s="30">
        <f t="shared" si="0"/>
        <v>0</v>
      </c>
    </row>
    <row r="31" spans="1:7" x14ac:dyDescent="0.25">
      <c r="A31" s="53" t="s">
        <v>7</v>
      </c>
      <c r="B31" s="54" t="s">
        <v>47</v>
      </c>
      <c r="C31" s="10" t="s">
        <v>20</v>
      </c>
      <c r="D31" s="8" t="s">
        <v>28</v>
      </c>
      <c r="E31" s="15">
        <v>5.75</v>
      </c>
      <c r="F31" s="19">
        <v>0</v>
      </c>
      <c r="G31" s="30">
        <f t="shared" si="0"/>
        <v>0</v>
      </c>
    </row>
    <row r="32" spans="1:7" x14ac:dyDescent="0.25">
      <c r="A32" s="53" t="s">
        <v>7</v>
      </c>
      <c r="B32" s="54" t="s">
        <v>47</v>
      </c>
      <c r="C32" s="10" t="s">
        <v>20</v>
      </c>
      <c r="D32" s="8" t="s">
        <v>34</v>
      </c>
      <c r="E32" s="15">
        <v>3.25</v>
      </c>
      <c r="F32" s="19">
        <v>0</v>
      </c>
      <c r="G32" s="30">
        <f t="shared" si="0"/>
        <v>0</v>
      </c>
    </row>
    <row r="33" spans="1:7" x14ac:dyDescent="0.25">
      <c r="A33" s="53" t="s">
        <v>7</v>
      </c>
      <c r="B33" s="54" t="s">
        <v>47</v>
      </c>
      <c r="C33" s="10" t="s">
        <v>21</v>
      </c>
      <c r="D33" s="8" t="s">
        <v>29</v>
      </c>
      <c r="E33" s="15">
        <v>79</v>
      </c>
      <c r="F33" s="19">
        <v>0</v>
      </c>
      <c r="G33" s="30">
        <f t="shared" si="0"/>
        <v>0</v>
      </c>
    </row>
    <row r="34" spans="1:7" x14ac:dyDescent="0.25">
      <c r="A34" s="53" t="s">
        <v>7</v>
      </c>
      <c r="B34" s="54" t="s">
        <v>47</v>
      </c>
      <c r="C34" s="10" t="s">
        <v>22</v>
      </c>
      <c r="D34" s="8" t="s">
        <v>30</v>
      </c>
      <c r="E34" s="15">
        <v>50</v>
      </c>
      <c r="F34" s="19">
        <v>0</v>
      </c>
      <c r="G34" s="30">
        <f t="shared" si="0"/>
        <v>0</v>
      </c>
    </row>
    <row r="35" spans="1:7" x14ac:dyDescent="0.25">
      <c r="A35" s="53" t="s">
        <v>7</v>
      </c>
      <c r="B35" s="54" t="s">
        <v>47</v>
      </c>
      <c r="C35" s="10" t="s">
        <v>23</v>
      </c>
      <c r="D35" s="8" t="s">
        <v>31</v>
      </c>
      <c r="E35" s="15">
        <v>3.25</v>
      </c>
      <c r="F35" s="19">
        <v>74</v>
      </c>
      <c r="G35" s="30">
        <f t="shared" si="0"/>
        <v>240.5</v>
      </c>
    </row>
    <row r="36" spans="1:7" x14ac:dyDescent="0.25">
      <c r="A36" s="53" t="s">
        <v>7</v>
      </c>
      <c r="B36" s="54" t="s">
        <v>47</v>
      </c>
      <c r="C36" s="10" t="s">
        <v>24</v>
      </c>
      <c r="D36" s="8" t="s">
        <v>32</v>
      </c>
      <c r="E36" s="15">
        <v>3.25</v>
      </c>
      <c r="F36" s="19">
        <v>71</v>
      </c>
      <c r="G36" s="30">
        <f t="shared" si="0"/>
        <v>230.75</v>
      </c>
    </row>
    <row r="37" spans="1:7" ht="15.75" thickBot="1" x14ac:dyDescent="0.3">
      <c r="A37" s="49" t="s">
        <v>7</v>
      </c>
      <c r="B37" s="50" t="s">
        <v>47</v>
      </c>
      <c r="C37" s="32"/>
      <c r="D37" s="33" t="s">
        <v>36</v>
      </c>
      <c r="E37" s="34"/>
      <c r="F37" s="35"/>
      <c r="G37" s="36">
        <v>3506.75</v>
      </c>
    </row>
    <row r="38" spans="1:7" x14ac:dyDescent="0.25">
      <c r="A38" s="23" t="s">
        <v>8</v>
      </c>
      <c r="B38" s="37" t="s">
        <v>48</v>
      </c>
      <c r="C38" s="25" t="s">
        <v>5</v>
      </c>
      <c r="D38" s="26" t="s">
        <v>11</v>
      </c>
      <c r="E38" s="27">
        <v>5.75</v>
      </c>
      <c r="F38" s="28">
        <v>42</v>
      </c>
      <c r="G38" s="29">
        <f t="shared" si="0"/>
        <v>241.5</v>
      </c>
    </row>
    <row r="39" spans="1:7" x14ac:dyDescent="0.25">
      <c r="A39" s="53" t="s">
        <v>8</v>
      </c>
      <c r="B39" s="55" t="s">
        <v>48</v>
      </c>
      <c r="C39" s="10" t="s">
        <v>6</v>
      </c>
      <c r="D39" s="8" t="s">
        <v>12</v>
      </c>
      <c r="E39" s="15">
        <v>5.75</v>
      </c>
      <c r="F39" s="19">
        <v>46</v>
      </c>
      <c r="G39" s="30">
        <f t="shared" si="0"/>
        <v>264.5</v>
      </c>
    </row>
    <row r="40" spans="1:7" x14ac:dyDescent="0.25">
      <c r="A40" s="53" t="s">
        <v>8</v>
      </c>
      <c r="B40" s="55" t="s">
        <v>48</v>
      </c>
      <c r="C40" s="10" t="s">
        <v>15</v>
      </c>
      <c r="D40" s="8" t="s">
        <v>13</v>
      </c>
      <c r="E40" s="15">
        <v>5.75</v>
      </c>
      <c r="F40" s="19">
        <v>20</v>
      </c>
      <c r="G40" s="30">
        <f t="shared" si="0"/>
        <v>115</v>
      </c>
    </row>
    <row r="41" spans="1:7" x14ac:dyDescent="0.25">
      <c r="A41" s="53" t="s">
        <v>8</v>
      </c>
      <c r="B41" s="55" t="s">
        <v>48</v>
      </c>
      <c r="C41" s="10" t="s">
        <v>16</v>
      </c>
      <c r="D41" s="8" t="s">
        <v>14</v>
      </c>
      <c r="E41" s="15">
        <v>5.75</v>
      </c>
      <c r="F41" s="19">
        <v>3</v>
      </c>
      <c r="G41" s="30">
        <f t="shared" si="0"/>
        <v>17.25</v>
      </c>
    </row>
    <row r="42" spans="1:7" x14ac:dyDescent="0.25">
      <c r="A42" s="53" t="s">
        <v>8</v>
      </c>
      <c r="B42" s="55" t="s">
        <v>48</v>
      </c>
      <c r="C42" s="10" t="s">
        <v>17</v>
      </c>
      <c r="D42" s="8" t="s">
        <v>25</v>
      </c>
      <c r="E42" s="15">
        <v>95.14</v>
      </c>
      <c r="F42" s="19">
        <v>1</v>
      </c>
      <c r="G42" s="30">
        <f t="shared" si="0"/>
        <v>95.14</v>
      </c>
    </row>
    <row r="43" spans="1:7" x14ac:dyDescent="0.25">
      <c r="A43" s="53" t="s">
        <v>8</v>
      </c>
      <c r="B43" s="55" t="s">
        <v>48</v>
      </c>
      <c r="C43" s="10" t="s">
        <v>18</v>
      </c>
      <c r="D43" s="8" t="s">
        <v>26</v>
      </c>
      <c r="E43" s="15">
        <v>5.75</v>
      </c>
      <c r="F43" s="19"/>
      <c r="G43" s="30">
        <f t="shared" si="0"/>
        <v>0</v>
      </c>
    </row>
    <row r="44" spans="1:7" x14ac:dyDescent="0.25">
      <c r="A44" s="53" t="s">
        <v>8</v>
      </c>
      <c r="B44" s="55" t="s">
        <v>48</v>
      </c>
      <c r="C44" s="10" t="s">
        <v>18</v>
      </c>
      <c r="D44" s="8" t="s">
        <v>33</v>
      </c>
      <c r="E44" s="15">
        <v>3.25</v>
      </c>
      <c r="F44" s="19"/>
      <c r="G44" s="30">
        <f t="shared" si="0"/>
        <v>0</v>
      </c>
    </row>
    <row r="45" spans="1:7" x14ac:dyDescent="0.25">
      <c r="A45" s="53" t="s">
        <v>8</v>
      </c>
      <c r="B45" s="55" t="s">
        <v>48</v>
      </c>
      <c r="C45" s="10" t="s">
        <v>19</v>
      </c>
      <c r="D45" s="8" t="s">
        <v>27</v>
      </c>
      <c r="E45" s="15">
        <v>95.14</v>
      </c>
      <c r="F45" s="19">
        <v>0</v>
      </c>
      <c r="G45" s="30">
        <f t="shared" si="0"/>
        <v>0</v>
      </c>
    </row>
    <row r="46" spans="1:7" x14ac:dyDescent="0.25">
      <c r="A46" s="53" t="s">
        <v>8</v>
      </c>
      <c r="B46" s="55" t="s">
        <v>48</v>
      </c>
      <c r="C46" s="10" t="s">
        <v>20</v>
      </c>
      <c r="D46" s="8" t="s">
        <v>28</v>
      </c>
      <c r="E46" s="15">
        <v>5.75</v>
      </c>
      <c r="F46" s="19">
        <v>14</v>
      </c>
      <c r="G46" s="30">
        <f t="shared" si="0"/>
        <v>80.5</v>
      </c>
    </row>
    <row r="47" spans="1:7" x14ac:dyDescent="0.25">
      <c r="A47" s="53" t="s">
        <v>8</v>
      </c>
      <c r="B47" s="55" t="s">
        <v>48</v>
      </c>
      <c r="C47" s="10" t="s">
        <v>20</v>
      </c>
      <c r="D47" s="8" t="s">
        <v>34</v>
      </c>
      <c r="E47" s="15">
        <v>3.25</v>
      </c>
      <c r="F47" s="19">
        <v>1</v>
      </c>
      <c r="G47" s="30">
        <f t="shared" si="0"/>
        <v>3.25</v>
      </c>
    </row>
    <row r="48" spans="1:7" x14ac:dyDescent="0.25">
      <c r="A48" s="53" t="s">
        <v>8</v>
      </c>
      <c r="B48" s="55" t="s">
        <v>48</v>
      </c>
      <c r="C48" s="10" t="s">
        <v>21</v>
      </c>
      <c r="D48" s="8" t="s">
        <v>29</v>
      </c>
      <c r="E48" s="15">
        <v>79</v>
      </c>
      <c r="F48" s="19">
        <v>1</v>
      </c>
      <c r="G48" s="30">
        <f t="shared" si="0"/>
        <v>79</v>
      </c>
    </row>
    <row r="49" spans="1:7" x14ac:dyDescent="0.25">
      <c r="A49" s="53" t="s">
        <v>8</v>
      </c>
      <c r="B49" s="55" t="s">
        <v>48</v>
      </c>
      <c r="C49" s="10" t="s">
        <v>22</v>
      </c>
      <c r="D49" s="8" t="s">
        <v>30</v>
      </c>
      <c r="E49" s="15">
        <v>50</v>
      </c>
      <c r="F49" s="19">
        <v>0</v>
      </c>
      <c r="G49" s="30">
        <f t="shared" si="0"/>
        <v>0</v>
      </c>
    </row>
    <row r="50" spans="1:7" x14ac:dyDescent="0.25">
      <c r="A50" s="53" t="s">
        <v>8</v>
      </c>
      <c r="B50" s="55" t="s">
        <v>48</v>
      </c>
      <c r="C50" s="10" t="s">
        <v>23</v>
      </c>
      <c r="D50" s="8" t="s">
        <v>31</v>
      </c>
      <c r="E50" s="15">
        <v>3.25</v>
      </c>
      <c r="F50" s="19">
        <v>102</v>
      </c>
      <c r="G50" s="30">
        <f t="shared" si="0"/>
        <v>331.5</v>
      </c>
    </row>
    <row r="51" spans="1:7" x14ac:dyDescent="0.25">
      <c r="A51" s="53" t="s">
        <v>8</v>
      </c>
      <c r="B51" s="55" t="s">
        <v>48</v>
      </c>
      <c r="C51" s="10" t="s">
        <v>24</v>
      </c>
      <c r="D51" s="8" t="s">
        <v>32</v>
      </c>
      <c r="E51" s="15">
        <v>3.25</v>
      </c>
      <c r="F51" s="19">
        <v>83</v>
      </c>
      <c r="G51" s="30">
        <f t="shared" si="0"/>
        <v>269.75</v>
      </c>
    </row>
    <row r="52" spans="1:7" ht="15.75" thickBot="1" x14ac:dyDescent="0.3">
      <c r="A52" s="49" t="s">
        <v>8</v>
      </c>
      <c r="B52" s="56" t="s">
        <v>48</v>
      </c>
      <c r="C52" s="32"/>
      <c r="D52" s="33" t="s">
        <v>36</v>
      </c>
      <c r="E52" s="34"/>
      <c r="F52" s="35"/>
      <c r="G52" s="36">
        <v>41097.760000000002</v>
      </c>
    </row>
    <row r="53" spans="1:7" x14ac:dyDescent="0.25">
      <c r="A53" s="23" t="s">
        <v>9</v>
      </c>
      <c r="B53" s="26" t="s">
        <v>49</v>
      </c>
      <c r="C53" s="25" t="s">
        <v>5</v>
      </c>
      <c r="D53" s="26" t="s">
        <v>11</v>
      </c>
      <c r="E53" s="27">
        <v>5.75</v>
      </c>
      <c r="F53" s="28">
        <v>26</v>
      </c>
      <c r="G53" s="29">
        <f t="shared" si="0"/>
        <v>149.5</v>
      </c>
    </row>
    <row r="54" spans="1:7" x14ac:dyDescent="0.25">
      <c r="A54" s="53" t="s">
        <v>9</v>
      </c>
      <c r="B54" s="61" t="s">
        <v>49</v>
      </c>
      <c r="C54" s="10" t="s">
        <v>6</v>
      </c>
      <c r="D54" s="8" t="s">
        <v>12</v>
      </c>
      <c r="E54" s="15">
        <v>5.75</v>
      </c>
      <c r="F54" s="19">
        <v>30</v>
      </c>
      <c r="G54" s="30">
        <f t="shared" si="0"/>
        <v>172.5</v>
      </c>
    </row>
    <row r="55" spans="1:7" x14ac:dyDescent="0.25">
      <c r="A55" s="53" t="s">
        <v>9</v>
      </c>
      <c r="B55" s="61" t="s">
        <v>49</v>
      </c>
      <c r="C55" s="10" t="s">
        <v>15</v>
      </c>
      <c r="D55" s="8" t="s">
        <v>13</v>
      </c>
      <c r="E55" s="15">
        <v>5.75</v>
      </c>
      <c r="F55" s="19">
        <v>4</v>
      </c>
      <c r="G55" s="30">
        <f t="shared" si="0"/>
        <v>23</v>
      </c>
    </row>
    <row r="56" spans="1:7" x14ac:dyDescent="0.25">
      <c r="A56" s="53" t="s">
        <v>9</v>
      </c>
      <c r="B56" s="61" t="s">
        <v>49</v>
      </c>
      <c r="C56" s="10" t="s">
        <v>16</v>
      </c>
      <c r="D56" s="8" t="s">
        <v>14</v>
      </c>
      <c r="E56" s="15">
        <v>5.75</v>
      </c>
      <c r="F56" s="19">
        <v>2</v>
      </c>
      <c r="G56" s="30">
        <f t="shared" si="0"/>
        <v>11.5</v>
      </c>
    </row>
    <row r="57" spans="1:7" x14ac:dyDescent="0.25">
      <c r="A57" s="53" t="s">
        <v>9</v>
      </c>
      <c r="B57" s="61" t="s">
        <v>49</v>
      </c>
      <c r="C57" s="10" t="s">
        <v>17</v>
      </c>
      <c r="D57" s="8" t="s">
        <v>25</v>
      </c>
      <c r="E57" s="15">
        <v>95.14</v>
      </c>
      <c r="F57" s="19">
        <v>0</v>
      </c>
      <c r="G57" s="30">
        <f t="shared" si="0"/>
        <v>0</v>
      </c>
    </row>
    <row r="58" spans="1:7" x14ac:dyDescent="0.25">
      <c r="A58" s="53" t="s">
        <v>9</v>
      </c>
      <c r="B58" s="61" t="s">
        <v>49</v>
      </c>
      <c r="C58" s="10" t="s">
        <v>18</v>
      </c>
      <c r="D58" s="8" t="s">
        <v>26</v>
      </c>
      <c r="E58" s="15">
        <v>5.75</v>
      </c>
      <c r="F58" s="19"/>
      <c r="G58" s="30">
        <f t="shared" si="0"/>
        <v>0</v>
      </c>
    </row>
    <row r="59" spans="1:7" x14ac:dyDescent="0.25">
      <c r="A59" s="53" t="s">
        <v>9</v>
      </c>
      <c r="B59" s="61" t="s">
        <v>49</v>
      </c>
      <c r="C59" s="10" t="s">
        <v>18</v>
      </c>
      <c r="D59" s="8" t="s">
        <v>33</v>
      </c>
      <c r="E59" s="15">
        <v>3.25</v>
      </c>
      <c r="F59" s="19"/>
      <c r="G59" s="30">
        <f t="shared" si="0"/>
        <v>0</v>
      </c>
    </row>
    <row r="60" spans="1:7" x14ac:dyDescent="0.25">
      <c r="A60" s="53" t="s">
        <v>9</v>
      </c>
      <c r="B60" s="61" t="s">
        <v>49</v>
      </c>
      <c r="C60" s="10" t="s">
        <v>19</v>
      </c>
      <c r="D60" s="8" t="s">
        <v>27</v>
      </c>
      <c r="E60" s="15">
        <v>95.14</v>
      </c>
      <c r="F60" s="19">
        <v>0</v>
      </c>
      <c r="G60" s="30">
        <f t="shared" si="0"/>
        <v>0</v>
      </c>
    </row>
    <row r="61" spans="1:7" x14ac:dyDescent="0.25">
      <c r="A61" s="53" t="s">
        <v>9</v>
      </c>
      <c r="B61" s="61" t="s">
        <v>49</v>
      </c>
      <c r="C61" s="10" t="s">
        <v>20</v>
      </c>
      <c r="D61" s="8" t="s">
        <v>28</v>
      </c>
      <c r="E61" s="15">
        <v>5.75</v>
      </c>
      <c r="F61" s="19">
        <v>2</v>
      </c>
      <c r="G61" s="30">
        <f t="shared" si="0"/>
        <v>11.5</v>
      </c>
    </row>
    <row r="62" spans="1:7" x14ac:dyDescent="0.25">
      <c r="A62" s="53" t="s">
        <v>9</v>
      </c>
      <c r="B62" s="61" t="s">
        <v>49</v>
      </c>
      <c r="C62" s="10" t="s">
        <v>20</v>
      </c>
      <c r="D62" s="8" t="s">
        <v>34</v>
      </c>
      <c r="E62" s="15">
        <v>3.25</v>
      </c>
      <c r="F62" s="19">
        <v>0</v>
      </c>
      <c r="G62" s="30">
        <f t="shared" si="0"/>
        <v>0</v>
      </c>
    </row>
    <row r="63" spans="1:7" x14ac:dyDescent="0.25">
      <c r="A63" s="53" t="s">
        <v>9</v>
      </c>
      <c r="B63" s="61" t="s">
        <v>49</v>
      </c>
      <c r="C63" s="10" t="s">
        <v>21</v>
      </c>
      <c r="D63" s="8" t="s">
        <v>29</v>
      </c>
      <c r="E63" s="15">
        <v>79</v>
      </c>
      <c r="F63" s="19">
        <v>1</v>
      </c>
      <c r="G63" s="30">
        <f t="shared" si="0"/>
        <v>79</v>
      </c>
    </row>
    <row r="64" spans="1:7" x14ac:dyDescent="0.25">
      <c r="A64" s="53" t="s">
        <v>9</v>
      </c>
      <c r="B64" s="61" t="s">
        <v>49</v>
      </c>
      <c r="C64" s="10" t="s">
        <v>22</v>
      </c>
      <c r="D64" s="8" t="s">
        <v>30</v>
      </c>
      <c r="E64" s="15">
        <v>50</v>
      </c>
      <c r="F64" s="19">
        <v>0</v>
      </c>
      <c r="G64" s="30">
        <f t="shared" si="0"/>
        <v>0</v>
      </c>
    </row>
    <row r="65" spans="1:7" x14ac:dyDescent="0.25">
      <c r="A65" s="53" t="s">
        <v>9</v>
      </c>
      <c r="B65" s="61" t="s">
        <v>49</v>
      </c>
      <c r="C65" s="10" t="s">
        <v>23</v>
      </c>
      <c r="D65" s="8" t="s">
        <v>31</v>
      </c>
      <c r="E65" s="15">
        <v>3.25</v>
      </c>
      <c r="F65" s="19">
        <v>0</v>
      </c>
      <c r="G65" s="30">
        <f t="shared" si="0"/>
        <v>0</v>
      </c>
    </row>
    <row r="66" spans="1:7" x14ac:dyDescent="0.25">
      <c r="A66" s="53" t="s">
        <v>9</v>
      </c>
      <c r="B66" s="61" t="s">
        <v>49</v>
      </c>
      <c r="C66" s="10" t="s">
        <v>24</v>
      </c>
      <c r="D66" s="8" t="s">
        <v>32</v>
      </c>
      <c r="E66" s="15">
        <v>3.25</v>
      </c>
      <c r="F66" s="19">
        <v>0</v>
      </c>
      <c r="G66" s="30">
        <f t="shared" si="0"/>
        <v>0</v>
      </c>
    </row>
    <row r="67" spans="1:7" ht="15.75" thickBot="1" x14ac:dyDescent="0.3">
      <c r="A67" s="49" t="s">
        <v>9</v>
      </c>
      <c r="B67" s="62" t="s">
        <v>49</v>
      </c>
      <c r="C67" s="32"/>
      <c r="D67" s="33" t="s">
        <v>36</v>
      </c>
      <c r="E67" s="34"/>
      <c r="F67" s="35"/>
      <c r="G67" s="36">
        <v>43405.75</v>
      </c>
    </row>
    <row r="68" spans="1:7" ht="15.75" thickBot="1" x14ac:dyDescent="0.3">
      <c r="A68" s="44" t="s">
        <v>38</v>
      </c>
      <c r="B68" s="38" t="s">
        <v>50</v>
      </c>
      <c r="C68" s="39"/>
      <c r="D68" s="40" t="s">
        <v>36</v>
      </c>
      <c r="E68" s="41"/>
      <c r="F68" s="42"/>
      <c r="G68" s="43">
        <v>18862.009999999998</v>
      </c>
    </row>
    <row r="69" spans="1:7" ht="15.75" thickBot="1" x14ac:dyDescent="0.3">
      <c r="A69" s="44" t="s">
        <v>37</v>
      </c>
      <c r="B69" s="38" t="s">
        <v>51</v>
      </c>
      <c r="C69" s="39"/>
      <c r="D69" s="40" t="s">
        <v>36</v>
      </c>
      <c r="E69" s="41"/>
      <c r="F69" s="42"/>
      <c r="G69" s="43">
        <v>468.49</v>
      </c>
    </row>
    <row r="70" spans="1:7" x14ac:dyDescent="0.25">
      <c r="A70" s="23" t="s">
        <v>10</v>
      </c>
      <c r="B70" s="26" t="s">
        <v>53</v>
      </c>
      <c r="C70" s="25" t="s">
        <v>5</v>
      </c>
      <c r="D70" s="26" t="s">
        <v>11</v>
      </c>
      <c r="E70" s="27">
        <v>5.75</v>
      </c>
      <c r="F70" s="28">
        <v>3</v>
      </c>
      <c r="G70" s="29">
        <f t="shared" si="0"/>
        <v>17.25</v>
      </c>
    </row>
    <row r="71" spans="1:7" x14ac:dyDescent="0.25">
      <c r="A71" s="53" t="s">
        <v>10</v>
      </c>
      <c r="B71" s="54" t="s">
        <v>53</v>
      </c>
      <c r="C71" s="10" t="s">
        <v>6</v>
      </c>
      <c r="D71" s="8" t="s">
        <v>12</v>
      </c>
      <c r="E71" s="15">
        <v>5.75</v>
      </c>
      <c r="F71" s="19">
        <v>3</v>
      </c>
      <c r="G71" s="30">
        <f t="shared" si="0"/>
        <v>17.25</v>
      </c>
    </row>
    <row r="72" spans="1:7" x14ac:dyDescent="0.25">
      <c r="A72" s="53" t="s">
        <v>10</v>
      </c>
      <c r="B72" s="54" t="s">
        <v>53</v>
      </c>
      <c r="C72" s="10" t="s">
        <v>15</v>
      </c>
      <c r="D72" s="8" t="s">
        <v>13</v>
      </c>
      <c r="E72" s="15">
        <v>5.75</v>
      </c>
      <c r="F72" s="19">
        <v>0</v>
      </c>
      <c r="G72" s="30">
        <f t="shared" si="0"/>
        <v>0</v>
      </c>
    </row>
    <row r="73" spans="1:7" x14ac:dyDescent="0.25">
      <c r="A73" s="53" t="s">
        <v>10</v>
      </c>
      <c r="B73" s="54" t="s">
        <v>53</v>
      </c>
      <c r="C73" s="10" t="s">
        <v>16</v>
      </c>
      <c r="D73" s="8" t="s">
        <v>14</v>
      </c>
      <c r="E73" s="15">
        <v>5.75</v>
      </c>
      <c r="F73" s="19">
        <v>1</v>
      </c>
      <c r="G73" s="30">
        <f t="shared" ref="G73:G83" si="1">+F73*E73</f>
        <v>5.75</v>
      </c>
    </row>
    <row r="74" spans="1:7" x14ac:dyDescent="0.25">
      <c r="A74" s="53" t="s">
        <v>10</v>
      </c>
      <c r="B74" s="54" t="s">
        <v>53</v>
      </c>
      <c r="C74" s="10" t="s">
        <v>17</v>
      </c>
      <c r="D74" s="8" t="s">
        <v>25</v>
      </c>
      <c r="E74" s="15">
        <v>95.14</v>
      </c>
      <c r="F74" s="19">
        <v>0</v>
      </c>
      <c r="G74" s="30">
        <f t="shared" si="1"/>
        <v>0</v>
      </c>
    </row>
    <row r="75" spans="1:7" x14ac:dyDescent="0.25">
      <c r="A75" s="53" t="s">
        <v>10</v>
      </c>
      <c r="B75" s="54" t="s">
        <v>53</v>
      </c>
      <c r="C75" s="10" t="s">
        <v>18</v>
      </c>
      <c r="D75" s="8" t="s">
        <v>26</v>
      </c>
      <c r="E75" s="15">
        <v>5.75</v>
      </c>
      <c r="F75" s="19"/>
      <c r="G75" s="30">
        <f t="shared" si="1"/>
        <v>0</v>
      </c>
    </row>
    <row r="76" spans="1:7" x14ac:dyDescent="0.25">
      <c r="A76" s="53" t="s">
        <v>10</v>
      </c>
      <c r="B76" s="54" t="s">
        <v>53</v>
      </c>
      <c r="C76" s="10" t="s">
        <v>18</v>
      </c>
      <c r="D76" s="8" t="s">
        <v>33</v>
      </c>
      <c r="E76" s="15">
        <v>3.25</v>
      </c>
      <c r="F76" s="19"/>
      <c r="G76" s="30">
        <f t="shared" si="1"/>
        <v>0</v>
      </c>
    </row>
    <row r="77" spans="1:7" x14ac:dyDescent="0.25">
      <c r="A77" s="53" t="s">
        <v>10</v>
      </c>
      <c r="B77" s="54" t="s">
        <v>53</v>
      </c>
      <c r="C77" s="10" t="s">
        <v>19</v>
      </c>
      <c r="D77" s="8" t="s">
        <v>27</v>
      </c>
      <c r="E77" s="15">
        <v>95.14</v>
      </c>
      <c r="F77" s="19">
        <v>0</v>
      </c>
      <c r="G77" s="30">
        <f t="shared" si="1"/>
        <v>0</v>
      </c>
    </row>
    <row r="78" spans="1:7" x14ac:dyDescent="0.25">
      <c r="A78" s="53" t="s">
        <v>10</v>
      </c>
      <c r="B78" s="54" t="s">
        <v>53</v>
      </c>
      <c r="C78" s="10" t="s">
        <v>20</v>
      </c>
      <c r="D78" s="8" t="s">
        <v>28</v>
      </c>
      <c r="E78" s="15">
        <v>5.75</v>
      </c>
      <c r="F78" s="19">
        <v>0</v>
      </c>
      <c r="G78" s="30">
        <f t="shared" si="1"/>
        <v>0</v>
      </c>
    </row>
    <row r="79" spans="1:7" x14ac:dyDescent="0.25">
      <c r="A79" s="53" t="s">
        <v>10</v>
      </c>
      <c r="B79" s="54" t="s">
        <v>53</v>
      </c>
      <c r="C79" s="10" t="s">
        <v>20</v>
      </c>
      <c r="D79" s="8" t="s">
        <v>34</v>
      </c>
      <c r="E79" s="15">
        <v>3.25</v>
      </c>
      <c r="F79" s="19">
        <v>0</v>
      </c>
      <c r="G79" s="30">
        <f t="shared" si="1"/>
        <v>0</v>
      </c>
    </row>
    <row r="80" spans="1:7" x14ac:dyDescent="0.25">
      <c r="A80" s="53" t="s">
        <v>10</v>
      </c>
      <c r="B80" s="54" t="s">
        <v>53</v>
      </c>
      <c r="C80" s="10" t="s">
        <v>21</v>
      </c>
      <c r="D80" s="8" t="s">
        <v>29</v>
      </c>
      <c r="E80" s="15">
        <v>79</v>
      </c>
      <c r="F80" s="19">
        <v>0</v>
      </c>
      <c r="G80" s="30">
        <f t="shared" si="1"/>
        <v>0</v>
      </c>
    </row>
    <row r="81" spans="1:7" x14ac:dyDescent="0.25">
      <c r="A81" s="53" t="s">
        <v>10</v>
      </c>
      <c r="B81" s="54" t="s">
        <v>53</v>
      </c>
      <c r="C81" s="10" t="s">
        <v>22</v>
      </c>
      <c r="D81" s="8" t="s">
        <v>30</v>
      </c>
      <c r="E81" s="15">
        <v>50</v>
      </c>
      <c r="F81" s="19">
        <v>0</v>
      </c>
      <c r="G81" s="30">
        <f t="shared" si="1"/>
        <v>0</v>
      </c>
    </row>
    <row r="82" spans="1:7" x14ac:dyDescent="0.25">
      <c r="A82" s="53" t="s">
        <v>10</v>
      </c>
      <c r="B82" s="54" t="s">
        <v>53</v>
      </c>
      <c r="C82" s="10" t="s">
        <v>23</v>
      </c>
      <c r="D82" s="8" t="s">
        <v>31</v>
      </c>
      <c r="E82" s="15">
        <v>3.25</v>
      </c>
      <c r="F82" s="19">
        <v>2</v>
      </c>
      <c r="G82" s="30">
        <f t="shared" si="1"/>
        <v>6.5</v>
      </c>
    </row>
    <row r="83" spans="1:7" x14ac:dyDescent="0.25">
      <c r="A83" s="53" t="s">
        <v>10</v>
      </c>
      <c r="B83" s="54" t="s">
        <v>53</v>
      </c>
      <c r="C83" s="10" t="s">
        <v>24</v>
      </c>
      <c r="D83" s="8" t="s">
        <v>32</v>
      </c>
      <c r="E83" s="15">
        <v>3.25</v>
      </c>
      <c r="F83" s="19">
        <v>1</v>
      </c>
      <c r="G83" s="30">
        <f t="shared" si="1"/>
        <v>3.25</v>
      </c>
    </row>
    <row r="84" spans="1:7" ht="15.75" thickBot="1" x14ac:dyDescent="0.3">
      <c r="A84" s="49" t="s">
        <v>10</v>
      </c>
      <c r="B84" s="50" t="s">
        <v>53</v>
      </c>
      <c r="C84" s="32"/>
      <c r="D84" s="33" t="s">
        <v>36</v>
      </c>
      <c r="E84" s="34"/>
      <c r="F84" s="35"/>
      <c r="G84" s="36">
        <v>1781.58</v>
      </c>
    </row>
    <row r="85" spans="1:7" ht="15.75" thickBot="1" x14ac:dyDescent="0.3">
      <c r="A85" s="44" t="s">
        <v>39</v>
      </c>
      <c r="B85" s="38" t="s">
        <v>65</v>
      </c>
      <c r="C85" s="39"/>
      <c r="D85" s="40" t="s">
        <v>36</v>
      </c>
      <c r="E85" s="41"/>
      <c r="F85" s="42"/>
      <c r="G85" s="43">
        <v>1880.37</v>
      </c>
    </row>
    <row r="86" spans="1:7" ht="15.75" thickBot="1" x14ac:dyDescent="0.3">
      <c r="A86" s="44" t="s">
        <v>40</v>
      </c>
      <c r="B86" s="38" t="s">
        <v>52</v>
      </c>
      <c r="C86" s="39"/>
      <c r="D86" s="40" t="s">
        <v>36</v>
      </c>
      <c r="E86" s="41"/>
      <c r="F86" s="42"/>
      <c r="G86" s="43">
        <v>0</v>
      </c>
    </row>
    <row r="87" spans="1:7" x14ac:dyDescent="0.25">
      <c r="F87" s="17" t="s">
        <v>68</v>
      </c>
      <c r="G87" s="11">
        <f>SUM(G8:G86)</f>
        <v>737605.02</v>
      </c>
    </row>
  </sheetData>
  <sheetProtection sort="0" autoFilter="0"/>
  <protectedRanges>
    <protectedRange sqref="A9:B22" name="AllowSortFilter"/>
    <protectedRange sqref="A24:B37" name="AllowSortFilter_1"/>
    <protectedRange sqref="A39:B52" name="AllowSortFilter_2"/>
    <protectedRange sqref="A54:B67" name="AllowSortFilter_3"/>
    <protectedRange sqref="A71:B84" name="AllowSortFilter_4"/>
  </protectedRanges>
  <autoFilter ref="A7:D7" xr:uid="{678D0C29-DAE5-484D-9778-160205FDA973}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YE FEB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Steve Thompson</cp:lastModifiedBy>
  <dcterms:created xsi:type="dcterms:W3CDTF">2023-06-03T12:39:44Z</dcterms:created>
  <dcterms:modified xsi:type="dcterms:W3CDTF">2023-09-20T12:30:04Z</dcterms:modified>
</cp:coreProperties>
</file>