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Data Requests\PSC data request no. 1\Kenergy responses by item no\Item 19  emp. wages test yr prior 3 yrs\"/>
    </mc:Choice>
  </mc:AlternateContent>
  <xr:revisionPtr revIDLastSave="0" documentId="13_ncr:8001_{A3C4F5F1-128A-46AC-B79C-1F3EEDB5D9BF}" xr6:coauthVersionLast="47" xr6:coauthVersionMax="47" xr10:uidLastSave="{00000000-0000-0000-0000-000000000000}"/>
  <bookViews>
    <workbookView xWindow="-120" yWindow="-120" windowWidth="29040" windowHeight="15720" xr2:uid="{A2153A09-D307-4727-9AB5-813FF84CE9F4}"/>
  </bookViews>
  <sheets>
    <sheet name="Item 19 Schedule H1" sheetId="1" r:id="rId1"/>
  </sheets>
  <definedNames>
    <definedName name="_xlnm.Print_Area" localSheetId="0">'Item 19 Schedule H1'!$A$39:$M$69</definedName>
    <definedName name="_xlnm.Print_Titles" localSheetId="0">'Item 19 Schedule H1'!$1:$5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J10" i="1"/>
  <c r="J11" i="1"/>
  <c r="J12" i="1"/>
  <c r="J13" i="1"/>
  <c r="J14" i="1"/>
  <c r="J15" i="1"/>
  <c r="J16" i="1"/>
  <c r="J17" i="1"/>
  <c r="J18" i="1"/>
  <c r="J19" i="1"/>
  <c r="J9" i="1"/>
  <c r="I19" i="1"/>
  <c r="I18" i="1"/>
  <c r="I17" i="1"/>
  <c r="I16" i="1"/>
  <c r="I15" i="1"/>
  <c r="I14" i="1"/>
  <c r="I13" i="1"/>
  <c r="I12" i="1" l="1"/>
  <c r="I10" i="1"/>
  <c r="I11" i="1"/>
  <c r="I9" i="1"/>
  <c r="E68" i="1"/>
  <c r="I58" i="1" l="1"/>
  <c r="I59" i="1"/>
  <c r="I60" i="1"/>
  <c r="I61" i="1"/>
  <c r="I62" i="1"/>
  <c r="I63" i="1"/>
  <c r="I64" i="1"/>
  <c r="I65" i="1"/>
  <c r="I66" i="1"/>
  <c r="I67" i="1"/>
  <c r="I68" i="1"/>
  <c r="I57" i="1"/>
  <c r="E58" i="1"/>
  <c r="E59" i="1"/>
  <c r="E60" i="1"/>
  <c r="E61" i="1"/>
  <c r="E62" i="1"/>
  <c r="E63" i="1"/>
  <c r="E64" i="1"/>
  <c r="E65" i="1"/>
  <c r="E66" i="1"/>
  <c r="E67" i="1"/>
  <c r="E57" i="1"/>
  <c r="I42" i="1"/>
  <c r="I43" i="1"/>
  <c r="I44" i="1"/>
  <c r="I45" i="1"/>
  <c r="I46" i="1"/>
  <c r="I47" i="1"/>
  <c r="I48" i="1"/>
  <c r="I49" i="1"/>
  <c r="I50" i="1"/>
  <c r="I51" i="1"/>
  <c r="I52" i="1"/>
  <c r="I41" i="1"/>
  <c r="E42" i="1"/>
  <c r="E43" i="1"/>
  <c r="E44" i="1"/>
  <c r="E45" i="1"/>
  <c r="E46" i="1"/>
  <c r="E47" i="1"/>
  <c r="E48" i="1"/>
  <c r="E49" i="1"/>
  <c r="E50" i="1"/>
  <c r="E51" i="1"/>
  <c r="E52" i="1"/>
  <c r="E41" i="1"/>
  <c r="I26" i="1"/>
  <c r="I27" i="1"/>
  <c r="I28" i="1"/>
  <c r="I29" i="1"/>
  <c r="I30" i="1"/>
  <c r="I31" i="1"/>
  <c r="I32" i="1"/>
  <c r="I33" i="1"/>
  <c r="I34" i="1"/>
  <c r="I35" i="1"/>
  <c r="I36" i="1"/>
  <c r="I25" i="1"/>
  <c r="E26" i="1"/>
  <c r="E27" i="1"/>
  <c r="E28" i="1"/>
  <c r="E29" i="1"/>
  <c r="E30" i="1"/>
  <c r="E31" i="1"/>
  <c r="E32" i="1"/>
  <c r="E33" i="1"/>
  <c r="E34" i="1"/>
  <c r="E35" i="1"/>
  <c r="E36" i="1"/>
  <c r="E25" i="1"/>
  <c r="E10" i="1"/>
  <c r="E11" i="1"/>
  <c r="E12" i="1"/>
  <c r="E13" i="1"/>
  <c r="E14" i="1"/>
  <c r="E15" i="1"/>
  <c r="E16" i="1"/>
  <c r="E17" i="1"/>
  <c r="E18" i="1"/>
  <c r="E19" i="1"/>
  <c r="E20" i="1"/>
  <c r="E9" i="1"/>
  <c r="E21" i="1" l="1"/>
  <c r="M9" i="1"/>
  <c r="L9" i="1"/>
  <c r="K9" i="1"/>
  <c r="I69" i="1"/>
  <c r="H69" i="1"/>
  <c r="G69" i="1"/>
  <c r="E69" i="1"/>
  <c r="D69" i="1"/>
  <c r="C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I53" i="1"/>
  <c r="H53" i="1"/>
  <c r="G53" i="1"/>
  <c r="E53" i="1"/>
  <c r="D53" i="1"/>
  <c r="C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I37" i="1"/>
  <c r="H37" i="1"/>
  <c r="G37" i="1"/>
  <c r="E37" i="1"/>
  <c r="D37" i="1"/>
  <c r="C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D21" i="1"/>
  <c r="C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K11" i="1"/>
  <c r="M10" i="1"/>
  <c r="L10" i="1"/>
  <c r="K10" i="1"/>
  <c r="K37" i="1" l="1"/>
  <c r="M37" i="1"/>
  <c r="L37" i="1"/>
  <c r="K53" i="1"/>
  <c r="L53" i="1"/>
  <c r="L69" i="1"/>
  <c r="M53" i="1"/>
  <c r="M69" i="1"/>
  <c r="H21" i="1"/>
  <c r="L21" i="1" s="1"/>
  <c r="K69" i="1"/>
  <c r="G21" i="1"/>
  <c r="K21" i="1" s="1"/>
  <c r="I21" i="1"/>
  <c r="M21" i="1" s="1"/>
  <c r="L11" i="1"/>
</calcChain>
</file>

<file path=xl/sharedStrings.xml><?xml version="1.0" encoding="utf-8"?>
<sst xmlns="http://schemas.openxmlformats.org/spreadsheetml/2006/main" count="123" uniqueCount="40">
  <si>
    <t>Monthly Payroll Variance Analysis</t>
  </si>
  <si>
    <t xml:space="preserve">Budgeted  </t>
  </si>
  <si>
    <t>Actual</t>
  </si>
  <si>
    <t>Variance</t>
  </si>
  <si>
    <t>Non-Bargaining</t>
  </si>
  <si>
    <t>Number of Employees</t>
  </si>
  <si>
    <t>Regular</t>
  </si>
  <si>
    <t>Overtime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</si>
  <si>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</si>
  <si>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</si>
  <si>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</si>
  <si>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</si>
  <si>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</si>
  <si>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</si>
  <si>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</si>
  <si>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</si>
  <si>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</si>
  <si>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</si>
  <si>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</si>
  <si>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</si>
  <si>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</si>
  <si>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Kenergy Corp.</t>
  </si>
  <si>
    <t>Budgeted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</si>
  <si>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</si>
  <si>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</si>
  <si>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</si>
  <si>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</si>
  <si>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</si>
  <si>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</si>
  <si>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</si>
  <si>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</si>
  <si>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</si>
  <si>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</si>
  <si>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</si>
  <si>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</si>
  <si>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r>
      <t xml:space="preserve">Test Period
</t>
    </r>
    <r>
      <rPr>
        <b/>
        <sz val="9"/>
        <rFont val="Arial"/>
        <family val="2"/>
      </rPr>
      <t>Ending 2/28/23</t>
    </r>
  </si>
  <si>
    <t>Case No. 2023-00276</t>
  </si>
  <si>
    <t>PSC information request no. 1</t>
  </si>
  <si>
    <t>Item 19</t>
  </si>
  <si>
    <t>Schedule 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</si>
</sst>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F3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FCFF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9" fontId="0" fillId="0" borderId="0" xfId="2" applyFont="1" applyFill="1" applyProtection="1">
      <protection locked="0"/>
    </xf>
    <xf numFmtId="164" fontId="0" fillId="0" borderId="0" xfId="1" applyNumberFormat="1" applyFont="1" applyFill="1" applyProtection="1">
      <protection locked="0"/>
    </xf>
    <xf numFmtId="44" fontId="0" fillId="0" borderId="0" xfId="0" applyNumberFormat="1" applyProtection="1"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9" fontId="0" fillId="0" borderId="4" xfId="2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0" borderId="4" xfId="3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4" fillId="2" borderId="4" xfId="3" applyFont="1" applyFill="1" applyBorder="1" applyProtection="1">
      <protection locked="0"/>
    </xf>
    <xf numFmtId="43" fontId="4" fillId="2" borderId="4" xfId="1" applyFont="1" applyFill="1" applyBorder="1" applyProtection="1">
      <protection locked="0"/>
    </xf>
    <xf numFmtId="9" fontId="0" fillId="2" borderId="4" xfId="2" applyFont="1" applyFill="1" applyBorder="1" applyProtection="1">
      <protection locked="0"/>
    </xf>
    <xf numFmtId="44" fontId="4" fillId="3" borderId="4" xfId="3" applyFont="1" applyFill="1" applyBorder="1" applyProtection="1">
      <protection locked="0"/>
    </xf>
    <xf numFmtId="43" fontId="4" fillId="3" borderId="4" xfId="1" applyFont="1" applyFill="1" applyBorder="1" applyProtection="1">
      <protection locked="0"/>
    </xf>
    <xf numFmtId="9" fontId="0" fillId="3" borderId="4" xfId="2" applyFont="1" applyFill="1" applyBorder="1" applyProtection="1">
      <protection locked="0"/>
    </xf>
    <xf numFmtId="44" fontId="4" fillId="4" borderId="4" xfId="3" applyFont="1" applyFill="1" applyBorder="1" applyProtection="1">
      <protection locked="0"/>
    </xf>
    <xf numFmtId="43" fontId="4" fillId="4" borderId="4" xfId="1" applyFont="1" applyFill="1" applyBorder="1" applyProtection="1">
      <protection locked="0"/>
    </xf>
    <xf numFmtId="9" fontId="0" fillId="4" borderId="4" xfId="2" applyFont="1" applyFill="1" applyBorder="1" applyProtection="1">
      <protection locked="0"/>
    </xf>
    <xf numFmtId="0" fontId="4" fillId="6" borderId="4" xfId="0" applyFont="1" applyFill="1" applyBorder="1" applyProtection="1"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4" xfId="0" quotePrefix="1" applyNumberFormat="1" applyFont="1" applyBorder="1" applyAlignment="1" applyProtection="1">
      <alignment horizontal="left"/>
      <protection locked="0"/>
    </xf>
    <xf numFmtId="9" fontId="0" fillId="5" borderId="4" xfId="2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44" fontId="2" fillId="7" borderId="4" xfId="3" applyFont="1" applyFill="1" applyBorder="1" applyProtection="1">
      <protection locked="0"/>
    </xf>
    <xf numFmtId="9" fontId="6" fillId="0" borderId="4" xfId="2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7FCFF"/>
      <color rgb="FFFEF2EC"/>
      <color rgb="FFFAF3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573F-5211-4FEC-9FFB-BE87AB6C734A}">
  <sheetPr>
    <pageSetUpPr fitToPage="1"/>
  </sheetPr>
  <dimension ref="A1:P69"/>
  <sheetViews>
    <sheetView tabSelected="1" workbookViewId="0">
      <selection activeCell="P9" sqref="P9"/>
    </sheetView>
  </sheetViews>
  <sheetFormatPr defaultRowHeight="15" x14ac:dyDescent="0.25"/>
  <cols>
    <col min="1" max="1" width="15.28515625" style="2" bestFit="1" customWidth="1"/>
    <col min="2" max="2" width="10.85546875" style="2" bestFit="1" customWidth="1"/>
    <col min="3" max="3" width="15" style="2" bestFit="1" customWidth="1"/>
    <col min="4" max="4" width="14" style="2" bestFit="1" customWidth="1"/>
    <col min="5" max="5" width="15" style="2" bestFit="1" customWidth="1"/>
    <col min="6" max="6" width="10.85546875" style="2" bestFit="1" customWidth="1"/>
    <col min="7" max="7" width="15" style="2" bestFit="1" customWidth="1"/>
    <col min="8" max="8" width="14.28515625" style="2" bestFit="1" customWidth="1"/>
    <col min="9" max="9" width="15" style="2" bestFit="1" customWidth="1"/>
    <col min="10" max="10" width="10.85546875" style="2" bestFit="1" customWidth="1"/>
    <col min="11" max="11" width="8.7109375" style="2" customWidth="1"/>
    <col min="12" max="12" width="9.5703125" style="2" customWidth="1"/>
    <col min="13" max="13" width="8.7109375" style="2" customWidth="1"/>
    <col min="14" max="14" width="9.140625" style="2"/>
    <col min="15" max="15" width="11.42578125" style="2" customWidth="1"/>
    <col min="16" max="16" width="12.85546875" style="2" bestFit="1" customWidth="1"/>
    <col min="17" max="17" width="11" style="2" customWidth="1"/>
    <col min="18" max="18" width="12.85546875" style="2" bestFit="1" customWidth="1"/>
    <col min="19" max="19" width="11.28515625" style="2" bestFit="1" customWidth="1"/>
    <col min="20" max="20" width="12.85546875" style="2" bestFit="1" customWidth="1"/>
    <col min="21" max="21" width="11.7109375" style="2" customWidth="1"/>
    <col min="22" max="254" width="9.140625" style="2"/>
    <col min="255" max="255" width="14" style="2" bestFit="1" customWidth="1"/>
    <col min="256" max="256" width="11.7109375" style="2" bestFit="1" customWidth="1"/>
    <col min="257" max="257" width="10.140625" style="2" bestFit="1" customWidth="1"/>
    <col min="258" max="258" width="11.7109375" style="2" bestFit="1" customWidth="1"/>
    <col min="259" max="510" width="9.140625" style="2"/>
    <col min="511" max="511" width="14" style="2" bestFit="1" customWidth="1"/>
    <col min="512" max="512" width="11.7109375" style="2" bestFit="1" customWidth="1"/>
    <col min="513" max="513" width="10.140625" style="2" bestFit="1" customWidth="1"/>
    <col min="514" max="514" width="11.7109375" style="2" bestFit="1" customWidth="1"/>
    <col min="515" max="766" width="9.140625" style="2"/>
    <col min="767" max="767" width="14" style="2" bestFit="1" customWidth="1"/>
    <col min="768" max="768" width="11.7109375" style="2" bestFit="1" customWidth="1"/>
    <col min="769" max="769" width="10.140625" style="2" bestFit="1" customWidth="1"/>
    <col min="770" max="770" width="11.7109375" style="2" bestFit="1" customWidth="1"/>
    <col min="771" max="1022" width="9.140625" style="2"/>
    <col min="1023" max="1023" width="14" style="2" bestFit="1" customWidth="1"/>
    <col min="1024" max="1024" width="11.7109375" style="2" bestFit="1" customWidth="1"/>
    <col min="1025" max="1025" width="10.140625" style="2" bestFit="1" customWidth="1"/>
    <col min="1026" max="1026" width="11.7109375" style="2" bestFit="1" customWidth="1"/>
    <col min="1027" max="1278" width="9.140625" style="2"/>
    <col min="1279" max="1279" width="14" style="2" bestFit="1" customWidth="1"/>
    <col min="1280" max="1280" width="11.7109375" style="2" bestFit="1" customWidth="1"/>
    <col min="1281" max="1281" width="10.140625" style="2" bestFit="1" customWidth="1"/>
    <col min="1282" max="1282" width="11.7109375" style="2" bestFit="1" customWidth="1"/>
    <col min="1283" max="1534" width="9.140625" style="2"/>
    <col min="1535" max="1535" width="14" style="2" bestFit="1" customWidth="1"/>
    <col min="1536" max="1536" width="11.7109375" style="2" bestFit="1" customWidth="1"/>
    <col min="1537" max="1537" width="10.140625" style="2" bestFit="1" customWidth="1"/>
    <col min="1538" max="1538" width="11.7109375" style="2" bestFit="1" customWidth="1"/>
    <col min="1539" max="1790" width="9.140625" style="2"/>
    <col min="1791" max="1791" width="14" style="2" bestFit="1" customWidth="1"/>
    <col min="1792" max="1792" width="11.7109375" style="2" bestFit="1" customWidth="1"/>
    <col min="1793" max="1793" width="10.140625" style="2" bestFit="1" customWidth="1"/>
    <col min="1794" max="1794" width="11.7109375" style="2" bestFit="1" customWidth="1"/>
    <col min="1795" max="2046" width="9.140625" style="2"/>
    <col min="2047" max="2047" width="14" style="2" bestFit="1" customWidth="1"/>
    <col min="2048" max="2048" width="11.7109375" style="2" bestFit="1" customWidth="1"/>
    <col min="2049" max="2049" width="10.140625" style="2" bestFit="1" customWidth="1"/>
    <col min="2050" max="2050" width="11.7109375" style="2" bestFit="1" customWidth="1"/>
    <col min="2051" max="2302" width="9.140625" style="2"/>
    <col min="2303" max="2303" width="14" style="2" bestFit="1" customWidth="1"/>
    <col min="2304" max="2304" width="11.7109375" style="2" bestFit="1" customWidth="1"/>
    <col min="2305" max="2305" width="10.140625" style="2" bestFit="1" customWidth="1"/>
    <col min="2306" max="2306" width="11.7109375" style="2" bestFit="1" customWidth="1"/>
    <col min="2307" max="2558" width="9.140625" style="2"/>
    <col min="2559" max="2559" width="14" style="2" bestFit="1" customWidth="1"/>
    <col min="2560" max="2560" width="11.7109375" style="2" bestFit="1" customWidth="1"/>
    <col min="2561" max="2561" width="10.140625" style="2" bestFit="1" customWidth="1"/>
    <col min="2562" max="2562" width="11.7109375" style="2" bestFit="1" customWidth="1"/>
    <col min="2563" max="2814" width="9.140625" style="2"/>
    <col min="2815" max="2815" width="14" style="2" bestFit="1" customWidth="1"/>
    <col min="2816" max="2816" width="11.7109375" style="2" bestFit="1" customWidth="1"/>
    <col min="2817" max="2817" width="10.140625" style="2" bestFit="1" customWidth="1"/>
    <col min="2818" max="2818" width="11.7109375" style="2" bestFit="1" customWidth="1"/>
    <col min="2819" max="3070" width="9.140625" style="2"/>
    <col min="3071" max="3071" width="14" style="2" bestFit="1" customWidth="1"/>
    <col min="3072" max="3072" width="11.7109375" style="2" bestFit="1" customWidth="1"/>
    <col min="3073" max="3073" width="10.140625" style="2" bestFit="1" customWidth="1"/>
    <col min="3074" max="3074" width="11.7109375" style="2" bestFit="1" customWidth="1"/>
    <col min="3075" max="3326" width="9.140625" style="2"/>
    <col min="3327" max="3327" width="14" style="2" bestFit="1" customWidth="1"/>
    <col min="3328" max="3328" width="11.7109375" style="2" bestFit="1" customWidth="1"/>
    <col min="3329" max="3329" width="10.140625" style="2" bestFit="1" customWidth="1"/>
    <col min="3330" max="3330" width="11.7109375" style="2" bestFit="1" customWidth="1"/>
    <col min="3331" max="3582" width="9.140625" style="2"/>
    <col min="3583" max="3583" width="14" style="2" bestFit="1" customWidth="1"/>
    <col min="3584" max="3584" width="11.7109375" style="2" bestFit="1" customWidth="1"/>
    <col min="3585" max="3585" width="10.140625" style="2" bestFit="1" customWidth="1"/>
    <col min="3586" max="3586" width="11.7109375" style="2" bestFit="1" customWidth="1"/>
    <col min="3587" max="3838" width="9.140625" style="2"/>
    <col min="3839" max="3839" width="14" style="2" bestFit="1" customWidth="1"/>
    <col min="3840" max="3840" width="11.7109375" style="2" bestFit="1" customWidth="1"/>
    <col min="3841" max="3841" width="10.140625" style="2" bestFit="1" customWidth="1"/>
    <col min="3842" max="3842" width="11.7109375" style="2" bestFit="1" customWidth="1"/>
    <col min="3843" max="4094" width="9.140625" style="2"/>
    <col min="4095" max="4095" width="14" style="2" bestFit="1" customWidth="1"/>
    <col min="4096" max="4096" width="11.7109375" style="2" bestFit="1" customWidth="1"/>
    <col min="4097" max="4097" width="10.140625" style="2" bestFit="1" customWidth="1"/>
    <col min="4098" max="4098" width="11.7109375" style="2" bestFit="1" customWidth="1"/>
    <col min="4099" max="4350" width="9.140625" style="2"/>
    <col min="4351" max="4351" width="14" style="2" bestFit="1" customWidth="1"/>
    <col min="4352" max="4352" width="11.7109375" style="2" bestFit="1" customWidth="1"/>
    <col min="4353" max="4353" width="10.140625" style="2" bestFit="1" customWidth="1"/>
    <col min="4354" max="4354" width="11.7109375" style="2" bestFit="1" customWidth="1"/>
    <col min="4355" max="4606" width="9.140625" style="2"/>
    <col min="4607" max="4607" width="14" style="2" bestFit="1" customWidth="1"/>
    <col min="4608" max="4608" width="11.7109375" style="2" bestFit="1" customWidth="1"/>
    <col min="4609" max="4609" width="10.140625" style="2" bestFit="1" customWidth="1"/>
    <col min="4610" max="4610" width="11.7109375" style="2" bestFit="1" customWidth="1"/>
    <col min="4611" max="4862" width="9.140625" style="2"/>
    <col min="4863" max="4863" width="14" style="2" bestFit="1" customWidth="1"/>
    <col min="4864" max="4864" width="11.7109375" style="2" bestFit="1" customWidth="1"/>
    <col min="4865" max="4865" width="10.140625" style="2" bestFit="1" customWidth="1"/>
    <col min="4866" max="4866" width="11.7109375" style="2" bestFit="1" customWidth="1"/>
    <col min="4867" max="5118" width="9.140625" style="2"/>
    <col min="5119" max="5119" width="14" style="2" bestFit="1" customWidth="1"/>
    <col min="5120" max="5120" width="11.7109375" style="2" bestFit="1" customWidth="1"/>
    <col min="5121" max="5121" width="10.140625" style="2" bestFit="1" customWidth="1"/>
    <col min="5122" max="5122" width="11.7109375" style="2" bestFit="1" customWidth="1"/>
    <col min="5123" max="5374" width="9.140625" style="2"/>
    <col min="5375" max="5375" width="14" style="2" bestFit="1" customWidth="1"/>
    <col min="5376" max="5376" width="11.7109375" style="2" bestFit="1" customWidth="1"/>
    <col min="5377" max="5377" width="10.140625" style="2" bestFit="1" customWidth="1"/>
    <col min="5378" max="5378" width="11.7109375" style="2" bestFit="1" customWidth="1"/>
    <col min="5379" max="5630" width="9.140625" style="2"/>
    <col min="5631" max="5631" width="14" style="2" bestFit="1" customWidth="1"/>
    <col min="5632" max="5632" width="11.7109375" style="2" bestFit="1" customWidth="1"/>
    <col min="5633" max="5633" width="10.140625" style="2" bestFit="1" customWidth="1"/>
    <col min="5634" max="5634" width="11.7109375" style="2" bestFit="1" customWidth="1"/>
    <col min="5635" max="5886" width="9.140625" style="2"/>
    <col min="5887" max="5887" width="14" style="2" bestFit="1" customWidth="1"/>
    <col min="5888" max="5888" width="11.7109375" style="2" bestFit="1" customWidth="1"/>
    <col min="5889" max="5889" width="10.140625" style="2" bestFit="1" customWidth="1"/>
    <col min="5890" max="5890" width="11.7109375" style="2" bestFit="1" customWidth="1"/>
    <col min="5891" max="6142" width="9.140625" style="2"/>
    <col min="6143" max="6143" width="14" style="2" bestFit="1" customWidth="1"/>
    <col min="6144" max="6144" width="11.7109375" style="2" bestFit="1" customWidth="1"/>
    <col min="6145" max="6145" width="10.140625" style="2" bestFit="1" customWidth="1"/>
    <col min="6146" max="6146" width="11.7109375" style="2" bestFit="1" customWidth="1"/>
    <col min="6147" max="6398" width="9.140625" style="2"/>
    <col min="6399" max="6399" width="14" style="2" bestFit="1" customWidth="1"/>
    <col min="6400" max="6400" width="11.7109375" style="2" bestFit="1" customWidth="1"/>
    <col min="6401" max="6401" width="10.140625" style="2" bestFit="1" customWidth="1"/>
    <col min="6402" max="6402" width="11.7109375" style="2" bestFit="1" customWidth="1"/>
    <col min="6403" max="6654" width="9.140625" style="2"/>
    <col min="6655" max="6655" width="14" style="2" bestFit="1" customWidth="1"/>
    <col min="6656" max="6656" width="11.7109375" style="2" bestFit="1" customWidth="1"/>
    <col min="6657" max="6657" width="10.140625" style="2" bestFit="1" customWidth="1"/>
    <col min="6658" max="6658" width="11.7109375" style="2" bestFit="1" customWidth="1"/>
    <col min="6659" max="6910" width="9.140625" style="2"/>
    <col min="6911" max="6911" width="14" style="2" bestFit="1" customWidth="1"/>
    <col min="6912" max="6912" width="11.7109375" style="2" bestFit="1" customWidth="1"/>
    <col min="6913" max="6913" width="10.140625" style="2" bestFit="1" customWidth="1"/>
    <col min="6914" max="6914" width="11.7109375" style="2" bestFit="1" customWidth="1"/>
    <col min="6915" max="7166" width="9.140625" style="2"/>
    <col min="7167" max="7167" width="14" style="2" bestFit="1" customWidth="1"/>
    <col min="7168" max="7168" width="11.7109375" style="2" bestFit="1" customWidth="1"/>
    <col min="7169" max="7169" width="10.140625" style="2" bestFit="1" customWidth="1"/>
    <col min="7170" max="7170" width="11.7109375" style="2" bestFit="1" customWidth="1"/>
    <col min="7171" max="7422" width="9.140625" style="2"/>
    <col min="7423" max="7423" width="14" style="2" bestFit="1" customWidth="1"/>
    <col min="7424" max="7424" width="11.7109375" style="2" bestFit="1" customWidth="1"/>
    <col min="7425" max="7425" width="10.140625" style="2" bestFit="1" customWidth="1"/>
    <col min="7426" max="7426" width="11.7109375" style="2" bestFit="1" customWidth="1"/>
    <col min="7427" max="7678" width="9.140625" style="2"/>
    <col min="7679" max="7679" width="14" style="2" bestFit="1" customWidth="1"/>
    <col min="7680" max="7680" width="11.7109375" style="2" bestFit="1" customWidth="1"/>
    <col min="7681" max="7681" width="10.140625" style="2" bestFit="1" customWidth="1"/>
    <col min="7682" max="7682" width="11.7109375" style="2" bestFit="1" customWidth="1"/>
    <col min="7683" max="7934" width="9.140625" style="2"/>
    <col min="7935" max="7935" width="14" style="2" bestFit="1" customWidth="1"/>
    <col min="7936" max="7936" width="11.7109375" style="2" bestFit="1" customWidth="1"/>
    <col min="7937" max="7937" width="10.140625" style="2" bestFit="1" customWidth="1"/>
    <col min="7938" max="7938" width="11.7109375" style="2" bestFit="1" customWidth="1"/>
    <col min="7939" max="8190" width="9.140625" style="2"/>
    <col min="8191" max="8191" width="14" style="2" bestFit="1" customWidth="1"/>
    <col min="8192" max="8192" width="11.7109375" style="2" bestFit="1" customWidth="1"/>
    <col min="8193" max="8193" width="10.140625" style="2" bestFit="1" customWidth="1"/>
    <col min="8194" max="8194" width="11.7109375" style="2" bestFit="1" customWidth="1"/>
    <col min="8195" max="8446" width="9.140625" style="2"/>
    <col min="8447" max="8447" width="14" style="2" bestFit="1" customWidth="1"/>
    <col min="8448" max="8448" width="11.7109375" style="2" bestFit="1" customWidth="1"/>
    <col min="8449" max="8449" width="10.140625" style="2" bestFit="1" customWidth="1"/>
    <col min="8450" max="8450" width="11.7109375" style="2" bestFit="1" customWidth="1"/>
    <col min="8451" max="8702" width="9.140625" style="2"/>
    <col min="8703" max="8703" width="14" style="2" bestFit="1" customWidth="1"/>
    <col min="8704" max="8704" width="11.7109375" style="2" bestFit="1" customWidth="1"/>
    <col min="8705" max="8705" width="10.140625" style="2" bestFit="1" customWidth="1"/>
    <col min="8706" max="8706" width="11.7109375" style="2" bestFit="1" customWidth="1"/>
    <col min="8707" max="8958" width="9.140625" style="2"/>
    <col min="8959" max="8959" width="14" style="2" bestFit="1" customWidth="1"/>
    <col min="8960" max="8960" width="11.7109375" style="2" bestFit="1" customWidth="1"/>
    <col min="8961" max="8961" width="10.140625" style="2" bestFit="1" customWidth="1"/>
    <col min="8962" max="8962" width="11.7109375" style="2" bestFit="1" customWidth="1"/>
    <col min="8963" max="9214" width="9.140625" style="2"/>
    <col min="9215" max="9215" width="14" style="2" bestFit="1" customWidth="1"/>
    <col min="9216" max="9216" width="11.7109375" style="2" bestFit="1" customWidth="1"/>
    <col min="9217" max="9217" width="10.140625" style="2" bestFit="1" customWidth="1"/>
    <col min="9218" max="9218" width="11.7109375" style="2" bestFit="1" customWidth="1"/>
    <col min="9219" max="9470" width="9.140625" style="2"/>
    <col min="9471" max="9471" width="14" style="2" bestFit="1" customWidth="1"/>
    <col min="9472" max="9472" width="11.7109375" style="2" bestFit="1" customWidth="1"/>
    <col min="9473" max="9473" width="10.140625" style="2" bestFit="1" customWidth="1"/>
    <col min="9474" max="9474" width="11.7109375" style="2" bestFit="1" customWidth="1"/>
    <col min="9475" max="9726" width="9.140625" style="2"/>
    <col min="9727" max="9727" width="14" style="2" bestFit="1" customWidth="1"/>
    <col min="9728" max="9728" width="11.7109375" style="2" bestFit="1" customWidth="1"/>
    <col min="9729" max="9729" width="10.140625" style="2" bestFit="1" customWidth="1"/>
    <col min="9730" max="9730" width="11.7109375" style="2" bestFit="1" customWidth="1"/>
    <col min="9731" max="9982" width="9.140625" style="2"/>
    <col min="9983" max="9983" width="14" style="2" bestFit="1" customWidth="1"/>
    <col min="9984" max="9984" width="11.7109375" style="2" bestFit="1" customWidth="1"/>
    <col min="9985" max="9985" width="10.140625" style="2" bestFit="1" customWidth="1"/>
    <col min="9986" max="9986" width="11.7109375" style="2" bestFit="1" customWidth="1"/>
    <col min="9987" max="10238" width="9.140625" style="2"/>
    <col min="10239" max="10239" width="14" style="2" bestFit="1" customWidth="1"/>
    <col min="10240" max="10240" width="11.7109375" style="2" bestFit="1" customWidth="1"/>
    <col min="10241" max="10241" width="10.140625" style="2" bestFit="1" customWidth="1"/>
    <col min="10242" max="10242" width="11.7109375" style="2" bestFit="1" customWidth="1"/>
    <col min="10243" max="10494" width="9.140625" style="2"/>
    <col min="10495" max="10495" width="14" style="2" bestFit="1" customWidth="1"/>
    <col min="10496" max="10496" width="11.7109375" style="2" bestFit="1" customWidth="1"/>
    <col min="10497" max="10497" width="10.140625" style="2" bestFit="1" customWidth="1"/>
    <col min="10498" max="10498" width="11.7109375" style="2" bestFit="1" customWidth="1"/>
    <col min="10499" max="10750" width="9.140625" style="2"/>
    <col min="10751" max="10751" width="14" style="2" bestFit="1" customWidth="1"/>
    <col min="10752" max="10752" width="11.7109375" style="2" bestFit="1" customWidth="1"/>
    <col min="10753" max="10753" width="10.140625" style="2" bestFit="1" customWidth="1"/>
    <col min="10754" max="10754" width="11.7109375" style="2" bestFit="1" customWidth="1"/>
    <col min="10755" max="11006" width="9.140625" style="2"/>
    <col min="11007" max="11007" width="14" style="2" bestFit="1" customWidth="1"/>
    <col min="11008" max="11008" width="11.7109375" style="2" bestFit="1" customWidth="1"/>
    <col min="11009" max="11009" width="10.140625" style="2" bestFit="1" customWidth="1"/>
    <col min="11010" max="11010" width="11.7109375" style="2" bestFit="1" customWidth="1"/>
    <col min="11011" max="11262" width="9.140625" style="2"/>
    <col min="11263" max="11263" width="14" style="2" bestFit="1" customWidth="1"/>
    <col min="11264" max="11264" width="11.7109375" style="2" bestFit="1" customWidth="1"/>
    <col min="11265" max="11265" width="10.140625" style="2" bestFit="1" customWidth="1"/>
    <col min="11266" max="11266" width="11.7109375" style="2" bestFit="1" customWidth="1"/>
    <col min="11267" max="11518" width="9.140625" style="2"/>
    <col min="11519" max="11519" width="14" style="2" bestFit="1" customWidth="1"/>
    <col min="11520" max="11520" width="11.7109375" style="2" bestFit="1" customWidth="1"/>
    <col min="11521" max="11521" width="10.140625" style="2" bestFit="1" customWidth="1"/>
    <col min="11522" max="11522" width="11.7109375" style="2" bestFit="1" customWidth="1"/>
    <col min="11523" max="11774" width="9.140625" style="2"/>
    <col min="11775" max="11775" width="14" style="2" bestFit="1" customWidth="1"/>
    <col min="11776" max="11776" width="11.7109375" style="2" bestFit="1" customWidth="1"/>
    <col min="11777" max="11777" width="10.140625" style="2" bestFit="1" customWidth="1"/>
    <col min="11778" max="11778" width="11.7109375" style="2" bestFit="1" customWidth="1"/>
    <col min="11779" max="12030" width="9.140625" style="2"/>
    <col min="12031" max="12031" width="14" style="2" bestFit="1" customWidth="1"/>
    <col min="12032" max="12032" width="11.7109375" style="2" bestFit="1" customWidth="1"/>
    <col min="12033" max="12033" width="10.140625" style="2" bestFit="1" customWidth="1"/>
    <col min="12034" max="12034" width="11.7109375" style="2" bestFit="1" customWidth="1"/>
    <col min="12035" max="12286" width="9.140625" style="2"/>
    <col min="12287" max="12287" width="14" style="2" bestFit="1" customWidth="1"/>
    <col min="12288" max="12288" width="11.7109375" style="2" bestFit="1" customWidth="1"/>
    <col min="12289" max="12289" width="10.140625" style="2" bestFit="1" customWidth="1"/>
    <col min="12290" max="12290" width="11.7109375" style="2" bestFit="1" customWidth="1"/>
    <col min="12291" max="12542" width="9.140625" style="2"/>
    <col min="12543" max="12543" width="14" style="2" bestFit="1" customWidth="1"/>
    <col min="12544" max="12544" width="11.7109375" style="2" bestFit="1" customWidth="1"/>
    <col min="12545" max="12545" width="10.140625" style="2" bestFit="1" customWidth="1"/>
    <col min="12546" max="12546" width="11.7109375" style="2" bestFit="1" customWidth="1"/>
    <col min="12547" max="12798" width="9.140625" style="2"/>
    <col min="12799" max="12799" width="14" style="2" bestFit="1" customWidth="1"/>
    <col min="12800" max="12800" width="11.7109375" style="2" bestFit="1" customWidth="1"/>
    <col min="12801" max="12801" width="10.140625" style="2" bestFit="1" customWidth="1"/>
    <col min="12802" max="12802" width="11.7109375" style="2" bestFit="1" customWidth="1"/>
    <col min="12803" max="13054" width="9.140625" style="2"/>
    <col min="13055" max="13055" width="14" style="2" bestFit="1" customWidth="1"/>
    <col min="13056" max="13056" width="11.7109375" style="2" bestFit="1" customWidth="1"/>
    <col min="13057" max="13057" width="10.140625" style="2" bestFit="1" customWidth="1"/>
    <col min="13058" max="13058" width="11.7109375" style="2" bestFit="1" customWidth="1"/>
    <col min="13059" max="13310" width="9.140625" style="2"/>
    <col min="13311" max="13311" width="14" style="2" bestFit="1" customWidth="1"/>
    <col min="13312" max="13312" width="11.7109375" style="2" bestFit="1" customWidth="1"/>
    <col min="13313" max="13313" width="10.140625" style="2" bestFit="1" customWidth="1"/>
    <col min="13314" max="13314" width="11.7109375" style="2" bestFit="1" customWidth="1"/>
    <col min="13315" max="13566" width="9.140625" style="2"/>
    <col min="13567" max="13567" width="14" style="2" bestFit="1" customWidth="1"/>
    <col min="13568" max="13568" width="11.7109375" style="2" bestFit="1" customWidth="1"/>
    <col min="13569" max="13569" width="10.140625" style="2" bestFit="1" customWidth="1"/>
    <col min="13570" max="13570" width="11.7109375" style="2" bestFit="1" customWidth="1"/>
    <col min="13571" max="13822" width="9.140625" style="2"/>
    <col min="13823" max="13823" width="14" style="2" bestFit="1" customWidth="1"/>
    <col min="13824" max="13824" width="11.7109375" style="2" bestFit="1" customWidth="1"/>
    <col min="13825" max="13825" width="10.140625" style="2" bestFit="1" customWidth="1"/>
    <col min="13826" max="13826" width="11.7109375" style="2" bestFit="1" customWidth="1"/>
    <col min="13827" max="14078" width="9.140625" style="2"/>
    <col min="14079" max="14079" width="14" style="2" bestFit="1" customWidth="1"/>
    <col min="14080" max="14080" width="11.7109375" style="2" bestFit="1" customWidth="1"/>
    <col min="14081" max="14081" width="10.140625" style="2" bestFit="1" customWidth="1"/>
    <col min="14082" max="14082" width="11.7109375" style="2" bestFit="1" customWidth="1"/>
    <col min="14083" max="14334" width="9.140625" style="2"/>
    <col min="14335" max="14335" width="14" style="2" bestFit="1" customWidth="1"/>
    <col min="14336" max="14336" width="11.7109375" style="2" bestFit="1" customWidth="1"/>
    <col min="14337" max="14337" width="10.140625" style="2" bestFit="1" customWidth="1"/>
    <col min="14338" max="14338" width="11.7109375" style="2" bestFit="1" customWidth="1"/>
    <col min="14339" max="14590" width="9.140625" style="2"/>
    <col min="14591" max="14591" width="14" style="2" bestFit="1" customWidth="1"/>
    <col min="14592" max="14592" width="11.7109375" style="2" bestFit="1" customWidth="1"/>
    <col min="14593" max="14593" width="10.140625" style="2" bestFit="1" customWidth="1"/>
    <col min="14594" max="14594" width="11.7109375" style="2" bestFit="1" customWidth="1"/>
    <col min="14595" max="14846" width="9.140625" style="2"/>
    <col min="14847" max="14847" width="14" style="2" bestFit="1" customWidth="1"/>
    <col min="14848" max="14848" width="11.7109375" style="2" bestFit="1" customWidth="1"/>
    <col min="14849" max="14849" width="10.140625" style="2" bestFit="1" customWidth="1"/>
    <col min="14850" max="14850" width="11.7109375" style="2" bestFit="1" customWidth="1"/>
    <col min="14851" max="15102" width="9.140625" style="2"/>
    <col min="15103" max="15103" width="14" style="2" bestFit="1" customWidth="1"/>
    <col min="15104" max="15104" width="11.7109375" style="2" bestFit="1" customWidth="1"/>
    <col min="15105" max="15105" width="10.140625" style="2" bestFit="1" customWidth="1"/>
    <col min="15106" max="15106" width="11.7109375" style="2" bestFit="1" customWidth="1"/>
    <col min="15107" max="15358" width="9.140625" style="2"/>
    <col min="15359" max="15359" width="14" style="2" bestFit="1" customWidth="1"/>
    <col min="15360" max="15360" width="11.7109375" style="2" bestFit="1" customWidth="1"/>
    <col min="15361" max="15361" width="10.140625" style="2" bestFit="1" customWidth="1"/>
    <col min="15362" max="15362" width="11.7109375" style="2" bestFit="1" customWidth="1"/>
    <col min="15363" max="15614" width="9.140625" style="2"/>
    <col min="15615" max="15615" width="14" style="2" bestFit="1" customWidth="1"/>
    <col min="15616" max="15616" width="11.7109375" style="2" bestFit="1" customWidth="1"/>
    <col min="15617" max="15617" width="10.140625" style="2" bestFit="1" customWidth="1"/>
    <col min="15618" max="15618" width="11.7109375" style="2" bestFit="1" customWidth="1"/>
    <col min="15619" max="15870" width="9.140625" style="2"/>
    <col min="15871" max="15871" width="14" style="2" bestFit="1" customWidth="1"/>
    <col min="15872" max="15872" width="11.7109375" style="2" bestFit="1" customWidth="1"/>
    <col min="15873" max="15873" width="10.140625" style="2" bestFit="1" customWidth="1"/>
    <col min="15874" max="15874" width="11.7109375" style="2" bestFit="1" customWidth="1"/>
    <col min="15875" max="16126" width="9.140625" style="2"/>
    <col min="16127" max="16127" width="14" style="2" bestFit="1" customWidth="1"/>
    <col min="16128" max="16128" width="11.7109375" style="2" bestFit="1" customWidth="1"/>
    <col min="16129" max="16129" width="10.140625" style="2" bestFit="1" customWidth="1"/>
    <col min="16130" max="16130" width="11.7109375" style="2" bestFit="1" customWidth="1"/>
    <col min="16131" max="16384" width="9.140625" style="2"/>
  </cols>
  <sheetData>
    <row r="1" spans="1:13" x14ac:dyDescent="0.25">
      <c r="A1" s="1" t="s">
        <v>21</v>
      </c>
      <c r="J1" s="30" t="s">
        <v>39</v>
      </c>
      <c r="K1" s="30"/>
      <c r="L1" s="30"/>
      <c r="M1" s="30"/>
    </row>
    <row r="2" spans="1:13" x14ac:dyDescent="0.25">
      <c r="A2" s="1" t="s">
        <v>36</v>
      </c>
    </row>
    <row r="3" spans="1:13" x14ac:dyDescent="0.25">
      <c r="A3" s="1" t="s">
        <v>37</v>
      </c>
    </row>
    <row r="4" spans="1:13" x14ac:dyDescent="0.25">
      <c r="A4" s="1" t="s">
        <v>0</v>
      </c>
    </row>
    <row r="5" spans="1:13" x14ac:dyDescent="0.25">
      <c r="A5" s="1" t="s">
        <v>38</v>
      </c>
    </row>
    <row r="7" spans="1:13" ht="28.5" x14ac:dyDescent="0.25">
      <c r="A7" s="29" t="s">
        <v>35</v>
      </c>
      <c r="B7" s="31" t="s">
        <v>1</v>
      </c>
      <c r="C7" s="31"/>
      <c r="D7" s="31"/>
      <c r="E7" s="31"/>
      <c r="F7" s="31" t="s">
        <v>2</v>
      </c>
      <c r="G7" s="31"/>
      <c r="H7" s="31"/>
      <c r="I7" s="31"/>
      <c r="J7" s="31" t="s">
        <v>3</v>
      </c>
      <c r="K7" s="31"/>
      <c r="L7" s="31"/>
      <c r="M7" s="31"/>
    </row>
    <row r="8" spans="1:13" ht="26.25" x14ac:dyDescent="0.25">
      <c r="A8" s="11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5</v>
      </c>
      <c r="K8" s="6" t="s">
        <v>6</v>
      </c>
      <c r="L8" s="6" t="s">
        <v>7</v>
      </c>
      <c r="M8" s="6" t="s">
        <v>8</v>
      </c>
    </row>
    <row r="9" spans="1:13" x14ac:dyDescent="0.25">
      <c r="A9" s="22" t="s">
        <v>23</v>
      </c>
      <c r="B9" s="21">
        <v>128</v>
      </c>
      <c r="C9" s="15">
        <v>935678.6399999999</v>
      </c>
      <c r="D9" s="18">
        <v>98391.106558499974</v>
      </c>
      <c r="E9" s="12">
        <f>C9+D9</f>
        <v>1034069.7465584999</v>
      </c>
      <c r="F9" s="25">
        <v>131</v>
      </c>
      <c r="G9" s="15">
        <v>821149.28</v>
      </c>
      <c r="H9" s="18">
        <v>88456.4</v>
      </c>
      <c r="I9" s="12">
        <f>SUM(G9:H9)</f>
        <v>909605.68</v>
      </c>
      <c r="J9" s="24">
        <f t="shared" ref="J9:J20" si="0">(F9-B9)/B9</f>
        <v>2.34375E-2</v>
      </c>
      <c r="K9" s="17">
        <f>(G9-C9)/C9</f>
        <v>-0.12240245219234659</v>
      </c>
      <c r="L9" s="20">
        <f>(H9-D9)/D9</f>
        <v>-0.10097159088858447</v>
      </c>
      <c r="M9" s="14">
        <f>(I9-E9)/E9</f>
        <v>-0.12036331879230602</v>
      </c>
    </row>
    <row r="10" spans="1:13" x14ac:dyDescent="0.25">
      <c r="A10" s="22" t="s">
        <v>24</v>
      </c>
      <c r="B10" s="21">
        <v>128</v>
      </c>
      <c r="C10" s="16">
        <v>854315.28000000014</v>
      </c>
      <c r="D10" s="19">
        <v>98391.106558499974</v>
      </c>
      <c r="E10" s="13">
        <f t="shared" ref="E10:E20" si="1">C10+D10</f>
        <v>952706.38655850012</v>
      </c>
      <c r="F10" s="25">
        <v>128</v>
      </c>
      <c r="G10" s="16">
        <v>799859.85</v>
      </c>
      <c r="H10" s="19">
        <v>105240.79</v>
      </c>
      <c r="I10" s="12">
        <f t="shared" ref="I10:I20" si="2">SUM(G10:H10)</f>
        <v>905100.64</v>
      </c>
      <c r="J10" s="24">
        <f t="shared" si="0"/>
        <v>0</v>
      </c>
      <c r="K10" s="17">
        <f t="shared" ref="K10:M20" si="3">(G10-C10)/C10</f>
        <v>-6.3741608367346728E-2</v>
      </c>
      <c r="L10" s="20">
        <f t="shared" si="3"/>
        <v>6.9616896090374109E-2</v>
      </c>
      <c r="M10" s="14">
        <f t="shared" si="3"/>
        <v>-4.9968959198928298E-2</v>
      </c>
    </row>
    <row r="11" spans="1:13" x14ac:dyDescent="0.25">
      <c r="A11" s="22" t="s">
        <v>25</v>
      </c>
      <c r="B11" s="21">
        <v>128</v>
      </c>
      <c r="C11" s="16">
        <v>894996.96</v>
      </c>
      <c r="D11" s="19">
        <v>98391.106558499974</v>
      </c>
      <c r="E11" s="13">
        <f t="shared" si="1"/>
        <v>993388.06655849994</v>
      </c>
      <c r="F11" s="25">
        <v>126</v>
      </c>
      <c r="G11" s="16">
        <v>797817.64</v>
      </c>
      <c r="H11" s="19">
        <v>90845.28</v>
      </c>
      <c r="I11" s="12">
        <f t="shared" si="2"/>
        <v>888662.92</v>
      </c>
      <c r="J11" s="24">
        <f t="shared" si="0"/>
        <v>-1.5625E-2</v>
      </c>
      <c r="K11" s="17">
        <f t="shared" si="3"/>
        <v>-0.10858061462018816</v>
      </c>
      <c r="L11" s="20">
        <f t="shared" si="3"/>
        <v>-7.6692160729115152E-2</v>
      </c>
      <c r="M11" s="14">
        <f t="shared" si="3"/>
        <v>-0.10542219106910593</v>
      </c>
    </row>
    <row r="12" spans="1:13" x14ac:dyDescent="0.25">
      <c r="A12" s="22" t="s">
        <v>26</v>
      </c>
      <c r="B12" s="21">
        <v>128</v>
      </c>
      <c r="C12" s="16">
        <v>894996.96</v>
      </c>
      <c r="D12" s="19">
        <v>98391.106558499974</v>
      </c>
      <c r="E12" s="13">
        <f t="shared" si="1"/>
        <v>993388.06655849994</v>
      </c>
      <c r="F12" s="25">
        <v>127</v>
      </c>
      <c r="G12" s="16">
        <v>794693.08</v>
      </c>
      <c r="H12" s="19">
        <v>196304.08</v>
      </c>
      <c r="I12" s="12">
        <f t="shared" si="2"/>
        <v>990997.15999999992</v>
      </c>
      <c r="J12" s="24">
        <f t="shared" si="0"/>
        <v>-7.8125E-3</v>
      </c>
      <c r="K12" s="17">
        <f t="shared" si="3"/>
        <v>-0.11207175496998337</v>
      </c>
      <c r="L12" s="20">
        <f t="shared" si="3"/>
        <v>0.99514048440225966</v>
      </c>
      <c r="M12" s="14">
        <f t="shared" si="3"/>
        <v>-2.4068202940901967E-3</v>
      </c>
    </row>
    <row r="13" spans="1:13" x14ac:dyDescent="0.25">
      <c r="A13" s="22" t="s">
        <v>27</v>
      </c>
      <c r="B13" s="21">
        <v>128</v>
      </c>
      <c r="C13" s="16">
        <v>854315.28000000014</v>
      </c>
      <c r="D13" s="19">
        <v>98391.106558499974</v>
      </c>
      <c r="E13" s="13">
        <f t="shared" si="1"/>
        <v>952706.38655850012</v>
      </c>
      <c r="F13" s="25">
        <v>127</v>
      </c>
      <c r="G13" s="16">
        <v>1188851.77</v>
      </c>
      <c r="H13" s="19">
        <v>224049.66</v>
      </c>
      <c r="I13" s="12">
        <f t="shared" si="2"/>
        <v>1412901.43</v>
      </c>
      <c r="J13" s="24">
        <f t="shared" si="0"/>
        <v>-7.8125E-3</v>
      </c>
      <c r="K13" s="17">
        <f t="shared" si="3"/>
        <v>0.39158434576986589</v>
      </c>
      <c r="L13" s="20">
        <f t="shared" si="3"/>
        <v>1.2771332474728065</v>
      </c>
      <c r="M13" s="14">
        <f t="shared" si="3"/>
        <v>0.48303973809169165</v>
      </c>
    </row>
    <row r="14" spans="1:13" x14ac:dyDescent="0.25">
      <c r="A14" s="22" t="s">
        <v>28</v>
      </c>
      <c r="B14" s="21">
        <v>128</v>
      </c>
      <c r="C14" s="16">
        <v>935678.6399999999</v>
      </c>
      <c r="D14" s="19">
        <v>98391.106558499974</v>
      </c>
      <c r="E14" s="13">
        <f t="shared" si="1"/>
        <v>1034069.7465584999</v>
      </c>
      <c r="F14" s="25">
        <v>124</v>
      </c>
      <c r="G14" s="16">
        <v>784968.52</v>
      </c>
      <c r="H14" s="19">
        <v>116088.19</v>
      </c>
      <c r="I14" s="12">
        <f t="shared" si="2"/>
        <v>901056.71</v>
      </c>
      <c r="J14" s="24">
        <f t="shared" si="0"/>
        <v>-3.125E-2</v>
      </c>
      <c r="K14" s="17">
        <f t="shared" si="3"/>
        <v>-0.16107038630271595</v>
      </c>
      <c r="L14" s="20">
        <f t="shared" si="3"/>
        <v>0.17986466521725669</v>
      </c>
      <c r="M14" s="14">
        <f t="shared" si="3"/>
        <v>-0.12863062380577539</v>
      </c>
    </row>
    <row r="15" spans="1:13" x14ac:dyDescent="0.25">
      <c r="A15" s="22" t="s">
        <v>29</v>
      </c>
      <c r="B15" s="21">
        <v>128</v>
      </c>
      <c r="C15" s="16">
        <v>894996.96</v>
      </c>
      <c r="D15" s="19">
        <v>98391.106558499974</v>
      </c>
      <c r="E15" s="13">
        <f t="shared" si="1"/>
        <v>993388.06655849994</v>
      </c>
      <c r="F15" s="25">
        <v>125</v>
      </c>
      <c r="G15" s="16">
        <v>790218.88</v>
      </c>
      <c r="H15" s="19">
        <v>87971.32</v>
      </c>
      <c r="I15" s="12">
        <f t="shared" si="2"/>
        <v>878190.2</v>
      </c>
      <c r="J15" s="24">
        <f t="shared" si="0"/>
        <v>-2.34375E-2</v>
      </c>
      <c r="K15" s="17">
        <f t="shared" si="3"/>
        <v>-0.1170708780954965</v>
      </c>
      <c r="L15" s="20">
        <f t="shared" si="3"/>
        <v>-0.10590171127209266</v>
      </c>
      <c r="M15" s="14">
        <f t="shared" si="3"/>
        <v>-0.11596461688692539</v>
      </c>
    </row>
    <row r="16" spans="1:13" x14ac:dyDescent="0.25">
      <c r="A16" s="23" t="s">
        <v>30</v>
      </c>
      <c r="B16" s="21">
        <v>128</v>
      </c>
      <c r="C16" s="16">
        <v>854315.28000000014</v>
      </c>
      <c r="D16" s="19">
        <v>98391.106558499974</v>
      </c>
      <c r="E16" s="13">
        <f t="shared" si="1"/>
        <v>952706.38655850012</v>
      </c>
      <c r="F16" s="25">
        <v>125</v>
      </c>
      <c r="G16" s="16">
        <v>786011.81</v>
      </c>
      <c r="H16" s="19">
        <v>101858.99</v>
      </c>
      <c r="I16" s="12">
        <f t="shared" si="2"/>
        <v>887870.8</v>
      </c>
      <c r="J16" s="24">
        <f t="shared" si="0"/>
        <v>-2.34375E-2</v>
      </c>
      <c r="K16" s="17">
        <f t="shared" si="3"/>
        <v>-7.9951127644585826E-2</v>
      </c>
      <c r="L16" s="20">
        <f t="shared" si="3"/>
        <v>3.5245903443906761E-2</v>
      </c>
      <c r="M16" s="14">
        <f t="shared" si="3"/>
        <v>-6.805411139596565E-2</v>
      </c>
    </row>
    <row r="17" spans="1:16" x14ac:dyDescent="0.25">
      <c r="A17" s="22" t="s">
        <v>31</v>
      </c>
      <c r="B17" s="21">
        <v>128</v>
      </c>
      <c r="C17" s="16">
        <v>894996.96</v>
      </c>
      <c r="D17" s="19">
        <v>98391.106558499974</v>
      </c>
      <c r="E17" s="13">
        <f t="shared" si="1"/>
        <v>993388.06655849994</v>
      </c>
      <c r="F17" s="25">
        <v>124</v>
      </c>
      <c r="G17" s="16">
        <v>784385.48</v>
      </c>
      <c r="H17" s="19">
        <v>118881.23</v>
      </c>
      <c r="I17" s="12">
        <f t="shared" si="2"/>
        <v>903266.71</v>
      </c>
      <c r="J17" s="24">
        <f t="shared" si="0"/>
        <v>-3.125E-2</v>
      </c>
      <c r="K17" s="17">
        <f t="shared" si="3"/>
        <v>-0.1235886655972552</v>
      </c>
      <c r="L17" s="20">
        <f t="shared" si="3"/>
        <v>0.2082517837048341</v>
      </c>
      <c r="M17" s="14">
        <f t="shared" si="3"/>
        <v>-9.0721199088606916E-2</v>
      </c>
    </row>
    <row r="18" spans="1:16" x14ac:dyDescent="0.25">
      <c r="A18" s="22" t="s">
        <v>32</v>
      </c>
      <c r="B18" s="21">
        <v>128</v>
      </c>
      <c r="C18" s="16">
        <v>894996.96</v>
      </c>
      <c r="D18" s="19">
        <v>98391.106558499974</v>
      </c>
      <c r="E18" s="13">
        <f t="shared" si="1"/>
        <v>993388.06655849994</v>
      </c>
      <c r="F18" s="25">
        <v>124</v>
      </c>
      <c r="G18" s="16">
        <v>786861.72</v>
      </c>
      <c r="H18" s="19">
        <v>89392.59</v>
      </c>
      <c r="I18" s="12">
        <f t="shared" si="2"/>
        <v>876254.30999999994</v>
      </c>
      <c r="J18" s="24">
        <f t="shared" si="0"/>
        <v>-3.125E-2</v>
      </c>
      <c r="K18" s="17">
        <f t="shared" si="3"/>
        <v>-0.1208219075962001</v>
      </c>
      <c r="L18" s="20">
        <f t="shared" si="3"/>
        <v>-9.1456604903104421E-2</v>
      </c>
      <c r="M18" s="14">
        <f t="shared" si="3"/>
        <v>-0.11791339205865331</v>
      </c>
    </row>
    <row r="19" spans="1:16" x14ac:dyDescent="0.25">
      <c r="A19" s="22" t="s">
        <v>33</v>
      </c>
      <c r="B19" s="21">
        <v>125</v>
      </c>
      <c r="C19" s="16">
        <v>918544.45776923094</v>
      </c>
      <c r="D19" s="19">
        <v>107589.95322749999</v>
      </c>
      <c r="E19" s="13">
        <f t="shared" si="1"/>
        <v>1026134.4109967309</v>
      </c>
      <c r="F19" s="25">
        <v>123</v>
      </c>
      <c r="G19" s="16">
        <v>1220270.1599999999</v>
      </c>
      <c r="H19" s="19">
        <v>171350.16</v>
      </c>
      <c r="I19" s="12">
        <f t="shared" si="2"/>
        <v>1391620.3199999998</v>
      </c>
      <c r="J19" s="24">
        <f t="shared" si="0"/>
        <v>-1.6E-2</v>
      </c>
      <c r="K19" s="17">
        <f t="shared" si="3"/>
        <v>0.32848241549846957</v>
      </c>
      <c r="L19" s="20">
        <f t="shared" si="3"/>
        <v>0.59262231146878963</v>
      </c>
      <c r="M19" s="14">
        <f t="shared" si="3"/>
        <v>0.35617742187230217</v>
      </c>
    </row>
    <row r="20" spans="1:16" x14ac:dyDescent="0.25">
      <c r="A20" s="22" t="s">
        <v>34</v>
      </c>
      <c r="B20" s="21">
        <v>125</v>
      </c>
      <c r="C20" s="16">
        <v>835040.41615384619</v>
      </c>
      <c r="D20" s="19">
        <v>107075.7837975</v>
      </c>
      <c r="E20" s="13">
        <f t="shared" si="1"/>
        <v>942116.19995134615</v>
      </c>
      <c r="F20" s="25">
        <v>123</v>
      </c>
      <c r="G20" s="16">
        <v>831704</v>
      </c>
      <c r="H20" s="19">
        <v>80861.539999999994</v>
      </c>
      <c r="I20" s="12">
        <f t="shared" si="2"/>
        <v>912565.54</v>
      </c>
      <c r="J20" s="24">
        <f t="shared" si="0"/>
        <v>-1.6E-2</v>
      </c>
      <c r="K20" s="17">
        <f t="shared" si="3"/>
        <v>-3.9955145754663659E-3</v>
      </c>
      <c r="L20" s="20">
        <f t="shared" si="3"/>
        <v>-0.24481953685322502</v>
      </c>
      <c r="M20" s="14">
        <f t="shared" si="3"/>
        <v>-3.1366258167381263E-2</v>
      </c>
    </row>
    <row r="21" spans="1:16" x14ac:dyDescent="0.25">
      <c r="A21" s="9" t="s">
        <v>8</v>
      </c>
      <c r="B21" s="9"/>
      <c r="C21" s="10">
        <f>SUM(C9:C20)</f>
        <v>10662872.793923078</v>
      </c>
      <c r="D21" s="10">
        <f t="shared" ref="D21" si="4">SUM(D9:D20)</f>
        <v>1198576.8026099997</v>
      </c>
      <c r="E21" s="10">
        <f>SUM(E9:E20)</f>
        <v>11861449.596533079</v>
      </c>
      <c r="F21" s="9"/>
      <c r="G21" s="26">
        <f>SUM(G9:G20)</f>
        <v>10386792.189999999</v>
      </c>
      <c r="H21" s="26">
        <f t="shared" ref="H21:I21" si="5">SUM(H9:H20)</f>
        <v>1471300.23</v>
      </c>
      <c r="I21" s="26">
        <f t="shared" si="5"/>
        <v>11858092.420000002</v>
      </c>
      <c r="J21" s="8"/>
      <c r="K21" s="27">
        <f>(G21-C21)/C21</f>
        <v>-2.5891765686299931E-2</v>
      </c>
      <c r="L21" s="27">
        <f>(H21-D21)/D21</f>
        <v>0.22753938403957311</v>
      </c>
      <c r="M21" s="27">
        <f>(I21-E21)/E21</f>
        <v>-2.8303256745770464E-4</v>
      </c>
    </row>
    <row r="22" spans="1:16" x14ac:dyDescent="0.25">
      <c r="H22" s="5"/>
      <c r="O22" s="4"/>
      <c r="P22" s="4"/>
    </row>
    <row r="23" spans="1:16" ht="18.75" customHeight="1" x14ac:dyDescent="0.25">
      <c r="A23" s="28">
        <v>2022</v>
      </c>
      <c r="B23" s="32" t="s">
        <v>22</v>
      </c>
      <c r="C23" s="33"/>
      <c r="D23" s="33"/>
      <c r="E23" s="34"/>
      <c r="F23" s="32" t="s">
        <v>2</v>
      </c>
      <c r="G23" s="33"/>
      <c r="H23" s="33"/>
      <c r="I23" s="34"/>
      <c r="J23" s="32" t="s">
        <v>3</v>
      </c>
      <c r="K23" s="33"/>
      <c r="L23" s="33"/>
      <c r="M23" s="34"/>
    </row>
    <row r="24" spans="1:16" ht="26.25" x14ac:dyDescent="0.25">
      <c r="A24" s="11" t="s">
        <v>4</v>
      </c>
      <c r="B24" s="6" t="s">
        <v>5</v>
      </c>
      <c r="C24" s="6" t="s">
        <v>6</v>
      </c>
      <c r="D24" s="6" t="s">
        <v>7</v>
      </c>
      <c r="E24" s="6" t="s">
        <v>8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5</v>
      </c>
      <c r="K24" s="6" t="s">
        <v>6</v>
      </c>
      <c r="L24" s="6" t="s">
        <v>7</v>
      </c>
      <c r="M24" s="6" t="s">
        <v>8</v>
      </c>
    </row>
    <row r="25" spans="1:16" x14ac:dyDescent="0.25">
      <c r="A25" s="7" t="s">
        <v>9</v>
      </c>
      <c r="B25" s="25">
        <v>128</v>
      </c>
      <c r="C25" s="15">
        <v>854315.28000000014</v>
      </c>
      <c r="D25" s="18">
        <v>98863.572856499988</v>
      </c>
      <c r="E25" s="12">
        <f>C25+D25</f>
        <v>953178.85285650007</v>
      </c>
      <c r="F25" s="25">
        <v>134</v>
      </c>
      <c r="G25" s="15">
        <v>1205516.93</v>
      </c>
      <c r="H25" s="18">
        <v>233595.91</v>
      </c>
      <c r="I25" s="12">
        <f>G25+H25</f>
        <v>1439112.8399999999</v>
      </c>
      <c r="J25" s="24">
        <f t="shared" ref="J25:M36" si="6">(F25-B25)/B25</f>
        <v>4.6875E-2</v>
      </c>
      <c r="K25" s="17">
        <f t="shared" si="6"/>
        <v>0.41109138303133208</v>
      </c>
      <c r="L25" s="20">
        <f t="shared" si="6"/>
        <v>1.3628107223988695</v>
      </c>
      <c r="M25" s="14">
        <f t="shared" si="6"/>
        <v>0.50980357535969856</v>
      </c>
    </row>
    <row r="26" spans="1:16" x14ac:dyDescent="0.25">
      <c r="A26" s="7" t="s">
        <v>10</v>
      </c>
      <c r="B26" s="25">
        <v>128</v>
      </c>
      <c r="C26" s="16">
        <v>813633.6</v>
      </c>
      <c r="D26" s="19">
        <v>98391.106558499974</v>
      </c>
      <c r="E26" s="13">
        <f t="shared" ref="E26:E36" si="7">C26+D26</f>
        <v>912024.70655849995</v>
      </c>
      <c r="F26" s="25">
        <v>131</v>
      </c>
      <c r="G26" s="16">
        <v>791097.17</v>
      </c>
      <c r="H26" s="19">
        <v>285836.77</v>
      </c>
      <c r="I26" s="13">
        <f t="shared" ref="I26:I36" si="8">G26+H26</f>
        <v>1076933.94</v>
      </c>
      <c r="J26" s="24">
        <f t="shared" si="6"/>
        <v>2.34375E-2</v>
      </c>
      <c r="K26" s="17">
        <f t="shared" si="6"/>
        <v>-2.7698499668646841E-2</v>
      </c>
      <c r="L26" s="20">
        <f t="shared" si="6"/>
        <v>1.9051077886805885</v>
      </c>
      <c r="M26" s="14">
        <f t="shared" si="6"/>
        <v>0.18081662947901975</v>
      </c>
    </row>
    <row r="27" spans="1:16" x14ac:dyDescent="0.25">
      <c r="A27" s="7" t="s">
        <v>11</v>
      </c>
      <c r="B27" s="25">
        <v>128</v>
      </c>
      <c r="C27" s="16">
        <v>935678.6399999999</v>
      </c>
      <c r="D27" s="19">
        <v>98391.106558499974</v>
      </c>
      <c r="E27" s="13">
        <f t="shared" si="7"/>
        <v>1034069.7465584999</v>
      </c>
      <c r="F27" s="25">
        <v>131</v>
      </c>
      <c r="G27" s="16">
        <v>821149.28</v>
      </c>
      <c r="H27" s="19">
        <v>88456.4</v>
      </c>
      <c r="I27" s="13">
        <f t="shared" si="8"/>
        <v>909605.68</v>
      </c>
      <c r="J27" s="24">
        <f t="shared" si="6"/>
        <v>2.34375E-2</v>
      </c>
      <c r="K27" s="17">
        <f t="shared" si="6"/>
        <v>-0.12240245219234659</v>
      </c>
      <c r="L27" s="20">
        <f t="shared" si="6"/>
        <v>-0.10097159088858447</v>
      </c>
      <c r="M27" s="14">
        <f t="shared" si="6"/>
        <v>-0.12036331879230602</v>
      </c>
    </row>
    <row r="28" spans="1:16" x14ac:dyDescent="0.25">
      <c r="A28" s="7" t="s">
        <v>12</v>
      </c>
      <c r="B28" s="25">
        <v>128</v>
      </c>
      <c r="C28" s="16">
        <v>854315.28000000014</v>
      </c>
      <c r="D28" s="19">
        <v>98391.106558499974</v>
      </c>
      <c r="E28" s="13">
        <f t="shared" si="7"/>
        <v>952706.38655850012</v>
      </c>
      <c r="F28" s="25">
        <v>128</v>
      </c>
      <c r="G28" s="16">
        <v>799859.85</v>
      </c>
      <c r="H28" s="19">
        <v>105240.79</v>
      </c>
      <c r="I28" s="13">
        <f t="shared" si="8"/>
        <v>905100.64</v>
      </c>
      <c r="J28" s="24">
        <f t="shared" si="6"/>
        <v>0</v>
      </c>
      <c r="K28" s="17">
        <f t="shared" si="6"/>
        <v>-6.3741608367346728E-2</v>
      </c>
      <c r="L28" s="20">
        <f t="shared" si="6"/>
        <v>6.9616896090374109E-2</v>
      </c>
      <c r="M28" s="14">
        <f t="shared" si="6"/>
        <v>-4.9968959198928298E-2</v>
      </c>
    </row>
    <row r="29" spans="1:16" x14ac:dyDescent="0.25">
      <c r="A29" s="7" t="s">
        <v>13</v>
      </c>
      <c r="B29" s="25">
        <v>128</v>
      </c>
      <c r="C29" s="16">
        <v>894996.96</v>
      </c>
      <c r="D29" s="19">
        <v>98391.106558499974</v>
      </c>
      <c r="E29" s="13">
        <f t="shared" si="7"/>
        <v>993388.06655849994</v>
      </c>
      <c r="F29" s="25">
        <v>126</v>
      </c>
      <c r="G29" s="16">
        <v>797817.64</v>
      </c>
      <c r="H29" s="19">
        <v>90845.28</v>
      </c>
      <c r="I29" s="13">
        <f t="shared" si="8"/>
        <v>888662.92</v>
      </c>
      <c r="J29" s="24">
        <f t="shared" si="6"/>
        <v>-1.5625E-2</v>
      </c>
      <c r="K29" s="17">
        <f t="shared" si="6"/>
        <v>-0.10858061462018816</v>
      </c>
      <c r="L29" s="20">
        <f t="shared" si="6"/>
        <v>-7.6692160729115152E-2</v>
      </c>
      <c r="M29" s="14">
        <f t="shared" si="6"/>
        <v>-0.10542219106910593</v>
      </c>
    </row>
    <row r="30" spans="1:16" x14ac:dyDescent="0.25">
      <c r="A30" s="7" t="s">
        <v>14</v>
      </c>
      <c r="B30" s="25">
        <v>128</v>
      </c>
      <c r="C30" s="16">
        <v>894996.96</v>
      </c>
      <c r="D30" s="19">
        <v>98391.106558499974</v>
      </c>
      <c r="E30" s="13">
        <f t="shared" si="7"/>
        <v>993388.06655849994</v>
      </c>
      <c r="F30" s="25">
        <v>127</v>
      </c>
      <c r="G30" s="16">
        <v>794693.08</v>
      </c>
      <c r="H30" s="19">
        <v>196304.08</v>
      </c>
      <c r="I30" s="13">
        <f t="shared" si="8"/>
        <v>990997.15999999992</v>
      </c>
      <c r="J30" s="24">
        <f t="shared" si="6"/>
        <v>-7.8125E-3</v>
      </c>
      <c r="K30" s="17">
        <f t="shared" si="6"/>
        <v>-0.11207175496998337</v>
      </c>
      <c r="L30" s="20">
        <f t="shared" si="6"/>
        <v>0.99514048440225966</v>
      </c>
      <c r="M30" s="14">
        <f t="shared" si="6"/>
        <v>-2.4068202940901967E-3</v>
      </c>
    </row>
    <row r="31" spans="1:16" x14ac:dyDescent="0.25">
      <c r="A31" s="7" t="s">
        <v>15</v>
      </c>
      <c r="B31" s="25">
        <v>128</v>
      </c>
      <c r="C31" s="16">
        <v>854315.28000000014</v>
      </c>
      <c r="D31" s="19">
        <v>98391.106558499974</v>
      </c>
      <c r="E31" s="13">
        <f t="shared" si="7"/>
        <v>952706.38655850012</v>
      </c>
      <c r="F31" s="25">
        <v>127</v>
      </c>
      <c r="G31" s="16">
        <v>1188851.77</v>
      </c>
      <c r="H31" s="19">
        <v>224049.66</v>
      </c>
      <c r="I31" s="13">
        <f t="shared" si="8"/>
        <v>1412901.43</v>
      </c>
      <c r="J31" s="24">
        <f t="shared" si="6"/>
        <v>-7.8125E-3</v>
      </c>
      <c r="K31" s="17">
        <f t="shared" si="6"/>
        <v>0.39158434576986589</v>
      </c>
      <c r="L31" s="20">
        <f t="shared" si="6"/>
        <v>1.2771332474728065</v>
      </c>
      <c r="M31" s="14">
        <f t="shared" si="6"/>
        <v>0.48303973809169165</v>
      </c>
    </row>
    <row r="32" spans="1:16" x14ac:dyDescent="0.25">
      <c r="A32" s="7" t="s">
        <v>16</v>
      </c>
      <c r="B32" s="25">
        <v>128</v>
      </c>
      <c r="C32" s="16">
        <v>935678.6399999999</v>
      </c>
      <c r="D32" s="19">
        <v>98391.106558499974</v>
      </c>
      <c r="E32" s="13">
        <f t="shared" si="7"/>
        <v>1034069.7465584999</v>
      </c>
      <c r="F32" s="25">
        <v>124</v>
      </c>
      <c r="G32" s="16">
        <v>784968.52</v>
      </c>
      <c r="H32" s="19">
        <v>116088.19</v>
      </c>
      <c r="I32" s="13">
        <f t="shared" si="8"/>
        <v>901056.71</v>
      </c>
      <c r="J32" s="24">
        <f t="shared" si="6"/>
        <v>-3.125E-2</v>
      </c>
      <c r="K32" s="17">
        <f t="shared" si="6"/>
        <v>-0.16107038630271595</v>
      </c>
      <c r="L32" s="20">
        <f t="shared" si="6"/>
        <v>0.17986466521725669</v>
      </c>
      <c r="M32" s="14">
        <f t="shared" si="6"/>
        <v>-0.12863062380577539</v>
      </c>
    </row>
    <row r="33" spans="1:13" x14ac:dyDescent="0.25">
      <c r="A33" s="7" t="s">
        <v>17</v>
      </c>
      <c r="B33" s="25">
        <v>128</v>
      </c>
      <c r="C33" s="16">
        <v>894996.96</v>
      </c>
      <c r="D33" s="19">
        <v>98391.106558499974</v>
      </c>
      <c r="E33" s="13">
        <f t="shared" si="7"/>
        <v>993388.06655849994</v>
      </c>
      <c r="F33" s="25">
        <v>125</v>
      </c>
      <c r="G33" s="16">
        <v>790218.88</v>
      </c>
      <c r="H33" s="19">
        <v>87971.32</v>
      </c>
      <c r="I33" s="13">
        <f t="shared" si="8"/>
        <v>878190.2</v>
      </c>
      <c r="J33" s="24">
        <f t="shared" si="6"/>
        <v>-2.34375E-2</v>
      </c>
      <c r="K33" s="17">
        <f t="shared" si="6"/>
        <v>-0.1170708780954965</v>
      </c>
      <c r="L33" s="20">
        <f t="shared" si="6"/>
        <v>-0.10590171127209266</v>
      </c>
      <c r="M33" s="14">
        <f t="shared" si="6"/>
        <v>-0.11596461688692539</v>
      </c>
    </row>
    <row r="34" spans="1:13" x14ac:dyDescent="0.25">
      <c r="A34" s="7" t="s">
        <v>18</v>
      </c>
      <c r="B34" s="25">
        <v>128</v>
      </c>
      <c r="C34" s="16">
        <v>854315.28000000014</v>
      </c>
      <c r="D34" s="19">
        <v>98391.106558499974</v>
      </c>
      <c r="E34" s="13">
        <f t="shared" si="7"/>
        <v>952706.38655850012</v>
      </c>
      <c r="F34" s="25">
        <v>125</v>
      </c>
      <c r="G34" s="16">
        <v>786011.81</v>
      </c>
      <c r="H34" s="19">
        <v>101858.99</v>
      </c>
      <c r="I34" s="13">
        <f t="shared" si="8"/>
        <v>887870.8</v>
      </c>
      <c r="J34" s="24">
        <f t="shared" si="6"/>
        <v>-2.34375E-2</v>
      </c>
      <c r="K34" s="17">
        <f t="shared" si="6"/>
        <v>-7.9951127644585826E-2</v>
      </c>
      <c r="L34" s="20">
        <f t="shared" si="6"/>
        <v>3.5245903443906761E-2</v>
      </c>
      <c r="M34" s="14">
        <f t="shared" si="6"/>
        <v>-6.805411139596565E-2</v>
      </c>
    </row>
    <row r="35" spans="1:13" x14ac:dyDescent="0.25">
      <c r="A35" s="7" t="s">
        <v>19</v>
      </c>
      <c r="B35" s="25">
        <v>128</v>
      </c>
      <c r="C35" s="16">
        <v>894996.96</v>
      </c>
      <c r="D35" s="19">
        <v>98391.106558499974</v>
      </c>
      <c r="E35" s="13">
        <f t="shared" si="7"/>
        <v>993388.06655849994</v>
      </c>
      <c r="F35" s="25">
        <v>124</v>
      </c>
      <c r="G35" s="16">
        <v>784385.48</v>
      </c>
      <c r="H35" s="19">
        <v>118881.23</v>
      </c>
      <c r="I35" s="13">
        <f t="shared" si="8"/>
        <v>903266.71</v>
      </c>
      <c r="J35" s="24">
        <f t="shared" si="6"/>
        <v>-3.125E-2</v>
      </c>
      <c r="K35" s="17">
        <f t="shared" si="6"/>
        <v>-0.1235886655972552</v>
      </c>
      <c r="L35" s="20">
        <f t="shared" si="6"/>
        <v>0.2082517837048341</v>
      </c>
      <c r="M35" s="14">
        <f t="shared" si="6"/>
        <v>-9.0721199088606916E-2</v>
      </c>
    </row>
    <row r="36" spans="1:13" x14ac:dyDescent="0.25">
      <c r="A36" s="7" t="s">
        <v>20</v>
      </c>
      <c r="B36" s="25">
        <v>128</v>
      </c>
      <c r="C36" s="16">
        <v>894996.96</v>
      </c>
      <c r="D36" s="19">
        <v>98391.106558499974</v>
      </c>
      <c r="E36" s="13">
        <f t="shared" si="7"/>
        <v>993388.06655849994</v>
      </c>
      <c r="F36" s="25">
        <v>124</v>
      </c>
      <c r="G36" s="16">
        <v>786861.72</v>
      </c>
      <c r="H36" s="19">
        <v>89392.59</v>
      </c>
      <c r="I36" s="13">
        <f t="shared" si="8"/>
        <v>876254.30999999994</v>
      </c>
      <c r="J36" s="24">
        <f t="shared" si="6"/>
        <v>-3.125E-2</v>
      </c>
      <c r="K36" s="17">
        <f t="shared" si="6"/>
        <v>-0.1208219075962001</v>
      </c>
      <c r="L36" s="20">
        <f t="shared" si="6"/>
        <v>-9.1456604903104421E-2</v>
      </c>
      <c r="M36" s="14">
        <f t="shared" si="6"/>
        <v>-0.11791339205865331</v>
      </c>
    </row>
    <row r="37" spans="1:13" x14ac:dyDescent="0.25">
      <c r="A37" s="9" t="s">
        <v>8</v>
      </c>
      <c r="B37" s="9"/>
      <c r="C37" s="10">
        <f>SUM(C25:C36)</f>
        <v>10577236.800000001</v>
      </c>
      <c r="D37" s="10">
        <f t="shared" ref="D37:E37" si="9">SUM(D25:D36)</f>
        <v>1181165.7449999996</v>
      </c>
      <c r="E37" s="10">
        <f t="shared" si="9"/>
        <v>11758402.545000002</v>
      </c>
      <c r="F37" s="9"/>
      <c r="G37" s="26">
        <f>SUM(G25:G36)</f>
        <v>10331432.130000001</v>
      </c>
      <c r="H37" s="26">
        <f t="shared" ref="H37:I37" si="10">SUM(H25:H36)</f>
        <v>1738521.2100000002</v>
      </c>
      <c r="I37" s="26">
        <f t="shared" si="10"/>
        <v>12069953.340000002</v>
      </c>
      <c r="J37" s="8"/>
      <c r="K37" s="27">
        <f>(G37-C37)/C37</f>
        <v>-2.3239024959713476E-2</v>
      </c>
      <c r="L37" s="27">
        <f>(H37-D37)/D37</f>
        <v>0.47186897127633914</v>
      </c>
      <c r="M37" s="27">
        <f>(I37-E37)/E37</f>
        <v>2.6496013706596561E-2</v>
      </c>
    </row>
    <row r="38" spans="1:13" x14ac:dyDescent="0.25">
      <c r="G38" s="4"/>
      <c r="H38" s="4"/>
      <c r="I38" s="4"/>
      <c r="J38" s="3"/>
      <c r="K38" s="3"/>
      <c r="L38" s="3"/>
      <c r="M38" s="3"/>
    </row>
    <row r="39" spans="1:13" ht="18.75" customHeight="1" x14ac:dyDescent="0.25">
      <c r="A39" s="28">
        <v>2021</v>
      </c>
      <c r="B39" s="31" t="s">
        <v>22</v>
      </c>
      <c r="C39" s="31"/>
      <c r="D39" s="31"/>
      <c r="E39" s="31"/>
      <c r="F39" s="31" t="s">
        <v>2</v>
      </c>
      <c r="G39" s="31"/>
      <c r="H39" s="31"/>
      <c r="I39" s="31"/>
      <c r="J39" s="31" t="s">
        <v>3</v>
      </c>
      <c r="K39" s="31"/>
      <c r="L39" s="31"/>
      <c r="M39" s="31"/>
    </row>
    <row r="40" spans="1:13" ht="26.25" x14ac:dyDescent="0.25">
      <c r="A40" s="11" t="s">
        <v>4</v>
      </c>
      <c r="B40" s="6" t="s">
        <v>5</v>
      </c>
      <c r="C40" s="6" t="s">
        <v>6</v>
      </c>
      <c r="D40" s="6" t="s">
        <v>7</v>
      </c>
      <c r="E40" s="6" t="s">
        <v>8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5</v>
      </c>
      <c r="K40" s="6" t="s">
        <v>6</v>
      </c>
      <c r="L40" s="6" t="s">
        <v>7</v>
      </c>
      <c r="M40" s="6" t="s">
        <v>8</v>
      </c>
    </row>
    <row r="41" spans="1:13" x14ac:dyDescent="0.25">
      <c r="A41" s="7" t="s">
        <v>9</v>
      </c>
      <c r="B41" s="25">
        <v>130</v>
      </c>
      <c r="C41" s="15">
        <v>840621.6</v>
      </c>
      <c r="D41" s="18">
        <v>100664.63908199998</v>
      </c>
      <c r="E41" s="12">
        <f>C41+D41</f>
        <v>941286.23908199999</v>
      </c>
      <c r="F41" s="25">
        <v>130</v>
      </c>
      <c r="G41" s="15">
        <v>1185732.47</v>
      </c>
      <c r="H41" s="18">
        <v>94391.59</v>
      </c>
      <c r="I41" s="12">
        <f>G41+H41</f>
        <v>1280124.06</v>
      </c>
      <c r="J41" s="24">
        <f t="shared" ref="J41:M52" si="11">(F41-B41)/B41</f>
        <v>0</v>
      </c>
      <c r="K41" s="17">
        <f t="shared" si="11"/>
        <v>0.41054247237996266</v>
      </c>
      <c r="L41" s="20">
        <f t="shared" si="11"/>
        <v>-6.2316312254296631E-2</v>
      </c>
      <c r="M41" s="14">
        <f t="shared" si="11"/>
        <v>0.35997320140200445</v>
      </c>
    </row>
    <row r="42" spans="1:13" x14ac:dyDescent="0.25">
      <c r="A42" s="7" t="s">
        <v>10</v>
      </c>
      <c r="B42" s="25">
        <v>130</v>
      </c>
      <c r="C42" s="16">
        <v>800592</v>
      </c>
      <c r="D42" s="19">
        <v>100183.565538</v>
      </c>
      <c r="E42" s="13">
        <f t="shared" ref="E42:E52" si="12">C42+D42</f>
        <v>900775.56553799997</v>
      </c>
      <c r="F42" s="25">
        <v>129</v>
      </c>
      <c r="G42" s="16">
        <v>772759.73</v>
      </c>
      <c r="H42" s="19">
        <v>204205.86</v>
      </c>
      <c r="I42" s="13">
        <f t="shared" ref="I42:I52" si="13">G42+H42</f>
        <v>976965.59</v>
      </c>
      <c r="J42" s="24">
        <f t="shared" si="11"/>
        <v>-7.6923076923076927E-3</v>
      </c>
      <c r="K42" s="17">
        <f t="shared" si="11"/>
        <v>-3.4764611687351385E-2</v>
      </c>
      <c r="L42" s="20">
        <f t="shared" si="11"/>
        <v>1.0383169525199616</v>
      </c>
      <c r="M42" s="14">
        <f t="shared" si="11"/>
        <v>8.4582694487826737E-2</v>
      </c>
    </row>
    <row r="43" spans="1:13" x14ac:dyDescent="0.25">
      <c r="A43" s="7" t="s">
        <v>11</v>
      </c>
      <c r="B43" s="25">
        <v>130</v>
      </c>
      <c r="C43" s="16">
        <v>920680.8</v>
      </c>
      <c r="D43" s="19">
        <v>100183.565538</v>
      </c>
      <c r="E43" s="13">
        <f t="shared" si="12"/>
        <v>1020864.365538</v>
      </c>
      <c r="F43" s="25">
        <v>129</v>
      </c>
      <c r="G43" s="16">
        <v>797068.32</v>
      </c>
      <c r="H43" s="19">
        <v>66689.41</v>
      </c>
      <c r="I43" s="13">
        <f t="shared" si="13"/>
        <v>863757.73</v>
      </c>
      <c r="J43" s="24">
        <f t="shared" si="11"/>
        <v>-7.6923076923076927E-3</v>
      </c>
      <c r="K43" s="17">
        <f t="shared" si="11"/>
        <v>-0.13426203739667439</v>
      </c>
      <c r="L43" s="20">
        <f t="shared" si="11"/>
        <v>-0.33432784467324167</v>
      </c>
      <c r="M43" s="14">
        <f t="shared" si="11"/>
        <v>-0.15389569941076761</v>
      </c>
    </row>
    <row r="44" spans="1:13" x14ac:dyDescent="0.25">
      <c r="A44" s="7" t="s">
        <v>12</v>
      </c>
      <c r="B44" s="25">
        <v>130</v>
      </c>
      <c r="C44" s="16">
        <v>880651.2</v>
      </c>
      <c r="D44" s="19">
        <v>100183.565538</v>
      </c>
      <c r="E44" s="13">
        <f t="shared" si="12"/>
        <v>980834.76553799992</v>
      </c>
      <c r="F44" s="25">
        <v>129</v>
      </c>
      <c r="G44" s="16">
        <v>793465.32</v>
      </c>
      <c r="H44" s="19">
        <v>74349.59</v>
      </c>
      <c r="I44" s="13">
        <f t="shared" si="13"/>
        <v>867814.90999999992</v>
      </c>
      <c r="J44" s="24">
        <f t="shared" si="11"/>
        <v>-7.6923076923076927E-3</v>
      </c>
      <c r="K44" s="17">
        <f t="shared" si="11"/>
        <v>-9.9001602450550244E-2</v>
      </c>
      <c r="L44" s="20">
        <f t="shared" si="11"/>
        <v>-0.25786640153270524</v>
      </c>
      <c r="M44" s="14">
        <f t="shared" si="11"/>
        <v>-0.11522823161351466</v>
      </c>
    </row>
    <row r="45" spans="1:13" x14ac:dyDescent="0.25">
      <c r="A45" s="7" t="s">
        <v>13</v>
      </c>
      <c r="B45" s="25">
        <v>130</v>
      </c>
      <c r="C45" s="16">
        <v>840621.6</v>
      </c>
      <c r="D45" s="19">
        <v>100183.565538</v>
      </c>
      <c r="E45" s="13">
        <f t="shared" si="12"/>
        <v>940805.16553799994</v>
      </c>
      <c r="F45" s="25">
        <v>130</v>
      </c>
      <c r="G45" s="16">
        <v>800045.81</v>
      </c>
      <c r="H45" s="19">
        <v>85896.86</v>
      </c>
      <c r="I45" s="13">
        <f t="shared" si="13"/>
        <v>885942.67</v>
      </c>
      <c r="J45" s="24">
        <f t="shared" si="11"/>
        <v>0</v>
      </c>
      <c r="K45" s="17">
        <f t="shared" si="11"/>
        <v>-4.8268792997943337E-2</v>
      </c>
      <c r="L45" s="20">
        <f t="shared" si="11"/>
        <v>-0.14260528122829683</v>
      </c>
      <c r="M45" s="14">
        <f t="shared" si="11"/>
        <v>-5.8314407220146108E-2</v>
      </c>
    </row>
    <row r="46" spans="1:13" x14ac:dyDescent="0.25">
      <c r="A46" s="7" t="s">
        <v>14</v>
      </c>
      <c r="B46" s="25">
        <v>130</v>
      </c>
      <c r="C46" s="16">
        <v>880651.2</v>
      </c>
      <c r="D46" s="19">
        <v>100183.565538</v>
      </c>
      <c r="E46" s="13">
        <f t="shared" si="12"/>
        <v>980834.76553799992</v>
      </c>
      <c r="F46" s="25">
        <v>130</v>
      </c>
      <c r="G46" s="16">
        <v>793428.38</v>
      </c>
      <c r="H46" s="19">
        <v>83746.61</v>
      </c>
      <c r="I46" s="13">
        <f t="shared" si="13"/>
        <v>877174.99</v>
      </c>
      <c r="J46" s="24">
        <f t="shared" si="11"/>
        <v>0</v>
      </c>
      <c r="K46" s="17">
        <f t="shared" si="11"/>
        <v>-9.9043548683065391E-2</v>
      </c>
      <c r="L46" s="20">
        <f t="shared" si="11"/>
        <v>-0.16406838237121235</v>
      </c>
      <c r="M46" s="14">
        <f t="shared" si="11"/>
        <v>-0.10568525829234986</v>
      </c>
    </row>
    <row r="47" spans="1:13" x14ac:dyDescent="0.25">
      <c r="A47" s="7" t="s">
        <v>15</v>
      </c>
      <c r="B47" s="25">
        <v>130</v>
      </c>
      <c r="C47" s="16">
        <v>880651.2</v>
      </c>
      <c r="D47" s="19">
        <v>100183.565538</v>
      </c>
      <c r="E47" s="13">
        <f t="shared" si="12"/>
        <v>980834.76553799992</v>
      </c>
      <c r="F47" s="25">
        <v>127</v>
      </c>
      <c r="G47" s="16">
        <v>777140.2</v>
      </c>
      <c r="H47" s="19">
        <v>116984.05</v>
      </c>
      <c r="I47" s="13">
        <f t="shared" si="13"/>
        <v>894124.25</v>
      </c>
      <c r="J47" s="24">
        <f t="shared" si="11"/>
        <v>-2.3076923076923078E-2</v>
      </c>
      <c r="K47" s="17">
        <f t="shared" si="11"/>
        <v>-0.11753915738716987</v>
      </c>
      <c r="L47" s="20">
        <f t="shared" si="11"/>
        <v>0.16769701070009854</v>
      </c>
      <c r="M47" s="14">
        <f t="shared" si="11"/>
        <v>-8.8404814536154966E-2</v>
      </c>
    </row>
    <row r="48" spans="1:13" x14ac:dyDescent="0.25">
      <c r="A48" s="7" t="s">
        <v>16</v>
      </c>
      <c r="B48" s="25">
        <v>130</v>
      </c>
      <c r="C48" s="16">
        <v>880651.2</v>
      </c>
      <c r="D48" s="19">
        <v>100183.565538</v>
      </c>
      <c r="E48" s="13">
        <f t="shared" si="12"/>
        <v>980834.76553799992</v>
      </c>
      <c r="F48" s="25">
        <v>128</v>
      </c>
      <c r="G48" s="16">
        <v>1165403.17</v>
      </c>
      <c r="H48" s="19">
        <v>116584.89</v>
      </c>
      <c r="I48" s="13">
        <f t="shared" si="13"/>
        <v>1281988.0599999998</v>
      </c>
      <c r="J48" s="24">
        <f t="shared" si="11"/>
        <v>-1.5384615384615385E-2</v>
      </c>
      <c r="K48" s="17">
        <f t="shared" si="11"/>
        <v>0.32334251063304065</v>
      </c>
      <c r="L48" s="20">
        <f t="shared" si="11"/>
        <v>0.16371272447654023</v>
      </c>
      <c r="M48" s="14">
        <f t="shared" si="11"/>
        <v>0.30703774483035745</v>
      </c>
    </row>
    <row r="49" spans="1:13" x14ac:dyDescent="0.25">
      <c r="A49" s="7" t="s">
        <v>17</v>
      </c>
      <c r="B49" s="25">
        <v>130</v>
      </c>
      <c r="C49" s="16">
        <v>880651.2</v>
      </c>
      <c r="D49" s="19">
        <v>100183.565538</v>
      </c>
      <c r="E49" s="13">
        <f t="shared" si="12"/>
        <v>980834.76553799992</v>
      </c>
      <c r="F49" s="25">
        <v>129</v>
      </c>
      <c r="G49" s="16">
        <v>755463.34</v>
      </c>
      <c r="H49" s="19">
        <v>222038.56</v>
      </c>
      <c r="I49" s="13">
        <f t="shared" si="13"/>
        <v>977501.89999999991</v>
      </c>
      <c r="J49" s="24">
        <f t="shared" si="11"/>
        <v>-7.6923076923076927E-3</v>
      </c>
      <c r="K49" s="17">
        <f t="shared" si="11"/>
        <v>-0.1421537380520233</v>
      </c>
      <c r="L49" s="20">
        <f t="shared" si="11"/>
        <v>1.2163172053981244</v>
      </c>
      <c r="M49" s="14">
        <f t="shared" si="11"/>
        <v>-3.3979887898568676E-3</v>
      </c>
    </row>
    <row r="50" spans="1:13" x14ac:dyDescent="0.25">
      <c r="A50" s="7" t="s">
        <v>18</v>
      </c>
      <c r="B50" s="25">
        <v>130</v>
      </c>
      <c r="C50" s="16">
        <v>840621.6</v>
      </c>
      <c r="D50" s="19">
        <v>100183.565538</v>
      </c>
      <c r="E50" s="13">
        <f t="shared" si="12"/>
        <v>940805.16553799994</v>
      </c>
      <c r="F50" s="25">
        <v>128</v>
      </c>
      <c r="G50" s="16">
        <v>786001.58</v>
      </c>
      <c r="H50" s="19">
        <v>73563.75</v>
      </c>
      <c r="I50" s="13">
        <f t="shared" si="13"/>
        <v>859565.33</v>
      </c>
      <c r="J50" s="24">
        <f t="shared" si="11"/>
        <v>-1.5384615384615385E-2</v>
      </c>
      <c r="K50" s="17">
        <f t="shared" si="11"/>
        <v>-6.4975751277388097E-2</v>
      </c>
      <c r="L50" s="20">
        <f t="shared" si="11"/>
        <v>-0.26571040264985379</v>
      </c>
      <c r="M50" s="14">
        <f t="shared" si="11"/>
        <v>-8.6351391886271098E-2</v>
      </c>
    </row>
    <row r="51" spans="1:13" x14ac:dyDescent="0.25">
      <c r="A51" s="7" t="s">
        <v>19</v>
      </c>
      <c r="B51" s="25">
        <v>130</v>
      </c>
      <c r="C51" s="16">
        <v>880651.2</v>
      </c>
      <c r="D51" s="19">
        <v>100183.565538</v>
      </c>
      <c r="E51" s="13">
        <f t="shared" si="12"/>
        <v>980834.76553799992</v>
      </c>
      <c r="F51" s="25">
        <v>129</v>
      </c>
      <c r="G51" s="16">
        <v>783053.32</v>
      </c>
      <c r="H51" s="19">
        <v>71217.539999999994</v>
      </c>
      <c r="I51" s="13">
        <f t="shared" si="13"/>
        <v>854270.86</v>
      </c>
      <c r="J51" s="24">
        <f t="shared" si="11"/>
        <v>-7.6923076923076927E-3</v>
      </c>
      <c r="K51" s="17">
        <f t="shared" si="11"/>
        <v>-0.11082467156122652</v>
      </c>
      <c r="L51" s="20">
        <f t="shared" si="11"/>
        <v>-0.28912951323351616</v>
      </c>
      <c r="M51" s="14">
        <f t="shared" si="11"/>
        <v>-0.12903692852748555</v>
      </c>
    </row>
    <row r="52" spans="1:13" x14ac:dyDescent="0.25">
      <c r="A52" s="7" t="s">
        <v>20</v>
      </c>
      <c r="B52" s="25">
        <v>130</v>
      </c>
      <c r="C52" s="16">
        <v>920680.8</v>
      </c>
      <c r="D52" s="19">
        <v>100183.565538</v>
      </c>
      <c r="E52" s="13">
        <f t="shared" si="12"/>
        <v>1020864.365538</v>
      </c>
      <c r="F52" s="25">
        <v>133</v>
      </c>
      <c r="G52" s="16">
        <v>803566.25</v>
      </c>
      <c r="H52" s="19">
        <v>155972.04</v>
      </c>
      <c r="I52" s="13">
        <f t="shared" si="13"/>
        <v>959538.29</v>
      </c>
      <c r="J52" s="24">
        <f t="shared" si="11"/>
        <v>2.3076923076923078E-2</v>
      </c>
      <c r="K52" s="17">
        <f t="shared" si="11"/>
        <v>-0.12720429273641856</v>
      </c>
      <c r="L52" s="20">
        <f t="shared" si="11"/>
        <v>0.5568625369082042</v>
      </c>
      <c r="M52" s="14">
        <f t="shared" si="11"/>
        <v>-6.0072696832434602E-2</v>
      </c>
    </row>
    <row r="53" spans="1:13" x14ac:dyDescent="0.25">
      <c r="A53" s="9" t="s">
        <v>8</v>
      </c>
      <c r="B53" s="9"/>
      <c r="C53" s="10">
        <f>SUM(C41:C52)</f>
        <v>10447725.600000001</v>
      </c>
      <c r="D53" s="10">
        <f t="shared" ref="D53:E53" si="14">SUM(D41:D52)</f>
        <v>1202683.8599999999</v>
      </c>
      <c r="E53" s="10">
        <f t="shared" si="14"/>
        <v>11650409.459999997</v>
      </c>
      <c r="F53" s="9"/>
      <c r="G53" s="26">
        <f>SUM(G41:G52)</f>
        <v>10213127.890000001</v>
      </c>
      <c r="H53" s="26">
        <f t="shared" ref="H53:I53" si="15">SUM(H41:H52)</f>
        <v>1365640.75</v>
      </c>
      <c r="I53" s="26">
        <f t="shared" si="15"/>
        <v>11578768.640000001</v>
      </c>
      <c r="J53" s="8"/>
      <c r="K53" s="27">
        <f>(G53-C53)/C53</f>
        <v>-2.2454428741888174E-2</v>
      </c>
      <c r="L53" s="27">
        <f>(H53-D53)/D53</f>
        <v>0.1354943684036802</v>
      </c>
      <c r="M53" s="27">
        <f>(I53-E53)/E53</f>
        <v>-6.1492104844868339E-3</v>
      </c>
    </row>
    <row r="54" spans="1:13" x14ac:dyDescent="0.25">
      <c r="G54" s="4"/>
      <c r="H54" s="4"/>
      <c r="I54" s="4"/>
      <c r="J54" s="3"/>
      <c r="K54" s="3"/>
      <c r="L54" s="3"/>
      <c r="M54" s="3"/>
    </row>
    <row r="55" spans="1:13" ht="18.75" customHeight="1" x14ac:dyDescent="0.25">
      <c r="A55" s="28">
        <v>2020</v>
      </c>
      <c r="B55" s="31" t="s">
        <v>22</v>
      </c>
      <c r="C55" s="31"/>
      <c r="D55" s="31"/>
      <c r="E55" s="31"/>
      <c r="F55" s="31" t="s">
        <v>2</v>
      </c>
      <c r="G55" s="31"/>
      <c r="H55" s="31"/>
      <c r="I55" s="31"/>
      <c r="J55" s="31" t="s">
        <v>3</v>
      </c>
      <c r="K55" s="31"/>
      <c r="L55" s="31"/>
      <c r="M55" s="31"/>
    </row>
    <row r="56" spans="1:13" ht="26.25" x14ac:dyDescent="0.25">
      <c r="A56" s="11" t="s">
        <v>4</v>
      </c>
      <c r="B56" s="6" t="s">
        <v>5</v>
      </c>
      <c r="C56" s="6" t="s">
        <v>6</v>
      </c>
      <c r="D56" s="6" t="s">
        <v>7</v>
      </c>
      <c r="E56" s="6" t="s">
        <v>8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5</v>
      </c>
      <c r="K56" s="6" t="s">
        <v>6</v>
      </c>
      <c r="L56" s="6" t="s">
        <v>7</v>
      </c>
      <c r="M56" s="6" t="s">
        <v>8</v>
      </c>
    </row>
    <row r="57" spans="1:13" x14ac:dyDescent="0.25">
      <c r="A57" s="7" t="s">
        <v>9</v>
      </c>
      <c r="B57" s="25">
        <v>131</v>
      </c>
      <c r="C57" s="15">
        <v>911006.07999999984</v>
      </c>
      <c r="D57" s="18">
        <v>95441.206661999968</v>
      </c>
      <c r="E57" s="12">
        <f>C57+D57</f>
        <v>1006447.2866619998</v>
      </c>
      <c r="F57" s="25">
        <v>134</v>
      </c>
      <c r="G57" s="15">
        <v>793128.91</v>
      </c>
      <c r="H57" s="18">
        <v>71463.45</v>
      </c>
      <c r="I57" s="12">
        <f>G57+H57</f>
        <v>864592.36</v>
      </c>
      <c r="J57" s="24">
        <f t="shared" ref="J57:M68" si="16">(F57-B57)/B57</f>
        <v>2.2900763358778626E-2</v>
      </c>
      <c r="K57" s="17">
        <f t="shared" si="16"/>
        <v>-0.12939229779893438</v>
      </c>
      <c r="L57" s="20">
        <f t="shared" si="16"/>
        <v>-0.25123065288681795</v>
      </c>
      <c r="M57" s="14">
        <f t="shared" si="16"/>
        <v>-0.14094620606756092</v>
      </c>
    </row>
    <row r="58" spans="1:13" x14ac:dyDescent="0.25">
      <c r="A58" s="7" t="s">
        <v>10</v>
      </c>
      <c r="B58" s="25">
        <v>131</v>
      </c>
      <c r="C58" s="16">
        <v>792179.19999999995</v>
      </c>
      <c r="D58" s="19">
        <v>94985.095757999981</v>
      </c>
      <c r="E58" s="13">
        <f t="shared" ref="E58:E67" si="17">C58+D58</f>
        <v>887164.29575799988</v>
      </c>
      <c r="F58" s="25">
        <v>134</v>
      </c>
      <c r="G58" s="16">
        <v>800096.53</v>
      </c>
      <c r="H58" s="19">
        <v>66382.06</v>
      </c>
      <c r="I58" s="13">
        <f t="shared" ref="I58:I68" si="18">G58+H58</f>
        <v>866478.59000000008</v>
      </c>
      <c r="J58" s="24">
        <f t="shared" si="16"/>
        <v>2.2900763358778626E-2</v>
      </c>
      <c r="K58" s="17">
        <f t="shared" si="16"/>
        <v>9.994367436054967E-3</v>
      </c>
      <c r="L58" s="20">
        <f t="shared" si="16"/>
        <v>-0.30113183052290532</v>
      </c>
      <c r="M58" s="14">
        <f t="shared" si="16"/>
        <v>-2.3316657192933774E-2</v>
      </c>
    </row>
    <row r="59" spans="1:13" x14ac:dyDescent="0.25">
      <c r="A59" s="7" t="s">
        <v>11</v>
      </c>
      <c r="B59" s="25">
        <v>131</v>
      </c>
      <c r="C59" s="16">
        <v>871397.11999999988</v>
      </c>
      <c r="D59" s="19">
        <v>94985.095757999981</v>
      </c>
      <c r="E59" s="13">
        <f t="shared" si="17"/>
        <v>966382.2157579998</v>
      </c>
      <c r="F59" s="25">
        <v>133</v>
      </c>
      <c r="G59" s="16">
        <v>1194780.04</v>
      </c>
      <c r="H59" s="19">
        <v>160445.46</v>
      </c>
      <c r="I59" s="13">
        <f t="shared" si="18"/>
        <v>1355225.5</v>
      </c>
      <c r="J59" s="24">
        <f t="shared" si="16"/>
        <v>1.5267175572519083E-2</v>
      </c>
      <c r="K59" s="17">
        <f t="shared" si="16"/>
        <v>0.37110854807507304</v>
      </c>
      <c r="L59" s="20">
        <f t="shared" si="16"/>
        <v>0.68916458650289569</v>
      </c>
      <c r="M59" s="14">
        <f t="shared" si="16"/>
        <v>0.40237007459517843</v>
      </c>
    </row>
    <row r="60" spans="1:13" x14ac:dyDescent="0.25">
      <c r="A60" s="7" t="s">
        <v>12</v>
      </c>
      <c r="B60" s="25">
        <v>131</v>
      </c>
      <c r="C60" s="16">
        <v>871397.11999999988</v>
      </c>
      <c r="D60" s="19">
        <v>94985.095757999981</v>
      </c>
      <c r="E60" s="13">
        <f t="shared" si="17"/>
        <v>966382.2157579998</v>
      </c>
      <c r="F60" s="25">
        <v>132</v>
      </c>
      <c r="G60" s="16">
        <v>792243.5</v>
      </c>
      <c r="H60" s="19">
        <v>87596.08</v>
      </c>
      <c r="I60" s="13">
        <f t="shared" si="18"/>
        <v>879839.58</v>
      </c>
      <c r="J60" s="24">
        <f t="shared" si="16"/>
        <v>7.6335877862595417E-3</v>
      </c>
      <c r="K60" s="17">
        <f t="shared" si="16"/>
        <v>-9.0835301360647019E-2</v>
      </c>
      <c r="L60" s="20">
        <f t="shared" si="16"/>
        <v>-7.779131766972662E-2</v>
      </c>
      <c r="M60" s="14">
        <f t="shared" si="16"/>
        <v>-8.9553216467377267E-2</v>
      </c>
    </row>
    <row r="61" spans="1:13" x14ac:dyDescent="0.25">
      <c r="A61" s="7" t="s">
        <v>13</v>
      </c>
      <c r="B61" s="25">
        <v>131</v>
      </c>
      <c r="C61" s="16">
        <v>831788.16000000015</v>
      </c>
      <c r="D61" s="19">
        <v>94985.095757999981</v>
      </c>
      <c r="E61" s="13">
        <f t="shared" si="17"/>
        <v>926773.25575800007</v>
      </c>
      <c r="F61" s="25">
        <v>132</v>
      </c>
      <c r="G61" s="16">
        <v>790068.92</v>
      </c>
      <c r="H61" s="19">
        <v>69172.69</v>
      </c>
      <c r="I61" s="13">
        <f t="shared" si="18"/>
        <v>859241.6100000001</v>
      </c>
      <c r="J61" s="24">
        <f t="shared" si="16"/>
        <v>7.6335877862595417E-3</v>
      </c>
      <c r="K61" s="17">
        <f t="shared" si="16"/>
        <v>-5.0156087819283338E-2</v>
      </c>
      <c r="L61" s="20">
        <f t="shared" si="16"/>
        <v>-0.27175216861142099</v>
      </c>
      <c r="M61" s="14">
        <f t="shared" si="16"/>
        <v>-7.2867495191978104E-2</v>
      </c>
    </row>
    <row r="62" spans="1:13" x14ac:dyDescent="0.25">
      <c r="A62" s="7" t="s">
        <v>14</v>
      </c>
      <c r="B62" s="25">
        <v>131</v>
      </c>
      <c r="C62" s="16">
        <v>871397.11999999988</v>
      </c>
      <c r="D62" s="19">
        <v>94985.095757999981</v>
      </c>
      <c r="E62" s="13">
        <f t="shared" si="17"/>
        <v>966382.2157579998</v>
      </c>
      <c r="F62" s="25">
        <v>131</v>
      </c>
      <c r="G62" s="16">
        <v>791740.31</v>
      </c>
      <c r="H62" s="19">
        <v>85575.93</v>
      </c>
      <c r="I62" s="13">
        <f t="shared" si="18"/>
        <v>877316.24</v>
      </c>
      <c r="J62" s="24">
        <f t="shared" si="16"/>
        <v>0</v>
      </c>
      <c r="K62" s="17">
        <f t="shared" si="16"/>
        <v>-9.1412753349471521E-2</v>
      </c>
      <c r="L62" s="20">
        <f t="shared" si="16"/>
        <v>-9.9059391190933391E-2</v>
      </c>
      <c r="M62" s="14">
        <f t="shared" si="16"/>
        <v>-9.2164336538560224E-2</v>
      </c>
    </row>
    <row r="63" spans="1:13" x14ac:dyDescent="0.25">
      <c r="A63" s="7" t="s">
        <v>15</v>
      </c>
      <c r="B63" s="25">
        <v>131</v>
      </c>
      <c r="C63" s="16">
        <v>911006.07999999984</v>
      </c>
      <c r="D63" s="19">
        <v>94985.095757999981</v>
      </c>
      <c r="E63" s="13">
        <f t="shared" si="17"/>
        <v>1005991.1757579998</v>
      </c>
      <c r="F63" s="25">
        <v>131</v>
      </c>
      <c r="G63" s="16">
        <v>795855.19</v>
      </c>
      <c r="H63" s="19">
        <v>95984.41</v>
      </c>
      <c r="I63" s="13">
        <f t="shared" si="18"/>
        <v>891839.6</v>
      </c>
      <c r="J63" s="24">
        <f t="shared" si="16"/>
        <v>0</v>
      </c>
      <c r="K63" s="17">
        <f t="shared" si="16"/>
        <v>-0.12639969428085476</v>
      </c>
      <c r="L63" s="20">
        <f t="shared" si="16"/>
        <v>1.0520747850231613E-2</v>
      </c>
      <c r="M63" s="14">
        <f t="shared" si="16"/>
        <v>-0.1134717465806678</v>
      </c>
    </row>
    <row r="64" spans="1:13" x14ac:dyDescent="0.25">
      <c r="A64" s="7" t="s">
        <v>16</v>
      </c>
      <c r="B64" s="25">
        <v>131</v>
      </c>
      <c r="C64" s="16">
        <v>831788.16000000015</v>
      </c>
      <c r="D64" s="19">
        <v>94985.095757999981</v>
      </c>
      <c r="E64" s="13">
        <f t="shared" si="17"/>
        <v>926773.25575800007</v>
      </c>
      <c r="F64" s="25">
        <v>131</v>
      </c>
      <c r="G64" s="16">
        <v>1188420.01</v>
      </c>
      <c r="H64" s="19">
        <v>162565.06</v>
      </c>
      <c r="I64" s="13">
        <f t="shared" si="18"/>
        <v>1350985.07</v>
      </c>
      <c r="J64" s="24">
        <f t="shared" si="16"/>
        <v>0</v>
      </c>
      <c r="K64" s="17">
        <f t="shared" si="16"/>
        <v>0.42875321764618507</v>
      </c>
      <c r="L64" s="20">
        <f t="shared" si="16"/>
        <v>0.71147966639079996</v>
      </c>
      <c r="M64" s="14">
        <f t="shared" si="16"/>
        <v>0.45772988334135811</v>
      </c>
    </row>
    <row r="65" spans="1:13" x14ac:dyDescent="0.25">
      <c r="A65" s="7" t="s">
        <v>17</v>
      </c>
      <c r="B65" s="25">
        <v>131</v>
      </c>
      <c r="C65" s="16">
        <v>871397.11999999988</v>
      </c>
      <c r="D65" s="19">
        <v>94985.095757999981</v>
      </c>
      <c r="E65" s="13">
        <f t="shared" si="17"/>
        <v>966382.2157579998</v>
      </c>
      <c r="F65" s="25">
        <v>132</v>
      </c>
      <c r="G65" s="16">
        <v>771155.29</v>
      </c>
      <c r="H65" s="19">
        <v>165865.63</v>
      </c>
      <c r="I65" s="13">
        <f t="shared" si="18"/>
        <v>937020.92</v>
      </c>
      <c r="J65" s="24">
        <f t="shared" si="16"/>
        <v>7.6335877862595417E-3</v>
      </c>
      <c r="K65" s="17">
        <f t="shared" si="16"/>
        <v>-0.1150357600447427</v>
      </c>
      <c r="L65" s="20">
        <f t="shared" si="16"/>
        <v>0.74622796004319669</v>
      </c>
      <c r="M65" s="14">
        <f t="shared" si="16"/>
        <v>-3.0382694630788173E-2</v>
      </c>
    </row>
    <row r="66" spans="1:13" x14ac:dyDescent="0.25">
      <c r="A66" s="7" t="s">
        <v>18</v>
      </c>
      <c r="B66" s="25">
        <v>131</v>
      </c>
      <c r="C66" s="16">
        <v>871397.11999999988</v>
      </c>
      <c r="D66" s="19">
        <v>94985.095757999981</v>
      </c>
      <c r="E66" s="13">
        <f t="shared" si="17"/>
        <v>966382.2157579998</v>
      </c>
      <c r="F66" s="25">
        <v>133</v>
      </c>
      <c r="G66" s="16">
        <v>775511.91</v>
      </c>
      <c r="H66" s="19">
        <v>139040.44</v>
      </c>
      <c r="I66" s="13">
        <f t="shared" si="18"/>
        <v>914552.35000000009</v>
      </c>
      <c r="J66" s="24">
        <f t="shared" si="16"/>
        <v>1.5267175572519083E-2</v>
      </c>
      <c r="K66" s="17">
        <f t="shared" si="16"/>
        <v>-0.11003617960086884</v>
      </c>
      <c r="L66" s="20">
        <f t="shared" si="16"/>
        <v>0.46381323185947859</v>
      </c>
      <c r="M66" s="14">
        <f t="shared" si="16"/>
        <v>-5.3632884497306271E-2</v>
      </c>
    </row>
    <row r="67" spans="1:13" x14ac:dyDescent="0.25">
      <c r="A67" s="7" t="s">
        <v>19</v>
      </c>
      <c r="B67" s="25">
        <v>131</v>
      </c>
      <c r="C67" s="16">
        <v>831788.16000000015</v>
      </c>
      <c r="D67" s="19">
        <v>94985.095757999981</v>
      </c>
      <c r="E67" s="13">
        <f t="shared" si="17"/>
        <v>926773.25575800007</v>
      </c>
      <c r="F67" s="25">
        <v>132</v>
      </c>
      <c r="G67" s="16">
        <v>759089.5</v>
      </c>
      <c r="H67" s="19">
        <v>180594.19</v>
      </c>
      <c r="I67" s="13">
        <f t="shared" si="18"/>
        <v>939683.69</v>
      </c>
      <c r="J67" s="24">
        <f t="shared" si="16"/>
        <v>7.6335877862595417E-3</v>
      </c>
      <c r="K67" s="17">
        <f t="shared" si="16"/>
        <v>-8.7400450614733602E-2</v>
      </c>
      <c r="L67" s="20">
        <f t="shared" si="16"/>
        <v>0.90128976087061241</v>
      </c>
      <c r="M67" s="14">
        <f t="shared" si="16"/>
        <v>1.3930520935717481E-2</v>
      </c>
    </row>
    <row r="68" spans="1:13" x14ac:dyDescent="0.25">
      <c r="A68" s="7" t="s">
        <v>20</v>
      </c>
      <c r="B68" s="25">
        <v>131</v>
      </c>
      <c r="C68" s="16">
        <v>911006.07999999984</v>
      </c>
      <c r="D68" s="19">
        <v>94985.095757999981</v>
      </c>
      <c r="E68" s="13">
        <f>C68+D68</f>
        <v>1005991.1757579998</v>
      </c>
      <c r="F68" s="25">
        <v>130</v>
      </c>
      <c r="G68" s="16">
        <v>776149.33</v>
      </c>
      <c r="H68" s="19">
        <v>74712.289999999994</v>
      </c>
      <c r="I68" s="13">
        <f t="shared" si="18"/>
        <v>850861.62</v>
      </c>
      <c r="J68" s="24">
        <f t="shared" si="16"/>
        <v>-7.6335877862595417E-3</v>
      </c>
      <c r="K68" s="17">
        <f t="shared" si="16"/>
        <v>-0.14803057077291945</v>
      </c>
      <c r="L68" s="20">
        <f t="shared" si="16"/>
        <v>-0.21343143991400926</v>
      </c>
      <c r="M68" s="14">
        <f t="shared" si="16"/>
        <v>-0.15420568241178845</v>
      </c>
    </row>
    <row r="69" spans="1:13" x14ac:dyDescent="0.25">
      <c r="A69" s="9" t="s">
        <v>8</v>
      </c>
      <c r="B69" s="9"/>
      <c r="C69" s="10">
        <f>SUM(C57:C68)</f>
        <v>10377547.52</v>
      </c>
      <c r="D69" s="10">
        <f t="shared" ref="D69:E69" si="19">SUM(D57:D68)</f>
        <v>1140277.2599999995</v>
      </c>
      <c r="E69" s="10">
        <f t="shared" si="19"/>
        <v>11517824.779999997</v>
      </c>
      <c r="F69" s="9"/>
      <c r="G69" s="26">
        <f>SUM(G57:G68)</f>
        <v>10228239.439999999</v>
      </c>
      <c r="H69" s="26">
        <f t="shared" ref="H69:I69" si="20">SUM(H57:H68)</f>
        <v>1359397.69</v>
      </c>
      <c r="I69" s="26">
        <f t="shared" si="20"/>
        <v>11587637.129999999</v>
      </c>
      <c r="J69" s="8"/>
      <c r="K69" s="27">
        <f>(G69-C69)/C69</f>
        <v>-1.4387607448893674E-2</v>
      </c>
      <c r="L69" s="27">
        <f>(H69-D69)/D69</f>
        <v>0.19216416716053822</v>
      </c>
      <c r="M69" s="27">
        <f>(I69-E69)/E69</f>
        <v>6.0612443176967226E-3</v>
      </c>
    </row>
  </sheetData>
  <mergeCells count="13">
    <mergeCell ref="J1:M1"/>
    <mergeCell ref="B7:E7"/>
    <mergeCell ref="F7:I7"/>
    <mergeCell ref="J7:M7"/>
    <mergeCell ref="B55:E55"/>
    <mergeCell ref="F55:I55"/>
    <mergeCell ref="J55:M55"/>
    <mergeCell ref="B23:E23"/>
    <mergeCell ref="F23:I23"/>
    <mergeCell ref="J23:M23"/>
    <mergeCell ref="B39:E39"/>
    <mergeCell ref="F39:I39"/>
    <mergeCell ref="J39:M39"/>
  </mergeCells>
  <phoneticPr fontId="5" type="noConversion"/>
  <pageMargins left="0.7" right="0.7" top="0.75" bottom="0.75" header="0.3" footer="0.3"/>
  <pageSetup scale="74" fitToHeight="0" orientation="landscape" r:id="rId1"/>
  <rowBreaks count="1" manualBreakCount="1">
    <brk id="37" max="16383" man="1"/>
  </rowBreaks>
  <ignoredErrors>
    <ignoredError sqref="E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19 Schedule H1</vt:lpstr>
      <vt:lpstr>'Item 19 Schedule H1'!Print_Area</vt:lpstr>
      <vt:lpstr>'Item 19 Schedule H1'!Print_Titles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Steve Thompson</cp:lastModifiedBy>
  <cp:lastPrinted>2023-09-20T14:40:00Z</cp:lastPrinted>
  <dcterms:created xsi:type="dcterms:W3CDTF">2023-03-31T19:43:29Z</dcterms:created>
  <dcterms:modified xsi:type="dcterms:W3CDTF">2023-09-25T17:52:41Z</dcterms:modified>
</cp:coreProperties>
</file>