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ROJECTS\2023\2023031\"/>
    </mc:Choice>
  </mc:AlternateContent>
  <xr:revisionPtr revIDLastSave="0" documentId="13_ncr:1_{26E9CD80-ED02-4058-869B-207EFC427E58}" xr6:coauthVersionLast="47" xr6:coauthVersionMax="47" xr10:uidLastSave="{00000000-0000-0000-0000-000000000000}"/>
  <bookViews>
    <workbookView xWindow="-26985" yWindow="1515" windowWidth="21600" windowHeight="12735" activeTab="1" xr2:uid="{5673BCB5-B450-4DBF-95CA-6B33F0F49506}"/>
  </bookViews>
  <sheets>
    <sheet name="Salary Adjust" sheetId="8" r:id="rId1"/>
    <sheet name="Benefit Adjust 1" sheetId="6" r:id="rId2"/>
    <sheet name="Benefit Adjust 2" sheetId="10" r:id="rId3"/>
    <sheet name="Water Purchase Adjust" sheetId="9" r:id="rId4"/>
    <sheet name="Chemical Adjust" sheetId="11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_123Graph_A" localSheetId="2" hidden="1">[1]Cv!#REF!</definedName>
    <definedName name="__123Graph_A" localSheetId="0" hidden="1">[1]Cv!#REF!</definedName>
    <definedName name="__123Graph_A" hidden="1">[1]Cv!#REF!</definedName>
    <definedName name="__123Graph_B" localSheetId="2" hidden="1">[1]Cv!#REF!</definedName>
    <definedName name="__123Graph_B" localSheetId="0" hidden="1">[1]Cv!#REF!</definedName>
    <definedName name="__123Graph_B" hidden="1">[1]Cv!#REF!</definedName>
    <definedName name="__123Graph_X" localSheetId="2" hidden="1">[1]Cv!#REF!</definedName>
    <definedName name="__123Graph_X" localSheetId="0" hidden="1">[1]Cv!#REF!</definedName>
    <definedName name="__123Graph_X" hidden="1">[1]Cv!#REF!</definedName>
    <definedName name="_0000000" localSheetId="2" hidden="1">[1]Cv!#REF!</definedName>
    <definedName name="_0000000" localSheetId="0" hidden="1">[1]Cv!#REF!</definedName>
    <definedName name="_0000000" hidden="1">[1]Cv!#REF!</definedName>
    <definedName name="_1234" localSheetId="2" hidden="1">[1]Cv!#REF!</definedName>
    <definedName name="_1234" localSheetId="0" hidden="1">[1]Cv!#REF!</definedName>
    <definedName name="_1234" hidden="1">[1]Cv!#REF!</definedName>
    <definedName name="_123456" localSheetId="2" hidden="1">[1]Cv!#REF!</definedName>
    <definedName name="_123456" localSheetId="0" hidden="1">[1]Cv!#REF!</definedName>
    <definedName name="_123456" hidden="1">[1]Cv!#REF!</definedName>
    <definedName name="_ADS1" localSheetId="2" hidden="1">[1]Cv!#REF!</definedName>
    <definedName name="_ADS1" localSheetId="0" hidden="1">[1]Cv!#REF!</definedName>
    <definedName name="_ADS1" hidden="1">[1]Cv!#REF!</definedName>
    <definedName name="_Order1" hidden="1">0</definedName>
    <definedName name="_Order2" hidden="1">0</definedName>
    <definedName name="AccountName">'[2]Group Renewal Information'!$B$1</definedName>
    <definedName name="ADS" localSheetId="2" hidden="1">[1]Cv!#REF!</definedName>
    <definedName name="ADS" localSheetId="0" hidden="1">[1]Cv!#REF!</definedName>
    <definedName name="ADS" hidden="1">[1]Cv!#REF!</definedName>
    <definedName name="CostShare.CopayIndex">'[3]Ky Blue 3.0 PPO CSOS'!$D$5</definedName>
    <definedName name="CostShare.DeductibleIndex">'[3]Ky Blue 3.0 PPO CSOS'!$D$64</definedName>
    <definedName name="CostShare.DrugIndex">'[3]Ky Blue 3.0 PPO CSOS'!$D$139</definedName>
    <definedName name="CostShare.ERIndex">'[3]Ky Blue 3.0 PPO CSOS'!$D$118</definedName>
    <definedName name="CostShare.LftmMaxIndex">'[3]Ky Blue 3.0 PPO CSOS'!$D$110</definedName>
    <definedName name="CostShare.OOPIndex">'[3]Ky Blue 3.0 PPO CSOS'!$D$94</definedName>
    <definedName name="graph" localSheetId="2" hidden="1">[1]Cv!#REF!</definedName>
    <definedName name="graph" localSheetId="0" hidden="1">[1]Cv!#REF!</definedName>
    <definedName name="graph" hidden="1">[1]Cv!#REF!</definedName>
    <definedName name="GroupID">'[2]Group Renewal Information'!$B$2</definedName>
    <definedName name="_xlnm.Print_Area" localSheetId="2">'Benefit Adjust 2'!#REF!</definedName>
    <definedName name="_xlnm.Print_Area" localSheetId="4">'Chemical Adjust'!$A$1:$C$15</definedName>
    <definedName name="_xlnm.Print_Area" localSheetId="0">'Salary Adjust'!$A$4:$A$73</definedName>
    <definedName name="ProductType">'[2]Group Renewal Information'!$B$3</definedName>
    <definedName name="Test" localSheetId="2" hidden="1">[1]Cv!#REF!</definedName>
    <definedName name="Test" localSheetId="0" hidden="1">[1]Cv!#REF!</definedName>
    <definedName name="Test" hidden="1">[1]Cv!#REF!</definedName>
    <definedName name="UserInput.PEGA.OP.ID">'[4]User Input'!$D$7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" i="9" l="1"/>
  <c r="K33" i="8"/>
  <c r="G7" i="11" l="1"/>
  <c r="I7" i="11" s="1"/>
  <c r="G8" i="11"/>
  <c r="H8" i="11" s="1"/>
  <c r="G9" i="11"/>
  <c r="H9" i="11" s="1"/>
  <c r="G10" i="11"/>
  <c r="I10" i="11" s="1"/>
  <c r="G11" i="11"/>
  <c r="I11" i="11" s="1"/>
  <c r="H11" i="11"/>
  <c r="G12" i="11"/>
  <c r="H12" i="11" s="1"/>
  <c r="G13" i="11"/>
  <c r="H13" i="11" s="1"/>
  <c r="G14" i="11"/>
  <c r="I14" i="11" s="1"/>
  <c r="G15" i="11"/>
  <c r="I15" i="11" s="1"/>
  <c r="H7" i="11" l="1"/>
  <c r="H15" i="11"/>
  <c r="I12" i="11"/>
  <c r="I8" i="11"/>
  <c r="H14" i="11"/>
  <c r="H10" i="11"/>
  <c r="I9" i="11"/>
  <c r="I13" i="11"/>
  <c r="H16" i="11" l="1"/>
  <c r="I16" i="11"/>
  <c r="I17" i="11" s="1"/>
  <c r="I21" i="11" s="1"/>
  <c r="I22" i="11" s="1"/>
  <c r="A97" i="10" l="1"/>
  <c r="C45" i="6"/>
  <c r="C36" i="6"/>
  <c r="B28" i="6"/>
  <c r="C31" i="6" s="1"/>
  <c r="C15" i="6"/>
  <c r="G97" i="10"/>
  <c r="E96" i="10"/>
  <c r="D96" i="10"/>
  <c r="E95" i="10"/>
  <c r="D95" i="10"/>
  <c r="E94" i="10"/>
  <c r="D94" i="10"/>
  <c r="E93" i="10"/>
  <c r="D93" i="10"/>
  <c r="E92" i="10"/>
  <c r="D92" i="10"/>
  <c r="G89" i="10"/>
  <c r="E88" i="10"/>
  <c r="D88" i="10"/>
  <c r="E87" i="10"/>
  <c r="D87" i="10"/>
  <c r="E86" i="10"/>
  <c r="D86" i="10"/>
  <c r="E85" i="10"/>
  <c r="D85" i="10"/>
  <c r="E84" i="10"/>
  <c r="D84" i="10"/>
  <c r="E83" i="10"/>
  <c r="D83" i="10"/>
  <c r="E82" i="10"/>
  <c r="D82" i="10"/>
  <c r="E81" i="10"/>
  <c r="D81" i="10"/>
  <c r="G78" i="10"/>
  <c r="E77" i="10"/>
  <c r="D77" i="10"/>
  <c r="E76" i="10"/>
  <c r="D76" i="10"/>
  <c r="E75" i="10"/>
  <c r="D75" i="10"/>
  <c r="E74" i="10"/>
  <c r="D74" i="10"/>
  <c r="E73" i="10"/>
  <c r="D73" i="10"/>
  <c r="E72" i="10"/>
  <c r="D72" i="10"/>
  <c r="E71" i="10"/>
  <c r="D71" i="10"/>
  <c r="E70" i="10"/>
  <c r="D70" i="10"/>
  <c r="E69" i="10"/>
  <c r="D69" i="10"/>
  <c r="E68" i="10"/>
  <c r="D68" i="10"/>
  <c r="E67" i="10"/>
  <c r="D67" i="10"/>
  <c r="E66" i="10"/>
  <c r="D66" i="10"/>
  <c r="E65" i="10"/>
  <c r="D65" i="10"/>
  <c r="E64" i="10"/>
  <c r="D64" i="10"/>
  <c r="E63" i="10"/>
  <c r="D63" i="10"/>
  <c r="E62" i="10"/>
  <c r="D62" i="10"/>
  <c r="E61" i="10"/>
  <c r="D61" i="10"/>
  <c r="E60" i="10"/>
  <c r="D60" i="10"/>
  <c r="E59" i="10"/>
  <c r="D59" i="10"/>
  <c r="E58" i="10"/>
  <c r="D58" i="10"/>
  <c r="E57" i="10"/>
  <c r="D57" i="10"/>
  <c r="E56" i="10"/>
  <c r="D56" i="10"/>
  <c r="E55" i="10"/>
  <c r="D55" i="10"/>
  <c r="E54" i="10"/>
  <c r="D54" i="10"/>
  <c r="E53" i="10"/>
  <c r="D53" i="10"/>
  <c r="E52" i="10"/>
  <c r="D52" i="10"/>
  <c r="E51" i="10"/>
  <c r="D51" i="10"/>
  <c r="E50" i="10"/>
  <c r="D50" i="10"/>
  <c r="E49" i="10"/>
  <c r="D49" i="10"/>
  <c r="E48" i="10"/>
  <c r="D48" i="10"/>
  <c r="E47" i="10"/>
  <c r="D47" i="10"/>
  <c r="E46" i="10"/>
  <c r="D46" i="10"/>
  <c r="E45" i="10"/>
  <c r="D45" i="10"/>
  <c r="E44" i="10"/>
  <c r="D44" i="10"/>
  <c r="E43" i="10"/>
  <c r="D43" i="10"/>
  <c r="E42" i="10"/>
  <c r="D42" i="10"/>
  <c r="E41" i="10"/>
  <c r="D41" i="10"/>
  <c r="E40" i="10"/>
  <c r="D40" i="10"/>
  <c r="E39" i="10"/>
  <c r="D39" i="10"/>
  <c r="E38" i="10"/>
  <c r="D38" i="10"/>
  <c r="E37" i="10"/>
  <c r="D37" i="10"/>
  <c r="E36" i="10"/>
  <c r="D36" i="10"/>
  <c r="E35" i="10"/>
  <c r="D35" i="10"/>
  <c r="E34" i="10"/>
  <c r="D34" i="10"/>
  <c r="E33" i="10"/>
  <c r="D33" i="10"/>
  <c r="E32" i="10"/>
  <c r="D32" i="10"/>
  <c r="E31" i="10"/>
  <c r="D31" i="10"/>
  <c r="E30" i="10"/>
  <c r="D30" i="10"/>
  <c r="E29" i="10"/>
  <c r="D29" i="10"/>
  <c r="E28" i="10"/>
  <c r="D28" i="10"/>
  <c r="E27" i="10"/>
  <c r="D27" i="10"/>
  <c r="E26" i="10"/>
  <c r="D26" i="10"/>
  <c r="E25" i="10"/>
  <c r="D25" i="10"/>
  <c r="E24" i="10"/>
  <c r="D24" i="10"/>
  <c r="E23" i="10"/>
  <c r="D23" i="10"/>
  <c r="E22" i="10"/>
  <c r="D22" i="10"/>
  <c r="E21" i="10"/>
  <c r="D21" i="10"/>
  <c r="E20" i="10"/>
  <c r="D20" i="10"/>
  <c r="E19" i="10"/>
  <c r="D19" i="10"/>
  <c r="E18" i="10"/>
  <c r="D18" i="10"/>
  <c r="E17" i="10"/>
  <c r="D17" i="10"/>
  <c r="E16" i="10"/>
  <c r="D16" i="10"/>
  <c r="E15" i="10"/>
  <c r="D15" i="10"/>
  <c r="E14" i="10"/>
  <c r="D14" i="10"/>
  <c r="E13" i="10"/>
  <c r="D13" i="10"/>
  <c r="E12" i="10"/>
  <c r="D12" i="10"/>
  <c r="E11" i="10"/>
  <c r="D11" i="10"/>
  <c r="E10" i="10"/>
  <c r="D10" i="10"/>
  <c r="E9" i="10"/>
  <c r="D9" i="10"/>
  <c r="E8" i="10"/>
  <c r="D8" i="10"/>
  <c r="E7" i="10"/>
  <c r="D7" i="10"/>
  <c r="E6" i="10"/>
  <c r="D6" i="10"/>
  <c r="E5" i="10"/>
  <c r="D5" i="10"/>
  <c r="G99" i="10" l="1"/>
  <c r="C39" i="6" s="1"/>
  <c r="E89" i="10"/>
  <c r="D89" i="10"/>
  <c r="D97" i="10"/>
  <c r="E97" i="10"/>
  <c r="E78" i="10"/>
  <c r="D78" i="10"/>
  <c r="D99" i="10" l="1"/>
  <c r="B49" i="6" s="1"/>
  <c r="E99" i="10"/>
  <c r="B50" i="6" s="1"/>
  <c r="E14" i="9" l="1"/>
  <c r="E15" i="9"/>
  <c r="F10" i="9"/>
  <c r="F9" i="9"/>
  <c r="E10" i="9"/>
  <c r="E9" i="9"/>
  <c r="E8" i="9"/>
  <c r="C8" i="9"/>
  <c r="I23" i="8"/>
  <c r="I25" i="8" s="1"/>
  <c r="I27" i="8" s="1"/>
  <c r="I20" i="8"/>
  <c r="I22" i="8" s="1"/>
  <c r="I28" i="8" s="1"/>
  <c r="I30" i="8" s="1"/>
  <c r="K17" i="8" s="1"/>
  <c r="I18" i="8"/>
  <c r="I11" i="8"/>
  <c r="I7" i="8"/>
  <c r="I8" i="8" s="1"/>
  <c r="I12" i="8" s="1"/>
  <c r="I14" i="8" s="1"/>
  <c r="I16" i="8" s="1"/>
  <c r="K5" i="8" s="1"/>
  <c r="C87" i="8" l="1"/>
  <c r="A88" i="10" s="1"/>
  <c r="C86" i="8"/>
  <c r="A87" i="10" s="1"/>
  <c r="C85" i="8"/>
  <c r="A86" i="10" s="1"/>
  <c r="C84" i="8"/>
  <c r="A85" i="10" s="1"/>
  <c r="C83" i="8"/>
  <c r="A84" i="10" s="1"/>
  <c r="C82" i="8"/>
  <c r="A83" i="10" s="1"/>
  <c r="C81" i="8"/>
  <c r="A82" i="10" s="1"/>
  <c r="C80" i="8"/>
  <c r="A81" i="10" s="1"/>
  <c r="C75" i="8"/>
  <c r="C74" i="8"/>
  <c r="C73" i="8"/>
  <c r="E72" i="8"/>
  <c r="E71" i="8"/>
  <c r="C70" i="8"/>
  <c r="C69" i="8"/>
  <c r="D68" i="8"/>
  <c r="C68" i="8"/>
  <c r="E67" i="8"/>
  <c r="C66" i="8"/>
  <c r="E65" i="8"/>
  <c r="E64" i="8"/>
  <c r="E63" i="8"/>
  <c r="E62" i="8"/>
  <c r="C61" i="8"/>
  <c r="E60" i="8"/>
  <c r="E59" i="8"/>
  <c r="E58" i="8"/>
  <c r="E57" i="8"/>
  <c r="C56" i="8"/>
  <c r="E55" i="8"/>
  <c r="E54" i="8"/>
  <c r="E53" i="8"/>
  <c r="E52" i="8"/>
  <c r="C51" i="8"/>
  <c r="E50" i="8"/>
  <c r="E49" i="8"/>
  <c r="D48" i="8"/>
  <c r="C48" i="8"/>
  <c r="E47" i="8"/>
  <c r="C46" i="8"/>
  <c r="E45" i="8"/>
  <c r="C44" i="8"/>
  <c r="E43" i="8"/>
  <c r="C42" i="8"/>
  <c r="E41" i="8"/>
  <c r="E40" i="8"/>
  <c r="E39" i="8"/>
  <c r="E38" i="8"/>
  <c r="C37" i="8"/>
  <c r="E36" i="8"/>
  <c r="E35" i="8"/>
  <c r="C34" i="8"/>
  <c r="E33" i="8"/>
  <c r="E32" i="8"/>
  <c r="C31" i="8"/>
  <c r="E30" i="8"/>
  <c r="C29" i="8"/>
  <c r="E28" i="8"/>
  <c r="C27" i="8"/>
  <c r="E26" i="8"/>
  <c r="E25" i="8"/>
  <c r="C24" i="8"/>
  <c r="E23" i="8"/>
  <c r="E22" i="8"/>
  <c r="E21" i="8"/>
  <c r="E20" i="8"/>
  <c r="C19" i="8"/>
  <c r="E18" i="8"/>
  <c r="C17" i="8"/>
  <c r="E16" i="8"/>
  <c r="E15" i="8"/>
  <c r="E14" i="8"/>
  <c r="E13" i="8"/>
  <c r="C12" i="8"/>
  <c r="K31" i="8"/>
  <c r="C11" i="8"/>
  <c r="E10" i="8"/>
  <c r="C9" i="8"/>
  <c r="E8" i="8"/>
  <c r="E7" i="8"/>
  <c r="C6" i="8"/>
  <c r="C5" i="8"/>
  <c r="E4" i="8"/>
  <c r="B81" i="10" l="1"/>
  <c r="F81" i="10"/>
  <c r="C81" i="10"/>
  <c r="A89" i="10"/>
  <c r="F84" i="10"/>
  <c r="B84" i="10"/>
  <c r="C84" i="10"/>
  <c r="B83" i="10"/>
  <c r="F83" i="10"/>
  <c r="C83" i="10"/>
  <c r="B85" i="10"/>
  <c r="C85" i="10"/>
  <c r="F85" i="10"/>
  <c r="B82" i="10"/>
  <c r="C82" i="10"/>
  <c r="F82" i="10"/>
  <c r="B86" i="10"/>
  <c r="F86" i="10"/>
  <c r="C86" i="10"/>
  <c r="B87" i="10"/>
  <c r="C87" i="10"/>
  <c r="F87" i="10"/>
  <c r="C88" i="10"/>
  <c r="B88" i="10"/>
  <c r="F88" i="10"/>
  <c r="C88" i="8"/>
  <c r="K4" i="8" s="1"/>
  <c r="E3" i="8"/>
  <c r="C3" i="8"/>
  <c r="E9" i="8"/>
  <c r="F9" i="8" s="1"/>
  <c r="A11" i="10" s="1"/>
  <c r="E70" i="8"/>
  <c r="F70" i="8" s="1"/>
  <c r="A72" i="10" s="1"/>
  <c r="E11" i="8"/>
  <c r="F11" i="8" s="1"/>
  <c r="A13" i="10" s="1"/>
  <c r="E73" i="8"/>
  <c r="F73" i="8" s="1"/>
  <c r="A75" i="10" s="1"/>
  <c r="C13" i="8"/>
  <c r="F13" i="8" s="1"/>
  <c r="A15" i="10" s="1"/>
  <c r="C43" i="8"/>
  <c r="F43" i="8" s="1"/>
  <c r="A45" i="10" s="1"/>
  <c r="E75" i="8"/>
  <c r="F75" i="8" s="1"/>
  <c r="A77" i="10" s="1"/>
  <c r="C23" i="8"/>
  <c r="F23" i="8" s="1"/>
  <c r="A25" i="10" s="1"/>
  <c r="C38" i="8"/>
  <c r="F38" i="8" s="1"/>
  <c r="A40" i="10" s="1"/>
  <c r="C18" i="8"/>
  <c r="F18" i="8" s="1"/>
  <c r="A20" i="10" s="1"/>
  <c r="E48" i="8"/>
  <c r="F48" i="8" s="1"/>
  <c r="A50" i="10" s="1"/>
  <c r="C28" i="8"/>
  <c r="F28" i="8" s="1"/>
  <c r="A30" i="10" s="1"/>
  <c r="E6" i="8"/>
  <c r="F6" i="8" s="1"/>
  <c r="A8" i="10" s="1"/>
  <c r="C33" i="8"/>
  <c r="F33" i="8" s="1"/>
  <c r="A35" i="10" s="1"/>
  <c r="E68" i="8"/>
  <c r="F68" i="8" s="1"/>
  <c r="A70" i="10" s="1"/>
  <c r="E31" i="8"/>
  <c r="F31" i="8" s="1"/>
  <c r="A33" i="10" s="1"/>
  <c r="C7" i="8"/>
  <c r="F7" i="8" s="1"/>
  <c r="A9" i="10" s="1"/>
  <c r="E51" i="8"/>
  <c r="F51" i="8" s="1"/>
  <c r="A53" i="10" s="1"/>
  <c r="E56" i="8"/>
  <c r="F56" i="8" s="1"/>
  <c r="A58" i="10" s="1"/>
  <c r="E61" i="8"/>
  <c r="F61" i="8" s="1"/>
  <c r="A63" i="10" s="1"/>
  <c r="E66" i="8"/>
  <c r="F66" i="8" s="1"/>
  <c r="A68" i="10" s="1"/>
  <c r="C71" i="8"/>
  <c r="F71" i="8" s="1"/>
  <c r="A73" i="10" s="1"/>
  <c r="C16" i="8"/>
  <c r="F16" i="8" s="1"/>
  <c r="A18" i="10" s="1"/>
  <c r="F3" i="8"/>
  <c r="A5" i="10" s="1"/>
  <c r="E12" i="8"/>
  <c r="F12" i="8" s="1"/>
  <c r="A14" i="10" s="1"/>
  <c r="C22" i="8"/>
  <c r="F22" i="8" s="1"/>
  <c r="A24" i="10" s="1"/>
  <c r="C32" i="8"/>
  <c r="F32" i="8" s="1"/>
  <c r="A34" i="10" s="1"/>
  <c r="C47" i="8"/>
  <c r="F47" i="8" s="1"/>
  <c r="A49" i="10" s="1"/>
  <c r="E17" i="8"/>
  <c r="F17" i="8" s="1"/>
  <c r="A19" i="10" s="1"/>
  <c r="E27" i="8"/>
  <c r="F27" i="8" s="1"/>
  <c r="A29" i="10" s="1"/>
  <c r="E37" i="8"/>
  <c r="F37" i="8" s="1"/>
  <c r="A39" i="10" s="1"/>
  <c r="E42" i="8"/>
  <c r="F42" i="8" s="1"/>
  <c r="A44" i="10" s="1"/>
  <c r="C52" i="8"/>
  <c r="F52" i="8" s="1"/>
  <c r="A54" i="10" s="1"/>
  <c r="C57" i="8"/>
  <c r="F57" i="8" s="1"/>
  <c r="A59" i="10" s="1"/>
  <c r="C62" i="8"/>
  <c r="F62" i="8" s="1"/>
  <c r="A64" i="10" s="1"/>
  <c r="C67" i="8"/>
  <c r="F67" i="8" s="1"/>
  <c r="A69" i="10" s="1"/>
  <c r="C8" i="8"/>
  <c r="F8" i="8" s="1"/>
  <c r="A10" i="10" s="1"/>
  <c r="C72" i="8"/>
  <c r="F72" i="8" s="1"/>
  <c r="A74" i="10" s="1"/>
  <c r="C21" i="8"/>
  <c r="F21" i="8" s="1"/>
  <c r="A23" i="10" s="1"/>
  <c r="C26" i="8"/>
  <c r="F26" i="8" s="1"/>
  <c r="A28" i="10" s="1"/>
  <c r="C36" i="8"/>
  <c r="F36" i="8" s="1"/>
  <c r="A38" i="10" s="1"/>
  <c r="C41" i="8"/>
  <c r="F41" i="8" s="1"/>
  <c r="A43" i="10" s="1"/>
  <c r="E46" i="8"/>
  <c r="F46" i="8" s="1"/>
  <c r="A48" i="10" s="1"/>
  <c r="C4" i="8"/>
  <c r="F4" i="8" s="1"/>
  <c r="A6" i="10" s="1"/>
  <c r="C53" i="8"/>
  <c r="F53" i="8" s="1"/>
  <c r="A55" i="10" s="1"/>
  <c r="C58" i="8"/>
  <c r="F58" i="8" s="1"/>
  <c r="A60" i="10" s="1"/>
  <c r="C63" i="8"/>
  <c r="F63" i="8" s="1"/>
  <c r="A65" i="10" s="1"/>
  <c r="C14" i="8"/>
  <c r="F14" i="8" s="1"/>
  <c r="A16" i="10" s="1"/>
  <c r="C39" i="8"/>
  <c r="F39" i="8" s="1"/>
  <c r="A41" i="10" s="1"/>
  <c r="E29" i="8"/>
  <c r="F29" i="8" s="1"/>
  <c r="A31" i="10" s="1"/>
  <c r="C49" i="8"/>
  <c r="F49" i="8" s="1"/>
  <c r="A51" i="10" s="1"/>
  <c r="C10" i="8"/>
  <c r="F10" i="8" s="1"/>
  <c r="A12" i="10" s="1"/>
  <c r="E5" i="8"/>
  <c r="F5" i="8" s="1"/>
  <c r="A7" i="10" s="1"/>
  <c r="E69" i="8"/>
  <c r="F69" i="8" s="1"/>
  <c r="A71" i="10" s="1"/>
  <c r="E74" i="8"/>
  <c r="F74" i="8" s="1"/>
  <c r="A76" i="10" s="1"/>
  <c r="E19" i="8"/>
  <c r="F19" i="8" s="1"/>
  <c r="A21" i="10" s="1"/>
  <c r="E44" i="8"/>
  <c r="F44" i="8" s="1"/>
  <c r="A46" i="10" s="1"/>
  <c r="C15" i="8"/>
  <c r="F15" i="8" s="1"/>
  <c r="A17" i="10" s="1"/>
  <c r="C20" i="8"/>
  <c r="F20" i="8" s="1"/>
  <c r="A22" i="10" s="1"/>
  <c r="C25" i="8"/>
  <c r="F25" i="8" s="1"/>
  <c r="A27" i="10" s="1"/>
  <c r="C30" i="8"/>
  <c r="F30" i="8" s="1"/>
  <c r="A32" i="10" s="1"/>
  <c r="C35" i="8"/>
  <c r="F35" i="8" s="1"/>
  <c r="A37" i="10" s="1"/>
  <c r="C40" i="8"/>
  <c r="F40" i="8" s="1"/>
  <c r="A42" i="10" s="1"/>
  <c r="C45" i="8"/>
  <c r="F45" i="8" s="1"/>
  <c r="A47" i="10" s="1"/>
  <c r="E24" i="8"/>
  <c r="F24" i="8" s="1"/>
  <c r="A26" i="10" s="1"/>
  <c r="E34" i="8"/>
  <c r="F34" i="8" s="1"/>
  <c r="A36" i="10" s="1"/>
  <c r="C54" i="8"/>
  <c r="F54" i="8" s="1"/>
  <c r="A56" i="10" s="1"/>
  <c r="C59" i="8"/>
  <c r="F59" i="8" s="1"/>
  <c r="A61" i="10" s="1"/>
  <c r="C64" i="8"/>
  <c r="F64" i="8" s="1"/>
  <c r="A66" i="10" s="1"/>
  <c r="C50" i="8"/>
  <c r="F50" i="8" s="1"/>
  <c r="A52" i="10" s="1"/>
  <c r="C55" i="8"/>
  <c r="F55" i="8" s="1"/>
  <c r="A57" i="10" s="1"/>
  <c r="C60" i="8"/>
  <c r="F60" i="8" s="1"/>
  <c r="A62" i="10" s="1"/>
  <c r="C65" i="8"/>
  <c r="F65" i="8" s="1"/>
  <c r="A67" i="10" s="1"/>
  <c r="C89" i="10" l="1"/>
  <c r="F89" i="10"/>
  <c r="B89" i="10"/>
  <c r="B7" i="10"/>
  <c r="F7" i="10"/>
  <c r="C7" i="10"/>
  <c r="B49" i="10"/>
  <c r="C49" i="10"/>
  <c r="F49" i="10"/>
  <c r="B75" i="10"/>
  <c r="F75" i="10"/>
  <c r="C75" i="10"/>
  <c r="B51" i="10"/>
  <c r="C51" i="10"/>
  <c r="F51" i="10"/>
  <c r="B34" i="10"/>
  <c r="F34" i="10"/>
  <c r="C34" i="10"/>
  <c r="B13" i="10"/>
  <c r="F13" i="10"/>
  <c r="C13" i="10"/>
  <c r="B59" i="10"/>
  <c r="F59" i="10"/>
  <c r="C59" i="10"/>
  <c r="B24" i="10"/>
  <c r="C24" i="10"/>
  <c r="F24" i="10"/>
  <c r="B53" i="10"/>
  <c r="C53" i="10"/>
  <c r="F53" i="10"/>
  <c r="B20" i="10"/>
  <c r="F20" i="10"/>
  <c r="C20" i="10"/>
  <c r="B72" i="10"/>
  <c r="F72" i="10"/>
  <c r="C72" i="10"/>
  <c r="B67" i="10"/>
  <c r="F67" i="10"/>
  <c r="C67" i="10"/>
  <c r="B26" i="10"/>
  <c r="F26" i="10"/>
  <c r="C26" i="10"/>
  <c r="B46" i="10"/>
  <c r="C46" i="10"/>
  <c r="F46" i="10"/>
  <c r="B41" i="10"/>
  <c r="F41" i="10"/>
  <c r="C41" i="10"/>
  <c r="B38" i="10"/>
  <c r="C38" i="10"/>
  <c r="F38" i="10"/>
  <c r="B54" i="10"/>
  <c r="C54" i="10"/>
  <c r="F54" i="10"/>
  <c r="B14" i="10"/>
  <c r="C14" i="10"/>
  <c r="F14" i="10"/>
  <c r="B9" i="10"/>
  <c r="C9" i="10"/>
  <c r="F9" i="10"/>
  <c r="B40" i="10"/>
  <c r="C40" i="10"/>
  <c r="F40" i="10"/>
  <c r="B11" i="10"/>
  <c r="C11" i="10"/>
  <c r="F11" i="10"/>
  <c r="B32" i="10"/>
  <c r="C32" i="10"/>
  <c r="F32" i="10"/>
  <c r="B27" i="10"/>
  <c r="C27" i="10"/>
  <c r="F27" i="10"/>
  <c r="B55" i="10"/>
  <c r="F55" i="10"/>
  <c r="C55" i="10"/>
  <c r="B19" i="10"/>
  <c r="F19" i="10"/>
  <c r="C19" i="10"/>
  <c r="B8" i="10"/>
  <c r="C8" i="10"/>
  <c r="F8" i="10"/>
  <c r="B61" i="10"/>
  <c r="C61" i="10"/>
  <c r="F61" i="10"/>
  <c r="B6" i="10"/>
  <c r="F6" i="10"/>
  <c r="C6" i="10"/>
  <c r="B63" i="10"/>
  <c r="C63" i="10"/>
  <c r="F63" i="10"/>
  <c r="B56" i="10"/>
  <c r="C56" i="10"/>
  <c r="F56" i="10"/>
  <c r="B48" i="10"/>
  <c r="C48" i="10"/>
  <c r="F48" i="10"/>
  <c r="B58" i="10"/>
  <c r="F58" i="10"/>
  <c r="C58" i="10"/>
  <c r="B36" i="10"/>
  <c r="F36" i="10"/>
  <c r="C36" i="10"/>
  <c r="B31" i="10"/>
  <c r="F31" i="10"/>
  <c r="C31" i="10"/>
  <c r="B62" i="10"/>
  <c r="C62" i="10"/>
  <c r="F62" i="10"/>
  <c r="B21" i="10"/>
  <c r="F21" i="10"/>
  <c r="C21" i="10"/>
  <c r="B28" i="10"/>
  <c r="C28" i="10"/>
  <c r="F28" i="10"/>
  <c r="B5" i="10"/>
  <c r="C5" i="10"/>
  <c r="F5" i="10"/>
  <c r="A78" i="10"/>
  <c r="A99" i="10" s="1"/>
  <c r="C33" i="10"/>
  <c r="B33" i="10"/>
  <c r="F33" i="10"/>
  <c r="B42" i="10"/>
  <c r="C42" i="10"/>
  <c r="F42" i="10"/>
  <c r="B65" i="10"/>
  <c r="F65" i="10"/>
  <c r="C65" i="10"/>
  <c r="B39" i="10"/>
  <c r="C39" i="10"/>
  <c r="F39" i="10"/>
  <c r="B18" i="10"/>
  <c r="F18" i="10"/>
  <c r="C18" i="10"/>
  <c r="B70" i="10"/>
  <c r="C70" i="10"/>
  <c r="F70" i="10"/>
  <c r="B77" i="10"/>
  <c r="C77" i="10"/>
  <c r="F77" i="10"/>
  <c r="B66" i="10"/>
  <c r="C66" i="10"/>
  <c r="F66" i="10"/>
  <c r="B10" i="10"/>
  <c r="C10" i="10"/>
  <c r="F10" i="10"/>
  <c r="B68" i="10"/>
  <c r="C68" i="10"/>
  <c r="F68" i="10"/>
  <c r="B15" i="10"/>
  <c r="C15" i="10"/>
  <c r="F15" i="10"/>
  <c r="C12" i="10"/>
  <c r="F12" i="10"/>
  <c r="B12" i="10"/>
  <c r="B69" i="10"/>
  <c r="C69" i="10"/>
  <c r="F69" i="10"/>
  <c r="B30" i="10"/>
  <c r="F30" i="10"/>
  <c r="C30" i="10"/>
  <c r="B22" i="10"/>
  <c r="F22" i="10"/>
  <c r="C22" i="10"/>
  <c r="B64" i="10"/>
  <c r="F64" i="10"/>
  <c r="C64" i="10"/>
  <c r="B50" i="10"/>
  <c r="F50" i="10"/>
  <c r="C50" i="10"/>
  <c r="B17" i="10"/>
  <c r="C17" i="10"/>
  <c r="F17" i="10"/>
  <c r="B43" i="10"/>
  <c r="F43" i="10"/>
  <c r="C43" i="10"/>
  <c r="B47" i="10"/>
  <c r="F47" i="10"/>
  <c r="C47" i="10"/>
  <c r="B16" i="10"/>
  <c r="F16" i="10"/>
  <c r="C16" i="10"/>
  <c r="B44" i="10"/>
  <c r="C44" i="10"/>
  <c r="F44" i="10"/>
  <c r="B25" i="10"/>
  <c r="F25" i="10"/>
  <c r="C25" i="10"/>
  <c r="B57" i="10"/>
  <c r="C57" i="10"/>
  <c r="F57" i="10"/>
  <c r="B76" i="10"/>
  <c r="C76" i="10"/>
  <c r="F76" i="10"/>
  <c r="B23" i="10"/>
  <c r="C23" i="10"/>
  <c r="F23" i="10"/>
  <c r="B52" i="10"/>
  <c r="F52" i="10"/>
  <c r="C52" i="10"/>
  <c r="B37" i="10"/>
  <c r="C37" i="10"/>
  <c r="F37" i="10"/>
  <c r="B71" i="10"/>
  <c r="F71" i="10"/>
  <c r="C71" i="10"/>
  <c r="B60" i="10"/>
  <c r="C60" i="10"/>
  <c r="F60" i="10"/>
  <c r="B74" i="10"/>
  <c r="C74" i="10"/>
  <c r="F74" i="10"/>
  <c r="C29" i="10"/>
  <c r="F29" i="10"/>
  <c r="B29" i="10"/>
  <c r="B73" i="10"/>
  <c r="F73" i="10"/>
  <c r="C73" i="10"/>
  <c r="B35" i="10"/>
  <c r="F35" i="10"/>
  <c r="C35" i="10"/>
  <c r="B45" i="10"/>
  <c r="C45" i="10"/>
  <c r="F45" i="10"/>
  <c r="F76" i="8"/>
  <c r="K3" i="8" s="1"/>
  <c r="K32" i="8" s="1"/>
  <c r="B78" i="10" l="1"/>
  <c r="B99" i="10" s="1"/>
  <c r="B47" i="6" s="1"/>
  <c r="C78" i="10"/>
  <c r="C99" i="10" s="1"/>
  <c r="B48" i="6" s="1"/>
  <c r="C51" i="6" s="1"/>
  <c r="F78" i="10"/>
  <c r="F99" i="10" s="1"/>
  <c r="C53" i="6" s="1"/>
  <c r="K34" i="8"/>
  <c r="B20" i="6"/>
  <c r="B22" i="6" s="1"/>
  <c r="C24" i="6" s="1"/>
  <c r="C54" i="6" l="1"/>
  <c r="C56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tc={3A62AD08-EABE-42A0-910D-9A683D4CE1E3}</author>
    <author>tc={90F623E7-118C-4CBD-A6E3-4D28AC95E10E}</author>
  </authors>
  <commentList>
    <comment ref="D48" authorId="0" shapeId="0" xr:uid="{3A62AD08-EABE-42A0-910D-9A683D4CE1E3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Includes OT from Nate P
</t>
      </text>
    </comment>
    <comment ref="D68" authorId="1" shapeId="0" xr:uid="{90F623E7-118C-4CBD-A6E3-4D28AC95E10E}">
      <text>
        <t>[Threaded comment]
Your version of Excel allows you to read this threaded comment; however, any edits to it will get removed if the file is opened in a newer version of Excel. Learn more: https://go.microsoft.com/fwlink/?linkid=870924
Comment:
    Includes OT from Chrystal N</t>
      </text>
    </comment>
  </commentList>
</comments>
</file>

<file path=xl/sharedStrings.xml><?xml version="1.0" encoding="utf-8"?>
<sst xmlns="http://schemas.openxmlformats.org/spreadsheetml/2006/main" count="194" uniqueCount="153">
  <si>
    <t>Retirement</t>
  </si>
  <si>
    <t>Health Insurance</t>
  </si>
  <si>
    <t>Dental Insurance</t>
  </si>
  <si>
    <t>Vision Insurance</t>
  </si>
  <si>
    <t>Life Insurance</t>
  </si>
  <si>
    <t>LTD $0.403 per $100 payroll</t>
  </si>
  <si>
    <t>STD $0.488 per $10 of 60% of wages</t>
  </si>
  <si>
    <t>Life $0.251 per $1,000 of insurance amount</t>
  </si>
  <si>
    <t>ADD $0.025 per $1,000 of insurance amount</t>
  </si>
  <si>
    <t>SUTA</t>
  </si>
  <si>
    <t>0.3% SUTA rate x payroll</t>
  </si>
  <si>
    <t>Total</t>
  </si>
  <si>
    <t>HOURLY EMPLOYEES</t>
  </si>
  <si>
    <t>2023 HOURLY RATE</t>
  </si>
  <si>
    <t>ANNUAL SALARY</t>
  </si>
  <si>
    <t>TOTAL ANNUAL SALARY</t>
  </si>
  <si>
    <t>ON-CALL / BACK-UP PAY ($25/DAY, $50/Holiday and Weekend Day)</t>
  </si>
  <si>
    <t>YEAR END BONUS ($500 per Employee) $500 x 81</t>
  </si>
  <si>
    <t>SALARY EMPLOYEES</t>
  </si>
  <si>
    <t>2023 ANNUAL SALARY</t>
  </si>
  <si>
    <t>2022 OVERTIME HRS</t>
  </si>
  <si>
    <t>2023 OVERTIME AMOUNT</t>
  </si>
  <si>
    <t>2023 TOTAL ANNUAL SALARY</t>
  </si>
  <si>
    <t>2023 WEEKLY RATE</t>
  </si>
  <si>
    <t>2023 WEEKLY RATE W/ 6% INCREASE</t>
  </si>
  <si>
    <t>TOTAL SALARY EMPLOYEES</t>
  </si>
  <si>
    <t>TOTAL HOURLY EMPLOYEES</t>
  </si>
  <si>
    <t>TOTAL ANNUAL SALARY FOR HOURLY EMPLOYEES</t>
  </si>
  <si>
    <t>TOTAL ANNUAL SALARY FOR SALARY EMPLOYEES</t>
  </si>
  <si>
    <t>PLANT SHIFT DIFFERENTIAL ($1.50/hour)</t>
  </si>
  <si>
    <t>Weekdays - 2 employees/shift x 8 hrs./shift x 2 shifts</t>
  </si>
  <si>
    <t>man-hours/day</t>
  </si>
  <si>
    <t>52 weeks/yr x 5 weekdays/week</t>
  </si>
  <si>
    <t>days</t>
  </si>
  <si>
    <t>Sub-Total Weekday hours</t>
  </si>
  <si>
    <t>man-hours</t>
  </si>
  <si>
    <t>Weekends - 1 employee/shift x 8 hrs./shift x 2 shifts</t>
  </si>
  <si>
    <t>52 weeks/yr x 2 weekend days/week</t>
  </si>
  <si>
    <t>Total Plant Shift Differential Hours</t>
  </si>
  <si>
    <t>Plant Shift Differential Rate</t>
  </si>
  <si>
    <t>per hour</t>
  </si>
  <si>
    <t>Total Plant Shift Differential</t>
  </si>
  <si>
    <t>per plant</t>
  </si>
  <si>
    <t>Plant Shift Differential</t>
  </si>
  <si>
    <t>Number of Plant</t>
  </si>
  <si>
    <t>Weekdays - 52 weeks/yr x 5 weekdays/week</t>
  </si>
  <si>
    <t>weekdays</t>
  </si>
  <si>
    <t>less Holidays</t>
  </si>
  <si>
    <t>Sub-Total Weekdays</t>
  </si>
  <si>
    <t>Weekday Rate</t>
  </si>
  <si>
    <t>per day</t>
  </si>
  <si>
    <t>Sub-Total Weekday On-Call</t>
  </si>
  <si>
    <t>Weekends - 52 weeks/yr x 2 weekend days/week</t>
  </si>
  <si>
    <t>Holidays</t>
  </si>
  <si>
    <t>Sub-Total Weekends &amp; Holidays</t>
  </si>
  <si>
    <t>Weekend &amp; Holiday Rate</t>
  </si>
  <si>
    <t>Sub-Total Weekend &amp; Holiday On-Call</t>
  </si>
  <si>
    <t>Total On-Call Cost per Employee</t>
  </si>
  <si>
    <t>per employee</t>
  </si>
  <si>
    <t>Number of On-Call Employees</t>
  </si>
  <si>
    <t xml:space="preserve">Total On-Call </t>
  </si>
  <si>
    <t>2023 TOTAL SALARIES</t>
  </si>
  <si>
    <t>2022 TOTAL SALARIES</t>
  </si>
  <si>
    <t>ADJUSTMENT</t>
  </si>
  <si>
    <t>LWC Wholesale Rate</t>
  </si>
  <si>
    <t>Service Charge</t>
  </si>
  <si>
    <t>Effective Date</t>
  </si>
  <si>
    <t>($/Month)</t>
  </si>
  <si>
    <t>10" Meter &amp; Elevated Service Area</t>
  </si>
  <si>
    <t>Elev. Area</t>
  </si>
  <si>
    <t>Water</t>
  </si>
  <si>
    <t>Wholesale Rate ($/1,000 gal.)</t>
  </si>
  <si>
    <t>2022 Purchased Water Cost …........................................</t>
  </si>
  <si>
    <t>2023 Percent Rate Increase …..........................................</t>
  </si>
  <si>
    <t>Annual Percent Increase</t>
  </si>
  <si>
    <t>Purchased Water Cost  Adjustment …............................</t>
  </si>
  <si>
    <t>LONG TERM DISABLITY   (LTD)</t>
  </si>
  <si>
    <t>SHORT TERM DISABILTY (STD)</t>
  </si>
  <si>
    <t>LIFE INSURANCE</t>
  </si>
  <si>
    <t>ACC. DEATH &amp; DISMEM. (ADD)</t>
  </si>
  <si>
    <t>EMPLOYEE CONTRIBUTION FOR HEALTH</t>
  </si>
  <si>
    <t>LTD</t>
  </si>
  <si>
    <t>STD</t>
  </si>
  <si>
    <t>LIFE</t>
  </si>
  <si>
    <t>ADD</t>
  </si>
  <si>
    <t>COMMISSIONERS</t>
  </si>
  <si>
    <t xml:space="preserve">(See "Benefit Adjust 2" tab) </t>
  </si>
  <si>
    <t>2023 - Salaries &amp; Wages - Empl.</t>
  </si>
  <si>
    <t>2023 - Salaries &amp; Wages - Comm'r</t>
  </si>
  <si>
    <t>Total Salaries &amp; Wages</t>
  </si>
  <si>
    <t>2022 Benefits</t>
  </si>
  <si>
    <t xml:space="preserve">Total Benefits in PSC Annual Report </t>
  </si>
  <si>
    <t>Break-Out of Benefits</t>
  </si>
  <si>
    <t>Less Commissioner Contribution</t>
  </si>
  <si>
    <t>Less Employee Contribution</t>
  </si>
  <si>
    <t>Evaluation of 2023 Benefits</t>
  </si>
  <si>
    <t xml:space="preserve">Contribution Rate </t>
  </si>
  <si>
    <t>No. Employees w/ Health Insurance</t>
  </si>
  <si>
    <t>Stoploss per Employee/Month</t>
  </si>
  <si>
    <t>Months per Year</t>
  </si>
  <si>
    <t>Expected Funding Factor per Empl/Month</t>
  </si>
  <si>
    <t>Expected Funding Factor per Employee/Month</t>
  </si>
  <si>
    <t xml:space="preserve">Total Health Insur. Cost per Employee/Month </t>
  </si>
  <si>
    <t>Dental Fee per Employee/Month</t>
  </si>
  <si>
    <t>No. Employees w/ Dental Insurance</t>
  </si>
  <si>
    <t>Less Employee Contribution for Health &amp; Dental</t>
  </si>
  <si>
    <t>Vision Fee per Employee/Month</t>
  </si>
  <si>
    <t>STATE UNEMPLMNT TAX (SUTA)</t>
  </si>
  <si>
    <t>EMPLOYEE CONTRIBUTION</t>
  </si>
  <si>
    <t>Life Insurance (See "Benefit Adjust 2" Tab)</t>
  </si>
  <si>
    <t>Long Term Disability</t>
  </si>
  <si>
    <t>Short Term Disability</t>
  </si>
  <si>
    <t>Accidental Death &amp; Dismemberment</t>
  </si>
  <si>
    <t>State Unemployment Tax (SUTA)</t>
  </si>
  <si>
    <t>2022 Contribution Rate …................................................</t>
  </si>
  <si>
    <t>2023 Contribution Rate …................................................</t>
  </si>
  <si>
    <t>Effective July 1, 2023</t>
  </si>
  <si>
    <t>2022 Employees</t>
  </si>
  <si>
    <t>2023 Employees</t>
  </si>
  <si>
    <t xml:space="preserve">Stoploss per Employee/Month </t>
  </si>
  <si>
    <t>Dental Fee per Employee/Month - $3.75</t>
  </si>
  <si>
    <t>Vision Fee per Employee/Month - $3.75</t>
  </si>
  <si>
    <t>BENEFIT ADJUSTEMENTS</t>
  </si>
  <si>
    <t>2022 Total Benefits</t>
  </si>
  <si>
    <t>2023 Total Benefits</t>
  </si>
  <si>
    <t>Pro Forma Adjustment</t>
  </si>
  <si>
    <t>2023  Chemical Cost</t>
  </si>
  <si>
    <t>2022 Chemical Cost</t>
  </si>
  <si>
    <t>2022 Total (lbs. Used)</t>
  </si>
  <si>
    <t>2022 City Springs WTP       (lbs. Used)</t>
  </si>
  <si>
    <t>2022 White Mills WTP (lbs. Used)</t>
  </si>
  <si>
    <t>2023 Chemical Pricing ($/lb)</t>
  </si>
  <si>
    <t>2022 Chemical Pricing ($/lb)</t>
  </si>
  <si>
    <t>Item Description</t>
  </si>
  <si>
    <t>Item No.</t>
  </si>
  <si>
    <t>Bid Number 2023-004</t>
  </si>
  <si>
    <t>Hardin County Water District No. 2</t>
  </si>
  <si>
    <t>2023 Water Treatment Plant Chemical Bid Tabulation</t>
  </si>
  <si>
    <t>Potassium Permanganate (55 lbs. buckets)</t>
  </si>
  <si>
    <t>Potassium Permanganate (330 lbs. drums)</t>
  </si>
  <si>
    <t>Hydrofluosilicic Acid         (Bulk delivery)</t>
  </si>
  <si>
    <t>Chlorine                                 (Ton cylinders)</t>
  </si>
  <si>
    <t>Powdered Activated Carbon  (Bulk bags)</t>
  </si>
  <si>
    <t>Powdered Activated Carbon  (40-55 lb. bags)</t>
  </si>
  <si>
    <t>Polyaluminum Chloride           (Bulk delivery)</t>
  </si>
  <si>
    <t>Liquid Ammonium Sulfate (LAS) 40% (Bulk delivery)</t>
  </si>
  <si>
    <t>Percent Increase 2022 to 20223</t>
  </si>
  <si>
    <t>Total Annual Chemical Cost</t>
  </si>
  <si>
    <t>Sodium Hydroxide - 25%      (Bulk delivery)</t>
  </si>
  <si>
    <t>2022 Purchased Chemical Cost …................................................................</t>
  </si>
  <si>
    <t>2023 Percent Rate Increase …............................................................................</t>
  </si>
  <si>
    <t>Chemical Cost  Adjustment …….....................................................................</t>
  </si>
  <si>
    <t xml:space="preserve">2023 BOARD APPROVED RATE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</si>
</sst>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  <numFmt numFmtId="166" formatCode="&quot;$&quot;#,##0.00"/>
    <numFmt numFmtId="167" formatCode="_-&quot;$&quot;* #,##0.00_-;\-&quot;$&quot;* #,##0.00_-;_-&quot;$&quot;* &quot;-&quot;??_-;_-@_-"/>
    <numFmt numFmtId="168" formatCode="_-&quot;$&quot;* #,##0_-;\-&quot;$&quot;* #,##0_-;_-&quot;$&quot;* &quot;-&quot;??_-;_-@_-"/>
    <numFmt numFmtId="169" formatCode="mm/dd/yy;@"/>
    <numFmt numFmtId="170" formatCode="0.000%"/>
    <numFmt numFmtId="171" formatCode="_(* #,##0_);_(* \(#,##0\);_(* &quot;-&quot;??_);_(@_)"/>
    <numFmt numFmtId="172" formatCode="_(* #,##0.0000_);_(* \(#,##0.0000\);_(* &quot;-&quot;??_);_(@_)"/>
    <numFmt numFmtId="173" formatCode="0.0%"/>
    <numFmt numFmtId="174" formatCode="&quot;$&quot;#,##0.0000"/>
  </numFmts>
  <fonts count="12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59">
    <xf numFmtId="0" fontId="0" fillId="0" borderId="0" xfId="0"/>
    <xf numFmtId="0" fontId="0" fillId="0" borderId="0" xfId="0" applyAlignment="1">
      <alignment horizontal="left" indent="2"/>
    </xf>
    <xf numFmtId="164" fontId="0" fillId="0" borderId="0" xfId="0" applyNumberFormat="1"/>
    <xf numFmtId="0" fontId="0" fillId="0" borderId="1" xfId="0" applyBorder="1"/>
    <xf numFmtId="0" fontId="2" fillId="0" borderId="0" xfId="0" applyFont="1"/>
    <xf numFmtId="0" fontId="0" fillId="0" borderId="3" xfId="0" applyBorder="1"/>
    <xf numFmtId="0" fontId="0" fillId="0" borderId="4" xfId="0" applyBorder="1"/>
    <xf numFmtId="0" fontId="0" fillId="0" borderId="12" xfId="0" applyBorder="1"/>
    <xf numFmtId="3" fontId="0" fillId="0" borderId="1" xfId="0" applyNumberFormat="1" applyBorder="1"/>
    <xf numFmtId="0" fontId="0" fillId="0" borderId="5" xfId="0" applyBorder="1"/>
    <xf numFmtId="0" fontId="0" fillId="0" borderId="13" xfId="0" applyBorder="1"/>
    <xf numFmtId="0" fontId="0" fillId="0" borderId="12" xfId="0" applyBorder="1" applyAlignment="1">
      <alignment horizontal="left" indent="1"/>
    </xf>
    <xf numFmtId="0" fontId="0" fillId="0" borderId="12" xfId="0" applyBorder="1" applyAlignment="1">
      <alignment horizontal="left" indent="2"/>
    </xf>
    <xf numFmtId="0" fontId="2" fillId="0" borderId="1" xfId="0" applyFont="1" applyBorder="1"/>
    <xf numFmtId="0" fontId="6" fillId="0" borderId="0" xfId="4" applyFont="1"/>
    <xf numFmtId="0" fontId="4" fillId="0" borderId="0" xfId="4"/>
    <xf numFmtId="0" fontId="5" fillId="0" borderId="0" xfId="4" applyFont="1"/>
    <xf numFmtId="0" fontId="6" fillId="0" borderId="0" xfId="4" applyFont="1" applyAlignment="1">
      <alignment horizontal="right"/>
    </xf>
    <xf numFmtId="0" fontId="0" fillId="0" borderId="2" xfId="0" applyBorder="1"/>
    <xf numFmtId="44" fontId="4" fillId="0" borderId="0" xfId="4" applyNumberFormat="1"/>
    <xf numFmtId="2" fontId="8" fillId="2" borderId="0" xfId="4" applyNumberFormat="1" applyFont="1" applyFill="1" applyAlignment="1">
      <alignment horizontal="center"/>
    </xf>
    <xf numFmtId="5" fontId="0" fillId="0" borderId="0" xfId="0" applyNumberFormat="1"/>
    <xf numFmtId="165" fontId="0" fillId="0" borderId="0" xfId="1" applyNumberFormat="1" applyFont="1"/>
    <xf numFmtId="165" fontId="0" fillId="0" borderId="0" xfId="0" applyNumberFormat="1"/>
    <xf numFmtId="0" fontId="5" fillId="0" borderId="0" xfId="4" applyFont="1" applyAlignment="1">
      <alignment horizontal="center" wrapText="1"/>
    </xf>
    <xf numFmtId="0" fontId="5" fillId="0" borderId="0" xfId="4" applyFont="1" applyAlignment="1">
      <alignment horizontal="right"/>
    </xf>
    <xf numFmtId="167" fontId="6" fillId="3" borderId="1" xfId="6" applyFont="1" applyFill="1" applyBorder="1" applyAlignment="1">
      <alignment horizontal="left"/>
    </xf>
    <xf numFmtId="166" fontId="6" fillId="3" borderId="10" xfId="6" applyNumberFormat="1" applyFont="1" applyFill="1" applyBorder="1" applyAlignment="1">
      <alignment horizontal="right"/>
    </xf>
    <xf numFmtId="166" fontId="6" fillId="3" borderId="2" xfId="6" applyNumberFormat="1" applyFont="1" applyFill="1" applyBorder="1" applyAlignment="1">
      <alignment horizontal="right"/>
    </xf>
    <xf numFmtId="0" fontId="6" fillId="3" borderId="2" xfId="4" applyFont="1" applyFill="1" applyBorder="1" applyAlignment="1">
      <alignment horizontal="right"/>
    </xf>
    <xf numFmtId="166" fontId="6" fillId="3" borderId="15" xfId="6" applyNumberFormat="1" applyFont="1" applyFill="1" applyBorder="1" applyAlignment="1">
      <alignment horizontal="right"/>
    </xf>
    <xf numFmtId="2" fontId="5" fillId="3" borderId="19" xfId="4" applyNumberFormat="1" applyFont="1" applyFill="1" applyBorder="1" applyAlignment="1">
      <alignment horizontal="center" vertical="center" wrapText="1"/>
    </xf>
    <xf numFmtId="0" fontId="5" fillId="3" borderId="19" xfId="4" applyFont="1" applyFill="1" applyBorder="1" applyAlignment="1">
      <alignment horizontal="center" vertical="center" wrapText="1"/>
    </xf>
    <xf numFmtId="166" fontId="6" fillId="3" borderId="11" xfId="6" applyNumberFormat="1" applyFont="1" applyFill="1" applyBorder="1" applyAlignment="1">
      <alignment horizontal="right"/>
    </xf>
    <xf numFmtId="0" fontId="6" fillId="3" borderId="11" xfId="4" applyFont="1" applyFill="1" applyBorder="1" applyAlignment="1">
      <alignment horizontal="right"/>
    </xf>
    <xf numFmtId="168" fontId="6" fillId="3" borderId="1" xfId="6" applyNumberFormat="1" applyFont="1" applyFill="1" applyBorder="1" applyAlignment="1">
      <alignment horizontal="right"/>
    </xf>
    <xf numFmtId="0" fontId="6" fillId="3" borderId="1" xfId="4" applyFont="1" applyFill="1" applyBorder="1" applyAlignment="1">
      <alignment horizontal="right"/>
    </xf>
    <xf numFmtId="167" fontId="6" fillId="3" borderId="6" xfId="6" applyFont="1" applyFill="1" applyBorder="1" applyAlignment="1"/>
    <xf numFmtId="5" fontId="6" fillId="3" borderId="21" xfId="6" applyNumberFormat="1" applyFont="1" applyFill="1" applyBorder="1" applyAlignment="1">
      <alignment horizontal="right"/>
    </xf>
    <xf numFmtId="0" fontId="4" fillId="0" borderId="0" xfId="4" applyAlignment="1">
      <alignment horizontal="left" indent="1"/>
    </xf>
    <xf numFmtId="3" fontId="4" fillId="0" borderId="0" xfId="4" applyNumberFormat="1"/>
    <xf numFmtId="0" fontId="4" fillId="0" borderId="0" xfId="4" applyAlignment="1">
      <alignment horizontal="left" indent="7"/>
    </xf>
    <xf numFmtId="3" fontId="4" fillId="0" borderId="1" xfId="4" applyNumberFormat="1" applyBorder="1"/>
    <xf numFmtId="166" fontId="4" fillId="0" borderId="1" xfId="4" applyNumberFormat="1" applyBorder="1"/>
    <xf numFmtId="165" fontId="4" fillId="0" borderId="0" xfId="4" applyNumberFormat="1"/>
    <xf numFmtId="0" fontId="4" fillId="0" borderId="1" xfId="4" applyBorder="1"/>
    <xf numFmtId="165" fontId="6" fillId="0" borderId="2" xfId="6" applyNumberFormat="1" applyFont="1" applyFill="1" applyBorder="1" applyAlignment="1">
      <alignment horizontal="right"/>
    </xf>
    <xf numFmtId="165" fontId="6" fillId="0" borderId="0" xfId="4" applyNumberFormat="1" applyFont="1" applyAlignment="1">
      <alignment horizontal="right"/>
    </xf>
    <xf numFmtId="0" fontId="4" fillId="0" borderId="0" xfId="4" applyAlignment="1">
      <alignment horizontal="right"/>
    </xf>
    <xf numFmtId="165" fontId="6" fillId="0" borderId="11" xfId="6" applyNumberFormat="1" applyFont="1" applyFill="1" applyBorder="1" applyAlignment="1">
      <alignment horizontal="right"/>
    </xf>
    <xf numFmtId="165" fontId="6" fillId="0" borderId="15" xfId="6" applyNumberFormat="1" applyFont="1" applyFill="1" applyBorder="1" applyAlignment="1">
      <alignment horizontal="right"/>
    </xf>
    <xf numFmtId="0" fontId="0" fillId="0" borderId="2" xfId="0" applyBorder="1" applyAlignment="1">
      <alignment horizontal="center" wrapText="1"/>
    </xf>
    <xf numFmtId="0" fontId="0" fillId="0" borderId="19" xfId="0" applyBorder="1" applyAlignment="1">
      <alignment horizontal="center"/>
    </xf>
    <xf numFmtId="166" fontId="0" fillId="0" borderId="11" xfId="0" applyNumberFormat="1" applyBorder="1"/>
    <xf numFmtId="169" fontId="0" fillId="0" borderId="11" xfId="0" applyNumberForma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7" fontId="0" fillId="0" borderId="0" xfId="0" applyNumberFormat="1"/>
    <xf numFmtId="170" fontId="0" fillId="0" borderId="2" xfId="2" applyNumberFormat="1" applyFont="1" applyBorder="1"/>
    <xf numFmtId="170" fontId="0" fillId="0" borderId="1" xfId="2" applyNumberFormat="1" applyFont="1" applyBorder="1"/>
    <xf numFmtId="2" fontId="0" fillId="0" borderId="2" xfId="0" applyNumberFormat="1" applyBorder="1"/>
    <xf numFmtId="2" fontId="6" fillId="3" borderId="2" xfId="4" applyNumberFormat="1" applyFont="1" applyFill="1" applyBorder="1" applyAlignment="1">
      <alignment horizontal="right"/>
    </xf>
    <xf numFmtId="2" fontId="6" fillId="3" borderId="15" xfId="4" applyNumberFormat="1" applyFont="1" applyFill="1" applyBorder="1" applyAlignment="1">
      <alignment horizontal="right"/>
    </xf>
    <xf numFmtId="165" fontId="0" fillId="0" borderId="0" xfId="1" applyNumberFormat="1" applyFont="1" applyBorder="1"/>
    <xf numFmtId="164" fontId="2" fillId="0" borderId="0" xfId="0" applyNumberFormat="1" applyFont="1"/>
    <xf numFmtId="10" fontId="0" fillId="0" borderId="1" xfId="2" applyNumberFormat="1" applyFont="1" applyBorder="1"/>
    <xf numFmtId="4" fontId="0" fillId="0" borderId="1" xfId="0" applyNumberFormat="1" applyBorder="1"/>
    <xf numFmtId="5" fontId="0" fillId="0" borderId="1" xfId="0" applyNumberFormat="1" applyBorder="1"/>
    <xf numFmtId="0" fontId="7" fillId="0" borderId="0" xfId="4" applyFont="1"/>
    <xf numFmtId="0" fontId="2" fillId="0" borderId="3" xfId="0" applyFont="1" applyBorder="1"/>
    <xf numFmtId="0" fontId="2" fillId="0" borderId="4" xfId="0" applyFont="1" applyBorder="1"/>
    <xf numFmtId="165" fontId="2" fillId="0" borderId="5" xfId="1" applyNumberFormat="1" applyFont="1" applyBorder="1"/>
    <xf numFmtId="165" fontId="0" fillId="0" borderId="13" xfId="1" applyNumberFormat="1" applyFont="1" applyBorder="1"/>
    <xf numFmtId="0" fontId="0" fillId="0" borderId="12" xfId="0" applyBorder="1" applyAlignment="1">
      <alignment horizontal="left" indent="4"/>
    </xf>
    <xf numFmtId="0" fontId="0" fillId="0" borderId="0" xfId="0" applyAlignment="1">
      <alignment horizontal="left" indent="4"/>
    </xf>
    <xf numFmtId="165" fontId="0" fillId="0" borderId="13" xfId="0" applyNumberFormat="1" applyBorder="1"/>
    <xf numFmtId="165" fontId="2" fillId="0" borderId="7" xfId="0" applyNumberFormat="1" applyFont="1" applyBorder="1"/>
    <xf numFmtId="0" fontId="2" fillId="0" borderId="6" xfId="0" applyFont="1" applyBorder="1" applyAlignment="1">
      <alignment horizontal="center"/>
    </xf>
    <xf numFmtId="0" fontId="0" fillId="0" borderId="16" xfId="0" applyBorder="1" applyAlignment="1">
      <alignment horizontal="left" indent="2"/>
    </xf>
    <xf numFmtId="0" fontId="0" fillId="0" borderId="17" xfId="0" applyBorder="1" applyAlignment="1">
      <alignment horizontal="left" indent="2"/>
    </xf>
    <xf numFmtId="165" fontId="0" fillId="0" borderId="18" xfId="0" applyNumberFormat="1" applyBorder="1"/>
    <xf numFmtId="165" fontId="1" fillId="0" borderId="13" xfId="1" applyNumberFormat="1" applyFont="1" applyBorder="1"/>
    <xf numFmtId="166" fontId="0" fillId="0" borderId="0" xfId="1" applyNumberFormat="1" applyFont="1" applyBorder="1"/>
    <xf numFmtId="0" fontId="0" fillId="0" borderId="12" xfId="0" applyBorder="1" applyAlignment="1">
      <alignment horizontal="left"/>
    </xf>
    <xf numFmtId="164" fontId="0" fillId="0" borderId="12" xfId="0" applyNumberFormat="1" applyBorder="1" applyAlignment="1">
      <alignment horizontal="left" indent="1"/>
    </xf>
    <xf numFmtId="164" fontId="0" fillId="0" borderId="13" xfId="0" applyNumberFormat="1" applyBorder="1"/>
    <xf numFmtId="164" fontId="0" fillId="0" borderId="16" xfId="0" applyNumberFormat="1" applyBorder="1" applyAlignment="1">
      <alignment horizontal="left" indent="1"/>
    </xf>
    <xf numFmtId="0" fontId="0" fillId="0" borderId="17" xfId="0" applyBorder="1"/>
    <xf numFmtId="0" fontId="2" fillId="0" borderId="23" xfId="0" applyFont="1" applyBorder="1" applyAlignment="1">
      <alignment horizontal="center"/>
    </xf>
    <xf numFmtId="0" fontId="2" fillId="0" borderId="24" xfId="0" applyFont="1" applyBorder="1"/>
    <xf numFmtId="165" fontId="2" fillId="0" borderId="25" xfId="0" applyNumberFormat="1" applyFont="1" applyBorder="1"/>
    <xf numFmtId="0" fontId="3" fillId="0" borderId="6" xfId="0" applyFont="1" applyBorder="1" applyAlignment="1">
      <alignment horizontal="center"/>
    </xf>
    <xf numFmtId="0" fontId="9" fillId="0" borderId="1" xfId="0" applyFont="1" applyBorder="1"/>
    <xf numFmtId="165" fontId="3" fillId="0" borderId="7" xfId="0" applyNumberFormat="1" applyFont="1" applyBorder="1"/>
    <xf numFmtId="171" fontId="0" fillId="0" borderId="0" xfId="3" applyNumberFormat="1" applyFont="1"/>
    <xf numFmtId="172" fontId="0" fillId="0" borderId="0" xfId="3" applyNumberFormat="1" applyFont="1"/>
    <xf numFmtId="173" fontId="0" fillId="0" borderId="0" xfId="5" applyNumberFormat="1" applyFont="1"/>
    <xf numFmtId="171" fontId="4" fillId="0" borderId="15" xfId="3" applyNumberFormat="1" applyFont="1" applyBorder="1" applyAlignment="1">
      <alignment horizontal="center" vertical="center"/>
    </xf>
    <xf numFmtId="171" fontId="4" fillId="0" borderId="2" xfId="3" applyNumberFormat="1" applyFont="1" applyBorder="1" applyAlignment="1">
      <alignment horizontal="center" vertical="center"/>
    </xf>
    <xf numFmtId="171" fontId="4" fillId="0" borderId="2" xfId="3" applyNumberFormat="1" applyFont="1" applyFill="1" applyBorder="1" applyAlignment="1">
      <alignment horizontal="center" vertical="center" wrapText="1"/>
    </xf>
    <xf numFmtId="171" fontId="4" fillId="0" borderId="11" xfId="3" applyNumberFormat="1" applyFont="1" applyBorder="1" applyAlignment="1">
      <alignment horizontal="center" vertical="center"/>
    </xf>
    <xf numFmtId="0" fontId="10" fillId="0" borderId="0" xfId="4" applyFont="1" applyAlignment="1">
      <alignment horizontal="right"/>
    </xf>
    <xf numFmtId="171" fontId="8" fillId="0" borderId="0" xfId="3" applyNumberFormat="1" applyFont="1"/>
    <xf numFmtId="0" fontId="8" fillId="0" borderId="0" xfId="4" applyFont="1"/>
    <xf numFmtId="0" fontId="7" fillId="0" borderId="0" xfId="4" applyFont="1" applyAlignment="1">
      <alignment horizontal="left"/>
    </xf>
    <xf numFmtId="0" fontId="11" fillId="0" borderId="0" xfId="4" applyFont="1" applyAlignment="1">
      <alignment horizontal="center"/>
    </xf>
    <xf numFmtId="0" fontId="8" fillId="0" borderId="0" xfId="4" applyFont="1" applyAlignment="1">
      <alignment horizontal="left"/>
    </xf>
    <xf numFmtId="0" fontId="4" fillId="0" borderId="19" xfId="4" applyBorder="1" applyAlignment="1">
      <alignment horizontal="center" vertical="center" wrapText="1"/>
    </xf>
    <xf numFmtId="0" fontId="6" fillId="0" borderId="27" xfId="4" applyFont="1" applyBorder="1"/>
    <xf numFmtId="0" fontId="6" fillId="0" borderId="26" xfId="4" applyFont="1" applyBorder="1"/>
    <xf numFmtId="0" fontId="6" fillId="0" borderId="26" xfId="4" applyFont="1" applyBorder="1" applyAlignment="1">
      <alignment horizontal="left" vertical="center" indent="1"/>
    </xf>
    <xf numFmtId="171" fontId="6" fillId="0" borderId="26" xfId="3" applyNumberFormat="1" applyFont="1" applyBorder="1" applyAlignment="1">
      <alignment horizontal="left" vertical="center" indent="1"/>
    </xf>
    <xf numFmtId="171" fontId="6" fillId="0" borderId="21" xfId="3" applyNumberFormat="1" applyFont="1" applyBorder="1" applyAlignment="1">
      <alignment horizontal="left" vertical="center" indent="1"/>
    </xf>
    <xf numFmtId="0" fontId="6" fillId="0" borderId="8" xfId="4" applyFont="1" applyBorder="1"/>
    <xf numFmtId="0" fontId="6" fillId="0" borderId="1" xfId="4" applyFont="1" applyBorder="1"/>
    <xf numFmtId="0" fontId="6" fillId="0" borderId="1" xfId="4" applyFont="1" applyBorder="1" applyAlignment="1">
      <alignment horizontal="left" vertical="center" indent="1"/>
    </xf>
    <xf numFmtId="171" fontId="6" fillId="0" borderId="1" xfId="3" applyNumberFormat="1" applyFont="1" applyBorder="1" applyAlignment="1">
      <alignment horizontal="left" vertical="center" indent="1"/>
    </xf>
    <xf numFmtId="166" fontId="6" fillId="0" borderId="9" xfId="7" applyNumberFormat="1" applyFont="1" applyBorder="1" applyAlignment="1">
      <alignment vertical="center"/>
    </xf>
    <xf numFmtId="10" fontId="6" fillId="0" borderId="14" xfId="2" applyNumberFormat="1" applyFont="1" applyBorder="1" applyAlignment="1">
      <alignment vertical="center"/>
    </xf>
    <xf numFmtId="0" fontId="4" fillId="0" borderId="11" xfId="4" applyBorder="1" applyAlignment="1">
      <alignment horizontal="center" vertical="center"/>
    </xf>
    <xf numFmtId="0" fontId="4" fillId="0" borderId="11" xfId="4" applyBorder="1" applyAlignment="1">
      <alignment vertical="center" wrapText="1"/>
    </xf>
    <xf numFmtId="174" fontId="4" fillId="0" borderId="11" xfId="4" applyNumberFormat="1" applyBorder="1" applyAlignment="1">
      <alignment horizontal="center" vertical="center" wrapText="1"/>
    </xf>
    <xf numFmtId="0" fontId="4" fillId="0" borderId="2" xfId="4" applyBorder="1" applyAlignment="1">
      <alignment horizontal="center" vertical="center"/>
    </xf>
    <xf numFmtId="0" fontId="4" fillId="0" borderId="2" xfId="4" applyBorder="1" applyAlignment="1">
      <alignment vertical="center" wrapText="1"/>
    </xf>
    <xf numFmtId="174" fontId="4" fillId="0" borderId="2" xfId="4" applyNumberFormat="1" applyBorder="1" applyAlignment="1">
      <alignment horizontal="center" vertical="center" wrapText="1"/>
    </xf>
    <xf numFmtId="0" fontId="4" fillId="0" borderId="15" xfId="4" applyBorder="1" applyAlignment="1">
      <alignment horizontal="center" vertical="center"/>
    </xf>
    <xf numFmtId="0" fontId="4" fillId="0" borderId="15" xfId="4" applyBorder="1" applyAlignment="1">
      <alignment vertical="center" wrapText="1"/>
    </xf>
    <xf numFmtId="174" fontId="4" fillId="0" borderId="15" xfId="4" applyNumberFormat="1" applyBorder="1" applyAlignment="1">
      <alignment horizontal="center" vertical="center" wrapText="1"/>
    </xf>
    <xf numFmtId="165" fontId="4" fillId="0" borderId="11" xfId="7" applyNumberFormat="1" applyFont="1" applyBorder="1" applyAlignment="1">
      <alignment vertical="center"/>
    </xf>
    <xf numFmtId="165" fontId="4" fillId="0" borderId="2" xfId="7" applyNumberFormat="1" applyFont="1" applyBorder="1" applyAlignment="1">
      <alignment vertical="center"/>
    </xf>
    <xf numFmtId="165" fontId="4" fillId="0" borderId="15" xfId="7" applyNumberFormat="1" applyFont="1" applyBorder="1" applyAlignment="1">
      <alignment vertical="center"/>
    </xf>
    <xf numFmtId="165" fontId="6" fillId="0" borderId="22" xfId="7" applyNumberFormat="1" applyFont="1" applyBorder="1" applyAlignment="1">
      <alignment vertical="center"/>
    </xf>
    <xf numFmtId="165" fontId="6" fillId="0" borderId="21" xfId="7" applyNumberFormat="1" applyFont="1" applyBorder="1" applyAlignment="1">
      <alignment vertical="center"/>
    </xf>
    <xf numFmtId="2" fontId="6" fillId="3" borderId="19" xfId="4" applyNumberFormat="1" applyFont="1" applyFill="1" applyBorder="1" applyAlignment="1">
      <alignment horizontal="center" vertical="center" wrapText="1"/>
    </xf>
    <xf numFmtId="0" fontId="6" fillId="3" borderId="19" xfId="4" applyFont="1" applyFill="1" applyBorder="1" applyAlignment="1">
      <alignment horizontal="center" vertical="center" wrapText="1"/>
    </xf>
    <xf numFmtId="165" fontId="5" fillId="0" borderId="11" xfId="6" applyNumberFormat="1" applyFont="1" applyFill="1" applyBorder="1" applyAlignment="1">
      <alignment horizontal="right"/>
    </xf>
    <xf numFmtId="0" fontId="5" fillId="2" borderId="19" xfId="4" applyFont="1" applyFill="1" applyBorder="1" applyAlignment="1">
      <alignment horizontal="center" vertical="center" wrapText="1"/>
    </xf>
    <xf numFmtId="5" fontId="6" fillId="0" borderId="11" xfId="6" applyNumberFormat="1" applyFont="1" applyFill="1" applyBorder="1" applyAlignment="1">
      <alignment horizontal="right"/>
    </xf>
    <xf numFmtId="44" fontId="6" fillId="0" borderId="0" xfId="4" applyNumberFormat="1" applyFont="1"/>
    <xf numFmtId="0" fontId="1" fillId="0" borderId="0" xfId="0" applyFont="1"/>
    <xf numFmtId="5" fontId="6" fillId="0" borderId="2" xfId="6" applyNumberFormat="1" applyFont="1" applyFill="1" applyBorder="1" applyAlignment="1">
      <alignment horizontal="right"/>
    </xf>
    <xf numFmtId="0" fontId="1" fillId="0" borderId="0" xfId="0" applyFont="1" applyAlignment="1">
      <alignment horizontal="left" indent="1"/>
    </xf>
    <xf numFmtId="10" fontId="1" fillId="0" borderId="0" xfId="2" applyNumberFormat="1" applyFont="1"/>
    <xf numFmtId="7" fontId="1" fillId="0" borderId="0" xfId="0" applyNumberFormat="1" applyFont="1"/>
    <xf numFmtId="164" fontId="1" fillId="0" borderId="0" xfId="0" applyNumberFormat="1" applyFont="1"/>
    <xf numFmtId="0" fontId="6" fillId="0" borderId="0" xfId="4" applyFont="1" applyAlignment="1">
      <alignment horizontal="left" indent="1"/>
    </xf>
    <xf numFmtId="164" fontId="1" fillId="0" borderId="0" xfId="0" applyNumberFormat="1" applyFont="1" applyAlignment="1">
      <alignment horizontal="left" indent="1"/>
    </xf>
    <xf numFmtId="5" fontId="6" fillId="0" borderId="15" xfId="6" applyNumberFormat="1" applyFont="1" applyFill="1" applyBorder="1" applyAlignment="1">
      <alignment horizontal="right"/>
    </xf>
    <xf numFmtId="0" fontId="6" fillId="0" borderId="10" xfId="4" applyFont="1" applyBorder="1"/>
    <xf numFmtId="5" fontId="5" fillId="0" borderId="11" xfId="4" applyNumberFormat="1" applyFont="1" applyBorder="1"/>
    <xf numFmtId="0" fontId="3" fillId="0" borderId="0" xfId="0" applyFont="1"/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5" fillId="2" borderId="8" xfId="4" applyFont="1" applyFill="1" applyBorder="1" applyAlignment="1">
      <alignment horizontal="center" vertical="center" wrapText="1"/>
    </xf>
    <xf numFmtId="0" fontId="5" fillId="2" borderId="9" xfId="4" applyFont="1" applyFill="1" applyBorder="1" applyAlignment="1">
      <alignment horizontal="center" vertical="center" wrapText="1"/>
    </xf>
    <xf numFmtId="0" fontId="5" fillId="2" borderId="14" xfId="4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</cellXfs>
  <cellStyles count="8">
    <cellStyle name="Comma 2" xfId="3" xr:uid="{AAEBDF61-5060-401B-AD65-9DC2985B99B0}"/>
    <cellStyle name="Currency" xfId="1" builtinId="4"/>
    <cellStyle name="Currency 2" xfId="6" xr:uid="{FD869D48-AA0C-453B-A337-9FE733F4DCA1}"/>
    <cellStyle name="Currency 3" xfId="7" xr:uid="{616FB1B4-94E3-4DB7-ACE3-938DC1E6EEA3}"/>
    <cellStyle name="Normal" xfId="0" builtinId="0"/>
    <cellStyle name="Normal 2" xfId="4" xr:uid="{00BB009F-41EA-4FD4-B9C9-8F9473BE79EA}"/>
    <cellStyle name="Percent" xfId="2" builtinId="5"/>
    <cellStyle name="Percent 2" xfId="5" xr:uid="{6636C15C-9F85-4485-8F41-91105552D96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microsoft.com/office/2017/10/relationships/person" Target="persons/perso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NEWALS\STDFORMS\MATTFOR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nderwriting\Large%20Group\Reports\51_99%20Quarterly%20Rating\2nd%20Quarter%202008\2nd%20Qtr%202008%20Rates%20Benefits%20and%20Strings%20Revised%2002-22-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nderwriting\Large%20Group\Programs\KY%20Large%20Group%20Worksheet%20Version%2009-25-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nderwriting\Large%20Group\Files%20by%20Associate\MBARNETT\2007%20Projects\One%20Spreadsheet\KY%20Large%20Group%20Blue%203_0%20String%20Rates%20Benefits.xls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PROJECTS\2023\2023031\HCWD%20Rate%20Study.xlsx" TargetMode="External"/><Relationship Id="rId1" Type="http://schemas.openxmlformats.org/officeDocument/2006/relationships/externalLinkPath" Target="HCWD%20Rate%20Stud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v"/>
      <sheetName val="Gen1"/>
      <sheetName val="Gen2"/>
      <sheetName val="Gen3"/>
      <sheetName val="Med"/>
      <sheetName val="Rx"/>
      <sheetName val="Med&amp;Rx"/>
      <sheetName val="Den"/>
      <sheetName val="Vis"/>
      <sheetName val="Tot"/>
      <sheetName val="Tr"/>
      <sheetName val="Cr"/>
      <sheetName val="SL-TYPE"/>
      <sheetName val="Ac+"/>
      <sheetName val="RET"/>
      <sheetName val="Fin"/>
      <sheetName val="InsChg"/>
      <sheetName val="SLsumm"/>
      <sheetName val="Recap"/>
      <sheetName val="Exh_L&amp;A"/>
      <sheetName val="Exh_SF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&lt;100 Renewal Summary (2)"/>
      <sheetName val="Signoff"/>
      <sheetName val="New PCPM Comm Tble"/>
      <sheetName val="PCPM Comm Tble"/>
      <sheetName val="Manual Quote"/>
      <sheetName val="Group Information"/>
      <sheetName val="Ky Blue 3.0 PPO CSOS"/>
      <sheetName val="Tables"/>
      <sheetName val="3.0 CSOS Benefit Selection"/>
      <sheetName val="Fully Insured Proposal"/>
      <sheetName val="Contingent Premium Proposal"/>
      <sheetName val="Health Ancillary Proposal"/>
      <sheetName val="Blue 3.0 PPO Strings G1"/>
      <sheetName val="Blue 3.0 PPO Strings H1"/>
      <sheetName val="Blue 3.0 PPO Strings I1"/>
      <sheetName val="Blue 3.0 PPO Strings J1"/>
      <sheetName val="Blue 3.0 PPO Strings K1"/>
      <sheetName val="Blue 3.0 PPO Strings L1"/>
      <sheetName val="Blue 3.0 HDHP Strings"/>
      <sheetName val="Blue 3.0 HMO Strings"/>
      <sheetName val="Facets Rate Breakout 1 - 6"/>
      <sheetName val="Ky Blue 3.0 HMO CSOS"/>
      <sheetName val="Extract Rate Info"/>
      <sheetName val="Group Info"/>
      <sheetName val="&lt;100 Renewal Summary"/>
      <sheetName val="HRA Benefits"/>
      <sheetName val="HSA Benefits"/>
      <sheetName val="HIA Benefits"/>
      <sheetName val="Group Renewal Information"/>
      <sheetName val="Calc UW Adj Rates"/>
      <sheetName val="PPO Strings G H"/>
      <sheetName val="PPO Strings I J"/>
      <sheetName val="PPO Strings K L"/>
      <sheetName val="PPO Strings HDHP"/>
      <sheetName val="HRA Strings"/>
      <sheetName val="HRA Plan Yr Strings"/>
      <sheetName val="HSA Strings"/>
      <sheetName val="HIA Strings"/>
      <sheetName val="Hosp Surg Strings"/>
      <sheetName val="PPO 3.0 BENEFITS"/>
      <sheetName val="HRA LUMENOUS 3.0 BENEFITS"/>
      <sheetName val="HRA Plan Yr BENEFITS"/>
      <sheetName val="HSA LUMENOUS 3.0 BENEFITS"/>
      <sheetName val="HIA LUMENOUS 3.0 BENEFITS"/>
      <sheetName val="HOSPITAL SURGICAL BENEFITS"/>
      <sheetName val="Relativities"/>
      <sheetName val="Blue 03 PPO String Factors"/>
      <sheetName val="Ky Blue 3.0 PPO Strings"/>
      <sheetName val="2002 PPO String Factors"/>
      <sheetName val="2002 HMO String Factors"/>
      <sheetName val="Ky Blue 2.0 PPO Strings"/>
      <sheetName val="Ky Blue 3.0 HMO Strings"/>
      <sheetName val="Blue 03 HMO String Factors"/>
      <sheetName val="2002 HMO String Benefits"/>
      <sheetName val="Fully Insured Renewal"/>
      <sheetName val="Ky Blue 2.0 PPO CSOS"/>
      <sheetName val="HDHP 2.0 Facto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1">
          <cell r="B1" t="str">
            <v>Hardin County Water District 2</v>
          </cell>
        </row>
        <row r="2">
          <cell r="B2" t="str">
            <v>00063641</v>
          </cell>
        </row>
        <row r="3">
          <cell r="B3" t="str">
            <v>PPO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cros"/>
      <sheetName val="Signoff"/>
      <sheetName val="ASO Signoff"/>
      <sheetName val="Notes"/>
      <sheetName val="Manual Rating"/>
      <sheetName val="User Input"/>
      <sheetName val="Calculation Worksheet"/>
      <sheetName val="Access Fee Calculator"/>
      <sheetName val="Benefit Sheet 1 Information"/>
      <sheetName val="FI Benefit Sheet1"/>
      <sheetName val="ASO Benefit Sheet1"/>
      <sheetName val="Contingent Premium Sheet1"/>
      <sheetName val="Benefit Sheet 2 Information"/>
      <sheetName val="FI Benefit Sheet2"/>
      <sheetName val="ASO Benefit Sheet2"/>
      <sheetName val="ASO Renewal Projection"/>
      <sheetName val="ASO Totals Renewal"/>
      <sheetName val="ASO Medical Renewal"/>
      <sheetName val="ASO Drug Renewal"/>
      <sheetName val="ASO Renewal Fixed Rts"/>
      <sheetName val="ASO Renewal Rates"/>
      <sheetName val="Vision Input"/>
      <sheetName val="FI Vision Benefit Sheet1"/>
      <sheetName val="ASO Vision Benefit Sheet1"/>
      <sheetName val="Dental Benefit Info"/>
      <sheetName val="Dental Benefit Sheet1"/>
      <sheetName val="ASO Proposal Benefit1"/>
      <sheetName val="ASO Proposal Benefit2"/>
      <sheetName val="ASO Proposal Benefit3"/>
      <sheetName val="ASO Proposal Benefit4"/>
      <sheetName val="ASO Proposal 1-4 Totals"/>
      <sheetName val="ASO Proposal Benefit5"/>
      <sheetName val="ASO Proposal Benefit6"/>
      <sheetName val="ASO Proposal Benefit7"/>
      <sheetName val="ASO Proposal Benefit8"/>
      <sheetName val="ASO Proposal 5-8 Totals"/>
      <sheetName val="ASO Comparison"/>
      <sheetName val="Assumptions"/>
      <sheetName val="ASO Assumption Input"/>
      <sheetName val="Assumptions ASO"/>
      <sheetName val="SB 175"/>
      <sheetName val="PPO Strings G H"/>
      <sheetName val="PPO Strings I J"/>
      <sheetName val="PPO Strings K L"/>
      <sheetName val="PPO Strings HDHP"/>
      <sheetName val="HRA Strings"/>
      <sheetName val="HSA Strings"/>
      <sheetName val="HIA Strings"/>
      <sheetName val="PPO 3.0 BENEFITS"/>
      <sheetName val="HRA LUMENOUS 3.0 BENEFITS"/>
      <sheetName val="HSA LUMENOUS 3.0 BENEFITS"/>
      <sheetName val="HIA LUMENOUS 3.0 BENEFITS"/>
      <sheetName val="Facets Rate Sheet"/>
      <sheetName val="PCPM Comm Tble"/>
      <sheetName val="New PCPM Comm Tble"/>
      <sheetName val="Cobra"/>
      <sheetName val="FI Input Rate Guarantee"/>
      <sheetName val="FI Rate Guarantee Notice"/>
      <sheetName val="Checklist May2007"/>
      <sheetName val="Ky Blue 3.0 PPO CSOS"/>
      <sheetName val="String Benefit Listing"/>
      <sheetName val="Stop Loss Factors"/>
      <sheetName val="2007 Vision ASO rates"/>
      <sheetName val="Vision FI Rates"/>
      <sheetName val="Dental Blue CSOS"/>
      <sheetName val="Dental Blue Strings"/>
      <sheetName val="LGRS Illustration Record"/>
      <sheetName val="Tables"/>
      <sheetName val="Relativities"/>
      <sheetName val="Copy 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>
        <row r="5">
          <cell r="D5">
            <v>1</v>
          </cell>
        </row>
        <row r="64">
          <cell r="D64">
            <v>1</v>
          </cell>
        </row>
        <row r="94">
          <cell r="D94">
            <v>1</v>
          </cell>
        </row>
        <row r="110">
          <cell r="D110">
            <v>1</v>
          </cell>
        </row>
        <row r="118">
          <cell r="D118">
            <v>1</v>
          </cell>
        </row>
        <row r="139">
          <cell r="D139">
            <v>1</v>
          </cell>
        </row>
      </sheetData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cros"/>
      <sheetName val="Relativities"/>
      <sheetName val="Manual Rating"/>
      <sheetName val="Ky Blue 3.0 PPO CSOS"/>
      <sheetName val="Tables"/>
      <sheetName val="Sheet1"/>
      <sheetName val="User Input"/>
      <sheetName val="FI Benefit Sheet1"/>
      <sheetName val="FI Benefit Sheet2"/>
      <sheetName val="ASO Benefit Sheet1"/>
      <sheetName val="PPO Strings G H"/>
      <sheetName val="PPO Strings I J"/>
      <sheetName val="PPO Strings K L"/>
      <sheetName val="PPO Strings HDHP"/>
      <sheetName val="HRA Strings"/>
      <sheetName val="HSA Strings"/>
      <sheetName val="HIA Strings"/>
      <sheetName val="PPO 3.0 BENEFITS"/>
      <sheetName val="HRA LUMENOUS 3.0 BENEFITS"/>
      <sheetName val="HSA LUMENOUS 3.0 BENEFITS"/>
      <sheetName val="HIA LUMENOUS 3.0 BENEFITS"/>
      <sheetName val="Signoff"/>
      <sheetName val="Facets Rate Sheet"/>
      <sheetName val="PCPM Comm Tble"/>
      <sheetName val="New PCPM Comm Tble"/>
      <sheetName val="String Benefit Listing"/>
      <sheetName val="String Info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>
        <row r="7">
          <cell r="D7" t="str">
            <v>op-123</v>
          </cell>
        </row>
      </sheetData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x Bill Anlys"/>
      <sheetName val="Hist Rev &amp; Exp"/>
      <sheetName val="Adjust Operations"/>
      <sheetName val="Deprec Adjust"/>
      <sheetName val="Debt Service"/>
      <sheetName val="Allocate Deprec"/>
      <sheetName val="Allocate Plant"/>
      <sheetName val="System Info"/>
      <sheetName val="Factors"/>
      <sheetName val="Wholesale"/>
      <sheetName val="Wholesale (2)"/>
      <sheetName val="O&amp;M Retail"/>
      <sheetName val="Units of Service"/>
      <sheetName val="Calc Rates"/>
      <sheetName val="Rate Tbl"/>
      <sheetName val="Rate Compare"/>
      <sheetName val="PP Bill Anlys"/>
      <sheetName val="Cover"/>
    </sheetNames>
    <sheetDataSet>
      <sheetData sheetId="0" refreshError="1"/>
      <sheetData sheetId="1" refreshError="1"/>
      <sheetData sheetId="2">
        <row r="21">
          <cell r="F21">
            <v>4415847</v>
          </cell>
        </row>
        <row r="24">
          <cell r="F24">
            <v>989113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Shaun Youravich" id="{C165D429-A3B5-4E97-B2E1-3B386DAE69B4}" userId="S::syouravich@hcwd2.org::4a399ae7-042c-4c65-902a-dc3e0bd29adb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48" dT="2023-06-06T20:15:55.34" personId="{C165D429-A3B5-4E97-B2E1-3B386DAE69B4}" id="{3A62AD08-EABE-42A0-910D-9A683D4CE1E3}">
    <text xml:space="preserve">Includes OT from Nate P
</text>
  </threadedComment>
  <threadedComment ref="D68" dT="2023-06-06T20:13:52.29" personId="{C165D429-A3B5-4E97-B2E1-3B386DAE69B4}" id="{90F623E7-118C-4CBD-A6E3-4D28AC95E10E}">
    <text>Includes OT from Chrystal N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DCD9C-4C7F-457E-A427-EC63D1C28047}">
  <sheetPr>
    <tabColor rgb="FFFF0000"/>
    <pageSetUpPr fitToPage="1"/>
  </sheetPr>
  <dimension ref="A1:K243"/>
  <sheetViews>
    <sheetView zoomScaleNormal="100" workbookViewId="0">
      <pane xSplit="1" ySplit="2" topLeftCell="B3" activePane="bottomRight" state="frozen"/>
      <selection pane="topRight" activeCell="D1" sqref="D1"/>
      <selection pane="bottomLeft" activeCell="A6" sqref="A6"/>
      <selection pane="bottomRight" activeCell="K34" sqref="K34"/>
    </sheetView>
  </sheetViews>
  <sheetFormatPr defaultColWidth="8" defaultRowHeight="21.95" customHeight="1" x14ac:dyDescent="0.2"/>
  <cols>
    <col min="1" max="2" width="12.625" style="20" customWidth="1"/>
    <col min="3" max="6" width="12.625" style="15" customWidth="1"/>
    <col min="7" max="7" width="5.375" style="15" bestFit="1" customWidth="1"/>
    <col min="8" max="8" width="41.375" style="15" customWidth="1"/>
    <col min="9" max="9" width="7.625" style="15" customWidth="1"/>
    <col min="10" max="10" width="13.25" style="15" customWidth="1"/>
    <col min="11" max="11" width="14.125" style="15" customWidth="1"/>
    <col min="12" max="27" width="5.375" style="15" bestFit="1" customWidth="1"/>
    <col min="28" max="16384" width="8" style="15"/>
  </cols>
  <sheetData>
    <row r="1" spans="1:11" ht="21.95" customHeight="1" x14ac:dyDescent="0.25">
      <c r="A1" s="67" t="s">
        <v>12</v>
      </c>
      <c r="B1" s="67"/>
      <c r="C1" s="67"/>
      <c r="D1" s="67"/>
      <c r="E1" s="67"/>
      <c r="F1" s="67"/>
      <c r="G1" s="67"/>
      <c r="H1" s="67"/>
      <c r="I1" s="14"/>
      <c r="J1" s="14"/>
      <c r="K1" s="14"/>
    </row>
    <row r="2" spans="1:11" ht="63" customHeight="1" thickBot="1" x14ac:dyDescent="0.3">
      <c r="A2" s="132" t="s">
        <v>13</v>
      </c>
      <c r="B2" s="132" t="s">
        <v>152</v>
      </c>
      <c r="C2" s="133" t="s">
        <v>19</v>
      </c>
      <c r="D2" s="133" t="s">
        <v>20</v>
      </c>
      <c r="E2" s="133" t="s">
        <v>21</v>
      </c>
      <c r="F2" s="133" t="s">
        <v>22</v>
      </c>
      <c r="G2" s="24"/>
      <c r="H2" s="14"/>
      <c r="I2" s="14"/>
      <c r="J2" s="14"/>
      <c r="K2" s="14"/>
    </row>
    <row r="3" spans="1:11" ht="15" customHeight="1" x14ac:dyDescent="0.25">
      <c r="A3" s="33">
        <v>25.16</v>
      </c>
      <c r="B3" s="33">
        <v>27.52</v>
      </c>
      <c r="C3" s="33">
        <f>B3*2080</f>
        <v>57241.599999999999</v>
      </c>
      <c r="D3" s="34">
        <v>0</v>
      </c>
      <c r="E3" s="33">
        <f>(B3*1.5)*D3</f>
        <v>0</v>
      </c>
      <c r="F3" s="33">
        <f>C3+E3</f>
        <v>57241.599999999999</v>
      </c>
      <c r="G3" s="14"/>
      <c r="H3" s="16" t="s">
        <v>27</v>
      </c>
      <c r="I3" s="16"/>
      <c r="J3" s="16"/>
      <c r="K3" s="46">
        <f>F76</f>
        <v>4452816.8630000008</v>
      </c>
    </row>
    <row r="4" spans="1:11" ht="15" customHeight="1" x14ac:dyDescent="0.25">
      <c r="A4" s="28">
        <v>20.29</v>
      </c>
      <c r="B4" s="28">
        <v>22.45</v>
      </c>
      <c r="C4" s="28">
        <f t="shared" ref="C4:C67" si="0">B4*2080</f>
        <v>46696</v>
      </c>
      <c r="D4" s="29">
        <v>22</v>
      </c>
      <c r="E4" s="28">
        <f>(B4*1.5)*D4</f>
        <v>740.84999999999991</v>
      </c>
      <c r="F4" s="28">
        <f t="shared" ref="F4:F67" si="1">C4+E4</f>
        <v>47436.85</v>
      </c>
      <c r="G4" s="14"/>
      <c r="H4" s="16" t="s">
        <v>28</v>
      </c>
      <c r="I4" s="16"/>
      <c r="J4" s="16"/>
      <c r="K4" s="46">
        <f>C88</f>
        <v>827562.67203999998</v>
      </c>
    </row>
    <row r="5" spans="1:11" ht="15" customHeight="1" x14ac:dyDescent="0.25">
      <c r="A5" s="28">
        <v>25.97</v>
      </c>
      <c r="B5" s="28">
        <v>28.36</v>
      </c>
      <c r="C5" s="28">
        <f t="shared" si="0"/>
        <v>58988.799999999996</v>
      </c>
      <c r="D5" s="29">
        <v>50</v>
      </c>
      <c r="E5" s="28">
        <f t="shared" ref="E5:E67" si="2">(B5*1.5)*D5</f>
        <v>2127</v>
      </c>
      <c r="F5" s="28">
        <f t="shared" si="1"/>
        <v>61115.799999999996</v>
      </c>
      <c r="G5" s="14"/>
      <c r="H5" s="16" t="s">
        <v>29</v>
      </c>
      <c r="I5" s="16"/>
      <c r="J5" s="16"/>
      <c r="K5" s="46">
        <f>I16</f>
        <v>29952</v>
      </c>
    </row>
    <row r="6" spans="1:11" ht="15" customHeight="1" x14ac:dyDescent="0.2">
      <c r="A6" s="28">
        <v>27.91</v>
      </c>
      <c r="B6" s="28">
        <v>30.38</v>
      </c>
      <c r="C6" s="28">
        <f t="shared" si="0"/>
        <v>63190.400000000001</v>
      </c>
      <c r="D6" s="29">
        <v>6.75</v>
      </c>
      <c r="E6" s="28">
        <f t="shared" si="2"/>
        <v>307.59750000000003</v>
      </c>
      <c r="F6" s="28">
        <f t="shared" si="1"/>
        <v>63497.997500000005</v>
      </c>
      <c r="G6" s="14"/>
      <c r="H6" s="39" t="s">
        <v>30</v>
      </c>
      <c r="I6" s="40">
        <v>32</v>
      </c>
      <c r="J6" s="15" t="s">
        <v>31</v>
      </c>
      <c r="K6" s="47"/>
    </row>
    <row r="7" spans="1:11" ht="15" customHeight="1" x14ac:dyDescent="0.2">
      <c r="A7" s="28">
        <v>20.98</v>
      </c>
      <c r="B7" s="28">
        <v>23.060000000000002</v>
      </c>
      <c r="C7" s="28">
        <f t="shared" si="0"/>
        <v>47964.800000000003</v>
      </c>
      <c r="D7" s="29">
        <v>17.25</v>
      </c>
      <c r="E7" s="28">
        <f t="shared" si="2"/>
        <v>596.67750000000001</v>
      </c>
      <c r="F7" s="28">
        <f t="shared" si="1"/>
        <v>48561.477500000001</v>
      </c>
      <c r="G7" s="14"/>
      <c r="H7" s="41" t="s">
        <v>32</v>
      </c>
      <c r="I7" s="40">
        <f>52*5</f>
        <v>260</v>
      </c>
      <c r="J7" s="15" t="s">
        <v>33</v>
      </c>
      <c r="K7" s="48"/>
    </row>
    <row r="8" spans="1:11" ht="15" customHeight="1" x14ac:dyDescent="0.2">
      <c r="A8" s="28">
        <v>20.07</v>
      </c>
      <c r="B8" s="28">
        <v>22.02</v>
      </c>
      <c r="C8" s="28">
        <f t="shared" si="0"/>
        <v>45801.599999999999</v>
      </c>
      <c r="D8" s="29">
        <v>40.25</v>
      </c>
      <c r="E8" s="28">
        <f t="shared" si="2"/>
        <v>1329.4575</v>
      </c>
      <c r="F8" s="28">
        <f t="shared" si="1"/>
        <v>47131.057499999995</v>
      </c>
      <c r="G8" s="14"/>
      <c r="H8" s="41" t="s">
        <v>34</v>
      </c>
      <c r="I8" s="40">
        <f>I6*I7</f>
        <v>8320</v>
      </c>
      <c r="J8" s="15" t="s">
        <v>35</v>
      </c>
      <c r="K8" s="48"/>
    </row>
    <row r="9" spans="1:11" ht="15" customHeight="1" x14ac:dyDescent="0.2">
      <c r="A9" s="28">
        <v>22.76</v>
      </c>
      <c r="B9" s="28">
        <v>25.130000000000003</v>
      </c>
      <c r="C9" s="28">
        <f t="shared" si="0"/>
        <v>52270.400000000009</v>
      </c>
      <c r="D9" s="29">
        <v>9</v>
      </c>
      <c r="E9" s="28">
        <f t="shared" si="2"/>
        <v>339.25500000000005</v>
      </c>
      <c r="F9" s="28">
        <f t="shared" si="1"/>
        <v>52609.655000000006</v>
      </c>
      <c r="G9" s="14"/>
      <c r="H9" s="39" t="s">
        <v>36</v>
      </c>
      <c r="I9" s="40">
        <v>16</v>
      </c>
      <c r="J9" s="15" t="s">
        <v>31</v>
      </c>
      <c r="K9" s="48"/>
    </row>
    <row r="10" spans="1:11" ht="15" customHeight="1" x14ac:dyDescent="0.2">
      <c r="A10" s="28">
        <v>26.49</v>
      </c>
      <c r="B10" s="28">
        <v>28.9</v>
      </c>
      <c r="C10" s="28">
        <f t="shared" si="0"/>
        <v>60112</v>
      </c>
      <c r="D10" s="29">
        <v>18</v>
      </c>
      <c r="E10" s="28">
        <f t="shared" si="2"/>
        <v>780.3</v>
      </c>
      <c r="F10" s="28">
        <f t="shared" si="1"/>
        <v>60892.3</v>
      </c>
      <c r="G10" s="14"/>
      <c r="H10" s="41" t="s">
        <v>37</v>
      </c>
      <c r="I10" s="40">
        <v>104</v>
      </c>
      <c r="J10" s="15" t="s">
        <v>33</v>
      </c>
      <c r="K10" s="48"/>
    </row>
    <row r="11" spans="1:11" ht="15" customHeight="1" x14ac:dyDescent="0.2">
      <c r="A11" s="28">
        <v>24.22</v>
      </c>
      <c r="B11" s="28">
        <v>26.54</v>
      </c>
      <c r="C11" s="28">
        <f t="shared" si="0"/>
        <v>55203.199999999997</v>
      </c>
      <c r="D11" s="29">
        <v>24.75</v>
      </c>
      <c r="E11" s="28">
        <f t="shared" si="2"/>
        <v>985.29750000000001</v>
      </c>
      <c r="F11" s="28">
        <f t="shared" si="1"/>
        <v>56188.497499999998</v>
      </c>
      <c r="G11" s="14"/>
      <c r="H11" s="41" t="s">
        <v>34</v>
      </c>
      <c r="I11" s="42">
        <f>I9*I10</f>
        <v>1664</v>
      </c>
      <c r="J11" s="15" t="s">
        <v>35</v>
      </c>
      <c r="K11" s="48"/>
    </row>
    <row r="12" spans="1:11" ht="15" customHeight="1" x14ac:dyDescent="0.2">
      <c r="A12" s="28">
        <v>26.15</v>
      </c>
      <c r="B12" s="28">
        <v>28.279999999999998</v>
      </c>
      <c r="C12" s="28">
        <f t="shared" si="0"/>
        <v>58822.399999999994</v>
      </c>
      <c r="D12" s="29">
        <v>4.25</v>
      </c>
      <c r="E12" s="28">
        <f t="shared" si="2"/>
        <v>180.28499999999997</v>
      </c>
      <c r="F12" s="28">
        <f t="shared" si="1"/>
        <v>59002.684999999998</v>
      </c>
      <c r="G12" s="14"/>
      <c r="H12" s="39" t="s">
        <v>38</v>
      </c>
      <c r="I12" s="40">
        <f>I8+I11</f>
        <v>9984</v>
      </c>
      <c r="J12" s="15" t="s">
        <v>35</v>
      </c>
      <c r="K12" s="48"/>
    </row>
    <row r="13" spans="1:11" ht="15" customHeight="1" x14ac:dyDescent="0.2">
      <c r="A13" s="28">
        <v>31.29</v>
      </c>
      <c r="B13" s="28">
        <v>33.269999999999996</v>
      </c>
      <c r="C13" s="28">
        <f t="shared" si="0"/>
        <v>69201.599999999991</v>
      </c>
      <c r="D13" s="29">
        <v>18</v>
      </c>
      <c r="E13" s="28">
        <f t="shared" si="2"/>
        <v>898.28999999999985</v>
      </c>
      <c r="F13" s="28">
        <f t="shared" si="1"/>
        <v>70099.889999999985</v>
      </c>
      <c r="G13" s="14"/>
      <c r="H13" s="39" t="s">
        <v>39</v>
      </c>
      <c r="I13" s="43">
        <v>1.5</v>
      </c>
      <c r="J13" s="15" t="s">
        <v>40</v>
      </c>
      <c r="K13" s="17"/>
    </row>
    <row r="14" spans="1:11" ht="15" customHeight="1" x14ac:dyDescent="0.2">
      <c r="A14" s="28">
        <v>20.07</v>
      </c>
      <c r="B14" s="28">
        <v>21.82</v>
      </c>
      <c r="C14" s="28">
        <f t="shared" si="0"/>
        <v>45385.599999999999</v>
      </c>
      <c r="D14" s="29">
        <v>0</v>
      </c>
      <c r="E14" s="28">
        <f t="shared" si="2"/>
        <v>0</v>
      </c>
      <c r="F14" s="28">
        <f t="shared" si="1"/>
        <v>45385.599999999999</v>
      </c>
      <c r="G14" s="14"/>
      <c r="H14" s="39" t="s">
        <v>43</v>
      </c>
      <c r="I14" s="44">
        <f>I12*I13</f>
        <v>14976</v>
      </c>
      <c r="J14" s="15" t="s">
        <v>42</v>
      </c>
      <c r="K14" s="48"/>
    </row>
    <row r="15" spans="1:11" ht="15" customHeight="1" x14ac:dyDescent="0.2">
      <c r="A15" s="28">
        <v>20.63</v>
      </c>
      <c r="B15" s="28">
        <v>22.81</v>
      </c>
      <c r="C15" s="28">
        <f t="shared" si="0"/>
        <v>47444.799999999996</v>
      </c>
      <c r="D15" s="29">
        <v>24.75</v>
      </c>
      <c r="E15" s="28">
        <f t="shared" si="2"/>
        <v>846.82124999999996</v>
      </c>
      <c r="F15" s="28">
        <f t="shared" si="1"/>
        <v>48291.621249999997</v>
      </c>
      <c r="G15" s="14"/>
      <c r="H15" s="39" t="s">
        <v>44</v>
      </c>
      <c r="I15" s="45">
        <v>2</v>
      </c>
      <c r="K15" s="48"/>
    </row>
    <row r="16" spans="1:11" ht="15" customHeight="1" x14ac:dyDescent="0.2">
      <c r="A16" s="28">
        <v>21.71</v>
      </c>
      <c r="B16" s="28">
        <v>23.958333333333336</v>
      </c>
      <c r="C16" s="28">
        <f t="shared" si="0"/>
        <v>49833.333333333336</v>
      </c>
      <c r="D16" s="29">
        <v>16</v>
      </c>
      <c r="E16" s="28">
        <f t="shared" si="2"/>
        <v>575</v>
      </c>
      <c r="F16" s="28">
        <f t="shared" si="1"/>
        <v>50408.333333333336</v>
      </c>
      <c r="G16" s="14"/>
      <c r="H16" s="39" t="s">
        <v>41</v>
      </c>
      <c r="I16" s="44">
        <f>I14*I15</f>
        <v>29952</v>
      </c>
      <c r="K16" s="48"/>
    </row>
    <row r="17" spans="1:11" ht="15" customHeight="1" x14ac:dyDescent="0.25">
      <c r="A17" s="28">
        <v>30.01</v>
      </c>
      <c r="B17" s="28">
        <v>32.260000000000005</v>
      </c>
      <c r="C17" s="28">
        <f t="shared" si="0"/>
        <v>67100.800000000017</v>
      </c>
      <c r="D17" s="29">
        <v>86</v>
      </c>
      <c r="E17" s="28">
        <f t="shared" si="2"/>
        <v>4161.5400000000009</v>
      </c>
      <c r="F17" s="28">
        <f t="shared" si="1"/>
        <v>71262.340000000026</v>
      </c>
      <c r="G17" s="14"/>
      <c r="H17" s="16" t="s">
        <v>16</v>
      </c>
      <c r="I17" s="16"/>
      <c r="J17" s="16"/>
      <c r="K17" s="46">
        <f>I30</f>
        <v>23950</v>
      </c>
    </row>
    <row r="18" spans="1:11" ht="15" customHeight="1" x14ac:dyDescent="0.2">
      <c r="A18" s="28">
        <v>28.58</v>
      </c>
      <c r="B18" s="28">
        <v>30.79</v>
      </c>
      <c r="C18" s="28">
        <f t="shared" si="0"/>
        <v>64043.199999999997</v>
      </c>
      <c r="D18" s="29">
        <v>25</v>
      </c>
      <c r="E18" s="28">
        <f t="shared" si="2"/>
        <v>1154.625</v>
      </c>
      <c r="F18" s="28">
        <f t="shared" si="1"/>
        <v>65197.824999999997</v>
      </c>
      <c r="G18" s="14"/>
      <c r="H18" s="39" t="s">
        <v>45</v>
      </c>
      <c r="I18" s="40">
        <f>52*5</f>
        <v>260</v>
      </c>
      <c r="J18" s="15" t="s">
        <v>46</v>
      </c>
      <c r="K18" s="48"/>
    </row>
    <row r="19" spans="1:11" ht="15" customHeight="1" x14ac:dyDescent="0.2">
      <c r="A19" s="28">
        <v>35.21</v>
      </c>
      <c r="B19" s="28">
        <v>37.26</v>
      </c>
      <c r="C19" s="28">
        <f t="shared" si="0"/>
        <v>77500.800000000003</v>
      </c>
      <c r="D19" s="29">
        <v>41</v>
      </c>
      <c r="E19" s="28">
        <f t="shared" si="2"/>
        <v>2291.4900000000002</v>
      </c>
      <c r="F19" s="28">
        <f t="shared" si="1"/>
        <v>79792.290000000008</v>
      </c>
      <c r="G19" s="14"/>
      <c r="H19" s="41" t="s">
        <v>47</v>
      </c>
      <c r="I19" s="42">
        <v>11</v>
      </c>
      <c r="J19" s="15" t="s">
        <v>33</v>
      </c>
      <c r="K19" s="48"/>
    </row>
    <row r="20" spans="1:11" ht="15" customHeight="1" x14ac:dyDescent="0.2">
      <c r="A20" s="28">
        <v>20.46</v>
      </c>
      <c r="B20" s="28">
        <v>22.630000000000003</v>
      </c>
      <c r="C20" s="28">
        <f t="shared" si="0"/>
        <v>47070.400000000009</v>
      </c>
      <c r="D20" s="29">
        <v>6.25</v>
      </c>
      <c r="E20" s="28">
        <f t="shared" si="2"/>
        <v>212.15625000000006</v>
      </c>
      <c r="F20" s="28">
        <f t="shared" si="1"/>
        <v>47282.556250000009</v>
      </c>
      <c r="G20" s="14"/>
      <c r="H20" s="41" t="s">
        <v>48</v>
      </c>
      <c r="I20" s="40">
        <f>I18-I19</f>
        <v>249</v>
      </c>
      <c r="J20" s="15" t="s">
        <v>46</v>
      </c>
      <c r="K20" s="48"/>
    </row>
    <row r="21" spans="1:11" ht="15" customHeight="1" x14ac:dyDescent="0.2">
      <c r="A21" s="28">
        <v>28.78</v>
      </c>
      <c r="B21" s="28">
        <v>30.990000000000002</v>
      </c>
      <c r="C21" s="28">
        <f t="shared" si="0"/>
        <v>64459.200000000004</v>
      </c>
      <c r="D21" s="29">
        <v>12.25</v>
      </c>
      <c r="E21" s="28">
        <f t="shared" si="2"/>
        <v>569.44124999999997</v>
      </c>
      <c r="F21" s="28">
        <f t="shared" si="1"/>
        <v>65028.641250000008</v>
      </c>
      <c r="G21" s="14"/>
      <c r="H21" s="41" t="s">
        <v>49</v>
      </c>
      <c r="I21" s="43">
        <v>25</v>
      </c>
      <c r="J21" s="15" t="s">
        <v>50</v>
      </c>
      <c r="K21" s="48"/>
    </row>
    <row r="22" spans="1:11" ht="15" customHeight="1" x14ac:dyDescent="0.2">
      <c r="A22" s="28">
        <v>33.21</v>
      </c>
      <c r="B22" s="28">
        <v>35.89</v>
      </c>
      <c r="C22" s="28">
        <f t="shared" si="0"/>
        <v>74651.199999999997</v>
      </c>
      <c r="D22" s="29">
        <v>53.25</v>
      </c>
      <c r="E22" s="28">
        <f t="shared" si="2"/>
        <v>2866.7137499999999</v>
      </c>
      <c r="F22" s="28">
        <f t="shared" si="1"/>
        <v>77517.913749999992</v>
      </c>
      <c r="G22" s="14"/>
      <c r="H22" s="41" t="s">
        <v>51</v>
      </c>
      <c r="I22" s="44">
        <f>I20*I21</f>
        <v>6225</v>
      </c>
      <c r="K22" s="48"/>
    </row>
    <row r="23" spans="1:11" ht="15" customHeight="1" x14ac:dyDescent="0.2">
      <c r="A23" s="28">
        <v>26.5</v>
      </c>
      <c r="B23" s="28">
        <v>28.65</v>
      </c>
      <c r="C23" s="28">
        <f t="shared" si="0"/>
        <v>59592</v>
      </c>
      <c r="D23" s="29">
        <v>49</v>
      </c>
      <c r="E23" s="28">
        <f t="shared" si="2"/>
        <v>2105.7749999999996</v>
      </c>
      <c r="F23" s="28">
        <f t="shared" si="1"/>
        <v>61697.775000000001</v>
      </c>
      <c r="G23" s="14"/>
      <c r="H23" s="39" t="s">
        <v>52</v>
      </c>
      <c r="I23" s="40">
        <f>52*2</f>
        <v>104</v>
      </c>
      <c r="J23" s="15" t="s">
        <v>33</v>
      </c>
      <c r="K23" s="48"/>
    </row>
    <row r="24" spans="1:11" ht="15" customHeight="1" x14ac:dyDescent="0.2">
      <c r="A24" s="28">
        <v>28.95</v>
      </c>
      <c r="B24" s="28">
        <v>31.46</v>
      </c>
      <c r="C24" s="28">
        <f t="shared" si="0"/>
        <v>65436.800000000003</v>
      </c>
      <c r="D24" s="29">
        <v>149.25</v>
      </c>
      <c r="E24" s="28">
        <f t="shared" si="2"/>
        <v>7043.1075000000001</v>
      </c>
      <c r="F24" s="28">
        <f t="shared" si="1"/>
        <v>72479.907500000001</v>
      </c>
      <c r="G24" s="14"/>
      <c r="H24" s="41" t="s">
        <v>53</v>
      </c>
      <c r="I24" s="42">
        <v>11</v>
      </c>
      <c r="J24" s="15" t="s">
        <v>33</v>
      </c>
      <c r="K24" s="48"/>
    </row>
    <row r="25" spans="1:11" ht="15" customHeight="1" x14ac:dyDescent="0.2">
      <c r="A25" s="28">
        <v>23.24</v>
      </c>
      <c r="B25" s="28">
        <v>25.52</v>
      </c>
      <c r="C25" s="28">
        <f t="shared" si="0"/>
        <v>53081.599999999999</v>
      </c>
      <c r="D25" s="29">
        <v>0.5</v>
      </c>
      <c r="E25" s="28">
        <f t="shared" si="2"/>
        <v>19.14</v>
      </c>
      <c r="F25" s="28">
        <f t="shared" si="1"/>
        <v>53100.74</v>
      </c>
      <c r="G25" s="14"/>
      <c r="H25" s="41" t="s">
        <v>54</v>
      </c>
      <c r="I25" s="40">
        <f>I23+I24</f>
        <v>115</v>
      </c>
      <c r="J25" s="15" t="s">
        <v>33</v>
      </c>
      <c r="K25" s="48"/>
    </row>
    <row r="26" spans="1:11" ht="15" customHeight="1" x14ac:dyDescent="0.2">
      <c r="A26" s="28">
        <v>22.23</v>
      </c>
      <c r="B26" s="28">
        <v>24.36</v>
      </c>
      <c r="C26" s="28">
        <f t="shared" si="0"/>
        <v>50668.799999999996</v>
      </c>
      <c r="D26" s="29">
        <v>144.25</v>
      </c>
      <c r="E26" s="28">
        <f t="shared" si="2"/>
        <v>5270.8949999999995</v>
      </c>
      <c r="F26" s="28">
        <f t="shared" si="1"/>
        <v>55939.694999999992</v>
      </c>
      <c r="G26" s="14"/>
      <c r="H26" s="41" t="s">
        <v>55</v>
      </c>
      <c r="I26" s="43">
        <v>50</v>
      </c>
      <c r="J26" s="15" t="s">
        <v>50</v>
      </c>
      <c r="K26" s="48"/>
    </row>
    <row r="27" spans="1:11" ht="15" customHeight="1" x14ac:dyDescent="0.2">
      <c r="A27" s="28">
        <v>29.41</v>
      </c>
      <c r="B27" s="28">
        <v>31.64</v>
      </c>
      <c r="C27" s="28">
        <f t="shared" si="0"/>
        <v>65811.199999999997</v>
      </c>
      <c r="D27" s="29">
        <v>5.5</v>
      </c>
      <c r="E27" s="28">
        <f t="shared" si="2"/>
        <v>261.03000000000003</v>
      </c>
      <c r="F27" s="28">
        <f t="shared" si="1"/>
        <v>66072.23</v>
      </c>
      <c r="G27" s="14"/>
      <c r="H27" s="41" t="s">
        <v>56</v>
      </c>
      <c r="I27" s="44">
        <f>I25*I26</f>
        <v>5750</v>
      </c>
      <c r="K27" s="17"/>
    </row>
    <row r="28" spans="1:11" ht="15" customHeight="1" x14ac:dyDescent="0.2">
      <c r="A28" s="28">
        <v>29.63</v>
      </c>
      <c r="B28" s="28">
        <v>31.869999999999997</v>
      </c>
      <c r="C28" s="28">
        <f t="shared" si="0"/>
        <v>66289.599999999991</v>
      </c>
      <c r="D28" s="29">
        <v>73.5</v>
      </c>
      <c r="E28" s="28">
        <f t="shared" si="2"/>
        <v>3513.6674999999996</v>
      </c>
      <c r="F28" s="28">
        <f t="shared" si="1"/>
        <v>69803.267499999987</v>
      </c>
      <c r="G28" s="14"/>
      <c r="H28" s="39" t="s">
        <v>57</v>
      </c>
      <c r="I28" s="40">
        <f>I22+I27</f>
        <v>11975</v>
      </c>
      <c r="J28" s="15" t="s">
        <v>58</v>
      </c>
      <c r="K28" s="17"/>
    </row>
    <row r="29" spans="1:11" ht="15" customHeight="1" x14ac:dyDescent="0.2">
      <c r="A29" s="28">
        <v>23.68</v>
      </c>
      <c r="B29" s="28">
        <v>26.21</v>
      </c>
      <c r="C29" s="28">
        <f t="shared" si="0"/>
        <v>54516.800000000003</v>
      </c>
      <c r="D29" s="29">
        <v>25</v>
      </c>
      <c r="E29" s="28">
        <f t="shared" si="2"/>
        <v>982.875</v>
      </c>
      <c r="F29" s="28">
        <f t="shared" si="1"/>
        <v>55499.675000000003</v>
      </c>
      <c r="G29" s="14"/>
      <c r="H29" s="39" t="s">
        <v>59</v>
      </c>
      <c r="I29" s="42">
        <v>2</v>
      </c>
      <c r="K29" s="17"/>
    </row>
    <row r="30" spans="1:11" ht="15" customHeight="1" x14ac:dyDescent="0.2">
      <c r="A30" s="28">
        <v>29.43</v>
      </c>
      <c r="B30" s="28">
        <v>31.66</v>
      </c>
      <c r="C30" s="28">
        <f t="shared" si="0"/>
        <v>65852.800000000003</v>
      </c>
      <c r="D30" s="60">
        <v>42.25</v>
      </c>
      <c r="E30" s="28">
        <f t="shared" si="2"/>
        <v>2006.4525000000001</v>
      </c>
      <c r="F30" s="28">
        <f t="shared" si="1"/>
        <v>67859.252500000002</v>
      </c>
      <c r="G30" s="14"/>
      <c r="H30" s="39" t="s">
        <v>60</v>
      </c>
      <c r="I30" s="44">
        <f>I28*I29</f>
        <v>23950</v>
      </c>
      <c r="K30" s="17"/>
    </row>
    <row r="31" spans="1:11" ht="15" customHeight="1" thickBot="1" x14ac:dyDescent="0.3">
      <c r="A31" s="28">
        <v>29.2</v>
      </c>
      <c r="B31" s="28">
        <v>31.13</v>
      </c>
      <c r="C31" s="28">
        <f t="shared" si="0"/>
        <v>64750.400000000001</v>
      </c>
      <c r="D31" s="60">
        <v>2</v>
      </c>
      <c r="E31" s="28">
        <f t="shared" si="2"/>
        <v>93.39</v>
      </c>
      <c r="F31" s="28">
        <f t="shared" si="1"/>
        <v>64843.79</v>
      </c>
      <c r="G31" s="14"/>
      <c r="H31" s="16" t="s">
        <v>17</v>
      </c>
      <c r="I31" s="16"/>
      <c r="J31" s="16"/>
      <c r="K31" s="50">
        <f>500*81</f>
        <v>40500</v>
      </c>
    </row>
    <row r="32" spans="1:11" ht="15" customHeight="1" thickTop="1" x14ac:dyDescent="0.25">
      <c r="A32" s="28">
        <v>22.78</v>
      </c>
      <c r="B32" s="28">
        <v>24.585000000000001</v>
      </c>
      <c r="C32" s="28">
        <f t="shared" si="0"/>
        <v>51136.800000000003</v>
      </c>
      <c r="D32" s="60">
        <v>0</v>
      </c>
      <c r="E32" s="28">
        <f t="shared" si="2"/>
        <v>0</v>
      </c>
      <c r="F32" s="28">
        <f t="shared" si="1"/>
        <v>51136.800000000003</v>
      </c>
      <c r="G32" s="14"/>
      <c r="H32" s="25" t="s">
        <v>61</v>
      </c>
      <c r="I32" s="25"/>
      <c r="J32" s="25"/>
      <c r="K32" s="49">
        <f>K3+K4+K5+K17+K31</f>
        <v>5374781.5350400005</v>
      </c>
    </row>
    <row r="33" spans="1:11" ht="15" customHeight="1" thickBot="1" x14ac:dyDescent="0.3">
      <c r="A33" s="28">
        <v>20.98</v>
      </c>
      <c r="B33" s="28">
        <v>23.17</v>
      </c>
      <c r="C33" s="28">
        <f t="shared" si="0"/>
        <v>48193.600000000006</v>
      </c>
      <c r="D33" s="60">
        <v>116.75</v>
      </c>
      <c r="E33" s="28">
        <f t="shared" si="2"/>
        <v>4057.6462500000002</v>
      </c>
      <c r="F33" s="28">
        <f t="shared" si="1"/>
        <v>52251.246250000004</v>
      </c>
      <c r="G33" s="14"/>
      <c r="H33" s="25" t="s">
        <v>62</v>
      </c>
      <c r="I33" s="14"/>
      <c r="J33" s="14"/>
      <c r="K33" s="50">
        <f>'[5]Adjust Operations'!$F$21</f>
        <v>4415847</v>
      </c>
    </row>
    <row r="34" spans="1:11" ht="15" customHeight="1" thickTop="1" x14ac:dyDescent="0.25">
      <c r="A34" s="28">
        <v>30.14</v>
      </c>
      <c r="B34" s="28">
        <v>32.700000000000003</v>
      </c>
      <c r="C34" s="28">
        <f t="shared" si="0"/>
        <v>68016</v>
      </c>
      <c r="D34" s="60">
        <v>19.75</v>
      </c>
      <c r="E34" s="28">
        <f t="shared" si="2"/>
        <v>968.73750000000007</v>
      </c>
      <c r="F34" s="28">
        <f t="shared" si="1"/>
        <v>68984.737500000003</v>
      </c>
      <c r="G34" s="14"/>
      <c r="H34" s="25" t="s">
        <v>63</v>
      </c>
      <c r="I34" s="14"/>
      <c r="J34" s="14"/>
      <c r="K34" s="134">
        <f>K32-K33</f>
        <v>958934.53504000045</v>
      </c>
    </row>
    <row r="35" spans="1:11" ht="15" customHeight="1" x14ac:dyDescent="0.2">
      <c r="A35" s="28">
        <v>22.03</v>
      </c>
      <c r="B35" s="28">
        <v>24.37</v>
      </c>
      <c r="C35" s="28">
        <f t="shared" si="0"/>
        <v>50689.599999999999</v>
      </c>
      <c r="D35" s="60">
        <v>314</v>
      </c>
      <c r="E35" s="28">
        <f t="shared" si="2"/>
        <v>11478.27</v>
      </c>
      <c r="F35" s="28">
        <f t="shared" si="1"/>
        <v>62167.869999999995</v>
      </c>
      <c r="G35" s="14"/>
    </row>
    <row r="36" spans="1:11" ht="15" customHeight="1" x14ac:dyDescent="0.2">
      <c r="A36" s="28">
        <v>22.62</v>
      </c>
      <c r="B36" s="28">
        <v>25.1</v>
      </c>
      <c r="C36" s="28">
        <f t="shared" si="0"/>
        <v>52208</v>
      </c>
      <c r="D36" s="60">
        <v>5.5</v>
      </c>
      <c r="E36" s="28">
        <f t="shared" si="2"/>
        <v>207.07500000000005</v>
      </c>
      <c r="F36" s="28">
        <f t="shared" si="1"/>
        <v>52415.074999999997</v>
      </c>
      <c r="G36" s="14"/>
    </row>
    <row r="37" spans="1:11" ht="15" customHeight="1" x14ac:dyDescent="0.2">
      <c r="A37" s="28">
        <v>27.39</v>
      </c>
      <c r="B37" s="28">
        <v>29.84</v>
      </c>
      <c r="C37" s="28">
        <f t="shared" si="0"/>
        <v>62067.199999999997</v>
      </c>
      <c r="D37" s="60">
        <v>28.5</v>
      </c>
      <c r="E37" s="28">
        <f t="shared" si="2"/>
        <v>1275.6599999999999</v>
      </c>
      <c r="F37" s="28">
        <f t="shared" si="1"/>
        <v>63342.86</v>
      </c>
      <c r="G37" s="14"/>
    </row>
    <row r="38" spans="1:11" ht="15" customHeight="1" x14ac:dyDescent="0.2">
      <c r="A38" s="28">
        <v>33.26</v>
      </c>
      <c r="B38" s="28">
        <v>35.28</v>
      </c>
      <c r="C38" s="28">
        <f t="shared" si="0"/>
        <v>73382.400000000009</v>
      </c>
      <c r="D38" s="60">
        <v>111.75</v>
      </c>
      <c r="E38" s="28">
        <f t="shared" si="2"/>
        <v>5913.81</v>
      </c>
      <c r="F38" s="28">
        <f t="shared" si="1"/>
        <v>79296.210000000006</v>
      </c>
      <c r="G38" s="14"/>
      <c r="H38" s="14"/>
      <c r="I38" s="14"/>
      <c r="J38" s="14"/>
      <c r="K38" s="14"/>
    </row>
    <row r="39" spans="1:11" ht="15" customHeight="1" x14ac:dyDescent="0.2">
      <c r="A39" s="28">
        <v>28.62</v>
      </c>
      <c r="B39" s="28">
        <v>30.830000000000002</v>
      </c>
      <c r="C39" s="28">
        <f t="shared" si="0"/>
        <v>64126.400000000001</v>
      </c>
      <c r="D39" s="60">
        <v>40.75</v>
      </c>
      <c r="E39" s="28">
        <f t="shared" si="2"/>
        <v>1884.4837500000001</v>
      </c>
      <c r="F39" s="28">
        <f t="shared" si="1"/>
        <v>66010.883750000008</v>
      </c>
      <c r="G39" s="14"/>
      <c r="H39" s="14"/>
      <c r="I39" s="14"/>
      <c r="J39" s="14"/>
      <c r="K39" s="14"/>
    </row>
    <row r="40" spans="1:11" ht="15" customHeight="1" x14ac:dyDescent="0.2">
      <c r="A40" s="28">
        <v>22.37</v>
      </c>
      <c r="B40" s="28">
        <v>24.73</v>
      </c>
      <c r="C40" s="28">
        <f t="shared" si="0"/>
        <v>51438.400000000001</v>
      </c>
      <c r="D40" s="60">
        <v>27.75</v>
      </c>
      <c r="E40" s="28">
        <f t="shared" si="2"/>
        <v>1029.38625</v>
      </c>
      <c r="F40" s="28">
        <f t="shared" si="1"/>
        <v>52467.786250000005</v>
      </c>
      <c r="G40" s="14"/>
      <c r="H40" s="14"/>
      <c r="I40" s="14"/>
      <c r="J40" s="14"/>
      <c r="K40" s="14"/>
    </row>
    <row r="41" spans="1:11" ht="15" customHeight="1" x14ac:dyDescent="0.2">
      <c r="A41" s="28">
        <v>22.39</v>
      </c>
      <c r="B41" s="28">
        <v>24.64</v>
      </c>
      <c r="C41" s="28">
        <f t="shared" si="0"/>
        <v>51251.200000000004</v>
      </c>
      <c r="D41" s="60">
        <v>0</v>
      </c>
      <c r="E41" s="28">
        <f t="shared" si="2"/>
        <v>0</v>
      </c>
      <c r="F41" s="28">
        <f t="shared" si="1"/>
        <v>51251.200000000004</v>
      </c>
      <c r="G41" s="14"/>
      <c r="H41" s="14"/>
      <c r="I41" s="14"/>
      <c r="J41" s="14"/>
      <c r="K41" s="14"/>
    </row>
    <row r="42" spans="1:11" ht="15" customHeight="1" x14ac:dyDescent="0.2">
      <c r="A42" s="28">
        <v>34.82</v>
      </c>
      <c r="B42" s="28">
        <v>36.869999999999997</v>
      </c>
      <c r="C42" s="28">
        <f t="shared" si="0"/>
        <v>76689.599999999991</v>
      </c>
      <c r="D42" s="60">
        <v>1.75</v>
      </c>
      <c r="E42" s="28">
        <f t="shared" si="2"/>
        <v>96.783749999999984</v>
      </c>
      <c r="F42" s="28">
        <f t="shared" si="1"/>
        <v>76786.383749999994</v>
      </c>
      <c r="G42" s="14"/>
      <c r="H42" s="14"/>
      <c r="I42" s="14"/>
      <c r="J42" s="14"/>
      <c r="K42" s="14"/>
    </row>
    <row r="43" spans="1:11" ht="15" customHeight="1" x14ac:dyDescent="0.2">
      <c r="A43" s="28">
        <v>31.89</v>
      </c>
      <c r="B43" s="28">
        <v>34.200000000000003</v>
      </c>
      <c r="C43" s="28">
        <f t="shared" si="0"/>
        <v>71136</v>
      </c>
      <c r="D43" s="60">
        <v>54.75</v>
      </c>
      <c r="E43" s="28">
        <f t="shared" si="2"/>
        <v>2808.6750000000002</v>
      </c>
      <c r="F43" s="28">
        <f t="shared" si="1"/>
        <v>73944.675000000003</v>
      </c>
      <c r="G43" s="14"/>
      <c r="H43" s="14"/>
      <c r="I43" s="14"/>
      <c r="J43" s="14"/>
      <c r="K43" s="14"/>
    </row>
    <row r="44" spans="1:11" ht="15" customHeight="1" x14ac:dyDescent="0.2">
      <c r="A44" s="28">
        <v>22.03</v>
      </c>
      <c r="B44" s="28">
        <v>24.26</v>
      </c>
      <c r="C44" s="28">
        <f t="shared" si="0"/>
        <v>50460.800000000003</v>
      </c>
      <c r="D44" s="60">
        <v>144.25</v>
      </c>
      <c r="E44" s="28">
        <f t="shared" si="2"/>
        <v>5249.2574999999997</v>
      </c>
      <c r="F44" s="28">
        <f t="shared" si="1"/>
        <v>55710.057500000003</v>
      </c>
      <c r="G44" s="14"/>
      <c r="H44" s="14"/>
      <c r="I44" s="14"/>
      <c r="J44" s="14"/>
      <c r="K44" s="14"/>
    </row>
    <row r="45" spans="1:11" ht="15" customHeight="1" x14ac:dyDescent="0.2">
      <c r="A45" s="28">
        <v>32.729999999999997</v>
      </c>
      <c r="B45" s="28">
        <v>35.059999999999995</v>
      </c>
      <c r="C45" s="28">
        <f t="shared" si="0"/>
        <v>72924.799999999988</v>
      </c>
      <c r="D45" s="60">
        <v>44</v>
      </c>
      <c r="E45" s="28">
        <f t="shared" si="2"/>
        <v>2313.9599999999996</v>
      </c>
      <c r="F45" s="28">
        <f t="shared" si="1"/>
        <v>75238.759999999995</v>
      </c>
      <c r="G45" s="14"/>
      <c r="H45" s="14"/>
      <c r="I45" s="14"/>
      <c r="J45" s="14"/>
      <c r="K45" s="14"/>
    </row>
    <row r="46" spans="1:11" ht="15" customHeight="1" x14ac:dyDescent="0.2">
      <c r="A46" s="28">
        <v>32.369999999999997</v>
      </c>
      <c r="B46" s="28">
        <v>34.69</v>
      </c>
      <c r="C46" s="28">
        <f t="shared" si="0"/>
        <v>72155.199999999997</v>
      </c>
      <c r="D46" s="60">
        <v>62</v>
      </c>
      <c r="E46" s="28">
        <f t="shared" si="2"/>
        <v>3226.1699999999996</v>
      </c>
      <c r="F46" s="28">
        <f t="shared" si="1"/>
        <v>75381.37</v>
      </c>
      <c r="G46" s="14"/>
      <c r="H46" s="14"/>
      <c r="I46" s="14"/>
      <c r="J46" s="14"/>
      <c r="K46" s="14"/>
    </row>
    <row r="47" spans="1:11" ht="15" customHeight="1" x14ac:dyDescent="0.2">
      <c r="A47" s="28">
        <v>27.19</v>
      </c>
      <c r="B47" s="28">
        <v>29.630000000000003</v>
      </c>
      <c r="C47" s="28">
        <f t="shared" si="0"/>
        <v>61630.400000000009</v>
      </c>
      <c r="D47" s="60">
        <v>0.5</v>
      </c>
      <c r="E47" s="28">
        <f t="shared" si="2"/>
        <v>22.222500000000004</v>
      </c>
      <c r="F47" s="28">
        <f t="shared" si="1"/>
        <v>61652.622500000012</v>
      </c>
      <c r="G47" s="14"/>
      <c r="H47" s="14"/>
      <c r="I47" s="14"/>
      <c r="J47" s="14"/>
      <c r="K47" s="14"/>
    </row>
    <row r="48" spans="1:11" ht="15" customHeight="1" x14ac:dyDescent="0.2">
      <c r="A48" s="28">
        <v>27.15</v>
      </c>
      <c r="B48" s="28">
        <v>29.31</v>
      </c>
      <c r="C48" s="28">
        <f t="shared" si="0"/>
        <v>60964.799999999996</v>
      </c>
      <c r="D48" s="60">
        <f>100+124.25</f>
        <v>224.25</v>
      </c>
      <c r="E48" s="28">
        <f t="shared" si="2"/>
        <v>9859.151249999999</v>
      </c>
      <c r="F48" s="28">
        <f t="shared" si="1"/>
        <v>70823.951249999998</v>
      </c>
      <c r="G48" s="14"/>
      <c r="H48" s="14"/>
      <c r="I48" s="14"/>
      <c r="J48" s="14"/>
      <c r="K48" s="14"/>
    </row>
    <row r="49" spans="1:11" ht="15" customHeight="1" x14ac:dyDescent="0.2">
      <c r="A49" s="28">
        <v>23.9</v>
      </c>
      <c r="B49" s="28">
        <v>26.209999999999997</v>
      </c>
      <c r="C49" s="28">
        <f t="shared" si="0"/>
        <v>54516.799999999996</v>
      </c>
      <c r="D49" s="60">
        <v>10.5</v>
      </c>
      <c r="E49" s="28">
        <f t="shared" si="2"/>
        <v>412.8075</v>
      </c>
      <c r="F49" s="28">
        <f t="shared" si="1"/>
        <v>54929.607499999998</v>
      </c>
      <c r="G49" s="14"/>
      <c r="H49" s="14"/>
      <c r="I49" s="14"/>
      <c r="J49" s="14"/>
      <c r="K49" s="14"/>
    </row>
    <row r="50" spans="1:11" ht="15" customHeight="1" x14ac:dyDescent="0.2">
      <c r="A50" s="28">
        <v>26.58</v>
      </c>
      <c r="B50" s="28">
        <v>28.729999999999997</v>
      </c>
      <c r="C50" s="28">
        <f t="shared" si="0"/>
        <v>59758.399999999994</v>
      </c>
      <c r="D50" s="60">
        <v>30.75</v>
      </c>
      <c r="E50" s="28">
        <f t="shared" si="2"/>
        <v>1325.1712499999999</v>
      </c>
      <c r="F50" s="28">
        <f t="shared" si="1"/>
        <v>61083.571249999994</v>
      </c>
      <c r="G50" s="14"/>
      <c r="H50" s="14"/>
      <c r="I50" s="14"/>
      <c r="J50" s="14"/>
      <c r="K50" s="14"/>
    </row>
    <row r="51" spans="1:11" ht="15" customHeight="1" x14ac:dyDescent="0.2">
      <c r="A51" s="28">
        <v>26.88</v>
      </c>
      <c r="B51" s="28">
        <v>29.04</v>
      </c>
      <c r="C51" s="28">
        <f t="shared" si="0"/>
        <v>60403.199999999997</v>
      </c>
      <c r="D51" s="60">
        <v>170</v>
      </c>
      <c r="E51" s="28">
        <f t="shared" si="2"/>
        <v>7405.2000000000007</v>
      </c>
      <c r="F51" s="28">
        <f t="shared" si="1"/>
        <v>67808.399999999994</v>
      </c>
      <c r="G51" s="14"/>
      <c r="H51" s="14"/>
      <c r="I51" s="14"/>
      <c r="J51" s="14"/>
      <c r="K51" s="14"/>
    </row>
    <row r="52" spans="1:11" ht="15" customHeight="1" x14ac:dyDescent="0.2">
      <c r="A52" s="28">
        <v>24.46</v>
      </c>
      <c r="B52" s="28">
        <v>26.79</v>
      </c>
      <c r="C52" s="28">
        <f t="shared" si="0"/>
        <v>55723.199999999997</v>
      </c>
      <c r="D52" s="60">
        <v>0.5</v>
      </c>
      <c r="E52" s="28">
        <f t="shared" si="2"/>
        <v>20.092500000000001</v>
      </c>
      <c r="F52" s="28">
        <f t="shared" si="1"/>
        <v>55743.292499999996</v>
      </c>
      <c r="G52" s="14"/>
      <c r="H52" s="14"/>
      <c r="I52" s="14"/>
      <c r="J52" s="14"/>
      <c r="K52" s="14"/>
    </row>
    <row r="53" spans="1:11" ht="15" customHeight="1" x14ac:dyDescent="0.2">
      <c r="A53" s="28">
        <v>35.51</v>
      </c>
      <c r="B53" s="28">
        <v>37.57</v>
      </c>
      <c r="C53" s="28">
        <f t="shared" si="0"/>
        <v>78145.600000000006</v>
      </c>
      <c r="D53" s="60">
        <v>31.5</v>
      </c>
      <c r="E53" s="28">
        <f t="shared" si="2"/>
        <v>1775.1825000000001</v>
      </c>
      <c r="F53" s="28">
        <f t="shared" si="1"/>
        <v>79920.782500000001</v>
      </c>
      <c r="G53" s="14"/>
      <c r="H53" s="14"/>
      <c r="I53" s="14"/>
      <c r="J53" s="14"/>
      <c r="K53" s="14"/>
    </row>
    <row r="54" spans="1:11" ht="15" customHeight="1" x14ac:dyDescent="0.2">
      <c r="A54" s="28">
        <v>23.52</v>
      </c>
      <c r="B54" s="28">
        <v>25.689999999999998</v>
      </c>
      <c r="C54" s="28">
        <f t="shared" si="0"/>
        <v>53435.199999999997</v>
      </c>
      <c r="D54" s="60">
        <v>0</v>
      </c>
      <c r="E54" s="28">
        <f t="shared" si="2"/>
        <v>0</v>
      </c>
      <c r="F54" s="28">
        <f t="shared" si="1"/>
        <v>53435.199999999997</v>
      </c>
      <c r="G54" s="14"/>
      <c r="H54" s="14"/>
      <c r="I54" s="14"/>
      <c r="J54" s="14"/>
      <c r="K54" s="14"/>
    </row>
    <row r="55" spans="1:11" ht="15" customHeight="1" x14ac:dyDescent="0.2">
      <c r="A55" s="28">
        <v>23.41</v>
      </c>
      <c r="B55" s="28">
        <v>25.7</v>
      </c>
      <c r="C55" s="28">
        <f t="shared" si="0"/>
        <v>53456</v>
      </c>
      <c r="D55" s="60">
        <v>46.75</v>
      </c>
      <c r="E55" s="28">
        <f t="shared" si="2"/>
        <v>1802.2124999999999</v>
      </c>
      <c r="F55" s="28">
        <f t="shared" si="1"/>
        <v>55258.212500000001</v>
      </c>
      <c r="G55" s="14"/>
      <c r="H55" s="14"/>
      <c r="I55" s="14"/>
      <c r="J55" s="14"/>
      <c r="K55" s="14"/>
    </row>
    <row r="56" spans="1:11" ht="15" customHeight="1" x14ac:dyDescent="0.2">
      <c r="A56" s="28">
        <v>20.07</v>
      </c>
      <c r="B56" s="28">
        <v>21.92</v>
      </c>
      <c r="C56" s="28">
        <f t="shared" si="0"/>
        <v>45593.600000000006</v>
      </c>
      <c r="D56" s="60">
        <v>0</v>
      </c>
      <c r="E56" s="28">
        <f t="shared" si="2"/>
        <v>0</v>
      </c>
      <c r="F56" s="28">
        <f t="shared" si="1"/>
        <v>45593.600000000006</v>
      </c>
      <c r="G56" s="14"/>
      <c r="H56" s="14"/>
      <c r="I56" s="14"/>
      <c r="J56" s="14"/>
      <c r="K56" s="14"/>
    </row>
    <row r="57" spans="1:11" ht="15" customHeight="1" x14ac:dyDescent="0.2">
      <c r="A57" s="27">
        <v>20.07</v>
      </c>
      <c r="B57" s="28">
        <v>22.086666666666666</v>
      </c>
      <c r="C57" s="28">
        <f t="shared" si="0"/>
        <v>45940.266666666663</v>
      </c>
      <c r="D57" s="60">
        <v>5.25</v>
      </c>
      <c r="E57" s="28">
        <f t="shared" si="2"/>
        <v>173.93249999999998</v>
      </c>
      <c r="F57" s="28">
        <f t="shared" si="1"/>
        <v>46114.199166666665</v>
      </c>
      <c r="G57" s="14"/>
      <c r="H57" s="14"/>
      <c r="I57" s="14"/>
      <c r="J57" s="14"/>
      <c r="K57" s="14"/>
    </row>
    <row r="58" spans="1:11" ht="15" customHeight="1" x14ac:dyDescent="0.2">
      <c r="A58" s="27">
        <v>30.49</v>
      </c>
      <c r="B58" s="28">
        <v>32.75</v>
      </c>
      <c r="C58" s="28">
        <f t="shared" si="0"/>
        <v>68120</v>
      </c>
      <c r="D58" s="60">
        <v>101.5</v>
      </c>
      <c r="E58" s="28">
        <f t="shared" si="2"/>
        <v>4986.1875</v>
      </c>
      <c r="F58" s="28">
        <f t="shared" si="1"/>
        <v>73106.1875</v>
      </c>
      <c r="G58" s="14"/>
      <c r="H58" s="14"/>
      <c r="I58" s="14"/>
      <c r="J58" s="14"/>
      <c r="K58" s="14"/>
    </row>
    <row r="59" spans="1:11" ht="15" customHeight="1" x14ac:dyDescent="0.2">
      <c r="A59" s="27">
        <v>24.6</v>
      </c>
      <c r="B59" s="28">
        <v>26.810000000000002</v>
      </c>
      <c r="C59" s="28">
        <f t="shared" si="0"/>
        <v>55764.800000000003</v>
      </c>
      <c r="D59" s="60">
        <v>1.75</v>
      </c>
      <c r="E59" s="28">
        <f t="shared" si="2"/>
        <v>70.376249999999999</v>
      </c>
      <c r="F59" s="28">
        <f t="shared" si="1"/>
        <v>55835.176250000004</v>
      </c>
      <c r="G59" s="14"/>
      <c r="H59" s="14"/>
      <c r="I59" s="14"/>
      <c r="J59" s="14"/>
      <c r="K59" s="14"/>
    </row>
    <row r="60" spans="1:11" ht="15" customHeight="1" x14ac:dyDescent="0.2">
      <c r="A60" s="27">
        <v>21.71</v>
      </c>
      <c r="B60" s="28">
        <v>24.150000000000002</v>
      </c>
      <c r="C60" s="28">
        <f t="shared" si="0"/>
        <v>50232.000000000007</v>
      </c>
      <c r="D60" s="60">
        <v>1</v>
      </c>
      <c r="E60" s="28">
        <f t="shared" si="2"/>
        <v>36.225000000000001</v>
      </c>
      <c r="F60" s="28">
        <f t="shared" si="1"/>
        <v>50268.225000000006</v>
      </c>
      <c r="G60" s="14"/>
      <c r="H60" s="14"/>
      <c r="I60" s="14"/>
      <c r="J60" s="14"/>
      <c r="K60" s="14"/>
    </row>
    <row r="61" spans="1:11" ht="15" customHeight="1" x14ac:dyDescent="0.2">
      <c r="A61" s="28">
        <v>26.47</v>
      </c>
      <c r="B61" s="28">
        <v>28.75</v>
      </c>
      <c r="C61" s="28">
        <f t="shared" si="0"/>
        <v>59800</v>
      </c>
      <c r="D61" s="60">
        <v>59.5</v>
      </c>
      <c r="E61" s="28">
        <f t="shared" si="2"/>
        <v>2565.9375</v>
      </c>
      <c r="F61" s="28">
        <f t="shared" si="1"/>
        <v>62365.9375</v>
      </c>
      <c r="G61" s="14"/>
      <c r="H61" s="14"/>
      <c r="I61" s="14"/>
      <c r="J61" s="14"/>
      <c r="K61" s="14"/>
    </row>
    <row r="62" spans="1:11" ht="15" customHeight="1" x14ac:dyDescent="0.2">
      <c r="A62" s="28">
        <v>20.07</v>
      </c>
      <c r="B62" s="28">
        <v>22.42</v>
      </c>
      <c r="C62" s="28">
        <f t="shared" si="0"/>
        <v>46633.600000000006</v>
      </c>
      <c r="D62" s="60">
        <v>0</v>
      </c>
      <c r="E62" s="28">
        <f t="shared" si="2"/>
        <v>0</v>
      </c>
      <c r="F62" s="28">
        <f t="shared" si="1"/>
        <v>46633.600000000006</v>
      </c>
      <c r="G62" s="14"/>
      <c r="H62" s="14"/>
      <c r="I62" s="14"/>
      <c r="J62" s="14"/>
      <c r="K62" s="14"/>
    </row>
    <row r="63" spans="1:11" ht="15" customHeight="1" x14ac:dyDescent="0.2">
      <c r="A63" s="27">
        <v>28.76</v>
      </c>
      <c r="B63" s="28">
        <v>31.26</v>
      </c>
      <c r="C63" s="28">
        <f t="shared" si="0"/>
        <v>65020.800000000003</v>
      </c>
      <c r="D63" s="60">
        <v>14</v>
      </c>
      <c r="E63" s="28">
        <f t="shared" si="2"/>
        <v>656.46</v>
      </c>
      <c r="F63" s="28">
        <f t="shared" si="1"/>
        <v>65677.260000000009</v>
      </c>
      <c r="G63" s="14"/>
      <c r="H63" s="14"/>
      <c r="I63" s="14"/>
      <c r="J63" s="14"/>
      <c r="K63" s="14"/>
    </row>
    <row r="64" spans="1:11" ht="15" customHeight="1" x14ac:dyDescent="0.2">
      <c r="A64" s="28">
        <v>20.07</v>
      </c>
      <c r="B64" s="28">
        <v>21.42</v>
      </c>
      <c r="C64" s="28">
        <f t="shared" si="0"/>
        <v>44553.600000000006</v>
      </c>
      <c r="D64" s="60">
        <v>0</v>
      </c>
      <c r="E64" s="28">
        <f t="shared" si="2"/>
        <v>0</v>
      </c>
      <c r="F64" s="28">
        <f t="shared" si="1"/>
        <v>44553.600000000006</v>
      </c>
      <c r="G64" s="14"/>
      <c r="H64" s="14"/>
      <c r="I64" s="14"/>
      <c r="J64" s="14"/>
      <c r="K64" s="14"/>
    </row>
    <row r="65" spans="1:11" ht="15" customHeight="1" x14ac:dyDescent="0.2">
      <c r="A65" s="27">
        <v>38.64</v>
      </c>
      <c r="B65" s="28">
        <v>41.15</v>
      </c>
      <c r="C65" s="28">
        <f t="shared" si="0"/>
        <v>85592</v>
      </c>
      <c r="D65" s="60">
        <v>22</v>
      </c>
      <c r="E65" s="28">
        <f t="shared" si="2"/>
        <v>1357.9499999999998</v>
      </c>
      <c r="F65" s="28">
        <f t="shared" si="1"/>
        <v>86949.95</v>
      </c>
      <c r="G65" s="14"/>
      <c r="H65" s="14"/>
      <c r="I65" s="14"/>
      <c r="J65" s="14"/>
      <c r="K65" s="14"/>
    </row>
    <row r="66" spans="1:11" ht="15" customHeight="1" x14ac:dyDescent="0.2">
      <c r="A66" s="28">
        <v>20.29</v>
      </c>
      <c r="B66" s="28">
        <v>22.15</v>
      </c>
      <c r="C66" s="28">
        <f t="shared" si="0"/>
        <v>46072</v>
      </c>
      <c r="D66" s="60">
        <v>21.25</v>
      </c>
      <c r="E66" s="28">
        <f t="shared" si="2"/>
        <v>706.03124999999989</v>
      </c>
      <c r="F66" s="28">
        <f t="shared" si="1"/>
        <v>46778.03125</v>
      </c>
      <c r="G66" s="14"/>
      <c r="H66" s="14"/>
      <c r="I66" s="14"/>
      <c r="J66" s="14"/>
      <c r="K66" s="14"/>
    </row>
    <row r="67" spans="1:11" ht="15" customHeight="1" x14ac:dyDescent="0.2">
      <c r="A67" s="28">
        <v>34.869999999999997</v>
      </c>
      <c r="B67" s="28">
        <v>36.919999999999995</v>
      </c>
      <c r="C67" s="28">
        <f t="shared" si="0"/>
        <v>76793.599999999991</v>
      </c>
      <c r="D67" s="60">
        <v>14.75</v>
      </c>
      <c r="E67" s="28">
        <f t="shared" si="2"/>
        <v>816.8549999999999</v>
      </c>
      <c r="F67" s="28">
        <f t="shared" si="1"/>
        <v>77610.454999999987</v>
      </c>
      <c r="G67" s="14"/>
      <c r="H67" s="14"/>
      <c r="I67" s="14"/>
      <c r="J67" s="14"/>
      <c r="K67" s="14"/>
    </row>
    <row r="68" spans="1:11" ht="15" customHeight="1" x14ac:dyDescent="0.2">
      <c r="A68" s="27">
        <v>27.43</v>
      </c>
      <c r="B68" s="28">
        <v>29.88</v>
      </c>
      <c r="C68" s="28">
        <f t="shared" ref="C68:C75" si="3">B68*2080</f>
        <v>62150.400000000001</v>
      </c>
      <c r="D68" s="60">
        <f>8.75+77</f>
        <v>85.75</v>
      </c>
      <c r="E68" s="28">
        <f t="shared" ref="E68:E75" si="4">(B68*1.5)*D68</f>
        <v>3843.3150000000001</v>
      </c>
      <c r="F68" s="28">
        <f t="shared" ref="F68:F75" si="5">C68+E68</f>
        <v>65993.714999999997</v>
      </c>
      <c r="G68" s="14"/>
      <c r="H68" s="14"/>
      <c r="I68" s="14"/>
      <c r="J68" s="14"/>
      <c r="K68" s="14"/>
    </row>
    <row r="69" spans="1:11" ht="15" customHeight="1" x14ac:dyDescent="0.2">
      <c r="A69" s="27">
        <v>24.07</v>
      </c>
      <c r="B69" s="28">
        <v>26.14</v>
      </c>
      <c r="C69" s="28">
        <f t="shared" si="3"/>
        <v>54371.200000000004</v>
      </c>
      <c r="D69" s="60">
        <v>25</v>
      </c>
      <c r="E69" s="28">
        <f t="shared" si="4"/>
        <v>980.25</v>
      </c>
      <c r="F69" s="28">
        <f t="shared" si="5"/>
        <v>55351.450000000004</v>
      </c>
      <c r="G69" s="14"/>
      <c r="H69" s="14"/>
      <c r="I69" s="14"/>
      <c r="J69" s="14"/>
      <c r="K69" s="14"/>
    </row>
    <row r="70" spans="1:11" ht="15" customHeight="1" x14ac:dyDescent="0.2">
      <c r="A70" s="27">
        <v>31.6</v>
      </c>
      <c r="B70" s="28">
        <v>33.58</v>
      </c>
      <c r="C70" s="28">
        <f t="shared" si="3"/>
        <v>69846.399999999994</v>
      </c>
      <c r="D70" s="60">
        <v>63.25</v>
      </c>
      <c r="E70" s="28">
        <f t="shared" si="4"/>
        <v>3185.9024999999997</v>
      </c>
      <c r="F70" s="28">
        <f t="shared" si="5"/>
        <v>73032.302499999991</v>
      </c>
      <c r="G70" s="14"/>
      <c r="H70" s="14"/>
      <c r="I70" s="14"/>
      <c r="J70" s="14"/>
      <c r="K70" s="14"/>
    </row>
    <row r="71" spans="1:11" ht="15" customHeight="1" x14ac:dyDescent="0.2">
      <c r="A71" s="27">
        <v>24.69</v>
      </c>
      <c r="B71" s="28">
        <v>26.66</v>
      </c>
      <c r="C71" s="28">
        <f t="shared" si="3"/>
        <v>55452.800000000003</v>
      </c>
      <c r="D71" s="60">
        <v>0</v>
      </c>
      <c r="E71" s="28">
        <f t="shared" si="4"/>
        <v>0</v>
      </c>
      <c r="F71" s="28">
        <f t="shared" si="5"/>
        <v>55452.800000000003</v>
      </c>
      <c r="G71" s="14"/>
      <c r="H71" s="14"/>
      <c r="I71" s="14"/>
      <c r="J71" s="14"/>
      <c r="K71" s="14"/>
    </row>
    <row r="72" spans="1:11" ht="15" customHeight="1" x14ac:dyDescent="0.2">
      <c r="A72" s="27">
        <v>28.58</v>
      </c>
      <c r="B72" s="28">
        <v>30.79</v>
      </c>
      <c r="C72" s="28">
        <f t="shared" si="3"/>
        <v>64043.199999999997</v>
      </c>
      <c r="D72" s="60">
        <v>58</v>
      </c>
      <c r="E72" s="28">
        <f t="shared" si="4"/>
        <v>2678.73</v>
      </c>
      <c r="F72" s="28">
        <f t="shared" si="5"/>
        <v>66721.929999999993</v>
      </c>
      <c r="G72" s="14"/>
      <c r="H72" s="14"/>
      <c r="I72" s="14"/>
      <c r="J72" s="14"/>
      <c r="K72" s="14"/>
    </row>
    <row r="73" spans="1:11" ht="15" customHeight="1" x14ac:dyDescent="0.2">
      <c r="A73" s="27">
        <v>22.35</v>
      </c>
      <c r="B73" s="28">
        <v>24.82</v>
      </c>
      <c r="C73" s="28">
        <f t="shared" si="3"/>
        <v>51625.599999999999</v>
      </c>
      <c r="D73" s="60">
        <v>20.25</v>
      </c>
      <c r="E73" s="28">
        <f t="shared" si="4"/>
        <v>753.90750000000003</v>
      </c>
      <c r="F73" s="28">
        <f t="shared" si="5"/>
        <v>52379.5075</v>
      </c>
      <c r="G73" s="14"/>
      <c r="H73" s="14"/>
      <c r="I73" s="14"/>
      <c r="J73" s="14"/>
      <c r="K73" s="14"/>
    </row>
    <row r="74" spans="1:11" ht="15" customHeight="1" x14ac:dyDescent="0.2">
      <c r="A74" s="28">
        <v>29.35</v>
      </c>
      <c r="B74" s="28">
        <v>31.580000000000002</v>
      </c>
      <c r="C74" s="28">
        <f t="shared" si="3"/>
        <v>65686.400000000009</v>
      </c>
      <c r="D74" s="60">
        <v>223</v>
      </c>
      <c r="E74" s="28">
        <f t="shared" si="4"/>
        <v>10563.51</v>
      </c>
      <c r="F74" s="28">
        <f t="shared" si="5"/>
        <v>76249.91</v>
      </c>
      <c r="G74" s="14"/>
      <c r="H74" s="14"/>
      <c r="I74" s="14"/>
      <c r="J74" s="14"/>
      <c r="K74" s="14"/>
    </row>
    <row r="75" spans="1:11" ht="15" customHeight="1" thickBot="1" x14ac:dyDescent="0.25">
      <c r="A75" s="30">
        <v>21.71</v>
      </c>
      <c r="B75" s="30">
        <v>23.012600000000003</v>
      </c>
      <c r="C75" s="30">
        <f t="shared" si="3"/>
        <v>47866.208000000006</v>
      </c>
      <c r="D75" s="61">
        <v>0</v>
      </c>
      <c r="E75" s="30">
        <f t="shared" si="4"/>
        <v>0</v>
      </c>
      <c r="F75" s="30">
        <f t="shared" si="5"/>
        <v>47866.208000000006</v>
      </c>
      <c r="G75" s="14"/>
      <c r="H75" s="14"/>
      <c r="I75" s="14"/>
      <c r="J75" s="14"/>
      <c r="K75" s="14"/>
    </row>
    <row r="76" spans="1:11" ht="15" customHeight="1" thickTop="1" x14ac:dyDescent="0.2">
      <c r="A76" s="37"/>
      <c r="B76" s="26" t="s">
        <v>26</v>
      </c>
      <c r="C76" s="35"/>
      <c r="D76" s="36"/>
      <c r="E76" s="35"/>
      <c r="F76" s="38">
        <f>SUM(F3:F75)</f>
        <v>4452816.8630000008</v>
      </c>
      <c r="G76" s="14"/>
      <c r="H76" s="14"/>
      <c r="I76" s="14"/>
      <c r="J76" s="14"/>
      <c r="K76" s="14"/>
    </row>
    <row r="77" spans="1:11" ht="15" customHeight="1" x14ac:dyDescent="0.2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</row>
    <row r="78" spans="1:11" ht="15" customHeight="1" x14ac:dyDescent="0.25">
      <c r="A78" s="67" t="s">
        <v>18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</row>
    <row r="79" spans="1:11" ht="15" customHeight="1" thickBot="1" x14ac:dyDescent="0.25">
      <c r="A79" s="31" t="s">
        <v>23</v>
      </c>
      <c r="B79" s="31" t="s">
        <v>24</v>
      </c>
      <c r="C79" s="32" t="s">
        <v>22</v>
      </c>
      <c r="D79" s="14"/>
      <c r="E79" s="14"/>
      <c r="F79" s="14"/>
      <c r="G79" s="14"/>
      <c r="H79" s="14"/>
      <c r="I79" s="14"/>
      <c r="J79" s="14"/>
      <c r="K79" s="14"/>
    </row>
    <row r="80" spans="1:11" ht="15" customHeight="1" x14ac:dyDescent="0.2">
      <c r="A80" s="28">
        <v>1562.53</v>
      </c>
      <c r="B80" s="28">
        <v>1673.4696299999998</v>
      </c>
      <c r="C80" s="28">
        <f>B80*52</f>
        <v>87020.420759999994</v>
      </c>
      <c r="D80" s="14"/>
      <c r="E80" s="14"/>
      <c r="F80" s="14"/>
      <c r="G80" s="14"/>
      <c r="H80" s="14"/>
      <c r="I80" s="14"/>
      <c r="J80" s="14"/>
      <c r="K80" s="14"/>
    </row>
    <row r="81" spans="1:11" ht="15" customHeight="1" x14ac:dyDescent="0.2">
      <c r="A81" s="28">
        <v>1442.3</v>
      </c>
      <c r="B81" s="28">
        <v>1559.1262999999999</v>
      </c>
      <c r="C81" s="28">
        <f t="shared" ref="C81:C87" si="6">B81*52</f>
        <v>81074.567599999995</v>
      </c>
      <c r="D81" s="14"/>
      <c r="E81" s="14"/>
      <c r="F81" s="14"/>
      <c r="G81" s="14"/>
      <c r="H81" s="14"/>
      <c r="I81" s="14"/>
      <c r="J81" s="14"/>
      <c r="K81" s="14"/>
    </row>
    <row r="82" spans="1:11" ht="15" customHeight="1" x14ac:dyDescent="0.2">
      <c r="A82" s="28">
        <v>1442.3</v>
      </c>
      <c r="B82" s="28">
        <v>1544.7032999999997</v>
      </c>
      <c r="C82" s="28">
        <f t="shared" si="6"/>
        <v>80324.571599999981</v>
      </c>
      <c r="D82" s="14"/>
      <c r="E82" s="14"/>
      <c r="F82" s="14"/>
      <c r="G82" s="14"/>
      <c r="H82" s="14"/>
      <c r="I82" s="14"/>
      <c r="J82" s="14"/>
      <c r="K82" s="14"/>
    </row>
    <row r="83" spans="1:11" ht="15" customHeight="1" x14ac:dyDescent="0.2">
      <c r="A83" s="28">
        <v>1653.74</v>
      </c>
      <c r="B83" s="28">
        <v>1804.2303399999998</v>
      </c>
      <c r="C83" s="28">
        <f t="shared" si="6"/>
        <v>93819.977679999996</v>
      </c>
      <c r="D83" s="14"/>
      <c r="E83" s="14"/>
      <c r="F83" s="14"/>
      <c r="G83" s="14"/>
      <c r="H83" s="14"/>
      <c r="I83" s="14"/>
      <c r="J83" s="14"/>
      <c r="K83" s="14"/>
    </row>
    <row r="84" spans="1:11" ht="15" customHeight="1" x14ac:dyDescent="0.2">
      <c r="A84" s="28">
        <v>1829.65</v>
      </c>
      <c r="B84" s="28">
        <v>1977.8516500000001</v>
      </c>
      <c r="C84" s="28">
        <f t="shared" si="6"/>
        <v>102848.2858</v>
      </c>
      <c r="D84" s="14"/>
      <c r="E84" s="14"/>
      <c r="F84" s="14"/>
      <c r="G84" s="14"/>
      <c r="H84" s="14"/>
      <c r="I84" s="14"/>
      <c r="J84" s="14"/>
      <c r="K84" s="14"/>
    </row>
    <row r="85" spans="1:11" ht="15" customHeight="1" x14ac:dyDescent="0.2">
      <c r="A85" s="28">
        <v>1955.39</v>
      </c>
      <c r="B85" s="28">
        <v>2094.2226899999996</v>
      </c>
      <c r="C85" s="28">
        <f t="shared" si="6"/>
        <v>108899.57987999998</v>
      </c>
      <c r="D85" s="14"/>
      <c r="E85" s="14"/>
      <c r="F85" s="14"/>
      <c r="G85" s="14"/>
      <c r="H85" s="14"/>
      <c r="I85" s="14"/>
      <c r="J85" s="14"/>
      <c r="K85" s="14"/>
    </row>
    <row r="86" spans="1:11" ht="15" customHeight="1" x14ac:dyDescent="0.2">
      <c r="A86" s="28">
        <v>2059.56</v>
      </c>
      <c r="B86" s="28">
        <v>2226.3843599999996</v>
      </c>
      <c r="C86" s="28">
        <f t="shared" si="6"/>
        <v>115771.98671999997</v>
      </c>
      <c r="D86" s="14"/>
      <c r="E86" s="14"/>
      <c r="F86" s="14"/>
      <c r="G86" s="14"/>
      <c r="H86" s="14"/>
      <c r="I86" s="14"/>
      <c r="J86" s="14"/>
      <c r="K86" s="14"/>
    </row>
    <row r="87" spans="1:11" ht="15" customHeight="1" thickBot="1" x14ac:dyDescent="0.25">
      <c r="A87" s="30">
        <v>2833.5</v>
      </c>
      <c r="B87" s="30">
        <v>3034.6785</v>
      </c>
      <c r="C87" s="28">
        <f t="shared" si="6"/>
        <v>157803.28200000001</v>
      </c>
      <c r="D87" s="14"/>
      <c r="E87" s="14"/>
      <c r="F87" s="14"/>
      <c r="G87" s="14"/>
      <c r="H87" s="14"/>
      <c r="I87" s="14"/>
      <c r="J87" s="14"/>
      <c r="K87" s="14"/>
    </row>
    <row r="88" spans="1:11" ht="15" customHeight="1" thickTop="1" x14ac:dyDescent="0.2">
      <c r="A88" s="37" t="s">
        <v>25</v>
      </c>
      <c r="B88" s="35"/>
      <c r="C88" s="38">
        <f>SUM(C80:C87)</f>
        <v>827562.67203999998</v>
      </c>
      <c r="D88" s="14"/>
      <c r="E88" s="14"/>
      <c r="F88" s="14"/>
      <c r="G88" s="14"/>
      <c r="H88" s="14"/>
      <c r="I88" s="14"/>
      <c r="J88" s="14"/>
      <c r="K88" s="14"/>
    </row>
    <row r="89" spans="1:11" ht="15" customHeight="1" x14ac:dyDescent="0.2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</row>
    <row r="90" spans="1:11" ht="15" customHeight="1" x14ac:dyDescent="0.2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</row>
    <row r="91" spans="1:11" ht="15" customHeight="1" x14ac:dyDescent="0.2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</row>
    <row r="92" spans="1:11" ht="15" customHeight="1" x14ac:dyDescent="0.2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</row>
    <row r="93" spans="1:11" ht="15" customHeight="1" x14ac:dyDescent="0.2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</row>
    <row r="94" spans="1:11" ht="15" customHeight="1" x14ac:dyDescent="0.2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</row>
    <row r="95" spans="1:11" ht="15" customHeight="1" x14ac:dyDescent="0.2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</row>
    <row r="96" spans="1:11" ht="15" customHeight="1" x14ac:dyDescent="0.2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</row>
    <row r="97" spans="1:11" ht="15" customHeight="1" x14ac:dyDescent="0.2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</row>
    <row r="98" spans="1:11" ht="15" customHeight="1" x14ac:dyDescent="0.2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</row>
    <row r="99" spans="1:11" ht="15" customHeight="1" x14ac:dyDescent="0.2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</row>
    <row r="100" spans="1:11" ht="15" customHeight="1" x14ac:dyDescent="0.2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</row>
    <row r="101" spans="1:11" ht="15" customHeight="1" x14ac:dyDescent="0.2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</row>
    <row r="102" spans="1:11" ht="15" customHeight="1" x14ac:dyDescent="0.2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</row>
    <row r="103" spans="1:11" ht="15" customHeight="1" x14ac:dyDescent="0.2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</row>
    <row r="104" spans="1:11" ht="15" customHeight="1" x14ac:dyDescent="0.2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</row>
    <row r="105" spans="1:11" ht="15" customHeight="1" x14ac:dyDescent="0.2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</row>
    <row r="106" spans="1:11" ht="15" customHeight="1" x14ac:dyDescent="0.2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</row>
    <row r="107" spans="1:11" ht="15" customHeight="1" x14ac:dyDescent="0.2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</row>
    <row r="108" spans="1:11" ht="15" customHeight="1" x14ac:dyDescent="0.2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</row>
    <row r="109" spans="1:11" ht="15" customHeight="1" x14ac:dyDescent="0.2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</row>
    <row r="110" spans="1:11" ht="15" customHeight="1" x14ac:dyDescent="0.2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</row>
    <row r="111" spans="1:11" ht="15" customHeight="1" x14ac:dyDescent="0.2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</row>
    <row r="112" spans="1:11" ht="15" customHeight="1" x14ac:dyDescent="0.2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</row>
    <row r="113" spans="1:11" ht="15" customHeight="1" x14ac:dyDescent="0.2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</row>
    <row r="114" spans="1:11" ht="15" customHeight="1" x14ac:dyDescent="0.2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</row>
    <row r="115" spans="1:11" ht="15" customHeight="1" x14ac:dyDescent="0.2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</row>
    <row r="116" spans="1:11" ht="15" customHeight="1" x14ac:dyDescent="0.2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</row>
    <row r="117" spans="1:11" ht="15" customHeight="1" x14ac:dyDescent="0.2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</row>
    <row r="118" spans="1:11" ht="15" customHeight="1" x14ac:dyDescent="0.2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</row>
    <row r="119" spans="1:11" ht="15" customHeight="1" x14ac:dyDescent="0.2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</row>
    <row r="120" spans="1:11" ht="15" customHeight="1" x14ac:dyDescent="0.2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</row>
    <row r="121" spans="1:11" ht="15" customHeight="1" x14ac:dyDescent="0.2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</row>
    <row r="122" spans="1:11" ht="15" customHeight="1" x14ac:dyDescent="0.2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</row>
    <row r="123" spans="1:11" ht="15" customHeight="1" x14ac:dyDescent="0.2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</row>
    <row r="124" spans="1:11" ht="15" customHeight="1" x14ac:dyDescent="0.2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</row>
    <row r="125" spans="1:11" ht="15" customHeight="1" x14ac:dyDescent="0.2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</row>
    <row r="126" spans="1:11" ht="15" customHeight="1" x14ac:dyDescent="0.2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</row>
    <row r="127" spans="1:11" ht="15" customHeight="1" x14ac:dyDescent="0.2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</row>
    <row r="128" spans="1:11" ht="15" customHeight="1" x14ac:dyDescent="0.2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</row>
    <row r="129" spans="1:11" ht="15" customHeight="1" x14ac:dyDescent="0.2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</row>
    <row r="130" spans="1:11" ht="15" customHeight="1" x14ac:dyDescent="0.2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</row>
    <row r="131" spans="1:11" ht="15" customHeight="1" x14ac:dyDescent="0.2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</row>
    <row r="132" spans="1:11" ht="15" customHeight="1" x14ac:dyDescent="0.2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</row>
    <row r="133" spans="1:11" ht="15" customHeight="1" x14ac:dyDescent="0.2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</row>
    <row r="134" spans="1:11" ht="15" customHeight="1" x14ac:dyDescent="0.2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</row>
    <row r="135" spans="1:11" ht="15" customHeight="1" x14ac:dyDescent="0.2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</row>
    <row r="136" spans="1:11" ht="15" customHeight="1" x14ac:dyDescent="0.2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</row>
    <row r="137" spans="1:11" ht="15" customHeight="1" x14ac:dyDescent="0.2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</row>
    <row r="138" spans="1:11" ht="15" customHeight="1" x14ac:dyDescent="0.2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</row>
    <row r="139" spans="1:11" ht="15" customHeight="1" x14ac:dyDescent="0.2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</row>
    <row r="140" spans="1:11" ht="15" customHeight="1" x14ac:dyDescent="0.2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</row>
    <row r="141" spans="1:11" ht="15" customHeight="1" x14ac:dyDescent="0.2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</row>
    <row r="142" spans="1:11" ht="15" customHeight="1" x14ac:dyDescent="0.2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</row>
    <row r="143" spans="1:11" ht="15" customHeight="1" x14ac:dyDescent="0.2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</row>
    <row r="144" spans="1:11" ht="15" customHeight="1" x14ac:dyDescent="0.2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</row>
    <row r="145" spans="1:11" ht="15" customHeight="1" x14ac:dyDescent="0.2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</row>
    <row r="146" spans="1:11" ht="15" customHeight="1" x14ac:dyDescent="0.2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</row>
    <row r="147" spans="1:11" ht="15" customHeight="1" x14ac:dyDescent="0.2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</row>
    <row r="148" spans="1:11" ht="15" customHeight="1" x14ac:dyDescent="0.2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</row>
    <row r="149" spans="1:11" ht="15" customHeight="1" x14ac:dyDescent="0.2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</row>
    <row r="150" spans="1:11" ht="15" customHeight="1" x14ac:dyDescent="0.2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</row>
    <row r="151" spans="1:11" ht="15" customHeight="1" x14ac:dyDescent="0.2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</row>
    <row r="152" spans="1:11" ht="15" customHeight="1" x14ac:dyDescent="0.2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</row>
    <row r="153" spans="1:11" ht="15" customHeight="1" x14ac:dyDescent="0.2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</row>
    <row r="154" spans="1:11" ht="15" customHeight="1" x14ac:dyDescent="0.2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</row>
    <row r="155" spans="1:11" ht="15" customHeight="1" x14ac:dyDescent="0.2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</row>
    <row r="156" spans="1:11" ht="15" customHeight="1" x14ac:dyDescent="0.2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</row>
    <row r="157" spans="1:11" ht="15" customHeight="1" x14ac:dyDescent="0.2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</row>
    <row r="158" spans="1:11" ht="15" customHeight="1" x14ac:dyDescent="0.2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</row>
    <row r="159" spans="1:11" ht="15" customHeight="1" x14ac:dyDescent="0.2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</row>
    <row r="160" spans="1:11" ht="15" customHeight="1" x14ac:dyDescent="0.2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</row>
    <row r="161" spans="1:11" ht="15" customHeight="1" x14ac:dyDescent="0.2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</row>
    <row r="162" spans="1:11" ht="15" customHeight="1" x14ac:dyDescent="0.2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</row>
    <row r="163" spans="1:11" ht="15" customHeight="1" x14ac:dyDescent="0.2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</row>
    <row r="164" spans="1:11" ht="15" customHeight="1" x14ac:dyDescent="0.2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</row>
    <row r="165" spans="1:11" ht="15" customHeight="1" x14ac:dyDescent="0.2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</row>
    <row r="166" spans="1:11" ht="15" customHeight="1" x14ac:dyDescent="0.2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</row>
    <row r="167" spans="1:11" ht="15" customHeight="1" x14ac:dyDescent="0.2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</row>
    <row r="168" spans="1:11" ht="15" customHeight="1" x14ac:dyDescent="0.2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</row>
    <row r="169" spans="1:11" ht="15" customHeight="1" x14ac:dyDescent="0.2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</row>
    <row r="170" spans="1:11" ht="15" customHeight="1" x14ac:dyDescent="0.2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</row>
    <row r="171" spans="1:11" ht="15" customHeight="1" x14ac:dyDescent="0.2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</row>
    <row r="172" spans="1:11" ht="15" customHeight="1" x14ac:dyDescent="0.2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</row>
    <row r="173" spans="1:11" ht="15" customHeight="1" x14ac:dyDescent="0.2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</row>
    <row r="174" spans="1:11" ht="15" customHeight="1" x14ac:dyDescent="0.2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</row>
    <row r="175" spans="1:11" ht="15" customHeight="1" x14ac:dyDescent="0.2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</row>
    <row r="176" spans="1:11" ht="15" customHeight="1" x14ac:dyDescent="0.2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</row>
    <row r="177" spans="1:11" ht="15" customHeight="1" x14ac:dyDescent="0.2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</row>
    <row r="178" spans="1:11" ht="15" customHeight="1" x14ac:dyDescent="0.2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</row>
    <row r="179" spans="1:11" ht="15" customHeight="1" x14ac:dyDescent="0.2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</row>
    <row r="180" spans="1:11" ht="15" customHeight="1" x14ac:dyDescent="0.2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</row>
    <row r="181" spans="1:11" ht="15" customHeight="1" x14ac:dyDescent="0.2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</row>
    <row r="182" spans="1:11" ht="15" customHeight="1" x14ac:dyDescent="0.2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</row>
    <row r="183" spans="1:11" ht="15" customHeight="1" x14ac:dyDescent="0.2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</row>
    <row r="184" spans="1:11" ht="15" customHeight="1" x14ac:dyDescent="0.2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</row>
    <row r="185" spans="1:11" ht="15" customHeight="1" x14ac:dyDescent="0.2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</row>
    <row r="186" spans="1:11" ht="15" customHeight="1" x14ac:dyDescent="0.2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</row>
    <row r="187" spans="1:11" ht="15" customHeight="1" x14ac:dyDescent="0.2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</row>
    <row r="188" spans="1:11" ht="15" customHeight="1" x14ac:dyDescent="0.2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</row>
    <row r="189" spans="1:11" ht="15" customHeight="1" x14ac:dyDescent="0.2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</row>
    <row r="190" spans="1:11" ht="15" customHeight="1" x14ac:dyDescent="0.2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</row>
    <row r="191" spans="1:11" ht="15" customHeight="1" x14ac:dyDescent="0.2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</row>
    <row r="192" spans="1:11" ht="15" customHeight="1" x14ac:dyDescent="0.2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</row>
    <row r="193" spans="1:11" ht="15" customHeight="1" x14ac:dyDescent="0.2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</row>
    <row r="194" spans="1:11" ht="15" customHeight="1" x14ac:dyDescent="0.2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</row>
    <row r="195" spans="1:11" ht="15" customHeight="1" x14ac:dyDescent="0.2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</row>
    <row r="196" spans="1:11" ht="15" customHeight="1" x14ac:dyDescent="0.2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</row>
    <row r="197" spans="1:11" ht="15" customHeight="1" x14ac:dyDescent="0.2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</row>
    <row r="198" spans="1:11" ht="15" customHeight="1" x14ac:dyDescent="0.2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</row>
    <row r="199" spans="1:11" ht="15" customHeight="1" x14ac:dyDescent="0.2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</row>
    <row r="200" spans="1:11" ht="15" customHeight="1" x14ac:dyDescent="0.2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</row>
    <row r="201" spans="1:11" ht="15" customHeight="1" x14ac:dyDescent="0.2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</row>
    <row r="202" spans="1:11" ht="15" customHeight="1" x14ac:dyDescent="0.2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</row>
    <row r="203" spans="1:11" ht="15" customHeight="1" x14ac:dyDescent="0.2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</row>
    <row r="204" spans="1:11" ht="15" customHeight="1" x14ac:dyDescent="0.2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</row>
    <row r="205" spans="1:11" ht="21.95" customHeight="1" x14ac:dyDescent="0.2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</row>
    <row r="206" spans="1:11" ht="21.95" customHeight="1" x14ac:dyDescent="0.2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</row>
    <row r="207" spans="1:11" ht="21.95" customHeight="1" x14ac:dyDescent="0.2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</row>
    <row r="208" spans="1:11" ht="21.95" customHeight="1" x14ac:dyDescent="0.2">
      <c r="A208" s="15"/>
      <c r="B208" s="15"/>
      <c r="D208" s="14"/>
      <c r="E208" s="14"/>
      <c r="F208" s="14"/>
      <c r="G208" s="14"/>
      <c r="H208" s="14"/>
      <c r="I208" s="14"/>
      <c r="J208" s="14"/>
      <c r="K208" s="14"/>
    </row>
    <row r="209" spans="1:8" ht="21.95" customHeight="1" x14ac:dyDescent="0.2">
      <c r="A209" s="15"/>
      <c r="B209" s="15"/>
      <c r="D209" s="14"/>
      <c r="E209" s="14"/>
      <c r="F209" s="14"/>
      <c r="G209" s="14"/>
      <c r="H209" s="14"/>
    </row>
    <row r="210" spans="1:8" ht="21.95" customHeight="1" x14ac:dyDescent="0.2">
      <c r="A210" s="15"/>
      <c r="B210" s="15"/>
    </row>
    <row r="211" spans="1:8" ht="21.95" customHeight="1" x14ac:dyDescent="0.2">
      <c r="A211" s="15"/>
      <c r="B211" s="15"/>
    </row>
    <row r="212" spans="1:8" ht="21.95" customHeight="1" x14ac:dyDescent="0.2">
      <c r="A212" s="15"/>
      <c r="B212" s="15"/>
    </row>
    <row r="213" spans="1:8" ht="21.95" customHeight="1" x14ac:dyDescent="0.2">
      <c r="A213" s="15"/>
      <c r="B213" s="15"/>
    </row>
    <row r="214" spans="1:8" ht="21.95" customHeight="1" x14ac:dyDescent="0.2">
      <c r="A214" s="15"/>
      <c r="B214" s="15"/>
    </row>
    <row r="215" spans="1:8" ht="21.95" customHeight="1" x14ac:dyDescent="0.2">
      <c r="A215" s="15"/>
      <c r="B215" s="15"/>
    </row>
    <row r="216" spans="1:8" ht="21.95" customHeight="1" x14ac:dyDescent="0.2">
      <c r="A216" s="15"/>
      <c r="B216" s="15"/>
    </row>
    <row r="217" spans="1:8" ht="21.95" customHeight="1" x14ac:dyDescent="0.2">
      <c r="A217" s="15"/>
      <c r="B217" s="15"/>
    </row>
    <row r="218" spans="1:8" ht="21.95" customHeight="1" x14ac:dyDescent="0.2">
      <c r="A218" s="15"/>
      <c r="B218" s="15"/>
    </row>
    <row r="219" spans="1:8" ht="21.95" customHeight="1" x14ac:dyDescent="0.2">
      <c r="A219" s="15"/>
      <c r="B219" s="15"/>
    </row>
    <row r="220" spans="1:8" ht="21.95" customHeight="1" x14ac:dyDescent="0.2">
      <c r="A220" s="15"/>
      <c r="B220" s="15"/>
    </row>
    <row r="221" spans="1:8" ht="21.95" customHeight="1" x14ac:dyDescent="0.2">
      <c r="A221" s="15"/>
      <c r="B221" s="15"/>
    </row>
    <row r="222" spans="1:8" ht="21.95" customHeight="1" x14ac:dyDescent="0.2">
      <c r="A222" s="15"/>
      <c r="B222" s="15"/>
    </row>
    <row r="223" spans="1:8" ht="21.95" customHeight="1" x14ac:dyDescent="0.2">
      <c r="A223" s="15"/>
      <c r="B223" s="15"/>
    </row>
    <row r="224" spans="1:8" ht="21.95" customHeight="1" x14ac:dyDescent="0.2">
      <c r="A224" s="15"/>
      <c r="B224" s="15"/>
    </row>
    <row r="225" s="15" customFormat="1" ht="21.95" customHeight="1" x14ac:dyDescent="0.2"/>
    <row r="226" s="15" customFormat="1" ht="21.95" customHeight="1" x14ac:dyDescent="0.2"/>
    <row r="227" s="15" customFormat="1" ht="21.95" customHeight="1" x14ac:dyDescent="0.2"/>
    <row r="228" s="15" customFormat="1" ht="21.95" customHeight="1" x14ac:dyDescent="0.2"/>
    <row r="229" s="15" customFormat="1" ht="21.95" customHeight="1" x14ac:dyDescent="0.2"/>
    <row r="230" s="15" customFormat="1" ht="21.95" customHeight="1" x14ac:dyDescent="0.2"/>
    <row r="231" s="15" customFormat="1" ht="21.95" customHeight="1" x14ac:dyDescent="0.2"/>
    <row r="232" s="15" customFormat="1" ht="21.95" customHeight="1" x14ac:dyDescent="0.2"/>
    <row r="233" s="15" customFormat="1" ht="21.95" customHeight="1" x14ac:dyDescent="0.2"/>
    <row r="234" s="15" customFormat="1" ht="21.95" customHeight="1" x14ac:dyDescent="0.2"/>
    <row r="235" s="15" customFormat="1" ht="21.95" customHeight="1" x14ac:dyDescent="0.2"/>
    <row r="236" s="15" customFormat="1" ht="21.95" customHeight="1" x14ac:dyDescent="0.2"/>
    <row r="237" s="15" customFormat="1" ht="21.95" customHeight="1" x14ac:dyDescent="0.2"/>
    <row r="238" s="15" customFormat="1" ht="21.95" customHeight="1" x14ac:dyDescent="0.2"/>
    <row r="239" s="15" customFormat="1" ht="21.95" customHeight="1" x14ac:dyDescent="0.2"/>
    <row r="240" s="15" customFormat="1" ht="21.95" customHeight="1" x14ac:dyDescent="0.2"/>
    <row r="241" s="15" customFormat="1" ht="21.95" customHeight="1" x14ac:dyDescent="0.2"/>
    <row r="242" s="15" customFormat="1" ht="21.95" customHeight="1" x14ac:dyDescent="0.2"/>
    <row r="243" s="15" customFormat="1" ht="21.95" customHeight="1" x14ac:dyDescent="0.2"/>
  </sheetData>
  <printOptions horizontalCentered="1" verticalCentered="1" gridLines="1" gridLinesSet="0"/>
  <pageMargins left="0.5" right="0.5" top="0.5" bottom="0.5" header="0.511811023622047" footer="0.511811023622047"/>
  <pageSetup scale="68" fitToHeight="2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3930F-5490-4693-BA18-4A093E780581}">
  <sheetPr>
    <tabColor rgb="FFFFFF00"/>
  </sheetPr>
  <dimension ref="A1:D504"/>
  <sheetViews>
    <sheetView tabSelected="1" topLeftCell="A32" workbookViewId="0">
      <selection activeCell="C56" sqref="C56"/>
    </sheetView>
  </sheetViews>
  <sheetFormatPr defaultRowHeight="14.25" x14ac:dyDescent="0.2"/>
  <cols>
    <col min="1" max="1" width="40.75" customWidth="1"/>
    <col min="2" max="2" width="12" customWidth="1"/>
    <col min="3" max="3" width="13.75" bestFit="1" customWidth="1"/>
    <col min="4" max="4" width="12.125" bestFit="1" customWidth="1"/>
  </cols>
  <sheetData>
    <row r="1" spans="1:4" ht="15.75" x14ac:dyDescent="0.25">
      <c r="A1" s="67" t="s">
        <v>122</v>
      </c>
    </row>
    <row r="2" spans="1:4" ht="15" customHeight="1" x14ac:dyDescent="0.2"/>
    <row r="3" spans="1:4" ht="15" customHeight="1" x14ac:dyDescent="0.25">
      <c r="A3" s="150" t="s">
        <v>90</v>
      </c>
      <c r="B3" s="151"/>
      <c r="C3" s="152"/>
    </row>
    <row r="4" spans="1:4" ht="15" customHeight="1" x14ac:dyDescent="0.25">
      <c r="A4" s="68" t="s">
        <v>91</v>
      </c>
      <c r="B4" s="69"/>
      <c r="C4" s="70">
        <v>2391618</v>
      </c>
      <c r="D4" s="23"/>
    </row>
    <row r="5" spans="1:4" ht="15" customHeight="1" x14ac:dyDescent="0.2">
      <c r="A5" s="7"/>
      <c r="C5" s="71"/>
      <c r="D5" s="23"/>
    </row>
    <row r="6" spans="1:4" ht="15" customHeight="1" x14ac:dyDescent="0.2">
      <c r="A6" s="5" t="s">
        <v>92</v>
      </c>
      <c r="B6" s="6"/>
      <c r="C6" s="9"/>
      <c r="D6" s="23"/>
    </row>
    <row r="7" spans="1:4" ht="15" customHeight="1" x14ac:dyDescent="0.2">
      <c r="A7" s="12" t="s">
        <v>0</v>
      </c>
      <c r="B7" s="1"/>
      <c r="C7" s="71">
        <v>1181298</v>
      </c>
      <c r="D7" s="23"/>
    </row>
    <row r="8" spans="1:4" ht="15" customHeight="1" x14ac:dyDescent="0.2">
      <c r="A8" s="12" t="s">
        <v>1</v>
      </c>
      <c r="B8" s="1"/>
      <c r="C8" s="71">
        <v>1115720</v>
      </c>
      <c r="D8" s="23"/>
    </row>
    <row r="9" spans="1:4" ht="15" customHeight="1" x14ac:dyDescent="0.2">
      <c r="A9" s="72" t="s">
        <v>93</v>
      </c>
      <c r="B9" s="73"/>
      <c r="C9" s="71">
        <v>-2346</v>
      </c>
      <c r="D9" s="23"/>
    </row>
    <row r="10" spans="1:4" ht="15" customHeight="1" x14ac:dyDescent="0.2">
      <c r="A10" s="72" t="s">
        <v>94</v>
      </c>
      <c r="B10" s="73"/>
      <c r="C10" s="71">
        <v>-50806</v>
      </c>
      <c r="D10" s="23"/>
    </row>
    <row r="11" spans="1:4" ht="15" customHeight="1" x14ac:dyDescent="0.2">
      <c r="A11" s="12" t="s">
        <v>2</v>
      </c>
      <c r="B11" s="1"/>
      <c r="C11" s="71">
        <v>57059</v>
      </c>
      <c r="D11" s="23"/>
    </row>
    <row r="12" spans="1:4" ht="15" customHeight="1" x14ac:dyDescent="0.2">
      <c r="A12" s="12" t="s">
        <v>3</v>
      </c>
      <c r="B12" s="1"/>
      <c r="C12" s="71">
        <v>8629</v>
      </c>
      <c r="D12" s="23"/>
    </row>
    <row r="13" spans="1:4" ht="15" customHeight="1" x14ac:dyDescent="0.2">
      <c r="A13" s="12" t="s">
        <v>4</v>
      </c>
      <c r="B13" s="1"/>
      <c r="C13" s="74">
        <v>68071</v>
      </c>
      <c r="D13" s="23"/>
    </row>
    <row r="14" spans="1:4" ht="15" customHeight="1" thickBot="1" x14ac:dyDescent="0.25">
      <c r="A14" s="77" t="s">
        <v>9</v>
      </c>
      <c r="B14" s="78"/>
      <c r="C14" s="79">
        <v>13603</v>
      </c>
      <c r="D14" s="23"/>
    </row>
    <row r="15" spans="1:4" ht="15" customHeight="1" thickTop="1" x14ac:dyDescent="0.25">
      <c r="A15" s="76" t="s">
        <v>123</v>
      </c>
      <c r="B15" s="13"/>
      <c r="C15" s="75">
        <f>C7+C8+C9+C11+C12+C13+C14+C10</f>
        <v>2391228</v>
      </c>
      <c r="D15" s="23"/>
    </row>
    <row r="16" spans="1:4" ht="15" customHeight="1" x14ac:dyDescent="0.2">
      <c r="D16" s="23"/>
    </row>
    <row r="17" spans="1:4" ht="15" customHeight="1" x14ac:dyDescent="0.2">
      <c r="D17" s="22"/>
    </row>
    <row r="18" spans="1:4" ht="15" customHeight="1" x14ac:dyDescent="0.25">
      <c r="A18" s="150" t="s">
        <v>95</v>
      </c>
      <c r="B18" s="151"/>
      <c r="C18" s="152"/>
    </row>
    <row r="19" spans="1:4" ht="15" customHeight="1" x14ac:dyDescent="0.25">
      <c r="A19" s="5" t="s">
        <v>0</v>
      </c>
      <c r="B19" s="69"/>
      <c r="C19" s="9"/>
      <c r="D19" s="22"/>
    </row>
    <row r="20" spans="1:4" ht="15" customHeight="1" x14ac:dyDescent="0.2">
      <c r="A20" s="11" t="s">
        <v>87</v>
      </c>
      <c r="B20" s="62">
        <f>'Salary Adjust'!K32</f>
        <v>5374781.5350400005</v>
      </c>
      <c r="C20" s="71"/>
      <c r="D20" s="23"/>
    </row>
    <row r="21" spans="1:4" ht="15" customHeight="1" x14ac:dyDescent="0.2">
      <c r="A21" s="11" t="s">
        <v>88</v>
      </c>
      <c r="B21" s="8">
        <v>30200</v>
      </c>
      <c r="C21" s="10"/>
      <c r="D21" s="23"/>
    </row>
    <row r="22" spans="1:4" ht="15" customHeight="1" x14ac:dyDescent="0.2">
      <c r="A22" s="12" t="s">
        <v>89</v>
      </c>
      <c r="B22" s="62">
        <f>SUM(B20:B21)</f>
        <v>5404981.5350400005</v>
      </c>
      <c r="C22" s="10"/>
      <c r="D22" s="23"/>
    </row>
    <row r="23" spans="1:4" ht="15" customHeight="1" x14ac:dyDescent="0.2">
      <c r="A23" s="12" t="s">
        <v>96</v>
      </c>
      <c r="B23" s="64">
        <v>0.2334</v>
      </c>
      <c r="C23" s="71"/>
      <c r="D23" s="23"/>
    </row>
    <row r="24" spans="1:4" ht="15" customHeight="1" x14ac:dyDescent="0.2">
      <c r="A24" s="7"/>
      <c r="C24" s="74">
        <f>B22*B23</f>
        <v>1261522.6902783362</v>
      </c>
      <c r="D24" s="62"/>
    </row>
    <row r="25" spans="1:4" ht="15" customHeight="1" x14ac:dyDescent="0.2">
      <c r="A25" s="7" t="s">
        <v>1</v>
      </c>
      <c r="C25" s="80"/>
      <c r="D25" s="23"/>
    </row>
    <row r="26" spans="1:4" ht="15" customHeight="1" x14ac:dyDescent="0.2">
      <c r="A26" s="11" t="s">
        <v>98</v>
      </c>
      <c r="B26" s="81">
        <v>467.97</v>
      </c>
      <c r="C26" s="80"/>
      <c r="D26" s="23"/>
    </row>
    <row r="27" spans="1:4" ht="15" customHeight="1" x14ac:dyDescent="0.2">
      <c r="A27" s="11" t="s">
        <v>101</v>
      </c>
      <c r="B27" s="65">
        <v>749.68</v>
      </c>
      <c r="C27" s="80"/>
      <c r="D27" s="23"/>
    </row>
    <row r="28" spans="1:4" ht="15" customHeight="1" x14ac:dyDescent="0.2">
      <c r="A28" s="12" t="s">
        <v>102</v>
      </c>
      <c r="B28" s="81">
        <f>SUM(B26:B27)</f>
        <v>1217.6500000000001</v>
      </c>
      <c r="C28" s="80"/>
      <c r="D28" s="23"/>
    </row>
    <row r="29" spans="1:4" ht="15" customHeight="1" x14ac:dyDescent="0.2">
      <c r="A29" s="12" t="s">
        <v>97</v>
      </c>
      <c r="B29">
        <v>81</v>
      </c>
      <c r="C29" s="80"/>
      <c r="D29" s="23"/>
    </row>
    <row r="30" spans="1:4" ht="15" customHeight="1" x14ac:dyDescent="0.2">
      <c r="A30" s="12" t="s">
        <v>99</v>
      </c>
      <c r="B30" s="3">
        <v>12</v>
      </c>
      <c r="C30" s="80"/>
      <c r="D30" s="23"/>
    </row>
    <row r="31" spans="1:4" ht="15" customHeight="1" x14ac:dyDescent="0.2">
      <c r="A31" s="7"/>
      <c r="C31" s="74">
        <f>B28*B29*B30</f>
        <v>1183555.8</v>
      </c>
      <c r="D31" s="23"/>
    </row>
    <row r="32" spans="1:4" ht="15" customHeight="1" x14ac:dyDescent="0.2">
      <c r="A32" s="7" t="s">
        <v>2</v>
      </c>
      <c r="C32" s="80"/>
      <c r="D32" s="23"/>
    </row>
    <row r="33" spans="1:4" ht="15" customHeight="1" x14ac:dyDescent="0.2">
      <c r="A33" s="12" t="s">
        <v>103</v>
      </c>
      <c r="B33" s="81">
        <v>3.75</v>
      </c>
      <c r="C33" s="10"/>
      <c r="D33" s="23"/>
    </row>
    <row r="34" spans="1:4" ht="15" customHeight="1" x14ac:dyDescent="0.2">
      <c r="A34" s="12" t="s">
        <v>104</v>
      </c>
      <c r="B34">
        <v>85</v>
      </c>
      <c r="C34" s="10"/>
      <c r="D34" s="23"/>
    </row>
    <row r="35" spans="1:4" ht="15" customHeight="1" x14ac:dyDescent="0.2">
      <c r="A35" s="12" t="s">
        <v>99</v>
      </c>
      <c r="B35" s="3">
        <v>12</v>
      </c>
      <c r="C35" s="80"/>
      <c r="D35" s="23"/>
    </row>
    <row r="36" spans="1:4" ht="15" customHeight="1" x14ac:dyDescent="0.2">
      <c r="A36" s="7"/>
      <c r="C36" s="74">
        <f>B33*B34*B35</f>
        <v>3825</v>
      </c>
      <c r="D36" s="23"/>
    </row>
    <row r="37" spans="1:4" ht="15" customHeight="1" x14ac:dyDescent="0.2">
      <c r="A37" s="7"/>
      <c r="C37" s="80"/>
      <c r="D37" s="23"/>
    </row>
    <row r="38" spans="1:4" ht="15" customHeight="1" x14ac:dyDescent="0.2">
      <c r="A38" s="82" t="s">
        <v>105</v>
      </c>
      <c r="C38" s="10"/>
      <c r="D38" s="23"/>
    </row>
    <row r="39" spans="1:4" ht="15" customHeight="1" x14ac:dyDescent="0.2">
      <c r="A39" s="83" t="s">
        <v>86</v>
      </c>
      <c r="C39" s="74">
        <f>'Benefit Adjust 2'!G99</f>
        <v>70183.319999999978</v>
      </c>
      <c r="D39" s="23"/>
    </row>
    <row r="40" spans="1:4" ht="15" customHeight="1" x14ac:dyDescent="0.2">
      <c r="A40" s="7"/>
      <c r="C40" s="74"/>
      <c r="D40" s="23"/>
    </row>
    <row r="41" spans="1:4" ht="15" customHeight="1" x14ac:dyDescent="0.2">
      <c r="A41" s="7" t="s">
        <v>3</v>
      </c>
      <c r="C41" s="74"/>
      <c r="D41" s="23"/>
    </row>
    <row r="42" spans="1:4" ht="15" customHeight="1" x14ac:dyDescent="0.2">
      <c r="A42" s="12" t="s">
        <v>106</v>
      </c>
      <c r="B42" s="81">
        <v>8.9700000000000006</v>
      </c>
      <c r="C42" s="74"/>
      <c r="D42" s="23"/>
    </row>
    <row r="43" spans="1:4" ht="15" customHeight="1" x14ac:dyDescent="0.2">
      <c r="A43" s="12" t="s">
        <v>104</v>
      </c>
      <c r="B43">
        <v>86</v>
      </c>
      <c r="C43" s="10"/>
      <c r="D43" s="23"/>
    </row>
    <row r="44" spans="1:4" ht="15" customHeight="1" x14ac:dyDescent="0.2">
      <c r="A44" s="12" t="s">
        <v>99</v>
      </c>
      <c r="B44" s="3">
        <v>12</v>
      </c>
      <c r="C44" s="10"/>
      <c r="D44" s="23"/>
    </row>
    <row r="45" spans="1:4" ht="15" customHeight="1" x14ac:dyDescent="0.2">
      <c r="A45" s="7"/>
      <c r="C45" s="74">
        <f>B42*B43*B44</f>
        <v>9257.0400000000009</v>
      </c>
      <c r="D45" s="23"/>
    </row>
    <row r="46" spans="1:4" ht="15" customHeight="1" x14ac:dyDescent="0.2">
      <c r="A46" s="82" t="s">
        <v>109</v>
      </c>
      <c r="C46" s="10"/>
      <c r="D46" s="2"/>
    </row>
    <row r="47" spans="1:4" ht="15" customHeight="1" x14ac:dyDescent="0.2">
      <c r="A47" s="12" t="s">
        <v>110</v>
      </c>
      <c r="B47" s="21">
        <f>'Benefit Adjust 2'!B99</f>
        <v>21279.929526211199</v>
      </c>
      <c r="C47" s="74"/>
      <c r="D47" s="2"/>
    </row>
    <row r="48" spans="1:4" ht="15" customHeight="1" x14ac:dyDescent="0.2">
      <c r="A48" s="12" t="s">
        <v>111</v>
      </c>
      <c r="B48" s="21">
        <f>'Benefit Adjust 2'!C99</f>
        <v>35679.118335224113</v>
      </c>
      <c r="C48" s="84"/>
      <c r="D48" s="2"/>
    </row>
    <row r="49" spans="1:3" ht="15" customHeight="1" x14ac:dyDescent="0.2">
      <c r="A49" s="12" t="s">
        <v>4</v>
      </c>
      <c r="B49" s="21">
        <f>'Benefit Adjust 2'!D99</f>
        <v>25406.400000000027</v>
      </c>
      <c r="C49" s="10"/>
    </row>
    <row r="50" spans="1:3" ht="15" customHeight="1" x14ac:dyDescent="0.2">
      <c r="A50" s="12" t="s">
        <v>112</v>
      </c>
      <c r="B50" s="66">
        <f>'Benefit Adjust 2'!E99</f>
        <v>2529.6</v>
      </c>
      <c r="C50" s="10"/>
    </row>
    <row r="51" spans="1:3" ht="15" customHeight="1" x14ac:dyDescent="0.2">
      <c r="A51" s="7"/>
      <c r="C51" s="74">
        <f>SUM(B47:B50)</f>
        <v>84895.047861435349</v>
      </c>
    </row>
    <row r="52" spans="1:3" ht="15" customHeight="1" x14ac:dyDescent="0.2">
      <c r="A52" s="82" t="s">
        <v>113</v>
      </c>
      <c r="C52" s="10"/>
    </row>
    <row r="53" spans="1:3" ht="15" customHeight="1" thickBot="1" x14ac:dyDescent="0.25">
      <c r="A53" s="85" t="s">
        <v>86</v>
      </c>
      <c r="B53" s="86"/>
      <c r="C53" s="79">
        <f>'Benefit Adjust 2'!F99</f>
        <v>15841.138605119995</v>
      </c>
    </row>
    <row r="54" spans="1:3" ht="15" customHeight="1" thickTop="1" x14ac:dyDescent="0.25">
      <c r="A54" s="87" t="s">
        <v>124</v>
      </c>
      <c r="B54" s="88"/>
      <c r="C54" s="89">
        <f>SUM(C24:C53)</f>
        <v>2629080.0367448917</v>
      </c>
    </row>
    <row r="55" spans="1:3" ht="15" customHeight="1" x14ac:dyDescent="0.2">
      <c r="A55" s="7"/>
      <c r="C55" s="10"/>
    </row>
    <row r="56" spans="1:3" ht="15" customHeight="1" x14ac:dyDescent="0.25">
      <c r="A56" s="90" t="s">
        <v>125</v>
      </c>
      <c r="B56" s="91"/>
      <c r="C56" s="92">
        <f>C54-C4</f>
        <v>237462.03674489167</v>
      </c>
    </row>
    <row r="57" spans="1:3" ht="15" customHeight="1" x14ac:dyDescent="0.2"/>
    <row r="58" spans="1:3" ht="15" customHeight="1" x14ac:dyDescent="0.2"/>
    <row r="59" spans="1:3" ht="15" customHeight="1" x14ac:dyDescent="0.2"/>
    <row r="60" spans="1:3" ht="15" customHeight="1" x14ac:dyDescent="0.2"/>
    <row r="61" spans="1:3" ht="15" customHeight="1" x14ac:dyDescent="0.2"/>
    <row r="62" spans="1:3" ht="15" customHeight="1" x14ac:dyDescent="0.2"/>
    <row r="63" spans="1:3" ht="15" customHeight="1" x14ac:dyDescent="0.2"/>
    <row r="64" spans="1:3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</sheetData>
  <mergeCells count="2">
    <mergeCell ref="A3:C3"/>
    <mergeCell ref="A18:C18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6364D-AF2B-4A2A-AFA4-528DDDEF70FE}">
  <sheetPr>
    <tabColor rgb="FFFFFF00"/>
    <pageSetUpPr fitToPage="1"/>
  </sheetPr>
  <dimension ref="A1:AC1615"/>
  <sheetViews>
    <sheetView zoomScale="97" zoomScaleNormal="97" workbookViewId="0">
      <selection activeCell="C14" sqref="C14"/>
    </sheetView>
  </sheetViews>
  <sheetFormatPr defaultColWidth="8" defaultRowHeight="21.95" customHeight="1" x14ac:dyDescent="0.2"/>
  <cols>
    <col min="1" max="2" width="14" style="15" customWidth="1"/>
    <col min="3" max="4" width="12.875" style="15" customWidth="1"/>
    <col min="5" max="5" width="11.625" style="15" customWidth="1"/>
    <col min="6" max="6" width="13" style="15" customWidth="1"/>
    <col min="7" max="7" width="13.75" style="15" customWidth="1"/>
    <col min="8" max="8" width="10.125" style="15" bestFit="1" customWidth="1"/>
    <col min="9" max="9" width="38.75" style="15" customWidth="1"/>
    <col min="10" max="10" width="14.125" style="15" customWidth="1"/>
    <col min="11" max="41" width="5.375" style="15" bestFit="1" customWidth="1"/>
    <col min="42" max="16384" width="8" style="15"/>
  </cols>
  <sheetData>
    <row r="1" spans="1:29" ht="15" customHeight="1" x14ac:dyDescent="0.25">
      <c r="A1" s="67" t="s">
        <v>122</v>
      </c>
    </row>
    <row r="2" spans="1:29" ht="15" customHeight="1" x14ac:dyDescent="0.2"/>
    <row r="3" spans="1:29" ht="15" customHeight="1" x14ac:dyDescent="0.2">
      <c r="A3" s="153" t="s">
        <v>12</v>
      </c>
      <c r="B3" s="154"/>
      <c r="C3" s="154"/>
      <c r="D3" s="154"/>
      <c r="E3" s="154"/>
      <c r="F3" s="154"/>
      <c r="G3" s="155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</row>
    <row r="4" spans="1:29" ht="45" customHeight="1" thickBot="1" x14ac:dyDescent="0.25">
      <c r="A4" s="135" t="s">
        <v>15</v>
      </c>
      <c r="B4" s="135" t="s">
        <v>76</v>
      </c>
      <c r="C4" s="135" t="s">
        <v>77</v>
      </c>
      <c r="D4" s="135" t="s">
        <v>78</v>
      </c>
      <c r="E4" s="135" t="s">
        <v>79</v>
      </c>
      <c r="F4" s="135" t="s">
        <v>107</v>
      </c>
      <c r="G4" s="135" t="s">
        <v>80</v>
      </c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</row>
    <row r="5" spans="1:29" ht="15" customHeight="1" x14ac:dyDescent="0.25">
      <c r="A5" s="136">
        <f>'Salary Adjust'!F3</f>
        <v>57241.599999999999</v>
      </c>
      <c r="B5" s="136">
        <f t="shared" ref="B5:B36" si="0">(A5/100)*0.403</f>
        <v>230.68364799999998</v>
      </c>
      <c r="C5" s="136">
        <f t="shared" ref="C5:C36" si="1">((((A5/52)*0.6)/10)*0.488)*12</f>
        <v>386.77708799999988</v>
      </c>
      <c r="D5" s="136">
        <f>25.1*12</f>
        <v>301.20000000000005</v>
      </c>
      <c r="E5" s="136">
        <f>2.5*12</f>
        <v>30</v>
      </c>
      <c r="F5" s="136">
        <f t="shared" ref="F5:F36" si="2">0.003*A5</f>
        <v>171.72479999999999</v>
      </c>
      <c r="G5" s="136">
        <v>465.12</v>
      </c>
      <c r="H5" s="137"/>
      <c r="I5" s="4" t="s">
        <v>0</v>
      </c>
      <c r="J5" s="4"/>
      <c r="K5" s="138"/>
      <c r="L5" s="138"/>
      <c r="M5" s="138"/>
      <c r="N5" s="138"/>
      <c r="O5" s="138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</row>
    <row r="6" spans="1:29" ht="15" customHeight="1" x14ac:dyDescent="0.2">
      <c r="A6" s="139">
        <f>'Salary Adjust'!F4</f>
        <v>47436.85</v>
      </c>
      <c r="B6" s="139">
        <f t="shared" si="0"/>
        <v>191.17050550000002</v>
      </c>
      <c r="C6" s="139">
        <f t="shared" si="1"/>
        <v>320.52714646153839</v>
      </c>
      <c r="D6" s="139">
        <f t="shared" ref="D6:D69" si="3">25.1*12</f>
        <v>301.20000000000005</v>
      </c>
      <c r="E6" s="139">
        <f t="shared" ref="E6:E69" si="4">2.5*12</f>
        <v>30</v>
      </c>
      <c r="F6" s="139">
        <f t="shared" si="2"/>
        <v>142.31055000000001</v>
      </c>
      <c r="G6" s="139">
        <v>840.96</v>
      </c>
      <c r="H6" s="14"/>
      <c r="I6" s="140" t="s">
        <v>114</v>
      </c>
      <c r="J6" s="141">
        <v>0.26790000000000003</v>
      </c>
      <c r="K6" s="138"/>
      <c r="L6" s="138"/>
      <c r="M6" s="138"/>
      <c r="N6" s="138"/>
      <c r="O6" s="138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ht="15" customHeight="1" x14ac:dyDescent="0.2">
      <c r="A7" s="139">
        <f>'Salary Adjust'!F5</f>
        <v>61115.799999999996</v>
      </c>
      <c r="B7" s="139">
        <f t="shared" si="0"/>
        <v>246.29667399999997</v>
      </c>
      <c r="C7" s="139">
        <f t="shared" si="1"/>
        <v>412.95475938461539</v>
      </c>
      <c r="D7" s="139">
        <f t="shared" si="3"/>
        <v>301.20000000000005</v>
      </c>
      <c r="E7" s="139">
        <f t="shared" si="4"/>
        <v>30</v>
      </c>
      <c r="F7" s="139">
        <f t="shared" si="2"/>
        <v>183.34739999999999</v>
      </c>
      <c r="G7" s="139">
        <v>511.2</v>
      </c>
      <c r="H7" s="14"/>
      <c r="I7" s="140" t="s">
        <v>115</v>
      </c>
      <c r="J7" s="141">
        <v>0.2334</v>
      </c>
      <c r="K7" s="138" t="s">
        <v>116</v>
      </c>
      <c r="L7" s="138"/>
      <c r="M7" s="138"/>
      <c r="N7" s="138"/>
      <c r="O7" s="138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 ht="15" customHeight="1" x14ac:dyDescent="0.2">
      <c r="A8" s="139">
        <f>'Salary Adjust'!F6</f>
        <v>63497.997500000005</v>
      </c>
      <c r="B8" s="139">
        <f t="shared" si="0"/>
        <v>255.89692992500005</v>
      </c>
      <c r="C8" s="139">
        <f t="shared" si="1"/>
        <v>429.05108464615387</v>
      </c>
      <c r="D8" s="139">
        <f t="shared" si="3"/>
        <v>301.20000000000005</v>
      </c>
      <c r="E8" s="139">
        <f t="shared" si="4"/>
        <v>30</v>
      </c>
      <c r="F8" s="139">
        <f t="shared" si="2"/>
        <v>190.49399250000002</v>
      </c>
      <c r="G8" s="139">
        <v>163.19999999999999</v>
      </c>
      <c r="H8" s="14"/>
      <c r="I8" s="140"/>
      <c r="J8" s="138"/>
      <c r="K8" s="138"/>
      <c r="L8" s="138"/>
      <c r="M8" s="138"/>
      <c r="N8" s="138"/>
      <c r="O8" s="138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 ht="15" customHeight="1" x14ac:dyDescent="0.25">
      <c r="A9" s="139">
        <f>'Salary Adjust'!F7</f>
        <v>48561.477500000001</v>
      </c>
      <c r="B9" s="139">
        <f t="shared" si="0"/>
        <v>195.70275432500003</v>
      </c>
      <c r="C9" s="139">
        <f t="shared" si="1"/>
        <v>328.12616796923078</v>
      </c>
      <c r="D9" s="139">
        <f t="shared" si="3"/>
        <v>301.20000000000005</v>
      </c>
      <c r="E9" s="139">
        <f t="shared" si="4"/>
        <v>30</v>
      </c>
      <c r="F9" s="139">
        <f t="shared" si="2"/>
        <v>145.68443250000001</v>
      </c>
      <c r="G9" s="139">
        <v>209.76</v>
      </c>
      <c r="H9" s="14"/>
      <c r="I9" s="4" t="s">
        <v>1</v>
      </c>
      <c r="J9" s="138"/>
      <c r="K9" s="63"/>
      <c r="L9" s="138"/>
      <c r="M9" s="138"/>
      <c r="N9" s="138"/>
      <c r="O9" s="138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</row>
    <row r="10" spans="1:29" ht="15" customHeight="1" x14ac:dyDescent="0.25">
      <c r="A10" s="139">
        <f>'Salary Adjust'!F8</f>
        <v>47131.057499999995</v>
      </c>
      <c r="B10" s="139">
        <f t="shared" si="0"/>
        <v>189.93816172499999</v>
      </c>
      <c r="C10" s="139">
        <f t="shared" si="1"/>
        <v>318.46093006153842</v>
      </c>
      <c r="D10" s="139">
        <f t="shared" si="3"/>
        <v>301.20000000000005</v>
      </c>
      <c r="E10" s="139">
        <f t="shared" si="4"/>
        <v>30</v>
      </c>
      <c r="F10" s="139">
        <f t="shared" si="2"/>
        <v>141.39317249999999</v>
      </c>
      <c r="G10" s="139">
        <v>828</v>
      </c>
      <c r="H10" s="14"/>
      <c r="I10" s="140" t="s">
        <v>117</v>
      </c>
      <c r="J10" s="138">
        <v>73</v>
      </c>
      <c r="K10" s="63"/>
      <c r="L10" s="138"/>
      <c r="M10" s="138"/>
      <c r="N10" s="138"/>
      <c r="O10" s="138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</row>
    <row r="11" spans="1:29" ht="15" customHeight="1" x14ac:dyDescent="0.2">
      <c r="A11" s="139">
        <f>'Salary Adjust'!F9</f>
        <v>52609.655000000006</v>
      </c>
      <c r="B11" s="139">
        <f t="shared" si="0"/>
        <v>212.01690965000006</v>
      </c>
      <c r="C11" s="139">
        <f t="shared" si="1"/>
        <v>355.47939193846162</v>
      </c>
      <c r="D11" s="139">
        <f t="shared" si="3"/>
        <v>301.20000000000005</v>
      </c>
      <c r="E11" s="139">
        <f t="shared" si="4"/>
        <v>30</v>
      </c>
      <c r="F11" s="139">
        <f t="shared" si="2"/>
        <v>157.82896500000001</v>
      </c>
      <c r="G11" s="139">
        <v>840.96</v>
      </c>
      <c r="H11" s="14"/>
      <c r="I11" s="140" t="s">
        <v>118</v>
      </c>
      <c r="J11" s="138">
        <v>81</v>
      </c>
      <c r="K11" s="138"/>
      <c r="L11" s="138"/>
      <c r="M11" s="138"/>
      <c r="N11" s="138"/>
      <c r="O11" s="138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</row>
    <row r="12" spans="1:29" ht="15" customHeight="1" x14ac:dyDescent="0.2">
      <c r="A12" s="139">
        <f>'Salary Adjust'!F10</f>
        <v>60892.3</v>
      </c>
      <c r="B12" s="139">
        <f t="shared" si="0"/>
        <v>245.39596900000001</v>
      </c>
      <c r="C12" s="139">
        <f t="shared" si="1"/>
        <v>411.44458707692309</v>
      </c>
      <c r="D12" s="139">
        <f t="shared" si="3"/>
        <v>301.20000000000005</v>
      </c>
      <c r="E12" s="139">
        <f t="shared" si="4"/>
        <v>30</v>
      </c>
      <c r="F12" s="139">
        <f t="shared" si="2"/>
        <v>182.67690000000002</v>
      </c>
      <c r="G12" s="139">
        <v>209.76</v>
      </c>
      <c r="H12" s="14"/>
      <c r="I12" s="140" t="s">
        <v>119</v>
      </c>
      <c r="J12" s="142">
        <v>467.97</v>
      </c>
      <c r="K12" s="143"/>
      <c r="L12" s="138"/>
      <c r="M12" s="138"/>
      <c r="N12" s="138"/>
      <c r="O12" s="138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</row>
    <row r="13" spans="1:29" ht="15" customHeight="1" x14ac:dyDescent="0.2">
      <c r="A13" s="139">
        <f>'Salary Adjust'!F11</f>
        <v>56188.497499999998</v>
      </c>
      <c r="B13" s="139">
        <f t="shared" si="0"/>
        <v>226.43964492499998</v>
      </c>
      <c r="C13" s="139">
        <f t="shared" si="1"/>
        <v>379.66135541538461</v>
      </c>
      <c r="D13" s="139">
        <f t="shared" si="3"/>
        <v>301.20000000000005</v>
      </c>
      <c r="E13" s="139">
        <f t="shared" si="4"/>
        <v>30</v>
      </c>
      <c r="F13" s="139">
        <f t="shared" si="2"/>
        <v>168.5654925</v>
      </c>
      <c r="G13" s="139">
        <v>329.76</v>
      </c>
      <c r="H13" s="14"/>
      <c r="I13" s="144" t="s">
        <v>100</v>
      </c>
      <c r="J13" s="142">
        <v>749.68</v>
      </c>
      <c r="K13" s="143"/>
      <c r="L13" s="138"/>
      <c r="M13" s="138"/>
      <c r="N13" s="138"/>
      <c r="O13" s="138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</row>
    <row r="14" spans="1:29" ht="15" customHeight="1" x14ac:dyDescent="0.2">
      <c r="A14" s="139">
        <f>'Salary Adjust'!F12</f>
        <v>59002.684999999998</v>
      </c>
      <c r="B14" s="139">
        <f t="shared" si="0"/>
        <v>237.78082055000002</v>
      </c>
      <c r="C14" s="139">
        <f t="shared" si="1"/>
        <v>398.67660387692308</v>
      </c>
      <c r="D14" s="139">
        <f t="shared" si="3"/>
        <v>301.20000000000005</v>
      </c>
      <c r="E14" s="139">
        <f t="shared" si="4"/>
        <v>30</v>
      </c>
      <c r="F14" s="139">
        <f t="shared" si="2"/>
        <v>177.00805499999998</v>
      </c>
      <c r="G14" s="139">
        <v>163.19999999999999</v>
      </c>
      <c r="H14" s="14"/>
      <c r="I14" s="14"/>
      <c r="J14" s="143"/>
      <c r="K14" s="143"/>
      <c r="L14" s="138"/>
      <c r="M14" s="138"/>
      <c r="N14" s="138"/>
      <c r="O14" s="138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</row>
    <row r="15" spans="1:29" ht="15" customHeight="1" x14ac:dyDescent="0.25">
      <c r="A15" s="139">
        <f>'Salary Adjust'!F13</f>
        <v>70099.889999999985</v>
      </c>
      <c r="B15" s="139">
        <f t="shared" si="0"/>
        <v>282.50255669999996</v>
      </c>
      <c r="C15" s="139">
        <f t="shared" si="1"/>
        <v>473.65956443076914</v>
      </c>
      <c r="D15" s="139">
        <f t="shared" si="3"/>
        <v>301.20000000000005</v>
      </c>
      <c r="E15" s="139">
        <f t="shared" si="4"/>
        <v>30</v>
      </c>
      <c r="F15" s="139">
        <f t="shared" si="2"/>
        <v>210.29966999999996</v>
      </c>
      <c r="G15" s="139">
        <v>209.76</v>
      </c>
      <c r="H15" s="14"/>
      <c r="I15" s="4" t="s">
        <v>2</v>
      </c>
      <c r="J15" s="143"/>
      <c r="K15" s="143"/>
      <c r="L15" s="138"/>
      <c r="M15" s="138"/>
      <c r="N15" s="138"/>
      <c r="O15" s="138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</row>
    <row r="16" spans="1:29" ht="15" customHeight="1" x14ac:dyDescent="0.2">
      <c r="A16" s="139">
        <f>'Salary Adjust'!F14</f>
        <v>45385.599999999999</v>
      </c>
      <c r="B16" s="139">
        <f t="shared" si="0"/>
        <v>182.90396800000002</v>
      </c>
      <c r="C16" s="139">
        <f t="shared" si="1"/>
        <v>306.66700799999995</v>
      </c>
      <c r="D16" s="139">
        <f t="shared" si="3"/>
        <v>301.20000000000005</v>
      </c>
      <c r="E16" s="139">
        <f t="shared" si="4"/>
        <v>30</v>
      </c>
      <c r="F16" s="139">
        <f t="shared" si="2"/>
        <v>136.1568</v>
      </c>
      <c r="G16" s="139">
        <v>828</v>
      </c>
      <c r="H16" s="14"/>
      <c r="I16" s="140" t="s">
        <v>117</v>
      </c>
      <c r="J16" s="138">
        <v>77</v>
      </c>
      <c r="K16" s="143"/>
      <c r="L16" s="138"/>
      <c r="M16" s="138"/>
      <c r="N16" s="138"/>
      <c r="O16" s="138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</row>
    <row r="17" spans="1:29" ht="15" customHeight="1" x14ac:dyDescent="0.2">
      <c r="A17" s="139">
        <f>'Salary Adjust'!F15</f>
        <v>48291.621249999997</v>
      </c>
      <c r="B17" s="139">
        <f t="shared" si="0"/>
        <v>194.61523363750001</v>
      </c>
      <c r="C17" s="139">
        <f t="shared" si="1"/>
        <v>326.30277004615385</v>
      </c>
      <c r="D17" s="139">
        <f t="shared" si="3"/>
        <v>301.20000000000005</v>
      </c>
      <c r="E17" s="139">
        <f t="shared" si="4"/>
        <v>30</v>
      </c>
      <c r="F17" s="139">
        <f t="shared" si="2"/>
        <v>144.87486375</v>
      </c>
      <c r="G17" s="139">
        <v>163.19999999999999</v>
      </c>
      <c r="H17" s="14"/>
      <c r="I17" s="140" t="s">
        <v>118</v>
      </c>
      <c r="J17" s="138">
        <v>85</v>
      </c>
      <c r="K17" s="143"/>
      <c r="L17" s="138"/>
      <c r="M17" s="138"/>
      <c r="N17" s="138"/>
      <c r="O17" s="138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</row>
    <row r="18" spans="1:29" ht="15" customHeight="1" x14ac:dyDescent="0.2">
      <c r="A18" s="139">
        <f>'Salary Adjust'!F16</f>
        <v>50408.333333333336</v>
      </c>
      <c r="B18" s="139">
        <f t="shared" si="0"/>
        <v>203.14558333333335</v>
      </c>
      <c r="C18" s="139">
        <f t="shared" si="1"/>
        <v>340.60523076923073</v>
      </c>
      <c r="D18" s="139">
        <f t="shared" si="3"/>
        <v>301.20000000000005</v>
      </c>
      <c r="E18" s="139">
        <f t="shared" si="4"/>
        <v>30</v>
      </c>
      <c r="F18" s="139">
        <f t="shared" si="2"/>
        <v>151.22500000000002</v>
      </c>
      <c r="G18" s="139">
        <v>329.76</v>
      </c>
      <c r="H18" s="14"/>
      <c r="I18" s="140" t="s">
        <v>120</v>
      </c>
      <c r="J18" s="142">
        <v>3.75</v>
      </c>
      <c r="K18" s="143"/>
      <c r="L18" s="138"/>
      <c r="M18" s="138"/>
      <c r="N18" s="138"/>
      <c r="O18" s="138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</row>
    <row r="19" spans="1:29" ht="15" customHeight="1" x14ac:dyDescent="0.2">
      <c r="A19" s="139">
        <f>'Salary Adjust'!F17</f>
        <v>71262.340000000026</v>
      </c>
      <c r="B19" s="139">
        <f t="shared" si="0"/>
        <v>287.18723020000016</v>
      </c>
      <c r="C19" s="139">
        <f t="shared" si="1"/>
        <v>481.51414966153862</v>
      </c>
      <c r="D19" s="139">
        <f t="shared" si="3"/>
        <v>301.20000000000005</v>
      </c>
      <c r="E19" s="139">
        <f t="shared" si="4"/>
        <v>30</v>
      </c>
      <c r="F19" s="139">
        <f t="shared" si="2"/>
        <v>213.78702000000007</v>
      </c>
      <c r="G19" s="139">
        <v>1382.4</v>
      </c>
      <c r="H19" s="14"/>
      <c r="I19" s="138"/>
      <c r="J19" s="143"/>
      <c r="K19" s="143"/>
      <c r="L19" s="138"/>
      <c r="M19" s="143"/>
      <c r="N19" s="138"/>
      <c r="O19" s="138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</row>
    <row r="20" spans="1:29" ht="15" customHeight="1" x14ac:dyDescent="0.25">
      <c r="A20" s="139">
        <f>'Salary Adjust'!F18</f>
        <v>65197.824999999997</v>
      </c>
      <c r="B20" s="139">
        <f t="shared" si="0"/>
        <v>262.74723475000002</v>
      </c>
      <c r="C20" s="139">
        <f t="shared" si="1"/>
        <v>440.53668830769226</v>
      </c>
      <c r="D20" s="139">
        <f t="shared" si="3"/>
        <v>301.20000000000005</v>
      </c>
      <c r="E20" s="139">
        <f t="shared" si="4"/>
        <v>30</v>
      </c>
      <c r="F20" s="139">
        <f t="shared" si="2"/>
        <v>195.59347499999998</v>
      </c>
      <c r="G20" s="139">
        <v>1289.76</v>
      </c>
      <c r="H20" s="14"/>
      <c r="I20" s="4" t="s">
        <v>3</v>
      </c>
      <c r="J20" s="143"/>
      <c r="K20" s="143"/>
      <c r="L20" s="138"/>
      <c r="M20" s="138"/>
      <c r="N20" s="138"/>
      <c r="O20" s="138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</row>
    <row r="21" spans="1:29" ht="15" customHeight="1" x14ac:dyDescent="0.2">
      <c r="A21" s="139">
        <f>'Salary Adjust'!F19</f>
        <v>79792.290000000008</v>
      </c>
      <c r="B21" s="139">
        <f t="shared" si="0"/>
        <v>321.56292870000004</v>
      </c>
      <c r="C21" s="139">
        <f t="shared" si="1"/>
        <v>539.15036566153844</v>
      </c>
      <c r="D21" s="139">
        <f t="shared" si="3"/>
        <v>301.20000000000005</v>
      </c>
      <c r="E21" s="139">
        <f t="shared" si="4"/>
        <v>30</v>
      </c>
      <c r="F21" s="139">
        <f t="shared" si="2"/>
        <v>239.37687000000003</v>
      </c>
      <c r="G21" s="139">
        <v>1335.84</v>
      </c>
      <c r="H21" s="14"/>
      <c r="I21" s="140" t="s">
        <v>118</v>
      </c>
      <c r="J21" s="138">
        <v>86</v>
      </c>
      <c r="K21" s="14"/>
      <c r="L21" s="138"/>
      <c r="M21" s="138"/>
      <c r="N21" s="138"/>
      <c r="O21" s="138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</row>
    <row r="22" spans="1:29" ht="15" customHeight="1" x14ac:dyDescent="0.2">
      <c r="A22" s="139">
        <f>'Salary Adjust'!F20</f>
        <v>47282.556250000009</v>
      </c>
      <c r="B22" s="139">
        <f t="shared" si="0"/>
        <v>190.54870168750006</v>
      </c>
      <c r="C22" s="139">
        <f t="shared" si="1"/>
        <v>319.48459546153856</v>
      </c>
      <c r="D22" s="139">
        <f t="shared" si="3"/>
        <v>301.20000000000005</v>
      </c>
      <c r="E22" s="139">
        <f t="shared" si="4"/>
        <v>30</v>
      </c>
      <c r="F22" s="139">
        <f t="shared" si="2"/>
        <v>141.84766875000003</v>
      </c>
      <c r="G22" s="139">
        <v>117.12</v>
      </c>
      <c r="H22" s="14"/>
      <c r="I22" s="140" t="s">
        <v>121</v>
      </c>
      <c r="J22" s="142">
        <v>8.9700000000000006</v>
      </c>
      <c r="K22" s="14"/>
      <c r="L22" s="138"/>
      <c r="M22" s="138"/>
      <c r="N22" s="138"/>
      <c r="O22" s="138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</row>
    <row r="23" spans="1:29" ht="15" customHeight="1" x14ac:dyDescent="0.2">
      <c r="A23" s="139">
        <f>'Salary Adjust'!F21</f>
        <v>65028.641250000008</v>
      </c>
      <c r="B23" s="139">
        <f t="shared" si="0"/>
        <v>262.06542423750005</v>
      </c>
      <c r="C23" s="139">
        <f t="shared" si="1"/>
        <v>439.393526723077</v>
      </c>
      <c r="D23" s="139">
        <f t="shared" si="3"/>
        <v>301.20000000000005</v>
      </c>
      <c r="E23" s="139">
        <f t="shared" si="4"/>
        <v>30</v>
      </c>
      <c r="F23" s="139">
        <f t="shared" si="2"/>
        <v>195.08592375000003</v>
      </c>
      <c r="G23" s="139">
        <v>0</v>
      </c>
      <c r="H23" s="14"/>
      <c r="I23" s="14"/>
      <c r="J23" s="14"/>
      <c r="K23" s="14"/>
      <c r="L23" s="138"/>
      <c r="M23" s="138"/>
      <c r="N23" s="138"/>
      <c r="O23" s="138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</row>
    <row r="24" spans="1:29" ht="15" customHeight="1" x14ac:dyDescent="0.25">
      <c r="A24" s="139">
        <f>'Salary Adjust'!F22</f>
        <v>77517.913749999992</v>
      </c>
      <c r="B24" s="139">
        <f t="shared" si="0"/>
        <v>312.39719241249998</v>
      </c>
      <c r="C24" s="139">
        <f t="shared" si="1"/>
        <v>523.78258029230767</v>
      </c>
      <c r="D24" s="139">
        <f t="shared" si="3"/>
        <v>301.20000000000005</v>
      </c>
      <c r="E24" s="139">
        <f t="shared" si="4"/>
        <v>30</v>
      </c>
      <c r="F24" s="139">
        <f t="shared" si="2"/>
        <v>232.55374124999997</v>
      </c>
      <c r="G24" s="139">
        <v>1985.76</v>
      </c>
      <c r="H24" s="14"/>
      <c r="I24" s="4" t="s">
        <v>4</v>
      </c>
      <c r="J24" s="143"/>
      <c r="K24" s="143"/>
      <c r="L24" s="138"/>
      <c r="M24" s="138"/>
      <c r="N24" s="138"/>
      <c r="O24" s="138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</row>
    <row r="25" spans="1:29" ht="15" customHeight="1" x14ac:dyDescent="0.2">
      <c r="A25" s="139">
        <f>'Salary Adjust'!F23</f>
        <v>61697.775000000001</v>
      </c>
      <c r="B25" s="139">
        <f t="shared" si="0"/>
        <v>248.64203325000003</v>
      </c>
      <c r="C25" s="139">
        <f t="shared" si="1"/>
        <v>416.88711969230769</v>
      </c>
      <c r="D25" s="139">
        <f t="shared" si="3"/>
        <v>301.20000000000005</v>
      </c>
      <c r="E25" s="139">
        <f t="shared" si="4"/>
        <v>30</v>
      </c>
      <c r="F25" s="139">
        <f t="shared" si="2"/>
        <v>185.09332500000002</v>
      </c>
      <c r="G25" s="139">
        <v>163.19999999999999</v>
      </c>
      <c r="H25" s="14"/>
      <c r="I25" s="140" t="s">
        <v>5</v>
      </c>
      <c r="J25" s="143"/>
      <c r="K25" s="143"/>
      <c r="L25" s="138"/>
      <c r="M25" s="138"/>
      <c r="N25" s="138"/>
      <c r="O25" s="138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</row>
    <row r="26" spans="1:29" ht="15" customHeight="1" x14ac:dyDescent="0.2">
      <c r="A26" s="139">
        <f>'Salary Adjust'!F24</f>
        <v>72479.907500000001</v>
      </c>
      <c r="B26" s="139">
        <f t="shared" si="0"/>
        <v>292.09402722500005</v>
      </c>
      <c r="C26" s="139">
        <f t="shared" si="1"/>
        <v>489.74115959999995</v>
      </c>
      <c r="D26" s="139">
        <f t="shared" si="3"/>
        <v>301.20000000000005</v>
      </c>
      <c r="E26" s="139">
        <f t="shared" si="4"/>
        <v>30</v>
      </c>
      <c r="F26" s="139">
        <f t="shared" si="2"/>
        <v>217.43972250000002</v>
      </c>
      <c r="G26" s="139">
        <v>1289.76</v>
      </c>
      <c r="H26" s="14"/>
      <c r="I26" s="140" t="s">
        <v>6</v>
      </c>
      <c r="J26" s="143"/>
      <c r="K26" s="143"/>
      <c r="L26" s="138"/>
      <c r="M26" s="138"/>
      <c r="N26" s="138"/>
      <c r="O26" s="138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</row>
    <row r="27" spans="1:29" ht="15" customHeight="1" x14ac:dyDescent="0.2">
      <c r="A27" s="139">
        <f>'Salary Adjust'!F25</f>
        <v>53100.74</v>
      </c>
      <c r="B27" s="139">
        <f t="shared" si="0"/>
        <v>213.99598219999999</v>
      </c>
      <c r="C27" s="139">
        <f t="shared" si="1"/>
        <v>358.79761550769229</v>
      </c>
      <c r="D27" s="139">
        <f t="shared" si="3"/>
        <v>301.20000000000005</v>
      </c>
      <c r="E27" s="139">
        <f t="shared" si="4"/>
        <v>30</v>
      </c>
      <c r="F27" s="139">
        <f t="shared" si="2"/>
        <v>159.30222000000001</v>
      </c>
      <c r="G27" s="139">
        <v>603.84</v>
      </c>
      <c r="H27" s="14"/>
      <c r="I27" s="140" t="s">
        <v>7</v>
      </c>
      <c r="J27" s="143"/>
      <c r="K27" s="143"/>
      <c r="L27" s="138"/>
      <c r="M27" s="138"/>
      <c r="N27" s="138"/>
      <c r="O27" s="138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</row>
    <row r="28" spans="1:29" ht="15" customHeight="1" x14ac:dyDescent="0.25">
      <c r="A28" s="139">
        <f>'Salary Adjust'!F26</f>
        <v>55939.694999999992</v>
      </c>
      <c r="B28" s="139">
        <f t="shared" si="0"/>
        <v>225.43697084999999</v>
      </c>
      <c r="C28" s="139">
        <f t="shared" si="1"/>
        <v>377.9802160615385</v>
      </c>
      <c r="D28" s="139">
        <f t="shared" si="3"/>
        <v>301.20000000000005</v>
      </c>
      <c r="E28" s="139">
        <f t="shared" si="4"/>
        <v>30</v>
      </c>
      <c r="F28" s="139">
        <f t="shared" si="2"/>
        <v>167.81908499999997</v>
      </c>
      <c r="G28" s="139">
        <v>828</v>
      </c>
      <c r="H28" s="14"/>
      <c r="I28" s="140" t="s">
        <v>8</v>
      </c>
      <c r="J28" s="143"/>
      <c r="K28" s="63"/>
      <c r="L28" s="143"/>
      <c r="M28" s="143"/>
      <c r="N28" s="138"/>
      <c r="O28" s="138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</row>
    <row r="29" spans="1:29" ht="15" customHeight="1" x14ac:dyDescent="0.2">
      <c r="A29" s="139">
        <f>'Salary Adjust'!F27</f>
        <v>66072.23</v>
      </c>
      <c r="B29" s="139">
        <f t="shared" si="0"/>
        <v>266.2710869</v>
      </c>
      <c r="C29" s="139">
        <f t="shared" si="1"/>
        <v>446.44497563076925</v>
      </c>
      <c r="D29" s="139">
        <f t="shared" si="3"/>
        <v>301.20000000000005</v>
      </c>
      <c r="E29" s="139">
        <f t="shared" si="4"/>
        <v>30</v>
      </c>
      <c r="F29" s="139">
        <f t="shared" si="2"/>
        <v>198.21669</v>
      </c>
      <c r="G29" s="139">
        <v>887.52</v>
      </c>
      <c r="H29" s="14"/>
      <c r="I29" s="140"/>
      <c r="J29" s="143"/>
      <c r="K29" s="143"/>
      <c r="L29" s="138"/>
      <c r="M29" s="138"/>
      <c r="N29" s="138"/>
      <c r="O29" s="138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</row>
    <row r="30" spans="1:29" ht="15" customHeight="1" x14ac:dyDescent="0.25">
      <c r="A30" s="139">
        <f>'Salary Adjust'!F28</f>
        <v>69803.267499999987</v>
      </c>
      <c r="B30" s="139">
        <f t="shared" si="0"/>
        <v>281.30716802500001</v>
      </c>
      <c r="C30" s="139">
        <f t="shared" si="1"/>
        <v>471.65530901538443</v>
      </c>
      <c r="D30" s="139">
        <f t="shared" si="3"/>
        <v>301.20000000000005</v>
      </c>
      <c r="E30" s="139">
        <f t="shared" si="4"/>
        <v>30</v>
      </c>
      <c r="F30" s="139">
        <f t="shared" si="2"/>
        <v>209.40980249999996</v>
      </c>
      <c r="G30" s="139">
        <v>1335.84</v>
      </c>
      <c r="H30" s="14"/>
      <c r="I30" s="4" t="s">
        <v>9</v>
      </c>
      <c r="J30" s="143"/>
      <c r="K30" s="63"/>
      <c r="L30" s="138"/>
      <c r="M30" s="138"/>
      <c r="N30" s="138"/>
      <c r="O30" s="138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</row>
    <row r="31" spans="1:29" ht="15" customHeight="1" x14ac:dyDescent="0.2">
      <c r="A31" s="139">
        <f>'Salary Adjust'!F29</f>
        <v>55499.675000000003</v>
      </c>
      <c r="B31" s="139">
        <f t="shared" si="0"/>
        <v>223.66369025000003</v>
      </c>
      <c r="C31" s="139">
        <f t="shared" si="1"/>
        <v>375.00703476923087</v>
      </c>
      <c r="D31" s="139">
        <f t="shared" si="3"/>
        <v>301.20000000000005</v>
      </c>
      <c r="E31" s="139">
        <f t="shared" si="4"/>
        <v>30</v>
      </c>
      <c r="F31" s="139">
        <f t="shared" si="2"/>
        <v>166.49902500000002</v>
      </c>
      <c r="G31" s="139">
        <v>840.96</v>
      </c>
      <c r="H31" s="14"/>
      <c r="I31" s="145" t="s">
        <v>10</v>
      </c>
      <c r="J31" s="143"/>
      <c r="K31" s="143"/>
      <c r="L31" s="138"/>
      <c r="M31" s="138"/>
      <c r="N31" s="143"/>
      <c r="O31" s="138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</row>
    <row r="32" spans="1:29" ht="15" customHeight="1" x14ac:dyDescent="0.2">
      <c r="A32" s="139">
        <f>'Salary Adjust'!F30</f>
        <v>67859.252500000002</v>
      </c>
      <c r="B32" s="139">
        <f t="shared" si="0"/>
        <v>273.47278757500004</v>
      </c>
      <c r="C32" s="139">
        <f t="shared" si="1"/>
        <v>458.51974919999998</v>
      </c>
      <c r="D32" s="139">
        <f t="shared" si="3"/>
        <v>301.20000000000005</v>
      </c>
      <c r="E32" s="139">
        <f t="shared" si="4"/>
        <v>30</v>
      </c>
      <c r="F32" s="139">
        <f t="shared" si="2"/>
        <v>203.57775750000002</v>
      </c>
      <c r="G32" s="139">
        <v>1382.4</v>
      </c>
      <c r="H32" s="14"/>
      <c r="I32" s="14"/>
      <c r="J32" s="14"/>
      <c r="K32" s="14"/>
      <c r="L32" s="14"/>
      <c r="M32" s="138"/>
      <c r="N32" s="138"/>
      <c r="O32" s="138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</row>
    <row r="33" spans="1:29" ht="15" customHeight="1" x14ac:dyDescent="0.2">
      <c r="A33" s="139">
        <f>'Salary Adjust'!F31</f>
        <v>64843.79</v>
      </c>
      <c r="B33" s="139">
        <f t="shared" si="0"/>
        <v>261.32047370000004</v>
      </c>
      <c r="C33" s="139">
        <f t="shared" si="1"/>
        <v>438.14450104615389</v>
      </c>
      <c r="D33" s="139">
        <f t="shared" si="3"/>
        <v>301.20000000000005</v>
      </c>
      <c r="E33" s="139">
        <f t="shared" si="4"/>
        <v>30</v>
      </c>
      <c r="F33" s="139">
        <f t="shared" si="2"/>
        <v>194.53137000000001</v>
      </c>
      <c r="G33" s="139">
        <v>2031.84</v>
      </c>
      <c r="H33" s="14"/>
      <c r="I33" s="14"/>
      <c r="J33" s="14"/>
      <c r="K33" s="14"/>
      <c r="L33" s="14"/>
      <c r="M33" s="138"/>
      <c r="N33" s="138"/>
      <c r="O33" s="138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</row>
    <row r="34" spans="1:29" ht="15" customHeight="1" x14ac:dyDescent="0.2">
      <c r="A34" s="139">
        <f>'Salary Adjust'!F32</f>
        <v>51136.800000000003</v>
      </c>
      <c r="B34" s="139">
        <f t="shared" si="0"/>
        <v>206.08130400000005</v>
      </c>
      <c r="C34" s="139">
        <f t="shared" si="1"/>
        <v>345.527424</v>
      </c>
      <c r="D34" s="139">
        <f t="shared" si="3"/>
        <v>301.20000000000005</v>
      </c>
      <c r="E34" s="139">
        <f t="shared" si="4"/>
        <v>30</v>
      </c>
      <c r="F34" s="139">
        <f t="shared" si="2"/>
        <v>153.41040000000001</v>
      </c>
      <c r="G34" s="139">
        <v>828</v>
      </c>
      <c r="H34" s="14"/>
      <c r="I34" s="14"/>
      <c r="J34" s="14"/>
      <c r="K34" s="14"/>
      <c r="L34" s="14"/>
      <c r="M34" s="138"/>
      <c r="N34" s="138"/>
      <c r="O34" s="138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</row>
    <row r="35" spans="1:29" ht="15" customHeight="1" x14ac:dyDescent="0.2">
      <c r="A35" s="139">
        <f>'Salary Adjust'!F33</f>
        <v>52251.246250000004</v>
      </c>
      <c r="B35" s="139">
        <f t="shared" si="0"/>
        <v>210.57252238750004</v>
      </c>
      <c r="C35" s="139">
        <f t="shared" si="1"/>
        <v>353.05765158461543</v>
      </c>
      <c r="D35" s="139">
        <f t="shared" si="3"/>
        <v>301.20000000000005</v>
      </c>
      <c r="E35" s="139">
        <f t="shared" si="4"/>
        <v>30</v>
      </c>
      <c r="F35" s="139">
        <f t="shared" si="2"/>
        <v>156.75373875000002</v>
      </c>
      <c r="G35" s="139">
        <v>209.76</v>
      </c>
      <c r="H35" s="14"/>
      <c r="I35" s="14"/>
      <c r="J35" s="14"/>
      <c r="K35" s="14"/>
      <c r="L35" s="14"/>
      <c r="M35" s="138"/>
      <c r="N35" s="138"/>
      <c r="O35" s="138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</row>
    <row r="36" spans="1:29" ht="15" customHeight="1" x14ac:dyDescent="0.2">
      <c r="A36" s="139">
        <f>'Salary Adjust'!F34</f>
        <v>68984.737500000003</v>
      </c>
      <c r="B36" s="139">
        <f t="shared" si="0"/>
        <v>278.00849212500003</v>
      </c>
      <c r="C36" s="139">
        <f t="shared" si="1"/>
        <v>466.12456476923086</v>
      </c>
      <c r="D36" s="139">
        <f t="shared" si="3"/>
        <v>301.20000000000005</v>
      </c>
      <c r="E36" s="139">
        <f t="shared" si="4"/>
        <v>30</v>
      </c>
      <c r="F36" s="139">
        <f t="shared" si="2"/>
        <v>206.95421250000001</v>
      </c>
      <c r="G36" s="139">
        <v>163.19999999999999</v>
      </c>
      <c r="H36" s="14"/>
      <c r="I36" s="138"/>
      <c r="J36" s="143"/>
      <c r="K36" s="143"/>
      <c r="L36" s="138"/>
      <c r="M36" s="138"/>
      <c r="N36" s="138"/>
      <c r="O36" s="138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</row>
    <row r="37" spans="1:29" ht="15" customHeight="1" x14ac:dyDescent="0.25">
      <c r="A37" s="139">
        <f>'Salary Adjust'!F35</f>
        <v>62167.869999999995</v>
      </c>
      <c r="B37" s="139">
        <f t="shared" ref="B37:B68" si="5">(A37/100)*0.403</f>
        <v>250.5365161</v>
      </c>
      <c r="C37" s="139">
        <f t="shared" ref="C37:C68" si="6">((((A37/52)*0.6)/10)*0.488)*12</f>
        <v>420.0635154461537</v>
      </c>
      <c r="D37" s="139">
        <f t="shared" si="3"/>
        <v>301.20000000000005</v>
      </c>
      <c r="E37" s="139">
        <f t="shared" si="4"/>
        <v>30</v>
      </c>
      <c r="F37" s="139">
        <f t="shared" ref="F37:F68" si="7">0.003*A37</f>
        <v>186.50360999999998</v>
      </c>
      <c r="G37" s="139">
        <v>163.19999999999999</v>
      </c>
      <c r="H37" s="14"/>
      <c r="I37" s="14"/>
      <c r="J37" s="143"/>
      <c r="K37" s="63"/>
      <c r="L37" s="138"/>
      <c r="M37" s="138"/>
      <c r="N37" s="138"/>
      <c r="O37" s="138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</row>
    <row r="38" spans="1:29" ht="15" customHeight="1" x14ac:dyDescent="0.2">
      <c r="A38" s="139">
        <f>'Salary Adjust'!F36</f>
        <v>52415.074999999997</v>
      </c>
      <c r="B38" s="139">
        <f t="shared" si="5"/>
        <v>211.23275225000003</v>
      </c>
      <c r="C38" s="139">
        <f t="shared" si="6"/>
        <v>354.16462984615373</v>
      </c>
      <c r="D38" s="139">
        <f t="shared" si="3"/>
        <v>301.20000000000005</v>
      </c>
      <c r="E38" s="139">
        <f t="shared" si="4"/>
        <v>30</v>
      </c>
      <c r="F38" s="139">
        <f t="shared" si="7"/>
        <v>157.245225</v>
      </c>
      <c r="G38" s="139">
        <v>209.76</v>
      </c>
      <c r="H38" s="14"/>
      <c r="I38" s="14"/>
      <c r="J38" s="143"/>
      <c r="K38" s="138"/>
      <c r="L38" s="138"/>
      <c r="M38" s="138"/>
      <c r="N38" s="138"/>
      <c r="O38" s="138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</row>
    <row r="39" spans="1:29" ht="15" customHeight="1" x14ac:dyDescent="0.2">
      <c r="A39" s="139">
        <f>'Salary Adjust'!F37</f>
        <v>63342.86</v>
      </c>
      <c r="B39" s="139">
        <f t="shared" si="5"/>
        <v>255.27172580000001</v>
      </c>
      <c r="C39" s="139">
        <f t="shared" si="6"/>
        <v>428.00283249230768</v>
      </c>
      <c r="D39" s="139">
        <f t="shared" si="3"/>
        <v>301.20000000000005</v>
      </c>
      <c r="E39" s="139">
        <f t="shared" si="4"/>
        <v>30</v>
      </c>
      <c r="F39" s="139">
        <f t="shared" si="7"/>
        <v>190.02858000000001</v>
      </c>
      <c r="G39" s="139">
        <v>465.12</v>
      </c>
      <c r="H39" s="14"/>
      <c r="I39" s="14"/>
      <c r="J39" s="143"/>
      <c r="K39" s="143"/>
      <c r="L39" s="138"/>
      <c r="M39" s="138"/>
      <c r="N39" s="138"/>
      <c r="O39" s="138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</row>
    <row r="40" spans="1:29" ht="15" customHeight="1" x14ac:dyDescent="0.2">
      <c r="A40" s="139">
        <f>'Salary Adjust'!F38</f>
        <v>79296.210000000006</v>
      </c>
      <c r="B40" s="139">
        <f t="shared" si="5"/>
        <v>319.56372630000004</v>
      </c>
      <c r="C40" s="139">
        <f t="shared" si="6"/>
        <v>535.79839126153843</v>
      </c>
      <c r="D40" s="139">
        <f t="shared" si="3"/>
        <v>301.20000000000005</v>
      </c>
      <c r="E40" s="139">
        <f t="shared" si="4"/>
        <v>30</v>
      </c>
      <c r="F40" s="139">
        <f t="shared" si="7"/>
        <v>237.88863000000003</v>
      </c>
      <c r="G40" s="139">
        <v>1382.4</v>
      </c>
      <c r="H40" s="14"/>
      <c r="I40" s="14"/>
      <c r="J40" s="143"/>
      <c r="K40" s="143"/>
      <c r="L40" s="138"/>
      <c r="M40" s="138"/>
      <c r="N40" s="138"/>
      <c r="O40" s="138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</row>
    <row r="41" spans="1:29" ht="15" customHeight="1" x14ac:dyDescent="0.2">
      <c r="A41" s="139">
        <f>'Salary Adjust'!F39</f>
        <v>66010.883750000008</v>
      </c>
      <c r="B41" s="139">
        <f t="shared" si="5"/>
        <v>266.02386151250005</v>
      </c>
      <c r="C41" s="139">
        <f t="shared" si="6"/>
        <v>446.03046373846144</v>
      </c>
      <c r="D41" s="139">
        <f t="shared" si="3"/>
        <v>301.20000000000005</v>
      </c>
      <c r="E41" s="139">
        <f t="shared" si="4"/>
        <v>30</v>
      </c>
      <c r="F41" s="139">
        <f t="shared" si="7"/>
        <v>198.03265125000001</v>
      </c>
      <c r="G41" s="139">
        <v>163.19999999999999</v>
      </c>
      <c r="H41" s="14"/>
      <c r="I41" s="14"/>
      <c r="J41" s="143"/>
      <c r="K41" s="143"/>
      <c r="L41" s="138"/>
      <c r="M41" s="138"/>
      <c r="N41" s="138"/>
      <c r="O41" s="138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</row>
    <row r="42" spans="1:29" ht="15" customHeight="1" x14ac:dyDescent="0.2">
      <c r="A42" s="139">
        <f>'Salary Adjust'!F40</f>
        <v>52467.786250000005</v>
      </c>
      <c r="B42" s="139">
        <f t="shared" si="5"/>
        <v>211.44517858750004</v>
      </c>
      <c r="C42" s="139">
        <f t="shared" si="6"/>
        <v>354.52079570769229</v>
      </c>
      <c r="D42" s="139">
        <f t="shared" si="3"/>
        <v>301.20000000000005</v>
      </c>
      <c r="E42" s="139">
        <f t="shared" si="4"/>
        <v>30</v>
      </c>
      <c r="F42" s="139">
        <f t="shared" si="7"/>
        <v>157.40335875000002</v>
      </c>
      <c r="G42" s="139">
        <v>345.6</v>
      </c>
      <c r="H42" s="14"/>
      <c r="I42" s="138"/>
      <c r="J42" s="143"/>
      <c r="K42" s="143"/>
      <c r="L42" s="138"/>
      <c r="M42" s="138"/>
      <c r="N42" s="138"/>
      <c r="O42" s="138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</row>
    <row r="43" spans="1:29" ht="15" customHeight="1" x14ac:dyDescent="0.25">
      <c r="A43" s="139">
        <f>'Salary Adjust'!F41</f>
        <v>51251.200000000004</v>
      </c>
      <c r="B43" s="139">
        <f t="shared" si="5"/>
        <v>206.54233600000003</v>
      </c>
      <c r="C43" s="139">
        <f t="shared" si="6"/>
        <v>346.30041600000004</v>
      </c>
      <c r="D43" s="139">
        <f t="shared" si="3"/>
        <v>301.20000000000005</v>
      </c>
      <c r="E43" s="139">
        <f t="shared" si="4"/>
        <v>30</v>
      </c>
      <c r="F43" s="139">
        <f t="shared" si="7"/>
        <v>153.75360000000001</v>
      </c>
      <c r="G43" s="139">
        <v>117.12</v>
      </c>
      <c r="H43" s="14"/>
      <c r="I43" s="14"/>
      <c r="J43" s="14"/>
      <c r="K43" s="63"/>
      <c r="L43" s="138"/>
      <c r="M43" s="138"/>
      <c r="N43" s="138"/>
      <c r="O43" s="138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</row>
    <row r="44" spans="1:29" ht="15" customHeight="1" x14ac:dyDescent="0.2">
      <c r="A44" s="139">
        <f>'Salary Adjust'!F42</f>
        <v>76786.383749999994</v>
      </c>
      <c r="B44" s="139">
        <f t="shared" si="5"/>
        <v>309.44912651250002</v>
      </c>
      <c r="C44" s="139">
        <f t="shared" si="6"/>
        <v>518.8396883538461</v>
      </c>
      <c r="D44" s="139">
        <f t="shared" si="3"/>
        <v>301.20000000000005</v>
      </c>
      <c r="E44" s="139">
        <f t="shared" si="4"/>
        <v>30</v>
      </c>
      <c r="F44" s="139">
        <f t="shared" si="7"/>
        <v>230.35915125</v>
      </c>
      <c r="G44" s="139">
        <v>887.52</v>
      </c>
      <c r="H44" s="14"/>
      <c r="I44" s="138"/>
      <c r="J44" s="143"/>
      <c r="K44" s="143"/>
      <c r="L44" s="138"/>
      <c r="M44" s="138"/>
      <c r="N44" s="138"/>
      <c r="O44" s="138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</row>
    <row r="45" spans="1:29" ht="15" customHeight="1" x14ac:dyDescent="0.2">
      <c r="A45" s="139">
        <f>'Salary Adjust'!F43</f>
        <v>73944.675000000003</v>
      </c>
      <c r="B45" s="139">
        <f t="shared" si="5"/>
        <v>297.99704025000005</v>
      </c>
      <c r="C45" s="139">
        <f t="shared" si="6"/>
        <v>499.63848092307694</v>
      </c>
      <c r="D45" s="139">
        <f t="shared" si="3"/>
        <v>301.20000000000005</v>
      </c>
      <c r="E45" s="139">
        <f t="shared" si="4"/>
        <v>30</v>
      </c>
      <c r="F45" s="139">
        <f t="shared" si="7"/>
        <v>221.83402500000003</v>
      </c>
      <c r="G45" s="139">
        <v>209.76</v>
      </c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</row>
    <row r="46" spans="1:29" ht="15" customHeight="1" x14ac:dyDescent="0.2">
      <c r="A46" s="139">
        <f>'Salary Adjust'!F44</f>
        <v>55710.057500000003</v>
      </c>
      <c r="B46" s="139">
        <f t="shared" si="5"/>
        <v>224.51153172500003</v>
      </c>
      <c r="C46" s="139">
        <f t="shared" si="6"/>
        <v>376.42857313846156</v>
      </c>
      <c r="D46" s="139">
        <f t="shared" si="3"/>
        <v>301.20000000000005</v>
      </c>
      <c r="E46" s="139">
        <f t="shared" si="4"/>
        <v>30</v>
      </c>
      <c r="F46" s="139">
        <f t="shared" si="7"/>
        <v>167.13017250000001</v>
      </c>
      <c r="G46" s="139">
        <v>1428.48</v>
      </c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</row>
    <row r="47" spans="1:29" ht="15" customHeight="1" x14ac:dyDescent="0.2">
      <c r="A47" s="139">
        <f>'Salary Adjust'!F45</f>
        <v>75238.759999999995</v>
      </c>
      <c r="B47" s="139">
        <f t="shared" si="5"/>
        <v>303.2122028</v>
      </c>
      <c r="C47" s="139">
        <f t="shared" si="6"/>
        <v>508.38251372307684</v>
      </c>
      <c r="D47" s="139">
        <f t="shared" si="3"/>
        <v>301.20000000000005</v>
      </c>
      <c r="E47" s="139">
        <f t="shared" si="4"/>
        <v>30</v>
      </c>
      <c r="F47" s="139">
        <f t="shared" si="7"/>
        <v>225.71627999999998</v>
      </c>
      <c r="G47" s="139">
        <v>794.88</v>
      </c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</row>
    <row r="48" spans="1:29" ht="15" customHeight="1" x14ac:dyDescent="0.2">
      <c r="A48" s="139">
        <f>'Salary Adjust'!F46</f>
        <v>75381.37</v>
      </c>
      <c r="B48" s="139">
        <f t="shared" si="5"/>
        <v>303.78692109999997</v>
      </c>
      <c r="C48" s="139">
        <f t="shared" si="6"/>
        <v>509.34611852307694</v>
      </c>
      <c r="D48" s="139">
        <f t="shared" si="3"/>
        <v>301.20000000000005</v>
      </c>
      <c r="E48" s="139">
        <f t="shared" si="4"/>
        <v>30</v>
      </c>
      <c r="F48" s="139">
        <f t="shared" si="7"/>
        <v>226.14410999999998</v>
      </c>
      <c r="G48" s="139">
        <v>1382.4</v>
      </c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</row>
    <row r="49" spans="1:29" ht="15" customHeight="1" x14ac:dyDescent="0.2">
      <c r="A49" s="139">
        <f>'Salary Adjust'!F47</f>
        <v>61652.622500000012</v>
      </c>
      <c r="B49" s="139">
        <f t="shared" si="5"/>
        <v>248.46006867500003</v>
      </c>
      <c r="C49" s="139">
        <f t="shared" si="6"/>
        <v>416.58202772307698</v>
      </c>
      <c r="D49" s="139">
        <f t="shared" si="3"/>
        <v>301.20000000000005</v>
      </c>
      <c r="E49" s="139">
        <f t="shared" si="4"/>
        <v>30</v>
      </c>
      <c r="F49" s="139">
        <f t="shared" si="7"/>
        <v>184.95786750000005</v>
      </c>
      <c r="G49" s="139">
        <v>117.12</v>
      </c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</row>
    <row r="50" spans="1:29" ht="15" customHeight="1" x14ac:dyDescent="0.2">
      <c r="A50" s="139">
        <f>'Salary Adjust'!F48</f>
        <v>70823.951249999998</v>
      </c>
      <c r="B50" s="139">
        <f t="shared" si="5"/>
        <v>285.4205235375</v>
      </c>
      <c r="C50" s="139">
        <f t="shared" si="6"/>
        <v>478.55199060000001</v>
      </c>
      <c r="D50" s="139">
        <f t="shared" si="3"/>
        <v>301.20000000000005</v>
      </c>
      <c r="E50" s="139">
        <f t="shared" si="4"/>
        <v>30</v>
      </c>
      <c r="F50" s="139">
        <f t="shared" si="7"/>
        <v>212.47185375000001</v>
      </c>
      <c r="G50" s="139">
        <v>840.96</v>
      </c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</row>
    <row r="51" spans="1:29" ht="15" customHeight="1" x14ac:dyDescent="0.2">
      <c r="A51" s="139">
        <f>'Salary Adjust'!F49</f>
        <v>54929.607499999998</v>
      </c>
      <c r="B51" s="139">
        <f t="shared" si="5"/>
        <v>221.36631822500001</v>
      </c>
      <c r="C51" s="139">
        <f t="shared" si="6"/>
        <v>371.15513252307693</v>
      </c>
      <c r="D51" s="139">
        <f t="shared" si="3"/>
        <v>301.20000000000005</v>
      </c>
      <c r="E51" s="139">
        <f t="shared" si="4"/>
        <v>30</v>
      </c>
      <c r="F51" s="139">
        <f t="shared" si="7"/>
        <v>164.78882250000001</v>
      </c>
      <c r="G51" s="139">
        <v>1335.84</v>
      </c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</row>
    <row r="52" spans="1:29" ht="15" customHeight="1" x14ac:dyDescent="0.2">
      <c r="A52" s="139">
        <f>'Salary Adjust'!F50</f>
        <v>61083.571249999994</v>
      </c>
      <c r="B52" s="139">
        <f t="shared" si="5"/>
        <v>246.16679213749998</v>
      </c>
      <c r="C52" s="139">
        <f t="shared" si="6"/>
        <v>412.73699219999997</v>
      </c>
      <c r="D52" s="139">
        <f t="shared" si="3"/>
        <v>301.20000000000005</v>
      </c>
      <c r="E52" s="139">
        <f t="shared" si="4"/>
        <v>30</v>
      </c>
      <c r="F52" s="139">
        <f t="shared" si="7"/>
        <v>183.25071374999999</v>
      </c>
      <c r="G52" s="139">
        <v>1382.4</v>
      </c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</row>
    <row r="53" spans="1:29" ht="15" customHeight="1" x14ac:dyDescent="0.2">
      <c r="A53" s="139">
        <f>'Salary Adjust'!F51</f>
        <v>67808.399999999994</v>
      </c>
      <c r="B53" s="139">
        <f t="shared" si="5"/>
        <v>273.267852</v>
      </c>
      <c r="C53" s="139">
        <f t="shared" si="6"/>
        <v>458.17614276923069</v>
      </c>
      <c r="D53" s="139">
        <f t="shared" si="3"/>
        <v>301.20000000000005</v>
      </c>
      <c r="E53" s="139">
        <f t="shared" si="4"/>
        <v>30</v>
      </c>
      <c r="F53" s="139">
        <f t="shared" si="7"/>
        <v>203.42519999999999</v>
      </c>
      <c r="G53" s="139">
        <v>887.52</v>
      </c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</row>
    <row r="54" spans="1:29" ht="15" customHeight="1" x14ac:dyDescent="0.2">
      <c r="A54" s="139">
        <f>'Salary Adjust'!F52</f>
        <v>55743.292499999996</v>
      </c>
      <c r="B54" s="139">
        <f t="shared" si="5"/>
        <v>224.64546877499998</v>
      </c>
      <c r="C54" s="139">
        <f t="shared" si="6"/>
        <v>376.653139476923</v>
      </c>
      <c r="D54" s="139">
        <f t="shared" si="3"/>
        <v>301.20000000000005</v>
      </c>
      <c r="E54" s="139">
        <f t="shared" si="4"/>
        <v>30</v>
      </c>
      <c r="F54" s="139">
        <f t="shared" si="7"/>
        <v>167.22987749999999</v>
      </c>
      <c r="G54" s="139">
        <v>511.2</v>
      </c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</row>
    <row r="55" spans="1:29" ht="15" customHeight="1" x14ac:dyDescent="0.2">
      <c r="A55" s="139">
        <f>'Salary Adjust'!F53</f>
        <v>79920.782500000001</v>
      </c>
      <c r="B55" s="139">
        <f t="shared" si="5"/>
        <v>322.08075347499999</v>
      </c>
      <c r="C55" s="139">
        <f t="shared" si="6"/>
        <v>540.01857959999995</v>
      </c>
      <c r="D55" s="139">
        <f t="shared" si="3"/>
        <v>301.20000000000005</v>
      </c>
      <c r="E55" s="139">
        <f t="shared" si="4"/>
        <v>30</v>
      </c>
      <c r="F55" s="139">
        <f t="shared" si="7"/>
        <v>239.7623475</v>
      </c>
      <c r="G55" s="139">
        <v>2031.84</v>
      </c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</row>
    <row r="56" spans="1:29" ht="15" customHeight="1" x14ac:dyDescent="0.2">
      <c r="A56" s="139">
        <f>'Salary Adjust'!F54</f>
        <v>53435.199999999997</v>
      </c>
      <c r="B56" s="139">
        <f t="shared" si="5"/>
        <v>215.34385600000002</v>
      </c>
      <c r="C56" s="139">
        <f t="shared" si="6"/>
        <v>361.05753599999991</v>
      </c>
      <c r="D56" s="139">
        <f t="shared" si="3"/>
        <v>301.20000000000005</v>
      </c>
      <c r="E56" s="139">
        <f t="shared" si="4"/>
        <v>30</v>
      </c>
      <c r="F56" s="139">
        <f t="shared" si="7"/>
        <v>160.3056</v>
      </c>
      <c r="G56" s="139">
        <v>1335.84</v>
      </c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</row>
    <row r="57" spans="1:29" ht="15" customHeight="1" x14ac:dyDescent="0.2">
      <c r="A57" s="139">
        <f>'Salary Adjust'!F55</f>
        <v>55258.212500000001</v>
      </c>
      <c r="B57" s="139">
        <f t="shared" si="5"/>
        <v>222.69059637500001</v>
      </c>
      <c r="C57" s="139">
        <f t="shared" si="6"/>
        <v>373.37549123076917</v>
      </c>
      <c r="D57" s="139">
        <f t="shared" si="3"/>
        <v>301.20000000000005</v>
      </c>
      <c r="E57" s="139">
        <f t="shared" si="4"/>
        <v>30</v>
      </c>
      <c r="F57" s="139">
        <f t="shared" si="7"/>
        <v>165.77463750000001</v>
      </c>
      <c r="G57" s="139">
        <v>1583.52</v>
      </c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</row>
    <row r="58" spans="1:29" ht="15" customHeight="1" x14ac:dyDescent="0.2">
      <c r="A58" s="139">
        <f>'Salary Adjust'!F56</f>
        <v>45593.600000000006</v>
      </c>
      <c r="B58" s="139">
        <f t="shared" si="5"/>
        <v>183.74220800000003</v>
      </c>
      <c r="C58" s="139">
        <f t="shared" si="6"/>
        <v>308.07244800000001</v>
      </c>
      <c r="D58" s="139">
        <f t="shared" si="3"/>
        <v>301.20000000000005</v>
      </c>
      <c r="E58" s="139">
        <f t="shared" si="4"/>
        <v>30</v>
      </c>
      <c r="F58" s="139">
        <f t="shared" si="7"/>
        <v>136.78080000000003</v>
      </c>
      <c r="G58" s="139">
        <v>828</v>
      </c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</row>
    <row r="59" spans="1:29" ht="15" customHeight="1" x14ac:dyDescent="0.2">
      <c r="A59" s="139">
        <f>'Salary Adjust'!F57</f>
        <v>46114.199166666665</v>
      </c>
      <c r="B59" s="139">
        <f t="shared" si="5"/>
        <v>185.84022264166666</v>
      </c>
      <c r="C59" s="139">
        <f t="shared" si="6"/>
        <v>311.59009652307691</v>
      </c>
      <c r="D59" s="139">
        <f t="shared" si="3"/>
        <v>301.20000000000005</v>
      </c>
      <c r="E59" s="139">
        <f t="shared" si="4"/>
        <v>30</v>
      </c>
      <c r="F59" s="139">
        <f t="shared" si="7"/>
        <v>138.34259750000001</v>
      </c>
      <c r="G59" s="139">
        <v>828</v>
      </c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</row>
    <row r="60" spans="1:29" ht="15" customHeight="1" x14ac:dyDescent="0.2">
      <c r="A60" s="139">
        <f>'Salary Adjust'!F58</f>
        <v>73106.1875</v>
      </c>
      <c r="B60" s="139">
        <f t="shared" si="5"/>
        <v>294.61793562500003</v>
      </c>
      <c r="C60" s="139">
        <f t="shared" si="6"/>
        <v>493.97288538461532</v>
      </c>
      <c r="D60" s="139">
        <f t="shared" si="3"/>
        <v>301.20000000000005</v>
      </c>
      <c r="E60" s="139">
        <f t="shared" si="4"/>
        <v>30</v>
      </c>
      <c r="F60" s="139">
        <f t="shared" si="7"/>
        <v>219.31856250000001</v>
      </c>
      <c r="G60" s="139">
        <v>1335.84</v>
      </c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</row>
    <row r="61" spans="1:29" ht="15" customHeight="1" x14ac:dyDescent="0.2">
      <c r="A61" s="139">
        <f>'Salary Adjust'!F59</f>
        <v>55835.176250000004</v>
      </c>
      <c r="B61" s="139">
        <f t="shared" si="5"/>
        <v>225.01576028750003</v>
      </c>
      <c r="C61" s="139">
        <f t="shared" si="6"/>
        <v>377.27399090769222</v>
      </c>
      <c r="D61" s="139">
        <f t="shared" si="3"/>
        <v>301.20000000000005</v>
      </c>
      <c r="E61" s="139">
        <f t="shared" si="4"/>
        <v>30</v>
      </c>
      <c r="F61" s="139">
        <f t="shared" si="7"/>
        <v>167.50552875000002</v>
      </c>
      <c r="G61" s="139">
        <v>1109.4000000000001</v>
      </c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</row>
    <row r="62" spans="1:29" ht="15" customHeight="1" x14ac:dyDescent="0.2">
      <c r="A62" s="139">
        <f>'Salary Adjust'!F60</f>
        <v>50268.225000000006</v>
      </c>
      <c r="B62" s="139">
        <f t="shared" si="5"/>
        <v>202.58094675000004</v>
      </c>
      <c r="C62" s="139">
        <f t="shared" si="6"/>
        <v>339.65852953846155</v>
      </c>
      <c r="D62" s="139">
        <f t="shared" si="3"/>
        <v>301.20000000000005</v>
      </c>
      <c r="E62" s="139">
        <f t="shared" si="4"/>
        <v>30</v>
      </c>
      <c r="F62" s="139">
        <f t="shared" si="7"/>
        <v>150.80467500000003</v>
      </c>
      <c r="G62" s="139">
        <v>1704.84</v>
      </c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</row>
    <row r="63" spans="1:29" ht="15" customHeight="1" x14ac:dyDescent="0.2">
      <c r="A63" s="139">
        <f>'Salary Adjust'!F61</f>
        <v>62365.9375</v>
      </c>
      <c r="B63" s="139">
        <f t="shared" si="5"/>
        <v>251.334728125</v>
      </c>
      <c r="C63" s="139">
        <f t="shared" si="6"/>
        <v>421.40184230769222</v>
      </c>
      <c r="D63" s="139">
        <f t="shared" si="3"/>
        <v>301.20000000000005</v>
      </c>
      <c r="E63" s="139">
        <f t="shared" si="4"/>
        <v>30</v>
      </c>
      <c r="F63" s="139">
        <f t="shared" si="7"/>
        <v>187.0978125</v>
      </c>
      <c r="G63" s="139">
        <v>887.52</v>
      </c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</row>
    <row r="64" spans="1:29" ht="15" customHeight="1" x14ac:dyDescent="0.2">
      <c r="A64" s="139">
        <f>'Salary Adjust'!F62</f>
        <v>46633.600000000006</v>
      </c>
      <c r="B64" s="139">
        <f t="shared" si="5"/>
        <v>187.93340800000004</v>
      </c>
      <c r="C64" s="139">
        <f t="shared" si="6"/>
        <v>315.099648</v>
      </c>
      <c r="D64" s="139">
        <f t="shared" si="3"/>
        <v>301.20000000000005</v>
      </c>
      <c r="E64" s="139">
        <f t="shared" si="4"/>
        <v>30</v>
      </c>
      <c r="F64" s="139">
        <f t="shared" si="7"/>
        <v>139.90080000000003</v>
      </c>
      <c r="G64" s="139">
        <v>828</v>
      </c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</row>
    <row r="65" spans="1:29" ht="15" customHeight="1" x14ac:dyDescent="0.2">
      <c r="A65" s="139">
        <f>'Salary Adjust'!F63</f>
        <v>65677.260000000009</v>
      </c>
      <c r="B65" s="139">
        <f t="shared" si="5"/>
        <v>264.67935780000005</v>
      </c>
      <c r="C65" s="139">
        <f t="shared" si="6"/>
        <v>443.77619372307703</v>
      </c>
      <c r="D65" s="139">
        <f t="shared" si="3"/>
        <v>301.20000000000005</v>
      </c>
      <c r="E65" s="139">
        <f t="shared" si="4"/>
        <v>30</v>
      </c>
      <c r="F65" s="139">
        <f t="shared" si="7"/>
        <v>197.03178000000003</v>
      </c>
      <c r="G65" s="139">
        <v>1335.84</v>
      </c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</row>
    <row r="66" spans="1:29" ht="15" customHeight="1" x14ac:dyDescent="0.2">
      <c r="A66" s="139">
        <f>'Salary Adjust'!F64</f>
        <v>44553.600000000006</v>
      </c>
      <c r="B66" s="139">
        <f t="shared" si="5"/>
        <v>179.55100800000002</v>
      </c>
      <c r="C66" s="139">
        <f t="shared" si="6"/>
        <v>301.04524800000002</v>
      </c>
      <c r="D66" s="139">
        <f t="shared" si="3"/>
        <v>301.20000000000005</v>
      </c>
      <c r="E66" s="139">
        <f t="shared" si="4"/>
        <v>30</v>
      </c>
      <c r="F66" s="139">
        <f t="shared" si="7"/>
        <v>133.66080000000002</v>
      </c>
      <c r="G66" s="139">
        <v>0</v>
      </c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</row>
    <row r="67" spans="1:29" ht="15" customHeight="1" x14ac:dyDescent="0.2">
      <c r="A67" s="139">
        <f>'Salary Adjust'!F65</f>
        <v>86949.95</v>
      </c>
      <c r="B67" s="139">
        <f t="shared" si="5"/>
        <v>350.4082985</v>
      </c>
      <c r="C67" s="139">
        <f t="shared" si="6"/>
        <v>587.51412369230752</v>
      </c>
      <c r="D67" s="139">
        <f t="shared" si="3"/>
        <v>301.20000000000005</v>
      </c>
      <c r="E67" s="139">
        <f t="shared" si="4"/>
        <v>30</v>
      </c>
      <c r="F67" s="139">
        <f t="shared" si="7"/>
        <v>260.84985</v>
      </c>
      <c r="G67" s="139">
        <v>163.19999999999999</v>
      </c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</row>
    <row r="68" spans="1:29" ht="15" customHeight="1" x14ac:dyDescent="0.2">
      <c r="A68" s="139">
        <f>'Salary Adjust'!F66</f>
        <v>46778.03125</v>
      </c>
      <c r="B68" s="139">
        <f t="shared" si="5"/>
        <v>188.51546593750001</v>
      </c>
      <c r="C68" s="139">
        <f t="shared" si="6"/>
        <v>316.07555884615385</v>
      </c>
      <c r="D68" s="139">
        <f t="shared" si="3"/>
        <v>301.20000000000005</v>
      </c>
      <c r="E68" s="139">
        <f t="shared" si="4"/>
        <v>30</v>
      </c>
      <c r="F68" s="139">
        <f t="shared" si="7"/>
        <v>140.33409374999999</v>
      </c>
      <c r="G68" s="139">
        <v>465.12</v>
      </c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</row>
    <row r="69" spans="1:29" ht="15" customHeight="1" x14ac:dyDescent="0.2">
      <c r="A69" s="139">
        <f>'Salary Adjust'!F67</f>
        <v>77610.454999999987</v>
      </c>
      <c r="B69" s="139">
        <f t="shared" ref="B69:B77" si="8">(A69/100)*0.403</f>
        <v>312.77013364999999</v>
      </c>
      <c r="C69" s="139">
        <f t="shared" ref="C69:C77" si="9">((((A69/52)*0.6)/10)*0.488)*12</f>
        <v>524.40787439999986</v>
      </c>
      <c r="D69" s="139">
        <f t="shared" si="3"/>
        <v>301.20000000000005</v>
      </c>
      <c r="E69" s="139">
        <f t="shared" si="4"/>
        <v>30</v>
      </c>
      <c r="F69" s="139">
        <f t="shared" ref="F69:F77" si="10">0.003*A69</f>
        <v>232.83136499999998</v>
      </c>
      <c r="G69" s="139">
        <v>2078.4</v>
      </c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</row>
    <row r="70" spans="1:29" ht="15" customHeight="1" x14ac:dyDescent="0.2">
      <c r="A70" s="139">
        <f>'Salary Adjust'!F68</f>
        <v>65993.714999999997</v>
      </c>
      <c r="B70" s="139">
        <f t="shared" si="8"/>
        <v>265.95467144999998</v>
      </c>
      <c r="C70" s="139">
        <f t="shared" si="9"/>
        <v>445.91445581538471</v>
      </c>
      <c r="D70" s="139">
        <f t="shared" ref="D70:D88" si="11">25.1*12</f>
        <v>301.20000000000005</v>
      </c>
      <c r="E70" s="139">
        <f t="shared" ref="E70:E88" si="12">2.5*12</f>
        <v>30</v>
      </c>
      <c r="F70" s="139">
        <f t="shared" si="10"/>
        <v>197.981145</v>
      </c>
      <c r="G70" s="139">
        <v>117.12</v>
      </c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</row>
    <row r="71" spans="1:29" ht="15" customHeight="1" x14ac:dyDescent="0.2">
      <c r="A71" s="139">
        <f>'Salary Adjust'!F69</f>
        <v>55351.450000000004</v>
      </c>
      <c r="B71" s="139">
        <f t="shared" si="8"/>
        <v>223.06634350000002</v>
      </c>
      <c r="C71" s="139">
        <f t="shared" si="9"/>
        <v>374.00548984615386</v>
      </c>
      <c r="D71" s="139">
        <f t="shared" si="11"/>
        <v>301.20000000000005</v>
      </c>
      <c r="E71" s="139">
        <f t="shared" si="12"/>
        <v>30</v>
      </c>
      <c r="F71" s="139">
        <f t="shared" si="10"/>
        <v>166.05435000000003</v>
      </c>
      <c r="G71" s="139">
        <v>301.92</v>
      </c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</row>
    <row r="72" spans="1:29" ht="15" customHeight="1" x14ac:dyDescent="0.2">
      <c r="A72" s="139">
        <f>'Salary Adjust'!F70</f>
        <v>73032.302499999991</v>
      </c>
      <c r="B72" s="139">
        <f t="shared" si="8"/>
        <v>294.320179075</v>
      </c>
      <c r="C72" s="139">
        <f t="shared" si="9"/>
        <v>493.47365012307682</v>
      </c>
      <c r="D72" s="139">
        <f t="shared" si="11"/>
        <v>301.20000000000005</v>
      </c>
      <c r="E72" s="139">
        <f t="shared" si="12"/>
        <v>30</v>
      </c>
      <c r="F72" s="139">
        <f t="shared" si="10"/>
        <v>219.09690749999999</v>
      </c>
      <c r="G72" s="139">
        <v>1161.1199999999999</v>
      </c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</row>
    <row r="73" spans="1:29" ht="15" customHeight="1" x14ac:dyDescent="0.2">
      <c r="A73" s="139">
        <f>'Salary Adjust'!F71</f>
        <v>55452.800000000003</v>
      </c>
      <c r="B73" s="139">
        <f t="shared" si="8"/>
        <v>223.47478400000003</v>
      </c>
      <c r="C73" s="139">
        <f t="shared" si="9"/>
        <v>374.69030399999997</v>
      </c>
      <c r="D73" s="139">
        <f t="shared" si="11"/>
        <v>301.20000000000005</v>
      </c>
      <c r="E73" s="139">
        <f t="shared" si="12"/>
        <v>30</v>
      </c>
      <c r="F73" s="139">
        <f t="shared" si="10"/>
        <v>166.35840000000002</v>
      </c>
      <c r="G73" s="139">
        <v>209.76</v>
      </c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</row>
    <row r="74" spans="1:29" ht="15" customHeight="1" x14ac:dyDescent="0.2">
      <c r="A74" s="139">
        <f>'Salary Adjust'!F72</f>
        <v>66721.929999999993</v>
      </c>
      <c r="B74" s="139">
        <f t="shared" si="8"/>
        <v>268.8893779</v>
      </c>
      <c r="C74" s="139">
        <f t="shared" si="9"/>
        <v>450.834948553846</v>
      </c>
      <c r="D74" s="139">
        <f t="shared" si="11"/>
        <v>301.20000000000005</v>
      </c>
      <c r="E74" s="139">
        <f t="shared" si="12"/>
        <v>30</v>
      </c>
      <c r="F74" s="139">
        <f t="shared" si="10"/>
        <v>200.16578999999999</v>
      </c>
      <c r="G74" s="139">
        <v>465.12</v>
      </c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</row>
    <row r="75" spans="1:29" ht="15" customHeight="1" x14ac:dyDescent="0.2">
      <c r="A75" s="139">
        <f>'Salary Adjust'!F73</f>
        <v>52379.5075</v>
      </c>
      <c r="B75" s="139">
        <f t="shared" si="8"/>
        <v>211.08941522500001</v>
      </c>
      <c r="C75" s="139">
        <f t="shared" si="9"/>
        <v>353.92430298461539</v>
      </c>
      <c r="D75" s="139">
        <f t="shared" si="11"/>
        <v>301.20000000000005</v>
      </c>
      <c r="E75" s="139">
        <f t="shared" si="12"/>
        <v>30</v>
      </c>
      <c r="F75" s="139">
        <f t="shared" si="10"/>
        <v>157.13852249999999</v>
      </c>
      <c r="G75" s="139">
        <v>465.12</v>
      </c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</row>
    <row r="76" spans="1:29" ht="15" customHeight="1" x14ac:dyDescent="0.2">
      <c r="A76" s="139">
        <f>'Salary Adjust'!F74</f>
        <v>76249.91</v>
      </c>
      <c r="B76" s="139">
        <f t="shared" si="8"/>
        <v>307.28713730000004</v>
      </c>
      <c r="C76" s="139">
        <f t="shared" si="9"/>
        <v>515.21477649230769</v>
      </c>
      <c r="D76" s="139">
        <f t="shared" si="11"/>
        <v>301.20000000000005</v>
      </c>
      <c r="E76" s="139">
        <f t="shared" si="12"/>
        <v>30</v>
      </c>
      <c r="F76" s="139">
        <f t="shared" si="10"/>
        <v>228.74973000000003</v>
      </c>
      <c r="G76" s="139">
        <v>1335.84</v>
      </c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</row>
    <row r="77" spans="1:29" ht="15" customHeight="1" thickBot="1" x14ac:dyDescent="0.25">
      <c r="A77" s="146">
        <f>'Salary Adjust'!F75</f>
        <v>47866.208000000006</v>
      </c>
      <c r="B77" s="146">
        <f t="shared" si="8"/>
        <v>192.90081824000004</v>
      </c>
      <c r="C77" s="146">
        <f t="shared" si="9"/>
        <v>323.42828544000002</v>
      </c>
      <c r="D77" s="146">
        <f t="shared" si="11"/>
        <v>301.20000000000005</v>
      </c>
      <c r="E77" s="146">
        <f t="shared" si="12"/>
        <v>30</v>
      </c>
      <c r="F77" s="146">
        <f t="shared" si="10"/>
        <v>143.59862400000003</v>
      </c>
      <c r="G77" s="146">
        <v>0</v>
      </c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</row>
    <row r="78" spans="1:29" ht="15" customHeight="1" thickTop="1" x14ac:dyDescent="0.2">
      <c r="A78" s="136">
        <f>SUM(A5:A77)</f>
        <v>4452816.8630000008</v>
      </c>
      <c r="B78" s="136">
        <f>SUM(B5:B77)</f>
        <v>17944.851957890001</v>
      </c>
      <c r="C78" s="136">
        <f t="shared" ref="C78:E78" si="13">SUM(C5:C77)</f>
        <v>30087.341018916915</v>
      </c>
      <c r="D78" s="136">
        <f t="shared" si="13"/>
        <v>21987.600000000028</v>
      </c>
      <c r="E78" s="136">
        <f t="shared" si="13"/>
        <v>2190</v>
      </c>
      <c r="F78" s="136">
        <f>SUM(F5:F77)</f>
        <v>13358.450588999995</v>
      </c>
      <c r="G78" s="136">
        <f>SUM(G5:G77)</f>
        <v>55963.679999999978</v>
      </c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</row>
    <row r="79" spans="1:29" ht="15" customHeight="1" x14ac:dyDescent="0.2">
      <c r="A79" s="153" t="s">
        <v>18</v>
      </c>
      <c r="B79" s="154"/>
      <c r="C79" s="154"/>
      <c r="D79" s="154"/>
      <c r="E79" s="154"/>
      <c r="F79" s="154"/>
      <c r="G79" s="155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</row>
    <row r="80" spans="1:29" ht="30" customHeight="1" thickBot="1" x14ac:dyDescent="0.25">
      <c r="A80" s="135" t="s">
        <v>14</v>
      </c>
      <c r="B80" s="135" t="s">
        <v>81</v>
      </c>
      <c r="C80" s="135" t="s">
        <v>82</v>
      </c>
      <c r="D80" s="135" t="s">
        <v>83</v>
      </c>
      <c r="E80" s="135" t="s">
        <v>84</v>
      </c>
      <c r="F80" s="135" t="s">
        <v>9</v>
      </c>
      <c r="G80" s="135" t="s">
        <v>108</v>
      </c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</row>
    <row r="81" spans="1:29" ht="15" customHeight="1" x14ac:dyDescent="0.2">
      <c r="A81" s="46">
        <f>'Salary Adjust'!C80</f>
        <v>87020.420759999994</v>
      </c>
      <c r="B81" s="46">
        <f t="shared" ref="B81:B88" si="14">(A81/100)*0.403</f>
        <v>350.69229566280001</v>
      </c>
      <c r="C81" s="46">
        <f t="shared" ref="C81:C88" si="15">((((A81/52)*0.6)/10)*0.488)*12</f>
        <v>587.99028919679995</v>
      </c>
      <c r="D81" s="46">
        <f t="shared" si="11"/>
        <v>301.20000000000005</v>
      </c>
      <c r="E81" s="46">
        <f t="shared" si="12"/>
        <v>30</v>
      </c>
      <c r="F81" s="46">
        <f t="shared" ref="F81:F88" si="16">0.003*A81</f>
        <v>261.06126227999999</v>
      </c>
      <c r="G81" s="46">
        <v>1335.84</v>
      </c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</row>
    <row r="82" spans="1:29" ht="15" customHeight="1" x14ac:dyDescent="0.2">
      <c r="A82" s="46">
        <f>'Salary Adjust'!C81</f>
        <v>81074.567599999995</v>
      </c>
      <c r="B82" s="46">
        <f t="shared" si="14"/>
        <v>326.73050742800001</v>
      </c>
      <c r="C82" s="46">
        <f t="shared" si="15"/>
        <v>547.81461676799995</v>
      </c>
      <c r="D82" s="46">
        <f t="shared" si="11"/>
        <v>301.20000000000005</v>
      </c>
      <c r="E82" s="46">
        <f t="shared" si="12"/>
        <v>30</v>
      </c>
      <c r="F82" s="46">
        <f t="shared" si="16"/>
        <v>243.22370279999998</v>
      </c>
      <c r="G82" s="46">
        <v>840.96</v>
      </c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</row>
    <row r="83" spans="1:29" ht="15" customHeight="1" x14ac:dyDescent="0.2">
      <c r="A83" s="46">
        <f>'Salary Adjust'!C82</f>
        <v>80324.571599999981</v>
      </c>
      <c r="B83" s="46">
        <f t="shared" si="14"/>
        <v>323.70802354799991</v>
      </c>
      <c r="C83" s="46">
        <f t="shared" si="15"/>
        <v>542.74695148799981</v>
      </c>
      <c r="D83" s="46">
        <f t="shared" si="11"/>
        <v>301.20000000000005</v>
      </c>
      <c r="E83" s="46">
        <f t="shared" si="12"/>
        <v>30</v>
      </c>
      <c r="F83" s="46">
        <f t="shared" si="16"/>
        <v>240.97371479999995</v>
      </c>
      <c r="G83" s="46">
        <v>1985.76</v>
      </c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</row>
    <row r="84" spans="1:29" ht="15" customHeight="1" x14ac:dyDescent="0.2">
      <c r="A84" s="46">
        <f>'Salary Adjust'!C83</f>
        <v>93819.977679999996</v>
      </c>
      <c r="B84" s="46">
        <f t="shared" si="14"/>
        <v>378.0945100504</v>
      </c>
      <c r="C84" s="46">
        <f t="shared" si="15"/>
        <v>633.93437226239996</v>
      </c>
      <c r="D84" s="46">
        <f t="shared" si="11"/>
        <v>301.20000000000005</v>
      </c>
      <c r="E84" s="46">
        <f t="shared" si="12"/>
        <v>30</v>
      </c>
      <c r="F84" s="46">
        <f t="shared" si="16"/>
        <v>281.45993304000001</v>
      </c>
      <c r="G84" s="46">
        <v>465.12</v>
      </c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</row>
    <row r="85" spans="1:29" ht="15" customHeight="1" x14ac:dyDescent="0.2">
      <c r="A85" s="46">
        <f>'Salary Adjust'!C84</f>
        <v>102848.2858</v>
      </c>
      <c r="B85" s="46">
        <f t="shared" si="14"/>
        <v>414.47859177400005</v>
      </c>
      <c r="C85" s="46">
        <f t="shared" si="15"/>
        <v>694.93795574399996</v>
      </c>
      <c r="D85" s="46">
        <f t="shared" si="11"/>
        <v>301.20000000000005</v>
      </c>
      <c r="E85" s="46">
        <f t="shared" si="12"/>
        <v>30</v>
      </c>
      <c r="F85" s="46">
        <f t="shared" si="16"/>
        <v>308.54485740000001</v>
      </c>
      <c r="G85" s="46">
        <v>2078.4</v>
      </c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</row>
    <row r="86" spans="1:29" ht="15" customHeight="1" x14ac:dyDescent="0.2">
      <c r="A86" s="46">
        <f>'Salary Adjust'!C85</f>
        <v>108899.57987999998</v>
      </c>
      <c r="B86" s="46">
        <f t="shared" si="14"/>
        <v>438.8653069163999</v>
      </c>
      <c r="C86" s="46">
        <f t="shared" si="15"/>
        <v>735.82608435839984</v>
      </c>
      <c r="D86" s="46">
        <f t="shared" si="11"/>
        <v>301.20000000000005</v>
      </c>
      <c r="E86" s="46">
        <f t="shared" si="12"/>
        <v>30</v>
      </c>
      <c r="F86" s="46">
        <f t="shared" si="16"/>
        <v>326.69873963999993</v>
      </c>
      <c r="G86" s="46">
        <v>2078.4</v>
      </c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</row>
    <row r="87" spans="1:29" ht="15" customHeight="1" x14ac:dyDescent="0.2">
      <c r="A87" s="46">
        <f>'Salary Adjust'!C86</f>
        <v>115771.98671999997</v>
      </c>
      <c r="B87" s="46">
        <f t="shared" si="14"/>
        <v>466.56110648159989</v>
      </c>
      <c r="C87" s="46">
        <f t="shared" si="15"/>
        <v>782.26240872959988</v>
      </c>
      <c r="D87" s="46">
        <f t="shared" si="11"/>
        <v>301.20000000000005</v>
      </c>
      <c r="E87" s="46">
        <f t="shared" si="12"/>
        <v>30</v>
      </c>
      <c r="F87" s="46">
        <f t="shared" si="16"/>
        <v>347.31596015999992</v>
      </c>
      <c r="G87" s="46">
        <v>840.96</v>
      </c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</row>
    <row r="88" spans="1:29" ht="15" customHeight="1" thickBot="1" x14ac:dyDescent="0.25">
      <c r="A88" s="50">
        <f>'Salary Adjust'!C87</f>
        <v>157803.28200000001</v>
      </c>
      <c r="B88" s="50">
        <f t="shared" si="14"/>
        <v>635.94722646000014</v>
      </c>
      <c r="C88" s="50">
        <f t="shared" si="15"/>
        <v>1066.2646377600001</v>
      </c>
      <c r="D88" s="50">
        <f t="shared" si="11"/>
        <v>301.20000000000005</v>
      </c>
      <c r="E88" s="50">
        <f t="shared" si="12"/>
        <v>30</v>
      </c>
      <c r="F88" s="50">
        <f t="shared" si="16"/>
        <v>473.40984600000002</v>
      </c>
      <c r="G88" s="50">
        <v>887.52</v>
      </c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</row>
    <row r="89" spans="1:29" ht="15" customHeight="1" thickTop="1" x14ac:dyDescent="0.2">
      <c r="A89" s="49">
        <f t="shared" ref="A89:G89" si="17">SUM(A81:A88)</f>
        <v>827562.67203999998</v>
      </c>
      <c r="B89" s="49">
        <f t="shared" si="17"/>
        <v>3335.0775683211996</v>
      </c>
      <c r="C89" s="49">
        <f t="shared" si="17"/>
        <v>5591.7773163071988</v>
      </c>
      <c r="D89" s="49">
        <f t="shared" si="17"/>
        <v>2409.6000000000004</v>
      </c>
      <c r="E89" s="49">
        <f t="shared" si="17"/>
        <v>240</v>
      </c>
      <c r="F89" s="49">
        <f t="shared" si="17"/>
        <v>2482.6880161199997</v>
      </c>
      <c r="G89" s="49">
        <f t="shared" si="17"/>
        <v>10512.96</v>
      </c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</row>
    <row r="90" spans="1:29" ht="15" customHeight="1" x14ac:dyDescent="0.2">
      <c r="A90" s="153" t="s">
        <v>85</v>
      </c>
      <c r="B90" s="154"/>
      <c r="C90" s="154"/>
      <c r="D90" s="154"/>
      <c r="E90" s="154"/>
      <c r="F90" s="154"/>
      <c r="G90" s="155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</row>
    <row r="91" spans="1:29" ht="30" customHeight="1" thickBot="1" x14ac:dyDescent="0.25">
      <c r="A91" s="135" t="s">
        <v>14</v>
      </c>
      <c r="B91" s="135" t="s">
        <v>81</v>
      </c>
      <c r="C91" s="135" t="s">
        <v>82</v>
      </c>
      <c r="D91" s="135" t="s">
        <v>83</v>
      </c>
      <c r="E91" s="135" t="s">
        <v>84</v>
      </c>
      <c r="F91" s="135" t="s">
        <v>9</v>
      </c>
      <c r="G91" s="135" t="s">
        <v>108</v>
      </c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</row>
    <row r="92" spans="1:29" ht="15" customHeight="1" x14ac:dyDescent="0.2">
      <c r="A92" s="46">
        <v>6000</v>
      </c>
      <c r="B92" s="46"/>
      <c r="C92" s="46"/>
      <c r="D92" s="46">
        <f>11.3*12</f>
        <v>135.60000000000002</v>
      </c>
      <c r="E92" s="46">
        <f>1.1*12</f>
        <v>13.200000000000001</v>
      </c>
      <c r="F92" s="46"/>
      <c r="G92" s="46">
        <v>176.76</v>
      </c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</row>
    <row r="93" spans="1:29" ht="15" customHeight="1" x14ac:dyDescent="0.2">
      <c r="A93" s="46">
        <v>6200</v>
      </c>
      <c r="B93" s="46"/>
      <c r="C93" s="46"/>
      <c r="D93" s="46">
        <f>11.3*12</f>
        <v>135.60000000000002</v>
      </c>
      <c r="E93" s="46">
        <f>1.1*12</f>
        <v>13.200000000000001</v>
      </c>
      <c r="F93" s="46"/>
      <c r="G93" s="46">
        <v>861</v>
      </c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</row>
    <row r="94" spans="1:29" ht="15" customHeight="1" x14ac:dyDescent="0.2">
      <c r="A94" s="46">
        <v>6000</v>
      </c>
      <c r="B94" s="46"/>
      <c r="C94" s="46"/>
      <c r="D94" s="46">
        <f t="shared" ref="D94" si="18">25.1*12</f>
        <v>301.20000000000005</v>
      </c>
      <c r="E94" s="46">
        <f t="shared" ref="E94" si="19">2.5*12</f>
        <v>30</v>
      </c>
      <c r="F94" s="46"/>
      <c r="G94" s="46">
        <v>861</v>
      </c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</row>
    <row r="95" spans="1:29" ht="15" customHeight="1" x14ac:dyDescent="0.2">
      <c r="A95" s="46">
        <v>6000</v>
      </c>
      <c r="B95" s="46"/>
      <c r="C95" s="46"/>
      <c r="D95" s="46">
        <f>11.3*12</f>
        <v>135.60000000000002</v>
      </c>
      <c r="E95" s="46">
        <f>1.1*12</f>
        <v>13.200000000000001</v>
      </c>
      <c r="F95" s="46"/>
      <c r="G95" s="46">
        <v>910.92</v>
      </c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</row>
    <row r="96" spans="1:29" ht="15" customHeight="1" thickBot="1" x14ac:dyDescent="0.25">
      <c r="A96" s="50">
        <v>6000</v>
      </c>
      <c r="B96" s="50"/>
      <c r="C96" s="50"/>
      <c r="D96" s="50">
        <f t="shared" ref="D96" si="20">25.1*12</f>
        <v>301.20000000000005</v>
      </c>
      <c r="E96" s="50">
        <f t="shared" ref="E96" si="21">2.5*12</f>
        <v>30</v>
      </c>
      <c r="F96" s="50"/>
      <c r="G96" s="50">
        <v>897</v>
      </c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</row>
    <row r="97" spans="1:29" ht="15" customHeight="1" thickTop="1" x14ac:dyDescent="0.2">
      <c r="A97" s="49">
        <f>SUM(A92:A96)</f>
        <v>30200</v>
      </c>
      <c r="B97" s="49"/>
      <c r="C97" s="49"/>
      <c r="D97" s="49">
        <f>SUM(D92:D96)</f>
        <v>1009.2000000000002</v>
      </c>
      <c r="E97" s="49">
        <f>SUM(E92:E96)</f>
        <v>99.600000000000009</v>
      </c>
      <c r="F97" s="49"/>
      <c r="G97" s="49">
        <f>SUM(G92:G96)</f>
        <v>3706.68</v>
      </c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</row>
    <row r="98" spans="1:29" ht="15" customHeight="1" x14ac:dyDescent="0.2">
      <c r="A98" s="147"/>
      <c r="B98" s="147"/>
      <c r="C98" s="147"/>
      <c r="D98" s="147"/>
      <c r="E98" s="147"/>
      <c r="F98" s="147"/>
      <c r="G98" s="147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</row>
    <row r="99" spans="1:29" ht="15" customHeight="1" x14ac:dyDescent="0.25">
      <c r="A99" s="148">
        <f>A78+A89+A97</f>
        <v>5310579.5350400005</v>
      </c>
      <c r="B99" s="148">
        <f t="shared" ref="B99:F99" si="22">B78+B89+B97</f>
        <v>21279.929526211199</v>
      </c>
      <c r="C99" s="148">
        <f t="shared" si="22"/>
        <v>35679.118335224113</v>
      </c>
      <c r="D99" s="148">
        <f t="shared" si="22"/>
        <v>25406.400000000027</v>
      </c>
      <c r="E99" s="148">
        <f t="shared" si="22"/>
        <v>2529.6</v>
      </c>
      <c r="F99" s="148">
        <f t="shared" si="22"/>
        <v>15841.138605119995</v>
      </c>
      <c r="G99" s="148">
        <f>G78+G89+G97</f>
        <v>70183.319999999978</v>
      </c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</row>
    <row r="100" spans="1:29" ht="21.95" customHeight="1" x14ac:dyDescent="0.2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</row>
    <row r="101" spans="1:29" ht="21.95" customHeight="1" x14ac:dyDescent="0.2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</row>
    <row r="102" spans="1:29" ht="21.95" customHeight="1" x14ac:dyDescent="0.2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</row>
    <row r="103" spans="1:29" ht="21.95" customHeight="1" x14ac:dyDescent="0.2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</row>
    <row r="104" spans="1:29" ht="21.95" customHeight="1" x14ac:dyDescent="0.2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</row>
    <row r="105" spans="1:29" ht="21.95" customHeight="1" x14ac:dyDescent="0.2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</row>
    <row r="106" spans="1:29" ht="21.95" customHeight="1" x14ac:dyDescent="0.2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</row>
    <row r="107" spans="1:29" ht="21.95" customHeight="1" x14ac:dyDescent="0.2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</row>
    <row r="108" spans="1:29" ht="21.95" customHeight="1" x14ac:dyDescent="0.2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</row>
    <row r="109" spans="1:29" ht="21.95" customHeight="1" x14ac:dyDescent="0.2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</row>
    <row r="110" spans="1:29" ht="21.95" customHeight="1" x14ac:dyDescent="0.2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</row>
    <row r="111" spans="1:29" ht="21.95" customHeight="1" x14ac:dyDescent="0.2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</row>
    <row r="112" spans="1:29" ht="21.95" customHeight="1" x14ac:dyDescent="0.2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</row>
    <row r="113" spans="1:29" ht="21.95" customHeight="1" x14ac:dyDescent="0.2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</row>
    <row r="114" spans="1:29" ht="21.95" customHeight="1" x14ac:dyDescent="0.2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</row>
    <row r="115" spans="1:29" ht="21.95" customHeight="1" x14ac:dyDescent="0.2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</row>
    <row r="116" spans="1:29" ht="21.95" customHeight="1" x14ac:dyDescent="0.2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</row>
    <row r="117" spans="1:29" ht="21.95" customHeight="1" x14ac:dyDescent="0.2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</row>
    <row r="118" spans="1:29" ht="21.95" customHeight="1" x14ac:dyDescent="0.2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</row>
    <row r="119" spans="1:29" ht="21.95" customHeight="1" x14ac:dyDescent="0.2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</row>
    <row r="120" spans="1:29" ht="21.95" customHeight="1" x14ac:dyDescent="0.2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</row>
    <row r="121" spans="1:29" ht="21.95" customHeight="1" x14ac:dyDescent="0.2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</row>
    <row r="122" spans="1:29" ht="21.95" customHeight="1" x14ac:dyDescent="0.2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</row>
    <row r="123" spans="1:29" ht="21.95" customHeight="1" x14ac:dyDescent="0.2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</row>
    <row r="124" spans="1:29" ht="21.95" customHeight="1" x14ac:dyDescent="0.2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</row>
    <row r="125" spans="1:29" ht="21.95" customHeight="1" x14ac:dyDescent="0.2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</row>
    <row r="126" spans="1:29" ht="21.95" customHeight="1" x14ac:dyDescent="0.2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</row>
    <row r="127" spans="1:29" ht="21.95" customHeight="1" x14ac:dyDescent="0.2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</row>
    <row r="128" spans="1:29" ht="21.95" customHeight="1" x14ac:dyDescent="0.2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</row>
    <row r="129" spans="1:29" ht="21.95" customHeight="1" x14ac:dyDescent="0.2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</row>
    <row r="130" spans="1:29" ht="21.95" customHeight="1" x14ac:dyDescent="0.2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</row>
    <row r="131" spans="1:29" ht="21.95" customHeight="1" x14ac:dyDescent="0.2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</row>
    <row r="132" spans="1:29" ht="21.95" customHeight="1" x14ac:dyDescent="0.2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</row>
    <row r="133" spans="1:29" ht="21.95" customHeight="1" x14ac:dyDescent="0.2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</row>
    <row r="134" spans="1:29" ht="21.95" customHeight="1" x14ac:dyDescent="0.2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</row>
    <row r="135" spans="1:29" ht="21.95" customHeight="1" x14ac:dyDescent="0.2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</row>
    <row r="136" spans="1:29" ht="21.95" customHeight="1" x14ac:dyDescent="0.2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</row>
    <row r="137" spans="1:29" ht="21.95" customHeight="1" x14ac:dyDescent="0.2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</row>
    <row r="138" spans="1:29" ht="21.95" customHeight="1" x14ac:dyDescent="0.2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</row>
    <row r="139" spans="1:29" ht="21.95" customHeight="1" x14ac:dyDescent="0.2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</row>
    <row r="140" spans="1:29" ht="21.95" customHeight="1" x14ac:dyDescent="0.2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</row>
    <row r="141" spans="1:29" ht="21.95" customHeight="1" x14ac:dyDescent="0.2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</row>
    <row r="142" spans="1:29" ht="21.95" customHeight="1" x14ac:dyDescent="0.2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</row>
    <row r="143" spans="1:29" ht="21.95" customHeight="1" x14ac:dyDescent="0.2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</row>
    <row r="144" spans="1:29" ht="21.95" customHeight="1" x14ac:dyDescent="0.2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</row>
    <row r="145" spans="1:29" ht="21.95" customHeight="1" x14ac:dyDescent="0.2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</row>
    <row r="146" spans="1:29" ht="21.95" customHeight="1" x14ac:dyDescent="0.2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</row>
    <row r="147" spans="1:29" ht="21.95" customHeight="1" x14ac:dyDescent="0.2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</row>
    <row r="148" spans="1:29" ht="21.95" customHeight="1" x14ac:dyDescent="0.2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</row>
    <row r="149" spans="1:29" ht="21.95" customHeight="1" x14ac:dyDescent="0.2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</row>
    <row r="150" spans="1:29" ht="21.95" customHeight="1" x14ac:dyDescent="0.2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</row>
    <row r="151" spans="1:29" ht="21.95" customHeight="1" x14ac:dyDescent="0.2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</row>
    <row r="152" spans="1:29" ht="21.95" customHeight="1" x14ac:dyDescent="0.2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</row>
    <row r="153" spans="1:29" ht="21.95" customHeight="1" x14ac:dyDescent="0.2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</row>
    <row r="154" spans="1:29" ht="21.95" customHeight="1" x14ac:dyDescent="0.2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</row>
    <row r="155" spans="1:29" ht="21.95" customHeight="1" x14ac:dyDescent="0.2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</row>
    <row r="156" spans="1:29" ht="21.95" customHeight="1" x14ac:dyDescent="0.2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</row>
    <row r="157" spans="1:29" ht="21.95" customHeight="1" x14ac:dyDescent="0.2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</row>
    <row r="158" spans="1:29" ht="21.95" customHeight="1" x14ac:dyDescent="0.2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</row>
    <row r="159" spans="1:29" ht="21.95" customHeight="1" x14ac:dyDescent="0.2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</row>
    <row r="160" spans="1:29" ht="21.95" customHeight="1" x14ac:dyDescent="0.2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</row>
    <row r="161" spans="1:29" ht="21.95" customHeight="1" x14ac:dyDescent="0.2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</row>
    <row r="162" spans="1:29" ht="21.95" customHeight="1" x14ac:dyDescent="0.2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</row>
    <row r="163" spans="1:29" ht="21.95" customHeight="1" x14ac:dyDescent="0.2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</row>
    <row r="164" spans="1:29" ht="21.95" customHeight="1" x14ac:dyDescent="0.2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</row>
    <row r="165" spans="1:29" ht="21.95" customHeight="1" x14ac:dyDescent="0.2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</row>
    <row r="166" spans="1:29" ht="21.95" customHeight="1" x14ac:dyDescent="0.2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</row>
    <row r="167" spans="1:29" ht="21.95" customHeight="1" x14ac:dyDescent="0.2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</row>
    <row r="168" spans="1:29" ht="21.95" customHeight="1" x14ac:dyDescent="0.2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</row>
    <row r="169" spans="1:29" ht="21.95" customHeight="1" x14ac:dyDescent="0.2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</row>
    <row r="170" spans="1:29" ht="21.95" customHeight="1" x14ac:dyDescent="0.2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</row>
    <row r="171" spans="1:29" ht="21.95" customHeight="1" x14ac:dyDescent="0.2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</row>
    <row r="172" spans="1:29" ht="21.95" customHeight="1" x14ac:dyDescent="0.2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</row>
    <row r="173" spans="1:29" ht="21.95" customHeight="1" x14ac:dyDescent="0.2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</row>
    <row r="174" spans="1:29" ht="21.95" customHeight="1" x14ac:dyDescent="0.2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</row>
    <row r="175" spans="1:29" ht="21.95" customHeight="1" x14ac:dyDescent="0.2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</row>
    <row r="176" spans="1:29" ht="21.95" customHeight="1" x14ac:dyDescent="0.2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</row>
    <row r="177" spans="1:29" ht="21.95" customHeight="1" x14ac:dyDescent="0.2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</row>
    <row r="178" spans="1:29" ht="21.95" customHeight="1" x14ac:dyDescent="0.2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</row>
    <row r="179" spans="1:29" ht="21.95" customHeight="1" x14ac:dyDescent="0.2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</row>
    <row r="180" spans="1:29" ht="21.95" customHeight="1" x14ac:dyDescent="0.2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</row>
    <row r="181" spans="1:29" ht="21.95" customHeight="1" x14ac:dyDescent="0.2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</row>
    <row r="182" spans="1:29" ht="21.95" customHeight="1" x14ac:dyDescent="0.2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</row>
    <row r="183" spans="1:29" ht="21.95" customHeight="1" x14ac:dyDescent="0.2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</row>
    <row r="184" spans="1:29" ht="21.95" customHeight="1" x14ac:dyDescent="0.2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</row>
    <row r="185" spans="1:29" ht="21.95" customHeight="1" x14ac:dyDescent="0.2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</row>
    <row r="186" spans="1:29" ht="21.95" customHeight="1" x14ac:dyDescent="0.2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</row>
    <row r="187" spans="1:29" ht="21.95" customHeight="1" x14ac:dyDescent="0.2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</row>
    <row r="188" spans="1:29" ht="21.95" customHeight="1" x14ac:dyDescent="0.2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</row>
    <row r="189" spans="1:29" ht="21.95" customHeight="1" x14ac:dyDescent="0.2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</row>
    <row r="190" spans="1:29" ht="21.95" customHeight="1" x14ac:dyDescent="0.2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</row>
    <row r="191" spans="1:29" ht="21.95" customHeight="1" x14ac:dyDescent="0.2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</row>
    <row r="192" spans="1:29" ht="21.95" customHeight="1" x14ac:dyDescent="0.2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</row>
    <row r="193" spans="1:29" ht="21.95" customHeight="1" x14ac:dyDescent="0.2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</row>
    <row r="194" spans="1:29" ht="21.95" customHeight="1" x14ac:dyDescent="0.2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</row>
    <row r="195" spans="1:29" ht="21.95" customHeight="1" x14ac:dyDescent="0.2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</row>
    <row r="196" spans="1:29" ht="21.95" customHeight="1" x14ac:dyDescent="0.2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</row>
    <row r="197" spans="1:29" ht="21.95" customHeight="1" x14ac:dyDescent="0.2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</row>
    <row r="198" spans="1:29" ht="21.95" customHeight="1" x14ac:dyDescent="0.2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</row>
    <row r="199" spans="1:29" ht="21.95" customHeight="1" x14ac:dyDescent="0.2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</row>
    <row r="200" spans="1:29" ht="21.95" customHeight="1" x14ac:dyDescent="0.2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</row>
    <row r="201" spans="1:29" ht="21.95" customHeight="1" x14ac:dyDescent="0.2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</row>
    <row r="202" spans="1:29" ht="21.95" customHeight="1" x14ac:dyDescent="0.2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</row>
    <row r="203" spans="1:29" ht="21.95" customHeight="1" x14ac:dyDescent="0.2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</row>
    <row r="204" spans="1:29" ht="21.95" customHeight="1" x14ac:dyDescent="0.2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</row>
    <row r="205" spans="1:29" ht="21.95" customHeight="1" x14ac:dyDescent="0.2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</row>
    <row r="206" spans="1:29" ht="21.95" customHeight="1" x14ac:dyDescent="0.2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</row>
    <row r="207" spans="1:29" ht="21.95" customHeight="1" x14ac:dyDescent="0.2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</row>
    <row r="208" spans="1:29" ht="21.95" customHeight="1" x14ac:dyDescent="0.2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</row>
    <row r="209" spans="1:29" ht="21.95" customHeight="1" x14ac:dyDescent="0.2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</row>
    <row r="210" spans="1:29" ht="21.95" customHeight="1" x14ac:dyDescent="0.2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</row>
    <row r="211" spans="1:29" ht="21.95" customHeight="1" x14ac:dyDescent="0.2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</row>
    <row r="212" spans="1:29" ht="21.95" customHeight="1" x14ac:dyDescent="0.2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</row>
    <row r="213" spans="1:29" ht="21.95" customHeight="1" x14ac:dyDescent="0.2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</row>
    <row r="214" spans="1:29" ht="21.95" customHeight="1" x14ac:dyDescent="0.2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</row>
    <row r="215" spans="1:29" ht="21.95" customHeight="1" x14ac:dyDescent="0.2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</row>
    <row r="216" spans="1:29" ht="21.95" customHeight="1" x14ac:dyDescent="0.2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</row>
    <row r="217" spans="1:29" ht="21.95" customHeight="1" x14ac:dyDescent="0.2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</row>
    <row r="218" spans="1:29" ht="21.95" customHeight="1" x14ac:dyDescent="0.2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</row>
    <row r="219" spans="1:29" ht="21.95" customHeight="1" x14ac:dyDescent="0.2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</row>
    <row r="220" spans="1:29" ht="21.95" customHeight="1" x14ac:dyDescent="0.2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</row>
    <row r="221" spans="1:29" ht="21.95" customHeight="1" x14ac:dyDescent="0.2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</row>
    <row r="222" spans="1:29" ht="21.95" customHeight="1" x14ac:dyDescent="0.2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</row>
    <row r="223" spans="1:29" ht="21.95" customHeight="1" x14ac:dyDescent="0.2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</row>
    <row r="224" spans="1:29" ht="21.95" customHeight="1" x14ac:dyDescent="0.2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</row>
    <row r="225" spans="1:29" ht="21.95" customHeight="1" x14ac:dyDescent="0.2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</row>
    <row r="226" spans="1:29" ht="21.95" customHeight="1" x14ac:dyDescent="0.2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</row>
    <row r="227" spans="1:29" ht="21.95" customHeight="1" x14ac:dyDescent="0.2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</row>
    <row r="228" spans="1:29" ht="21.95" customHeight="1" x14ac:dyDescent="0.2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</row>
    <row r="229" spans="1:29" ht="21.95" customHeight="1" x14ac:dyDescent="0.2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</row>
    <row r="230" spans="1:29" ht="21.95" customHeight="1" x14ac:dyDescent="0.2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</row>
    <row r="231" spans="1:29" ht="21.95" customHeight="1" x14ac:dyDescent="0.2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</row>
    <row r="232" spans="1:29" ht="21.95" customHeight="1" x14ac:dyDescent="0.2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</row>
    <row r="233" spans="1:29" ht="21.95" customHeight="1" x14ac:dyDescent="0.2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</row>
    <row r="234" spans="1:29" ht="21.95" customHeight="1" x14ac:dyDescent="0.2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</row>
    <row r="235" spans="1:29" ht="21.95" customHeight="1" x14ac:dyDescent="0.2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</row>
    <row r="236" spans="1:29" ht="21.95" customHeight="1" x14ac:dyDescent="0.2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</row>
    <row r="237" spans="1:29" ht="21.95" customHeight="1" x14ac:dyDescent="0.2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</row>
    <row r="238" spans="1:29" ht="21.95" customHeight="1" x14ac:dyDescent="0.2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</row>
    <row r="239" spans="1:29" ht="21.95" customHeight="1" x14ac:dyDescent="0.2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</row>
    <row r="240" spans="1:29" ht="21.95" customHeight="1" x14ac:dyDescent="0.2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</row>
    <row r="241" spans="1:29" ht="21.95" customHeight="1" x14ac:dyDescent="0.2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</row>
    <row r="242" spans="1:29" ht="21.95" customHeight="1" x14ac:dyDescent="0.2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</row>
    <row r="243" spans="1:29" ht="21.95" customHeight="1" x14ac:dyDescent="0.2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</row>
    <row r="244" spans="1:29" ht="21.95" customHeight="1" x14ac:dyDescent="0.2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</row>
    <row r="245" spans="1:29" ht="21.95" customHeight="1" x14ac:dyDescent="0.2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</row>
    <row r="246" spans="1:29" ht="21.95" customHeight="1" x14ac:dyDescent="0.2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</row>
    <row r="247" spans="1:29" ht="21.95" customHeight="1" x14ac:dyDescent="0.2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</row>
    <row r="248" spans="1:29" ht="21.95" customHeight="1" x14ac:dyDescent="0.2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</row>
    <row r="249" spans="1:29" ht="21.95" customHeight="1" x14ac:dyDescent="0.2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</row>
    <row r="250" spans="1:29" ht="21.95" customHeight="1" x14ac:dyDescent="0.2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</row>
    <row r="251" spans="1:29" ht="21.95" customHeight="1" x14ac:dyDescent="0.2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</row>
    <row r="252" spans="1:29" ht="21.95" customHeight="1" x14ac:dyDescent="0.2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</row>
    <row r="253" spans="1:29" ht="21.95" customHeight="1" x14ac:dyDescent="0.2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</row>
    <row r="254" spans="1:29" ht="21.95" customHeight="1" x14ac:dyDescent="0.2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</row>
    <row r="255" spans="1:29" ht="21.95" customHeight="1" x14ac:dyDescent="0.2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</row>
    <row r="256" spans="1:29" ht="21.95" customHeight="1" x14ac:dyDescent="0.2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</row>
    <row r="257" spans="1:29" ht="21.95" customHeight="1" x14ac:dyDescent="0.2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</row>
    <row r="258" spans="1:29" ht="21.95" customHeight="1" x14ac:dyDescent="0.2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</row>
    <row r="259" spans="1:29" ht="21.95" customHeight="1" x14ac:dyDescent="0.2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</row>
    <row r="260" spans="1:29" ht="21.95" customHeight="1" x14ac:dyDescent="0.2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</row>
    <row r="261" spans="1:29" ht="21.95" customHeight="1" x14ac:dyDescent="0.2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</row>
    <row r="262" spans="1:29" ht="21.95" customHeight="1" x14ac:dyDescent="0.2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</row>
    <row r="263" spans="1:29" ht="21.95" customHeight="1" x14ac:dyDescent="0.2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</row>
    <row r="264" spans="1:29" ht="21.95" customHeight="1" x14ac:dyDescent="0.2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</row>
    <row r="265" spans="1:29" ht="21.95" customHeight="1" x14ac:dyDescent="0.2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</row>
    <row r="266" spans="1:29" ht="21.95" customHeight="1" x14ac:dyDescent="0.2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</row>
    <row r="267" spans="1:29" ht="21.95" customHeight="1" x14ac:dyDescent="0.2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</row>
    <row r="268" spans="1:29" ht="21.95" customHeight="1" x14ac:dyDescent="0.2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</row>
    <row r="269" spans="1:29" ht="21.95" customHeight="1" x14ac:dyDescent="0.2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</row>
    <row r="270" spans="1:29" ht="21.95" customHeight="1" x14ac:dyDescent="0.2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</row>
    <row r="271" spans="1:29" ht="21.95" customHeight="1" x14ac:dyDescent="0.2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</row>
    <row r="272" spans="1:29" ht="21.95" customHeight="1" x14ac:dyDescent="0.2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</row>
    <row r="273" spans="1:29" ht="21.95" customHeight="1" x14ac:dyDescent="0.2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</row>
    <row r="274" spans="1:29" ht="21.95" customHeight="1" x14ac:dyDescent="0.2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</row>
    <row r="275" spans="1:29" ht="21.95" customHeight="1" x14ac:dyDescent="0.2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</row>
    <row r="276" spans="1:29" ht="21.95" customHeight="1" x14ac:dyDescent="0.2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</row>
    <row r="277" spans="1:29" ht="21.95" customHeight="1" x14ac:dyDescent="0.2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</row>
    <row r="278" spans="1:29" ht="21.95" customHeight="1" x14ac:dyDescent="0.2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</row>
    <row r="279" spans="1:29" ht="21.95" customHeight="1" x14ac:dyDescent="0.2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</row>
    <row r="280" spans="1:29" ht="21.95" customHeight="1" x14ac:dyDescent="0.2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</row>
    <row r="281" spans="1:29" ht="21.95" customHeight="1" x14ac:dyDescent="0.2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</row>
    <row r="282" spans="1:29" ht="21.95" customHeight="1" x14ac:dyDescent="0.2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</row>
    <row r="283" spans="1:29" ht="21.95" customHeight="1" x14ac:dyDescent="0.2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</row>
    <row r="284" spans="1:29" ht="21.95" customHeight="1" x14ac:dyDescent="0.2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</row>
    <row r="285" spans="1:29" ht="21.95" customHeight="1" x14ac:dyDescent="0.2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</row>
    <row r="286" spans="1:29" ht="21.95" customHeight="1" x14ac:dyDescent="0.2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</row>
    <row r="287" spans="1:29" ht="21.95" customHeight="1" x14ac:dyDescent="0.2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</row>
    <row r="288" spans="1:29" ht="21.95" customHeight="1" x14ac:dyDescent="0.2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</row>
    <row r="289" spans="1:29" ht="21.95" customHeight="1" x14ac:dyDescent="0.2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</row>
    <row r="290" spans="1:29" ht="21.95" customHeight="1" x14ac:dyDescent="0.2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</row>
    <row r="291" spans="1:29" ht="21.95" customHeight="1" x14ac:dyDescent="0.2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</row>
    <row r="292" spans="1:29" ht="21.95" customHeight="1" x14ac:dyDescent="0.2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</row>
    <row r="293" spans="1:29" ht="21.95" customHeight="1" x14ac:dyDescent="0.2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</row>
    <row r="294" spans="1:29" ht="21.95" customHeight="1" x14ac:dyDescent="0.2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</row>
    <row r="295" spans="1:29" ht="21.95" customHeight="1" x14ac:dyDescent="0.2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</row>
    <row r="296" spans="1:29" ht="21.95" customHeight="1" x14ac:dyDescent="0.2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</row>
    <row r="297" spans="1:29" ht="21.95" customHeight="1" x14ac:dyDescent="0.2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</row>
    <row r="298" spans="1:29" ht="21.95" customHeight="1" x14ac:dyDescent="0.2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</row>
    <row r="299" spans="1:29" ht="21.95" customHeight="1" x14ac:dyDescent="0.2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</row>
    <row r="300" spans="1:29" ht="21.95" customHeight="1" x14ac:dyDescent="0.2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</row>
    <row r="301" spans="1:29" ht="21.95" customHeight="1" x14ac:dyDescent="0.2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</row>
    <row r="302" spans="1:29" ht="21.95" customHeight="1" x14ac:dyDescent="0.2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</row>
    <row r="303" spans="1:29" ht="21.95" customHeight="1" x14ac:dyDescent="0.2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</row>
    <row r="304" spans="1:29" ht="21.95" customHeight="1" x14ac:dyDescent="0.2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</row>
    <row r="305" spans="1:29" ht="21.95" customHeight="1" x14ac:dyDescent="0.2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</row>
    <row r="306" spans="1:29" ht="21.95" customHeight="1" x14ac:dyDescent="0.2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</row>
    <row r="307" spans="1:29" ht="21.95" customHeight="1" x14ac:dyDescent="0.2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</row>
    <row r="308" spans="1:29" ht="21.95" customHeight="1" x14ac:dyDescent="0.2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</row>
    <row r="309" spans="1:29" ht="21.95" customHeight="1" x14ac:dyDescent="0.2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</row>
    <row r="310" spans="1:29" ht="21.95" customHeight="1" x14ac:dyDescent="0.2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</row>
    <row r="311" spans="1:29" ht="21.95" customHeight="1" x14ac:dyDescent="0.2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</row>
    <row r="312" spans="1:29" ht="21.95" customHeight="1" x14ac:dyDescent="0.2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</row>
    <row r="313" spans="1:29" ht="21.95" customHeight="1" x14ac:dyDescent="0.2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</row>
    <row r="314" spans="1:29" ht="21.95" customHeight="1" x14ac:dyDescent="0.2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</row>
    <row r="315" spans="1:29" ht="21.95" customHeight="1" x14ac:dyDescent="0.2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</row>
    <row r="316" spans="1:29" ht="21.95" customHeight="1" x14ac:dyDescent="0.2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</row>
    <row r="317" spans="1:29" ht="21.95" customHeight="1" x14ac:dyDescent="0.2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</row>
    <row r="318" spans="1:29" ht="21.95" customHeight="1" x14ac:dyDescent="0.2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</row>
    <row r="319" spans="1:29" ht="21.95" customHeight="1" x14ac:dyDescent="0.2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</row>
    <row r="320" spans="1:29" ht="21.95" customHeight="1" x14ac:dyDescent="0.2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</row>
    <row r="321" spans="1:29" ht="21.95" customHeight="1" x14ac:dyDescent="0.2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</row>
    <row r="322" spans="1:29" ht="21.95" customHeight="1" x14ac:dyDescent="0.2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</row>
    <row r="323" spans="1:29" ht="21.95" customHeight="1" x14ac:dyDescent="0.2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</row>
    <row r="324" spans="1:29" ht="21.95" customHeight="1" x14ac:dyDescent="0.2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</row>
    <row r="325" spans="1:29" ht="21.95" customHeight="1" x14ac:dyDescent="0.2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</row>
    <row r="326" spans="1:29" ht="21.95" customHeight="1" x14ac:dyDescent="0.2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</row>
    <row r="327" spans="1:29" ht="21.95" customHeight="1" x14ac:dyDescent="0.2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</row>
    <row r="328" spans="1:29" ht="21.95" customHeight="1" x14ac:dyDescent="0.2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</row>
    <row r="329" spans="1:29" ht="21.95" customHeight="1" x14ac:dyDescent="0.2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</row>
    <row r="330" spans="1:29" ht="21.95" customHeight="1" x14ac:dyDescent="0.2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</row>
    <row r="331" spans="1:29" ht="21.95" customHeight="1" x14ac:dyDescent="0.2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</row>
    <row r="332" spans="1:29" ht="21.95" customHeight="1" x14ac:dyDescent="0.2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</row>
    <row r="333" spans="1:29" ht="21.95" customHeight="1" x14ac:dyDescent="0.2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</row>
    <row r="334" spans="1:29" ht="21.95" customHeight="1" x14ac:dyDescent="0.2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</row>
    <row r="335" spans="1:29" ht="21.95" customHeight="1" x14ac:dyDescent="0.2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</row>
    <row r="336" spans="1:29" ht="21.95" customHeight="1" x14ac:dyDescent="0.2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</row>
    <row r="337" spans="1:29" ht="21.95" customHeight="1" x14ac:dyDescent="0.2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</row>
    <row r="338" spans="1:29" ht="21.95" customHeight="1" x14ac:dyDescent="0.2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</row>
    <row r="339" spans="1:29" ht="21.95" customHeight="1" x14ac:dyDescent="0.2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</row>
    <row r="340" spans="1:29" ht="21.95" customHeight="1" x14ac:dyDescent="0.2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</row>
    <row r="341" spans="1:29" ht="21.95" customHeight="1" x14ac:dyDescent="0.2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</row>
    <row r="342" spans="1:29" ht="21.95" customHeight="1" x14ac:dyDescent="0.2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</row>
    <row r="343" spans="1:29" ht="21.95" customHeight="1" x14ac:dyDescent="0.2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</row>
    <row r="344" spans="1:29" ht="21.95" customHeight="1" x14ac:dyDescent="0.2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</row>
    <row r="345" spans="1:29" ht="21.95" customHeight="1" x14ac:dyDescent="0.2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</row>
    <row r="346" spans="1:29" ht="21.95" customHeight="1" x14ac:dyDescent="0.2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</row>
    <row r="347" spans="1:29" ht="21.95" customHeight="1" x14ac:dyDescent="0.2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</row>
    <row r="348" spans="1:29" ht="21.95" customHeight="1" x14ac:dyDescent="0.2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</row>
    <row r="349" spans="1:29" ht="21.95" customHeight="1" x14ac:dyDescent="0.2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</row>
    <row r="350" spans="1:29" ht="21.95" customHeight="1" x14ac:dyDescent="0.2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</row>
    <row r="351" spans="1:29" ht="21.95" customHeight="1" x14ac:dyDescent="0.2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</row>
    <row r="352" spans="1:29" ht="21.95" customHeight="1" x14ac:dyDescent="0.2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</row>
    <row r="353" spans="1:29" ht="21.95" customHeight="1" x14ac:dyDescent="0.2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</row>
    <row r="354" spans="1:29" ht="21.95" customHeight="1" x14ac:dyDescent="0.2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</row>
    <row r="355" spans="1:29" ht="21.95" customHeight="1" x14ac:dyDescent="0.2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</row>
    <row r="356" spans="1:29" ht="21.95" customHeight="1" x14ac:dyDescent="0.2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</row>
    <row r="357" spans="1:29" ht="21.95" customHeight="1" x14ac:dyDescent="0.2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</row>
    <row r="358" spans="1:29" ht="21.95" customHeight="1" x14ac:dyDescent="0.2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</row>
    <row r="359" spans="1:29" ht="21.95" customHeight="1" x14ac:dyDescent="0.2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</row>
    <row r="360" spans="1:29" ht="21.95" customHeight="1" x14ac:dyDescent="0.2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</row>
    <row r="361" spans="1:29" ht="21.95" customHeight="1" x14ac:dyDescent="0.2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</row>
    <row r="362" spans="1:29" ht="21.95" customHeight="1" x14ac:dyDescent="0.2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</row>
    <row r="363" spans="1:29" ht="21.95" customHeight="1" x14ac:dyDescent="0.2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</row>
    <row r="364" spans="1:29" ht="21.95" customHeight="1" x14ac:dyDescent="0.2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</row>
    <row r="365" spans="1:29" ht="21.95" customHeight="1" x14ac:dyDescent="0.2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</row>
    <row r="366" spans="1:29" ht="21.95" customHeight="1" x14ac:dyDescent="0.2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</row>
    <row r="367" spans="1:29" ht="21.95" customHeight="1" x14ac:dyDescent="0.2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</row>
    <row r="368" spans="1:29" ht="21.95" customHeight="1" x14ac:dyDescent="0.2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</row>
    <row r="369" spans="1:29" ht="21.95" customHeight="1" x14ac:dyDescent="0.2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</row>
    <row r="370" spans="1:29" ht="21.95" customHeight="1" x14ac:dyDescent="0.2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</row>
    <row r="371" spans="1:29" ht="21.95" customHeight="1" x14ac:dyDescent="0.2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</row>
    <row r="372" spans="1:29" ht="21.95" customHeight="1" x14ac:dyDescent="0.2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</row>
    <row r="373" spans="1:29" ht="21.95" customHeight="1" x14ac:dyDescent="0.2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</row>
    <row r="374" spans="1:29" ht="21.95" customHeight="1" x14ac:dyDescent="0.2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</row>
    <row r="375" spans="1:29" ht="21.95" customHeight="1" x14ac:dyDescent="0.2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</row>
    <row r="376" spans="1:29" ht="21.95" customHeight="1" x14ac:dyDescent="0.2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</row>
    <row r="377" spans="1:29" ht="21.95" customHeight="1" x14ac:dyDescent="0.2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</row>
    <row r="378" spans="1:29" ht="21.95" customHeight="1" x14ac:dyDescent="0.2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</row>
    <row r="379" spans="1:29" ht="21.95" customHeight="1" x14ac:dyDescent="0.2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</row>
    <row r="380" spans="1:29" ht="21.95" customHeight="1" x14ac:dyDescent="0.2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</row>
    <row r="381" spans="1:29" ht="21.95" customHeight="1" x14ac:dyDescent="0.2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</row>
    <row r="382" spans="1:29" ht="21.95" customHeight="1" x14ac:dyDescent="0.2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</row>
    <row r="383" spans="1:29" ht="21.95" customHeight="1" x14ac:dyDescent="0.2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</row>
    <row r="384" spans="1:29" ht="21.95" customHeight="1" x14ac:dyDescent="0.2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</row>
    <row r="385" spans="1:29" ht="21.95" customHeight="1" x14ac:dyDescent="0.2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</row>
    <row r="386" spans="1:29" ht="21.95" customHeight="1" x14ac:dyDescent="0.2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</row>
    <row r="387" spans="1:29" ht="21.95" customHeight="1" x14ac:dyDescent="0.2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</row>
    <row r="388" spans="1:29" ht="21.95" customHeight="1" x14ac:dyDescent="0.2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</row>
    <row r="389" spans="1:29" ht="21.95" customHeight="1" x14ac:dyDescent="0.2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</row>
    <row r="390" spans="1:29" ht="21.95" customHeight="1" x14ac:dyDescent="0.2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</row>
    <row r="391" spans="1:29" ht="21.95" customHeight="1" x14ac:dyDescent="0.2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</row>
    <row r="392" spans="1:29" ht="21.95" customHeight="1" x14ac:dyDescent="0.2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</row>
    <row r="393" spans="1:29" ht="21.95" customHeight="1" x14ac:dyDescent="0.2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</row>
    <row r="394" spans="1:29" ht="21.95" customHeight="1" x14ac:dyDescent="0.2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</row>
    <row r="395" spans="1:29" ht="21.95" customHeight="1" x14ac:dyDescent="0.2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</row>
    <row r="396" spans="1:29" ht="21.95" customHeight="1" x14ac:dyDescent="0.2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</row>
    <row r="397" spans="1:29" ht="21.95" customHeight="1" x14ac:dyDescent="0.2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</row>
    <row r="398" spans="1:29" ht="21.95" customHeight="1" x14ac:dyDescent="0.2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</row>
    <row r="399" spans="1:29" ht="21.95" customHeight="1" x14ac:dyDescent="0.2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</row>
    <row r="400" spans="1:29" ht="21.95" customHeight="1" x14ac:dyDescent="0.2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</row>
    <row r="401" spans="1:29" ht="21.95" customHeight="1" x14ac:dyDescent="0.2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</row>
    <row r="402" spans="1:29" ht="21.95" customHeight="1" x14ac:dyDescent="0.2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</row>
    <row r="403" spans="1:29" ht="21.95" customHeight="1" x14ac:dyDescent="0.2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</row>
    <row r="404" spans="1:29" ht="21.95" customHeight="1" x14ac:dyDescent="0.2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</row>
    <row r="405" spans="1:29" ht="21.95" customHeight="1" x14ac:dyDescent="0.2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</row>
    <row r="406" spans="1:29" ht="21.95" customHeight="1" x14ac:dyDescent="0.2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</row>
    <row r="407" spans="1:29" ht="21.95" customHeight="1" x14ac:dyDescent="0.2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</row>
    <row r="408" spans="1:29" ht="21.95" customHeight="1" x14ac:dyDescent="0.2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</row>
    <row r="409" spans="1:29" ht="21.95" customHeight="1" x14ac:dyDescent="0.2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</row>
    <row r="410" spans="1:29" ht="21.95" customHeight="1" x14ac:dyDescent="0.2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</row>
    <row r="411" spans="1:29" ht="21.95" customHeight="1" x14ac:dyDescent="0.2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</row>
    <row r="412" spans="1:29" ht="21.95" customHeight="1" x14ac:dyDescent="0.2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</row>
    <row r="413" spans="1:29" ht="21.95" customHeight="1" x14ac:dyDescent="0.2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</row>
    <row r="414" spans="1:29" ht="21.95" customHeight="1" x14ac:dyDescent="0.2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</row>
    <row r="415" spans="1:29" ht="21.95" customHeight="1" x14ac:dyDescent="0.2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</row>
    <row r="416" spans="1:29" ht="21.95" customHeight="1" x14ac:dyDescent="0.2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</row>
    <row r="417" spans="1:29" ht="21.95" customHeight="1" x14ac:dyDescent="0.2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</row>
    <row r="418" spans="1:29" ht="21.95" customHeight="1" x14ac:dyDescent="0.2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</row>
    <row r="419" spans="1:29" ht="21.95" customHeight="1" x14ac:dyDescent="0.2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</row>
    <row r="420" spans="1:29" ht="21.95" customHeight="1" x14ac:dyDescent="0.2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</row>
    <row r="421" spans="1:29" ht="21.95" customHeight="1" x14ac:dyDescent="0.2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</row>
    <row r="422" spans="1:29" ht="21.95" customHeight="1" x14ac:dyDescent="0.2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</row>
    <row r="423" spans="1:29" ht="21.95" customHeight="1" x14ac:dyDescent="0.2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</row>
    <row r="424" spans="1:29" ht="21.95" customHeight="1" x14ac:dyDescent="0.2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</row>
    <row r="425" spans="1:29" ht="21.95" customHeight="1" x14ac:dyDescent="0.2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</row>
    <row r="426" spans="1:29" ht="21.95" customHeight="1" x14ac:dyDescent="0.2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</row>
    <row r="427" spans="1:29" ht="21.95" customHeight="1" x14ac:dyDescent="0.2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</row>
    <row r="428" spans="1:29" ht="21.95" customHeight="1" x14ac:dyDescent="0.2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</row>
    <row r="429" spans="1:29" ht="21.95" customHeight="1" x14ac:dyDescent="0.2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</row>
    <row r="430" spans="1:29" ht="21.95" customHeight="1" x14ac:dyDescent="0.2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</row>
    <row r="431" spans="1:29" ht="21.95" customHeight="1" x14ac:dyDescent="0.2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</row>
    <row r="432" spans="1:29" ht="21.95" customHeight="1" x14ac:dyDescent="0.2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</row>
    <row r="433" spans="1:29" ht="21.95" customHeight="1" x14ac:dyDescent="0.2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</row>
    <row r="434" spans="1:29" ht="21.95" customHeight="1" x14ac:dyDescent="0.2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</row>
    <row r="435" spans="1:29" ht="21.95" customHeight="1" x14ac:dyDescent="0.2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</row>
    <row r="436" spans="1:29" ht="21.95" customHeight="1" x14ac:dyDescent="0.2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</row>
    <row r="437" spans="1:29" ht="21.95" customHeight="1" x14ac:dyDescent="0.2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</row>
    <row r="438" spans="1:29" ht="21.95" customHeight="1" x14ac:dyDescent="0.2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</row>
    <row r="439" spans="1:29" ht="21.95" customHeight="1" x14ac:dyDescent="0.2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</row>
    <row r="440" spans="1:29" ht="21.95" customHeight="1" x14ac:dyDescent="0.2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</row>
    <row r="441" spans="1:29" ht="21.95" customHeight="1" x14ac:dyDescent="0.2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</row>
    <row r="442" spans="1:29" ht="21.95" customHeight="1" x14ac:dyDescent="0.2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</row>
    <row r="443" spans="1:29" ht="21.95" customHeight="1" x14ac:dyDescent="0.2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</row>
    <row r="444" spans="1:29" ht="21.95" customHeight="1" x14ac:dyDescent="0.2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</row>
    <row r="445" spans="1:29" ht="21.95" customHeight="1" x14ac:dyDescent="0.2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</row>
    <row r="446" spans="1:29" ht="21.95" customHeight="1" x14ac:dyDescent="0.2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</row>
    <row r="447" spans="1:29" ht="21.95" customHeight="1" x14ac:dyDescent="0.2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</row>
    <row r="448" spans="1:29" ht="21.95" customHeight="1" x14ac:dyDescent="0.2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</row>
    <row r="449" spans="1:29" ht="21.95" customHeight="1" x14ac:dyDescent="0.2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</row>
    <row r="450" spans="1:29" ht="21.95" customHeight="1" x14ac:dyDescent="0.2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</row>
    <row r="451" spans="1:29" ht="21.95" customHeight="1" x14ac:dyDescent="0.2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</row>
    <row r="452" spans="1:29" ht="21.95" customHeight="1" x14ac:dyDescent="0.2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</row>
    <row r="453" spans="1:29" ht="21.95" customHeight="1" x14ac:dyDescent="0.2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</row>
    <row r="454" spans="1:29" ht="21.95" customHeight="1" x14ac:dyDescent="0.2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</row>
    <row r="455" spans="1:29" ht="21.95" customHeight="1" x14ac:dyDescent="0.2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</row>
    <row r="456" spans="1:29" ht="21.95" customHeight="1" x14ac:dyDescent="0.2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</row>
    <row r="457" spans="1:29" ht="21.95" customHeight="1" x14ac:dyDescent="0.2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</row>
    <row r="458" spans="1:29" ht="21.95" customHeight="1" x14ac:dyDescent="0.2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</row>
    <row r="459" spans="1:29" ht="21.95" customHeight="1" x14ac:dyDescent="0.2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</row>
    <row r="460" spans="1:29" ht="21.95" customHeight="1" x14ac:dyDescent="0.2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</row>
    <row r="461" spans="1:29" ht="21.95" customHeight="1" x14ac:dyDescent="0.2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</row>
    <row r="462" spans="1:29" ht="21.95" customHeight="1" x14ac:dyDescent="0.2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</row>
    <row r="463" spans="1:29" ht="21.95" customHeight="1" x14ac:dyDescent="0.2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</row>
    <row r="464" spans="1:29" ht="21.95" customHeight="1" x14ac:dyDescent="0.2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</row>
    <row r="465" spans="1:29" ht="21.95" customHeight="1" x14ac:dyDescent="0.2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</row>
    <row r="466" spans="1:29" ht="21.95" customHeight="1" x14ac:dyDescent="0.2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</row>
    <row r="467" spans="1:29" ht="21.95" customHeight="1" x14ac:dyDescent="0.2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</row>
    <row r="468" spans="1:29" ht="21.95" customHeight="1" x14ac:dyDescent="0.2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</row>
    <row r="469" spans="1:29" ht="21.95" customHeight="1" x14ac:dyDescent="0.2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</row>
    <row r="470" spans="1:29" ht="21.95" customHeight="1" x14ac:dyDescent="0.2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</row>
    <row r="471" spans="1:29" ht="21.95" customHeight="1" x14ac:dyDescent="0.2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</row>
    <row r="472" spans="1:29" ht="21.95" customHeight="1" x14ac:dyDescent="0.2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</row>
    <row r="473" spans="1:29" ht="21.95" customHeight="1" x14ac:dyDescent="0.2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</row>
    <row r="474" spans="1:29" ht="21.95" customHeight="1" x14ac:dyDescent="0.2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</row>
    <row r="475" spans="1:29" ht="21.95" customHeight="1" x14ac:dyDescent="0.2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</row>
    <row r="476" spans="1:29" ht="21.95" customHeight="1" x14ac:dyDescent="0.2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</row>
    <row r="477" spans="1:29" ht="21.95" customHeight="1" x14ac:dyDescent="0.2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</row>
    <row r="478" spans="1:29" ht="21.95" customHeight="1" x14ac:dyDescent="0.2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</row>
    <row r="479" spans="1:29" ht="21.95" customHeight="1" x14ac:dyDescent="0.2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</row>
    <row r="480" spans="1:29" ht="21.95" customHeight="1" x14ac:dyDescent="0.2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</row>
    <row r="481" spans="1:29" ht="21.95" customHeight="1" x14ac:dyDescent="0.2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</row>
    <row r="482" spans="1:29" ht="21.95" customHeight="1" x14ac:dyDescent="0.2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</row>
    <row r="483" spans="1:29" ht="21.95" customHeight="1" x14ac:dyDescent="0.2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</row>
    <row r="484" spans="1:29" ht="21.95" customHeight="1" x14ac:dyDescent="0.2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</row>
    <row r="485" spans="1:29" ht="21.95" customHeight="1" x14ac:dyDescent="0.2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</row>
    <row r="486" spans="1:29" ht="21.95" customHeight="1" x14ac:dyDescent="0.2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</row>
    <row r="487" spans="1:29" ht="21.95" customHeight="1" x14ac:dyDescent="0.2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</row>
    <row r="488" spans="1:29" ht="21.95" customHeight="1" x14ac:dyDescent="0.2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</row>
    <row r="489" spans="1:29" ht="21.95" customHeight="1" x14ac:dyDescent="0.2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</row>
    <row r="490" spans="1:29" ht="21.95" customHeight="1" x14ac:dyDescent="0.2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</row>
    <row r="491" spans="1:29" ht="21.95" customHeight="1" x14ac:dyDescent="0.2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</row>
    <row r="492" spans="1:29" ht="21.95" customHeight="1" x14ac:dyDescent="0.2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</row>
    <row r="493" spans="1:29" ht="21.95" customHeight="1" x14ac:dyDescent="0.2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</row>
    <row r="494" spans="1:29" ht="21.95" customHeight="1" x14ac:dyDescent="0.2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</row>
    <row r="495" spans="1:29" ht="21.95" customHeight="1" x14ac:dyDescent="0.2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</row>
    <row r="496" spans="1:29" ht="21.95" customHeight="1" x14ac:dyDescent="0.2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</row>
    <row r="497" spans="1:29" ht="21.95" customHeight="1" x14ac:dyDescent="0.2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</row>
    <row r="498" spans="1:29" ht="21.95" customHeight="1" x14ac:dyDescent="0.2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</row>
    <row r="499" spans="1:29" ht="21.95" customHeight="1" x14ac:dyDescent="0.2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</row>
    <row r="500" spans="1:29" ht="21.95" customHeight="1" x14ac:dyDescent="0.2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</row>
    <row r="501" spans="1:29" ht="21.95" customHeight="1" x14ac:dyDescent="0.2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</row>
    <row r="502" spans="1:29" ht="21.95" customHeight="1" x14ac:dyDescent="0.2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</row>
    <row r="503" spans="1:29" ht="21.95" customHeight="1" x14ac:dyDescent="0.2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</row>
    <row r="504" spans="1:29" ht="21.95" customHeight="1" x14ac:dyDescent="0.2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</row>
    <row r="505" spans="1:29" ht="21.95" customHeight="1" x14ac:dyDescent="0.2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</row>
    <row r="506" spans="1:29" ht="21.95" customHeight="1" x14ac:dyDescent="0.2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</row>
    <row r="507" spans="1:29" ht="21.95" customHeight="1" x14ac:dyDescent="0.2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</row>
    <row r="508" spans="1:29" ht="21.95" customHeight="1" x14ac:dyDescent="0.2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</row>
    <row r="509" spans="1:29" ht="21.95" customHeight="1" x14ac:dyDescent="0.2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</row>
    <row r="510" spans="1:29" ht="21.95" customHeight="1" x14ac:dyDescent="0.2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</row>
    <row r="511" spans="1:29" ht="21.95" customHeight="1" x14ac:dyDescent="0.2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</row>
    <row r="512" spans="1:29" ht="21.95" customHeight="1" x14ac:dyDescent="0.2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</row>
    <row r="513" spans="1:29" ht="21.95" customHeight="1" x14ac:dyDescent="0.2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</row>
    <row r="514" spans="1:29" ht="21.95" customHeight="1" x14ac:dyDescent="0.2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</row>
    <row r="515" spans="1:29" ht="21.95" customHeight="1" x14ac:dyDescent="0.2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</row>
    <row r="516" spans="1:29" ht="21.95" customHeight="1" x14ac:dyDescent="0.2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</row>
    <row r="517" spans="1:29" ht="21.95" customHeight="1" x14ac:dyDescent="0.2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</row>
    <row r="518" spans="1:29" ht="21.95" customHeight="1" x14ac:dyDescent="0.2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</row>
    <row r="519" spans="1:29" ht="21.95" customHeight="1" x14ac:dyDescent="0.2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</row>
    <row r="520" spans="1:29" ht="21.95" customHeight="1" x14ac:dyDescent="0.2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</row>
    <row r="521" spans="1:29" ht="21.95" customHeight="1" x14ac:dyDescent="0.2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</row>
    <row r="522" spans="1:29" ht="21.95" customHeight="1" x14ac:dyDescent="0.2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</row>
    <row r="523" spans="1:29" ht="21.95" customHeight="1" x14ac:dyDescent="0.2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</row>
    <row r="524" spans="1:29" ht="21.95" customHeight="1" x14ac:dyDescent="0.2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</row>
    <row r="525" spans="1:29" ht="21.95" customHeight="1" x14ac:dyDescent="0.2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</row>
    <row r="526" spans="1:29" ht="21.95" customHeight="1" x14ac:dyDescent="0.2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</row>
    <row r="527" spans="1:29" ht="21.95" customHeight="1" x14ac:dyDescent="0.2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</row>
    <row r="528" spans="1:29" ht="21.95" customHeight="1" x14ac:dyDescent="0.2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</row>
    <row r="529" spans="1:29" ht="21.95" customHeight="1" x14ac:dyDescent="0.2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</row>
    <row r="530" spans="1:29" ht="21.95" customHeight="1" x14ac:dyDescent="0.2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</row>
    <row r="531" spans="1:29" ht="21.95" customHeight="1" x14ac:dyDescent="0.2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</row>
    <row r="532" spans="1:29" ht="21.95" customHeight="1" x14ac:dyDescent="0.2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</row>
    <row r="533" spans="1:29" ht="21.95" customHeight="1" x14ac:dyDescent="0.2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</row>
    <row r="534" spans="1:29" ht="21.95" customHeight="1" x14ac:dyDescent="0.2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</row>
    <row r="535" spans="1:29" ht="21.95" customHeight="1" x14ac:dyDescent="0.2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</row>
    <row r="536" spans="1:29" ht="21.95" customHeight="1" x14ac:dyDescent="0.2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</row>
    <row r="537" spans="1:29" ht="21.95" customHeight="1" x14ac:dyDescent="0.2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</row>
    <row r="538" spans="1:29" ht="21.95" customHeight="1" x14ac:dyDescent="0.2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</row>
    <row r="539" spans="1:29" ht="21.95" customHeight="1" x14ac:dyDescent="0.2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  <c r="AC539" s="14"/>
    </row>
    <row r="540" spans="1:29" ht="21.95" customHeight="1" x14ac:dyDescent="0.2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</row>
    <row r="541" spans="1:29" ht="21.95" customHeight="1" x14ac:dyDescent="0.2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</row>
    <row r="542" spans="1:29" ht="21.95" customHeight="1" x14ac:dyDescent="0.2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</row>
    <row r="543" spans="1:29" ht="21.95" customHeight="1" x14ac:dyDescent="0.2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</row>
    <row r="544" spans="1:29" ht="21.95" customHeight="1" x14ac:dyDescent="0.2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</row>
    <row r="545" spans="1:29" ht="21.95" customHeight="1" x14ac:dyDescent="0.2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</row>
    <row r="546" spans="1:29" ht="21.95" customHeight="1" x14ac:dyDescent="0.2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</row>
    <row r="547" spans="1:29" ht="21.95" customHeight="1" x14ac:dyDescent="0.2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</row>
    <row r="548" spans="1:29" ht="21.95" customHeight="1" x14ac:dyDescent="0.2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</row>
    <row r="549" spans="1:29" ht="21.95" customHeight="1" x14ac:dyDescent="0.2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  <c r="AC549" s="14"/>
    </row>
    <row r="550" spans="1:29" ht="21.95" customHeight="1" x14ac:dyDescent="0.2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</row>
    <row r="551" spans="1:29" ht="21.95" customHeight="1" x14ac:dyDescent="0.2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</row>
    <row r="552" spans="1:29" ht="21.95" customHeight="1" x14ac:dyDescent="0.2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</row>
    <row r="553" spans="1:29" ht="21.95" customHeight="1" x14ac:dyDescent="0.2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</row>
    <row r="554" spans="1:29" ht="21.95" customHeight="1" x14ac:dyDescent="0.2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</row>
    <row r="555" spans="1:29" ht="21.95" customHeight="1" x14ac:dyDescent="0.2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</row>
    <row r="556" spans="1:29" ht="21.95" customHeight="1" x14ac:dyDescent="0.2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</row>
    <row r="557" spans="1:29" ht="21.95" customHeight="1" x14ac:dyDescent="0.2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</row>
    <row r="558" spans="1:29" ht="21.95" customHeight="1" x14ac:dyDescent="0.2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</row>
    <row r="559" spans="1:29" ht="21.95" customHeight="1" x14ac:dyDescent="0.2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</row>
    <row r="560" spans="1:29" ht="21.95" customHeight="1" x14ac:dyDescent="0.2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</row>
    <row r="561" spans="1:29" ht="21.95" customHeight="1" x14ac:dyDescent="0.2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</row>
    <row r="562" spans="1:29" ht="21.95" customHeight="1" x14ac:dyDescent="0.2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</row>
    <row r="563" spans="1:29" ht="21.95" customHeight="1" x14ac:dyDescent="0.2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</row>
    <row r="564" spans="1:29" ht="21.95" customHeight="1" x14ac:dyDescent="0.2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</row>
    <row r="565" spans="1:29" ht="21.95" customHeight="1" x14ac:dyDescent="0.2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</row>
    <row r="566" spans="1:29" ht="21.95" customHeight="1" x14ac:dyDescent="0.2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4"/>
    </row>
    <row r="567" spans="1:29" ht="21.95" customHeight="1" x14ac:dyDescent="0.2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4"/>
    </row>
    <row r="568" spans="1:29" ht="21.95" customHeight="1" x14ac:dyDescent="0.2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  <c r="AC568" s="14"/>
    </row>
    <row r="569" spans="1:29" ht="21.95" customHeight="1" x14ac:dyDescent="0.2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  <c r="AB569" s="14"/>
      <c r="AC569" s="14"/>
    </row>
    <row r="570" spans="1:29" ht="21.95" customHeight="1" x14ac:dyDescent="0.2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  <c r="AB570" s="14"/>
      <c r="AC570" s="14"/>
    </row>
    <row r="571" spans="1:29" ht="21.95" customHeight="1" x14ac:dyDescent="0.2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  <c r="AB571" s="14"/>
      <c r="AC571" s="14"/>
    </row>
    <row r="572" spans="1:29" ht="21.95" customHeight="1" x14ac:dyDescent="0.2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  <c r="AB572" s="14"/>
      <c r="AC572" s="14"/>
    </row>
    <row r="573" spans="1:29" ht="21.95" customHeight="1" x14ac:dyDescent="0.2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  <c r="AB573" s="14"/>
      <c r="AC573" s="14"/>
    </row>
    <row r="574" spans="1:29" ht="21.95" customHeight="1" x14ac:dyDescent="0.2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  <c r="AB574" s="14"/>
      <c r="AC574" s="14"/>
    </row>
    <row r="575" spans="1:29" ht="21.95" customHeight="1" x14ac:dyDescent="0.2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  <c r="AB575" s="14"/>
      <c r="AC575" s="14"/>
    </row>
    <row r="576" spans="1:29" ht="21.95" customHeight="1" x14ac:dyDescent="0.2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</row>
    <row r="577" spans="1:29" ht="21.95" customHeight="1" x14ac:dyDescent="0.2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4"/>
    </row>
    <row r="578" spans="1:29" ht="21.95" customHeight="1" x14ac:dyDescent="0.2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  <c r="AB578" s="14"/>
      <c r="AC578" s="14"/>
    </row>
    <row r="579" spans="1:29" ht="21.95" customHeight="1" x14ac:dyDescent="0.2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  <c r="AB579" s="14"/>
      <c r="AC579" s="14"/>
    </row>
    <row r="580" spans="1:29" ht="21.95" customHeight="1" x14ac:dyDescent="0.2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  <c r="AB580" s="14"/>
      <c r="AC580" s="14"/>
    </row>
    <row r="581" spans="1:29" ht="21.95" customHeight="1" x14ac:dyDescent="0.2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  <c r="AB581" s="14"/>
      <c r="AC581" s="14"/>
    </row>
    <row r="582" spans="1:29" ht="21.95" customHeight="1" x14ac:dyDescent="0.2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  <c r="AB582" s="14"/>
      <c r="AC582" s="14"/>
    </row>
    <row r="583" spans="1:29" ht="21.95" customHeight="1" x14ac:dyDescent="0.2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  <c r="AB583" s="14"/>
      <c r="AC583" s="14"/>
    </row>
    <row r="584" spans="1:29" ht="21.95" customHeight="1" x14ac:dyDescent="0.2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  <c r="AB584" s="14"/>
      <c r="AC584" s="14"/>
    </row>
    <row r="585" spans="1:29" ht="21.95" customHeight="1" x14ac:dyDescent="0.2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4"/>
    </row>
    <row r="586" spans="1:29" ht="21.95" customHeight="1" x14ac:dyDescent="0.2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  <c r="AB586" s="14"/>
      <c r="AC586" s="14"/>
    </row>
    <row r="587" spans="1:29" ht="21.95" customHeight="1" x14ac:dyDescent="0.2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  <c r="AC587" s="14"/>
    </row>
    <row r="588" spans="1:29" ht="21.95" customHeight="1" x14ac:dyDescent="0.2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  <c r="AB588" s="14"/>
      <c r="AC588" s="14"/>
    </row>
    <row r="589" spans="1:29" ht="21.95" customHeight="1" x14ac:dyDescent="0.2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  <c r="AB589" s="14"/>
      <c r="AC589" s="14"/>
    </row>
    <row r="590" spans="1:29" ht="21.95" customHeight="1" x14ac:dyDescent="0.2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  <c r="AB590" s="14"/>
      <c r="AC590" s="14"/>
    </row>
    <row r="591" spans="1:29" ht="21.95" customHeight="1" x14ac:dyDescent="0.2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  <c r="AB591" s="14"/>
      <c r="AC591" s="14"/>
    </row>
    <row r="592" spans="1:29" ht="21.95" customHeight="1" x14ac:dyDescent="0.2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  <c r="AB592" s="14"/>
      <c r="AC592" s="14"/>
    </row>
    <row r="593" spans="1:29" ht="21.95" customHeight="1" x14ac:dyDescent="0.2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  <c r="AB593" s="14"/>
      <c r="AC593" s="14"/>
    </row>
    <row r="594" spans="1:29" ht="21.95" customHeight="1" x14ac:dyDescent="0.2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  <c r="AB594" s="14"/>
      <c r="AC594" s="14"/>
    </row>
    <row r="595" spans="1:29" ht="21.95" customHeight="1" x14ac:dyDescent="0.2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  <c r="AC595" s="14"/>
    </row>
    <row r="596" spans="1:29" ht="21.95" customHeight="1" x14ac:dyDescent="0.2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  <c r="AB596" s="14"/>
      <c r="AC596" s="14"/>
    </row>
    <row r="597" spans="1:29" ht="21.95" customHeight="1" x14ac:dyDescent="0.2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  <c r="AB597" s="14"/>
      <c r="AC597" s="14"/>
    </row>
    <row r="598" spans="1:29" ht="21.95" customHeight="1" x14ac:dyDescent="0.2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  <c r="AB598" s="14"/>
      <c r="AC598" s="14"/>
    </row>
    <row r="599" spans="1:29" ht="21.95" customHeight="1" x14ac:dyDescent="0.2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  <c r="AB599" s="14"/>
      <c r="AC599" s="14"/>
    </row>
    <row r="600" spans="1:29" ht="21.95" customHeight="1" x14ac:dyDescent="0.2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  <c r="AB600" s="14"/>
      <c r="AC600" s="14"/>
    </row>
    <row r="601" spans="1:29" ht="21.95" customHeight="1" x14ac:dyDescent="0.2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  <c r="AB601" s="14"/>
      <c r="AC601" s="14"/>
    </row>
    <row r="602" spans="1:29" ht="21.95" customHeight="1" x14ac:dyDescent="0.2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  <c r="AB602" s="14"/>
      <c r="AC602" s="14"/>
    </row>
    <row r="603" spans="1:29" ht="21.95" customHeight="1" x14ac:dyDescent="0.2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  <c r="AB603" s="14"/>
      <c r="AC603" s="14"/>
    </row>
    <row r="604" spans="1:29" ht="21.95" customHeight="1" x14ac:dyDescent="0.2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  <c r="AB604" s="14"/>
      <c r="AC604" s="14"/>
    </row>
    <row r="605" spans="1:29" ht="21.95" customHeight="1" x14ac:dyDescent="0.2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  <c r="AC605" s="14"/>
    </row>
    <row r="606" spans="1:29" ht="21.95" customHeight="1" x14ac:dyDescent="0.2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  <c r="AB606" s="14"/>
      <c r="AC606" s="14"/>
    </row>
    <row r="607" spans="1:29" ht="21.95" customHeight="1" x14ac:dyDescent="0.2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  <c r="AC607" s="14"/>
    </row>
    <row r="608" spans="1:29" ht="21.95" customHeight="1" x14ac:dyDescent="0.2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  <c r="AB608" s="14"/>
      <c r="AC608" s="14"/>
    </row>
    <row r="609" spans="1:29" ht="21.95" customHeight="1" x14ac:dyDescent="0.2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  <c r="AB609" s="14"/>
      <c r="AC609" s="14"/>
    </row>
    <row r="610" spans="1:29" ht="21.95" customHeight="1" x14ac:dyDescent="0.2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  <c r="AB610" s="14"/>
      <c r="AC610" s="14"/>
    </row>
    <row r="611" spans="1:29" ht="21.95" customHeight="1" x14ac:dyDescent="0.2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  <c r="AB611" s="14"/>
      <c r="AC611" s="14"/>
    </row>
    <row r="612" spans="1:29" ht="21.95" customHeight="1" x14ac:dyDescent="0.2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  <c r="AB612" s="14"/>
      <c r="AC612" s="14"/>
    </row>
    <row r="613" spans="1:29" ht="21.95" customHeight="1" x14ac:dyDescent="0.2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  <c r="AB613" s="14"/>
      <c r="AC613" s="14"/>
    </row>
    <row r="614" spans="1:29" ht="21.95" customHeight="1" x14ac:dyDescent="0.2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  <c r="AB614" s="14"/>
      <c r="AC614" s="14"/>
    </row>
    <row r="615" spans="1:29" ht="21.95" customHeight="1" x14ac:dyDescent="0.2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  <c r="AC615" s="14"/>
    </row>
    <row r="616" spans="1:29" ht="21.95" customHeight="1" x14ac:dyDescent="0.2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  <c r="AC616" s="14"/>
    </row>
    <row r="617" spans="1:29" ht="21.95" customHeight="1" x14ac:dyDescent="0.2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4"/>
    </row>
    <row r="618" spans="1:29" ht="21.95" customHeight="1" x14ac:dyDescent="0.2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  <c r="AB618" s="14"/>
      <c r="AC618" s="14"/>
    </row>
    <row r="619" spans="1:29" ht="21.95" customHeight="1" x14ac:dyDescent="0.2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  <c r="AB619" s="14"/>
      <c r="AC619" s="14"/>
    </row>
    <row r="620" spans="1:29" ht="21.95" customHeight="1" x14ac:dyDescent="0.2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  <c r="AB620" s="14"/>
      <c r="AC620" s="14"/>
    </row>
    <row r="621" spans="1:29" ht="21.95" customHeight="1" x14ac:dyDescent="0.2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  <c r="AB621" s="14"/>
      <c r="AC621" s="14"/>
    </row>
    <row r="622" spans="1:29" ht="21.95" customHeight="1" x14ac:dyDescent="0.2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  <c r="AB622" s="14"/>
      <c r="AC622" s="14"/>
    </row>
    <row r="623" spans="1:29" ht="21.95" customHeight="1" x14ac:dyDescent="0.2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</row>
    <row r="624" spans="1:29" ht="21.95" customHeight="1" x14ac:dyDescent="0.2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  <c r="AB624" s="14"/>
      <c r="AC624" s="14"/>
    </row>
    <row r="625" spans="1:29" ht="21.95" customHeight="1" x14ac:dyDescent="0.2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  <c r="AC625" s="14"/>
    </row>
    <row r="626" spans="1:29" ht="21.95" customHeight="1" x14ac:dyDescent="0.2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  <c r="AC626" s="14"/>
    </row>
    <row r="627" spans="1:29" ht="21.95" customHeight="1" x14ac:dyDescent="0.2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14"/>
      <c r="AC627" s="14"/>
    </row>
    <row r="628" spans="1:29" ht="21.95" customHeight="1" x14ac:dyDescent="0.2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  <c r="AB628" s="14"/>
      <c r="AC628" s="14"/>
    </row>
    <row r="629" spans="1:29" ht="21.95" customHeight="1" x14ac:dyDescent="0.2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  <c r="AB629" s="14"/>
      <c r="AC629" s="14"/>
    </row>
    <row r="630" spans="1:29" ht="21.95" customHeight="1" x14ac:dyDescent="0.2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  <c r="AC630" s="14"/>
    </row>
    <row r="631" spans="1:29" ht="21.95" customHeight="1" x14ac:dyDescent="0.2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  <c r="AB631" s="14"/>
      <c r="AC631" s="14"/>
    </row>
    <row r="632" spans="1:29" ht="21.95" customHeight="1" x14ac:dyDescent="0.2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  <c r="AB632" s="14"/>
      <c r="AC632" s="14"/>
    </row>
    <row r="633" spans="1:29" ht="21.95" customHeight="1" x14ac:dyDescent="0.2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  <c r="AB633" s="14"/>
      <c r="AC633" s="14"/>
    </row>
    <row r="634" spans="1:29" ht="21.95" customHeight="1" x14ac:dyDescent="0.2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  <c r="AB634" s="14"/>
      <c r="AC634" s="14"/>
    </row>
    <row r="635" spans="1:29" ht="21.95" customHeight="1" x14ac:dyDescent="0.2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  <c r="AB635" s="14"/>
      <c r="AC635" s="14"/>
    </row>
    <row r="636" spans="1:29" ht="21.95" customHeight="1" x14ac:dyDescent="0.2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  <c r="AB636" s="14"/>
      <c r="AC636" s="14"/>
    </row>
    <row r="637" spans="1:29" ht="21.95" customHeight="1" x14ac:dyDescent="0.2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  <c r="AB637" s="14"/>
      <c r="AC637" s="14"/>
    </row>
    <row r="638" spans="1:29" ht="21.95" customHeight="1" x14ac:dyDescent="0.2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  <c r="AB638" s="14"/>
      <c r="AC638" s="14"/>
    </row>
    <row r="639" spans="1:29" ht="21.95" customHeight="1" x14ac:dyDescent="0.2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  <c r="AB639" s="14"/>
      <c r="AC639" s="14"/>
    </row>
    <row r="640" spans="1:29" ht="21.95" customHeight="1" x14ac:dyDescent="0.2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  <c r="AB640" s="14"/>
      <c r="AC640" s="14"/>
    </row>
    <row r="641" spans="1:29" ht="21.95" customHeight="1" x14ac:dyDescent="0.2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  <c r="AB641" s="14"/>
      <c r="AC641" s="14"/>
    </row>
    <row r="642" spans="1:29" ht="21.95" customHeight="1" x14ac:dyDescent="0.2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  <c r="AB642" s="14"/>
      <c r="AC642" s="14"/>
    </row>
    <row r="643" spans="1:29" ht="21.95" customHeight="1" x14ac:dyDescent="0.2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  <c r="AB643" s="14"/>
      <c r="AC643" s="14"/>
    </row>
    <row r="644" spans="1:29" ht="21.95" customHeight="1" x14ac:dyDescent="0.2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  <c r="AB644" s="14"/>
      <c r="AC644" s="14"/>
    </row>
    <row r="645" spans="1:29" ht="21.95" customHeight="1" x14ac:dyDescent="0.2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  <c r="AB645" s="14"/>
      <c r="AC645" s="14"/>
    </row>
    <row r="646" spans="1:29" ht="21.95" customHeight="1" x14ac:dyDescent="0.2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  <c r="AB646" s="14"/>
      <c r="AC646" s="14"/>
    </row>
    <row r="647" spans="1:29" ht="21.95" customHeight="1" x14ac:dyDescent="0.2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  <c r="AB647" s="14"/>
      <c r="AC647" s="14"/>
    </row>
    <row r="648" spans="1:29" ht="21.95" customHeight="1" x14ac:dyDescent="0.2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  <c r="AB648" s="14"/>
      <c r="AC648" s="14"/>
    </row>
    <row r="649" spans="1:29" ht="21.95" customHeight="1" x14ac:dyDescent="0.2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  <c r="AB649" s="14"/>
      <c r="AC649" s="14"/>
    </row>
    <row r="650" spans="1:29" ht="21.95" customHeight="1" x14ac:dyDescent="0.2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  <c r="AB650" s="14"/>
      <c r="AC650" s="14"/>
    </row>
    <row r="651" spans="1:29" ht="21.95" customHeight="1" x14ac:dyDescent="0.2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  <c r="AB651" s="14"/>
      <c r="AC651" s="14"/>
    </row>
    <row r="652" spans="1:29" ht="21.95" customHeight="1" x14ac:dyDescent="0.2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  <c r="AB652" s="14"/>
      <c r="AC652" s="14"/>
    </row>
    <row r="653" spans="1:29" ht="21.95" customHeight="1" x14ac:dyDescent="0.2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  <c r="AB653" s="14"/>
      <c r="AC653" s="14"/>
    </row>
    <row r="654" spans="1:29" ht="21.95" customHeight="1" x14ac:dyDescent="0.2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  <c r="AA654" s="14"/>
      <c r="AB654" s="14"/>
      <c r="AC654" s="14"/>
    </row>
    <row r="655" spans="1:29" ht="21.95" customHeight="1" x14ac:dyDescent="0.2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  <c r="AB655" s="14"/>
      <c r="AC655" s="14"/>
    </row>
    <row r="656" spans="1:29" ht="21.95" customHeight="1" x14ac:dyDescent="0.2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  <c r="AB656" s="14"/>
      <c r="AC656" s="14"/>
    </row>
    <row r="657" spans="1:29" ht="21.95" customHeight="1" x14ac:dyDescent="0.2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  <c r="AB657" s="14"/>
      <c r="AC657" s="14"/>
    </row>
    <row r="658" spans="1:29" ht="21.95" customHeight="1" x14ac:dyDescent="0.2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4"/>
      <c r="AB658" s="14"/>
      <c r="AC658" s="14"/>
    </row>
    <row r="659" spans="1:29" ht="21.95" customHeight="1" x14ac:dyDescent="0.2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14"/>
      <c r="AB659" s="14"/>
      <c r="AC659" s="14"/>
    </row>
    <row r="660" spans="1:29" ht="21.95" customHeight="1" x14ac:dyDescent="0.2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  <c r="AA660" s="14"/>
      <c r="AB660" s="14"/>
      <c r="AC660" s="14"/>
    </row>
    <row r="661" spans="1:29" ht="21.95" customHeight="1" x14ac:dyDescent="0.2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  <c r="AA661" s="14"/>
      <c r="AB661" s="14"/>
      <c r="AC661" s="14"/>
    </row>
    <row r="662" spans="1:29" ht="21.95" customHeight="1" x14ac:dyDescent="0.2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  <c r="AA662" s="14"/>
      <c r="AB662" s="14"/>
      <c r="AC662" s="14"/>
    </row>
    <row r="663" spans="1:29" ht="21.95" customHeight="1" x14ac:dyDescent="0.2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  <c r="AA663" s="14"/>
      <c r="AB663" s="14"/>
      <c r="AC663" s="14"/>
    </row>
    <row r="664" spans="1:29" ht="21.95" customHeight="1" x14ac:dyDescent="0.2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  <c r="AA664" s="14"/>
      <c r="AB664" s="14"/>
      <c r="AC664" s="14"/>
    </row>
    <row r="665" spans="1:29" ht="21.95" customHeight="1" x14ac:dyDescent="0.2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  <c r="AB665" s="14"/>
      <c r="AC665" s="14"/>
    </row>
    <row r="666" spans="1:29" ht="21.95" customHeight="1" x14ac:dyDescent="0.2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  <c r="AB666" s="14"/>
      <c r="AC666" s="14"/>
    </row>
    <row r="667" spans="1:29" ht="21.95" customHeight="1" x14ac:dyDescent="0.2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  <c r="AA667" s="14"/>
      <c r="AB667" s="14"/>
      <c r="AC667" s="14"/>
    </row>
    <row r="668" spans="1:29" ht="21.95" customHeight="1" x14ac:dyDescent="0.2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  <c r="AB668" s="14"/>
      <c r="AC668" s="14"/>
    </row>
    <row r="669" spans="1:29" ht="21.95" customHeight="1" x14ac:dyDescent="0.2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4"/>
      <c r="AB669" s="14"/>
      <c r="AC669" s="14"/>
    </row>
    <row r="670" spans="1:29" ht="21.95" customHeight="1" x14ac:dyDescent="0.2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  <c r="AB670" s="14"/>
      <c r="AC670" s="14"/>
    </row>
    <row r="671" spans="1:29" ht="21.95" customHeight="1" x14ac:dyDescent="0.2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  <c r="AB671" s="14"/>
      <c r="AC671" s="14"/>
    </row>
    <row r="672" spans="1:29" ht="21.95" customHeight="1" x14ac:dyDescent="0.2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14"/>
      <c r="AB672" s="14"/>
      <c r="AC672" s="14"/>
    </row>
    <row r="673" spans="1:29" ht="21.95" customHeight="1" x14ac:dyDescent="0.2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4"/>
    </row>
    <row r="674" spans="1:29" ht="21.95" customHeight="1" x14ac:dyDescent="0.2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  <c r="AA674" s="14"/>
      <c r="AB674" s="14"/>
      <c r="AC674" s="14"/>
    </row>
    <row r="675" spans="1:29" ht="21.95" customHeight="1" x14ac:dyDescent="0.2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4"/>
      <c r="AB675" s="14"/>
      <c r="AC675" s="14"/>
    </row>
    <row r="676" spans="1:29" ht="21.95" customHeight="1" x14ac:dyDescent="0.2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  <c r="AA676" s="14"/>
      <c r="AB676" s="14"/>
      <c r="AC676" s="14"/>
    </row>
    <row r="677" spans="1:29" ht="21.95" customHeight="1" x14ac:dyDescent="0.2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  <c r="AA677" s="14"/>
      <c r="AB677" s="14"/>
      <c r="AC677" s="14"/>
    </row>
    <row r="678" spans="1:29" ht="21.95" customHeight="1" x14ac:dyDescent="0.2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  <c r="AA678" s="14"/>
      <c r="AB678" s="14"/>
      <c r="AC678" s="14"/>
    </row>
    <row r="679" spans="1:29" ht="21.95" customHeight="1" x14ac:dyDescent="0.2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  <c r="AA679" s="14"/>
      <c r="AB679" s="14"/>
      <c r="AC679" s="14"/>
    </row>
    <row r="680" spans="1:29" ht="21.95" customHeight="1" x14ac:dyDescent="0.2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  <c r="AA680" s="14"/>
      <c r="AB680" s="14"/>
      <c r="AC680" s="14"/>
    </row>
    <row r="681" spans="1:29" ht="21.95" customHeight="1" x14ac:dyDescent="0.2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  <c r="AA681" s="14"/>
      <c r="AB681" s="14"/>
      <c r="AC681" s="14"/>
    </row>
    <row r="682" spans="1:29" ht="21.95" customHeight="1" x14ac:dyDescent="0.2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  <c r="AA682" s="14"/>
      <c r="AB682" s="14"/>
      <c r="AC682" s="14"/>
    </row>
    <row r="683" spans="1:29" ht="21.95" customHeight="1" x14ac:dyDescent="0.2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  <c r="AA683" s="14"/>
      <c r="AB683" s="14"/>
      <c r="AC683" s="14"/>
    </row>
    <row r="684" spans="1:29" ht="21.95" customHeight="1" x14ac:dyDescent="0.2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  <c r="AA684" s="14"/>
      <c r="AB684" s="14"/>
      <c r="AC684" s="14"/>
    </row>
    <row r="685" spans="1:29" ht="21.95" customHeight="1" x14ac:dyDescent="0.2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  <c r="AA685" s="14"/>
      <c r="AB685" s="14"/>
      <c r="AC685" s="14"/>
    </row>
    <row r="686" spans="1:29" ht="21.95" customHeight="1" x14ac:dyDescent="0.2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  <c r="AA686" s="14"/>
      <c r="AB686" s="14"/>
      <c r="AC686" s="14"/>
    </row>
    <row r="687" spans="1:29" ht="21.95" customHeight="1" x14ac:dyDescent="0.2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  <c r="AA687" s="14"/>
      <c r="AB687" s="14"/>
      <c r="AC687" s="14"/>
    </row>
    <row r="688" spans="1:29" ht="21.95" customHeight="1" x14ac:dyDescent="0.2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  <c r="AA688" s="14"/>
      <c r="AB688" s="14"/>
      <c r="AC688" s="14"/>
    </row>
    <row r="689" spans="1:29" ht="21.95" customHeight="1" x14ac:dyDescent="0.2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  <c r="AA689" s="14"/>
      <c r="AB689" s="14"/>
      <c r="AC689" s="14"/>
    </row>
    <row r="690" spans="1:29" ht="21.95" customHeight="1" x14ac:dyDescent="0.2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  <c r="AA690" s="14"/>
      <c r="AB690" s="14"/>
      <c r="AC690" s="14"/>
    </row>
    <row r="691" spans="1:29" ht="21.95" customHeight="1" x14ac:dyDescent="0.2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  <c r="AA691" s="14"/>
      <c r="AB691" s="14"/>
      <c r="AC691" s="14"/>
    </row>
    <row r="692" spans="1:29" ht="21.95" customHeight="1" x14ac:dyDescent="0.2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  <c r="AA692" s="14"/>
      <c r="AB692" s="14"/>
      <c r="AC692" s="14"/>
    </row>
    <row r="693" spans="1:29" ht="21.95" customHeight="1" x14ac:dyDescent="0.2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  <c r="AA693" s="14"/>
      <c r="AB693" s="14"/>
      <c r="AC693" s="14"/>
    </row>
    <row r="694" spans="1:29" ht="21.95" customHeight="1" x14ac:dyDescent="0.2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  <c r="AA694" s="14"/>
      <c r="AB694" s="14"/>
      <c r="AC694" s="14"/>
    </row>
    <row r="695" spans="1:29" ht="21.95" customHeight="1" x14ac:dyDescent="0.2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  <c r="AA695" s="14"/>
      <c r="AB695" s="14"/>
      <c r="AC695" s="14"/>
    </row>
    <row r="696" spans="1:29" ht="21.95" customHeight="1" x14ac:dyDescent="0.2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  <c r="AA696" s="14"/>
      <c r="AB696" s="14"/>
      <c r="AC696" s="14"/>
    </row>
    <row r="697" spans="1:29" ht="21.95" customHeight="1" x14ac:dyDescent="0.2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  <c r="AA697" s="14"/>
      <c r="AB697" s="14"/>
      <c r="AC697" s="14"/>
    </row>
    <row r="698" spans="1:29" ht="21.95" customHeight="1" x14ac:dyDescent="0.2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  <c r="AA698" s="14"/>
      <c r="AB698" s="14"/>
      <c r="AC698" s="14"/>
    </row>
    <row r="699" spans="1:29" ht="21.95" customHeight="1" x14ac:dyDescent="0.2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  <c r="AA699" s="14"/>
      <c r="AB699" s="14"/>
      <c r="AC699" s="14"/>
    </row>
    <row r="700" spans="1:29" ht="21.95" customHeight="1" x14ac:dyDescent="0.2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  <c r="AA700" s="14"/>
      <c r="AB700" s="14"/>
      <c r="AC700" s="14"/>
    </row>
    <row r="701" spans="1:29" ht="21.95" customHeight="1" x14ac:dyDescent="0.2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  <c r="AA701" s="14"/>
      <c r="AB701" s="14"/>
      <c r="AC701" s="14"/>
    </row>
    <row r="702" spans="1:29" ht="21.95" customHeight="1" x14ac:dyDescent="0.2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  <c r="AA702" s="14"/>
      <c r="AB702" s="14"/>
      <c r="AC702" s="14"/>
    </row>
    <row r="703" spans="1:29" ht="21.95" customHeight="1" x14ac:dyDescent="0.2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  <c r="AA703" s="14"/>
      <c r="AB703" s="14"/>
      <c r="AC703" s="14"/>
    </row>
    <row r="704" spans="1:29" ht="21.95" customHeight="1" x14ac:dyDescent="0.2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  <c r="AA704" s="14"/>
      <c r="AB704" s="14"/>
      <c r="AC704" s="14"/>
    </row>
    <row r="705" spans="1:29" ht="21.95" customHeight="1" x14ac:dyDescent="0.2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  <c r="AA705" s="14"/>
      <c r="AB705" s="14"/>
      <c r="AC705" s="14"/>
    </row>
    <row r="706" spans="1:29" ht="21.95" customHeight="1" x14ac:dyDescent="0.2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  <c r="AA706" s="14"/>
      <c r="AB706" s="14"/>
      <c r="AC706" s="14"/>
    </row>
    <row r="707" spans="1:29" ht="21.95" customHeight="1" x14ac:dyDescent="0.2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  <c r="AA707" s="14"/>
      <c r="AB707" s="14"/>
      <c r="AC707" s="14"/>
    </row>
    <row r="708" spans="1:29" ht="21.95" customHeight="1" x14ac:dyDescent="0.2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  <c r="AA708" s="14"/>
      <c r="AB708" s="14"/>
      <c r="AC708" s="14"/>
    </row>
    <row r="709" spans="1:29" ht="21.95" customHeight="1" x14ac:dyDescent="0.2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  <c r="AA709" s="14"/>
      <c r="AB709" s="14"/>
      <c r="AC709" s="14"/>
    </row>
    <row r="710" spans="1:29" ht="21.95" customHeight="1" x14ac:dyDescent="0.2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  <c r="AA710" s="14"/>
      <c r="AB710" s="14"/>
      <c r="AC710" s="14"/>
    </row>
    <row r="711" spans="1:29" ht="21.95" customHeight="1" x14ac:dyDescent="0.2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  <c r="AA711" s="14"/>
      <c r="AB711" s="14"/>
      <c r="AC711" s="14"/>
    </row>
    <row r="712" spans="1:29" ht="21.95" customHeight="1" x14ac:dyDescent="0.2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  <c r="AA712" s="14"/>
      <c r="AB712" s="14"/>
      <c r="AC712" s="14"/>
    </row>
    <row r="713" spans="1:29" ht="21.95" customHeight="1" x14ac:dyDescent="0.2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  <c r="AA713" s="14"/>
      <c r="AB713" s="14"/>
      <c r="AC713" s="14"/>
    </row>
    <row r="714" spans="1:29" ht="21.95" customHeight="1" x14ac:dyDescent="0.2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  <c r="AA714" s="14"/>
      <c r="AB714" s="14"/>
      <c r="AC714" s="14"/>
    </row>
    <row r="715" spans="1:29" ht="21.95" customHeight="1" x14ac:dyDescent="0.2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  <c r="AA715" s="14"/>
      <c r="AB715" s="14"/>
      <c r="AC715" s="14"/>
    </row>
    <row r="716" spans="1:29" ht="21.95" customHeight="1" x14ac:dyDescent="0.2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  <c r="AA716" s="14"/>
      <c r="AB716" s="14"/>
      <c r="AC716" s="14"/>
    </row>
    <row r="717" spans="1:29" ht="21.95" customHeight="1" x14ac:dyDescent="0.2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  <c r="AA717" s="14"/>
      <c r="AB717" s="14"/>
      <c r="AC717" s="14"/>
    </row>
    <row r="718" spans="1:29" ht="21.95" customHeight="1" x14ac:dyDescent="0.2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  <c r="AA718" s="14"/>
      <c r="AB718" s="14"/>
      <c r="AC718" s="14"/>
    </row>
    <row r="719" spans="1:29" ht="21.95" customHeight="1" x14ac:dyDescent="0.2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  <c r="AA719" s="14"/>
      <c r="AB719" s="14"/>
      <c r="AC719" s="14"/>
    </row>
    <row r="720" spans="1:29" ht="21.95" customHeight="1" x14ac:dyDescent="0.2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  <c r="AA720" s="14"/>
      <c r="AB720" s="14"/>
      <c r="AC720" s="14"/>
    </row>
    <row r="721" spans="1:29" ht="21.95" customHeight="1" x14ac:dyDescent="0.2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  <c r="AA721" s="14"/>
      <c r="AB721" s="14"/>
      <c r="AC721" s="14"/>
    </row>
    <row r="722" spans="1:29" ht="21.95" customHeight="1" x14ac:dyDescent="0.2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  <c r="AA722" s="14"/>
      <c r="AB722" s="14"/>
      <c r="AC722" s="14"/>
    </row>
    <row r="723" spans="1:29" ht="21.95" customHeight="1" x14ac:dyDescent="0.2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  <c r="AA723" s="14"/>
      <c r="AB723" s="14"/>
      <c r="AC723" s="14"/>
    </row>
    <row r="724" spans="1:29" ht="21.95" customHeight="1" x14ac:dyDescent="0.2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  <c r="AA724" s="14"/>
      <c r="AB724" s="14"/>
      <c r="AC724" s="14"/>
    </row>
    <row r="725" spans="1:29" ht="21.95" customHeight="1" x14ac:dyDescent="0.2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  <c r="AA725" s="14"/>
      <c r="AB725" s="14"/>
      <c r="AC725" s="14"/>
    </row>
    <row r="726" spans="1:29" ht="21.95" customHeight="1" x14ac:dyDescent="0.2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  <c r="AC726" s="14"/>
    </row>
    <row r="727" spans="1:29" ht="21.95" customHeight="1" x14ac:dyDescent="0.2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  <c r="AA727" s="14"/>
      <c r="AB727" s="14"/>
      <c r="AC727" s="14"/>
    </row>
    <row r="728" spans="1:29" ht="21.95" customHeight="1" x14ac:dyDescent="0.2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  <c r="AA728" s="14"/>
      <c r="AB728" s="14"/>
      <c r="AC728" s="14"/>
    </row>
    <row r="729" spans="1:29" ht="21.95" customHeight="1" x14ac:dyDescent="0.2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  <c r="AA729" s="14"/>
      <c r="AB729" s="14"/>
      <c r="AC729" s="14"/>
    </row>
    <row r="730" spans="1:29" ht="21.95" customHeight="1" x14ac:dyDescent="0.2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  <c r="AA730" s="14"/>
      <c r="AB730" s="14"/>
      <c r="AC730" s="14"/>
    </row>
    <row r="731" spans="1:29" ht="21.95" customHeight="1" x14ac:dyDescent="0.2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  <c r="AA731" s="14"/>
      <c r="AB731" s="14"/>
      <c r="AC731" s="14"/>
    </row>
    <row r="732" spans="1:29" ht="21.95" customHeight="1" x14ac:dyDescent="0.2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  <c r="AA732" s="14"/>
      <c r="AB732" s="14"/>
      <c r="AC732" s="14"/>
    </row>
    <row r="733" spans="1:29" ht="21.95" customHeight="1" x14ac:dyDescent="0.2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  <c r="AA733" s="14"/>
      <c r="AB733" s="14"/>
      <c r="AC733" s="14"/>
    </row>
    <row r="734" spans="1:29" ht="21.95" customHeight="1" x14ac:dyDescent="0.2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  <c r="AA734" s="14"/>
      <c r="AB734" s="14"/>
      <c r="AC734" s="14"/>
    </row>
    <row r="735" spans="1:29" ht="21.95" customHeight="1" x14ac:dyDescent="0.2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  <c r="AA735" s="14"/>
      <c r="AB735" s="14"/>
      <c r="AC735" s="14"/>
    </row>
    <row r="736" spans="1:29" ht="21.95" customHeight="1" x14ac:dyDescent="0.2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  <c r="AA736" s="14"/>
      <c r="AB736" s="14"/>
      <c r="AC736" s="14"/>
    </row>
    <row r="737" spans="1:29" ht="21.95" customHeight="1" x14ac:dyDescent="0.2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  <c r="AA737" s="14"/>
      <c r="AB737" s="14"/>
      <c r="AC737" s="14"/>
    </row>
    <row r="738" spans="1:29" ht="21.95" customHeight="1" x14ac:dyDescent="0.2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  <c r="AA738" s="14"/>
      <c r="AB738" s="14"/>
      <c r="AC738" s="14"/>
    </row>
    <row r="739" spans="1:29" ht="21.95" customHeight="1" x14ac:dyDescent="0.2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  <c r="AA739" s="14"/>
      <c r="AB739" s="14"/>
      <c r="AC739" s="14"/>
    </row>
    <row r="740" spans="1:29" ht="21.95" customHeight="1" x14ac:dyDescent="0.2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  <c r="AA740" s="14"/>
      <c r="AB740" s="14"/>
      <c r="AC740" s="14"/>
    </row>
    <row r="741" spans="1:29" ht="21.95" customHeight="1" x14ac:dyDescent="0.2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  <c r="AA741" s="14"/>
      <c r="AB741" s="14"/>
      <c r="AC741" s="14"/>
    </row>
    <row r="742" spans="1:29" ht="21.95" customHeight="1" x14ac:dyDescent="0.2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  <c r="AA742" s="14"/>
      <c r="AB742" s="14"/>
      <c r="AC742" s="14"/>
    </row>
    <row r="743" spans="1:29" ht="21.95" customHeight="1" x14ac:dyDescent="0.2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  <c r="AA743" s="14"/>
      <c r="AB743" s="14"/>
      <c r="AC743" s="14"/>
    </row>
    <row r="744" spans="1:29" ht="21.95" customHeight="1" x14ac:dyDescent="0.2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  <c r="AA744" s="14"/>
      <c r="AB744" s="14"/>
      <c r="AC744" s="14"/>
    </row>
    <row r="745" spans="1:29" ht="21.95" customHeight="1" x14ac:dyDescent="0.2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  <c r="AA745" s="14"/>
      <c r="AB745" s="14"/>
      <c r="AC745" s="14"/>
    </row>
    <row r="746" spans="1:29" ht="21.95" customHeight="1" x14ac:dyDescent="0.2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  <c r="AA746" s="14"/>
      <c r="AB746" s="14"/>
      <c r="AC746" s="14"/>
    </row>
    <row r="747" spans="1:29" ht="21.95" customHeight="1" x14ac:dyDescent="0.2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  <c r="AA747" s="14"/>
      <c r="AB747" s="14"/>
      <c r="AC747" s="14"/>
    </row>
    <row r="748" spans="1:29" ht="21.95" customHeight="1" x14ac:dyDescent="0.2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  <c r="AA748" s="14"/>
      <c r="AB748" s="14"/>
      <c r="AC748" s="14"/>
    </row>
    <row r="749" spans="1:29" ht="21.95" customHeight="1" x14ac:dyDescent="0.2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  <c r="AA749" s="14"/>
      <c r="AB749" s="14"/>
      <c r="AC749" s="14"/>
    </row>
    <row r="750" spans="1:29" ht="21.95" customHeight="1" x14ac:dyDescent="0.2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  <c r="AA750" s="14"/>
      <c r="AB750" s="14"/>
      <c r="AC750" s="14"/>
    </row>
    <row r="751" spans="1:29" ht="21.95" customHeight="1" x14ac:dyDescent="0.2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  <c r="AA751" s="14"/>
      <c r="AB751" s="14"/>
      <c r="AC751" s="14"/>
    </row>
    <row r="752" spans="1:29" ht="21.95" customHeight="1" x14ac:dyDescent="0.2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  <c r="AA752" s="14"/>
      <c r="AB752" s="14"/>
      <c r="AC752" s="14"/>
    </row>
    <row r="753" spans="1:29" ht="21.95" customHeight="1" x14ac:dyDescent="0.2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  <c r="AA753" s="14"/>
      <c r="AB753" s="14"/>
      <c r="AC753" s="14"/>
    </row>
    <row r="754" spans="1:29" ht="21.95" customHeight="1" x14ac:dyDescent="0.2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  <c r="AA754" s="14"/>
      <c r="AB754" s="14"/>
      <c r="AC754" s="14"/>
    </row>
    <row r="755" spans="1:29" ht="21.95" customHeight="1" x14ac:dyDescent="0.2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  <c r="AA755" s="14"/>
      <c r="AB755" s="14"/>
      <c r="AC755" s="14"/>
    </row>
    <row r="756" spans="1:29" ht="21.95" customHeight="1" x14ac:dyDescent="0.2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  <c r="AA756" s="14"/>
      <c r="AB756" s="14"/>
      <c r="AC756" s="14"/>
    </row>
    <row r="757" spans="1:29" ht="21.95" customHeight="1" x14ac:dyDescent="0.2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  <c r="AA757" s="14"/>
      <c r="AB757" s="14"/>
      <c r="AC757" s="14"/>
    </row>
    <row r="758" spans="1:29" ht="21.95" customHeight="1" x14ac:dyDescent="0.2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  <c r="AA758" s="14"/>
      <c r="AB758" s="14"/>
      <c r="AC758" s="14"/>
    </row>
    <row r="759" spans="1:29" ht="21.95" customHeight="1" x14ac:dyDescent="0.2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  <c r="AA759" s="14"/>
      <c r="AB759" s="14"/>
      <c r="AC759" s="14"/>
    </row>
    <row r="760" spans="1:29" ht="21.95" customHeight="1" x14ac:dyDescent="0.2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  <c r="AA760" s="14"/>
      <c r="AB760" s="14"/>
      <c r="AC760" s="14"/>
    </row>
    <row r="761" spans="1:29" ht="21.95" customHeight="1" x14ac:dyDescent="0.2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  <c r="AA761" s="14"/>
      <c r="AB761" s="14"/>
      <c r="AC761" s="14"/>
    </row>
    <row r="762" spans="1:29" ht="21.95" customHeight="1" x14ac:dyDescent="0.2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  <c r="AA762" s="14"/>
      <c r="AB762" s="14"/>
      <c r="AC762" s="14"/>
    </row>
    <row r="763" spans="1:29" ht="21.95" customHeight="1" x14ac:dyDescent="0.2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  <c r="AA763" s="14"/>
      <c r="AB763" s="14"/>
      <c r="AC763" s="14"/>
    </row>
    <row r="764" spans="1:29" ht="21.95" customHeight="1" x14ac:dyDescent="0.2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  <c r="AA764" s="14"/>
      <c r="AB764" s="14"/>
      <c r="AC764" s="14"/>
    </row>
    <row r="765" spans="1:29" ht="21.95" customHeight="1" x14ac:dyDescent="0.2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  <c r="AA765" s="14"/>
      <c r="AB765" s="14"/>
      <c r="AC765" s="14"/>
    </row>
    <row r="766" spans="1:29" ht="21.95" customHeight="1" x14ac:dyDescent="0.2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  <c r="AA766" s="14"/>
      <c r="AB766" s="14"/>
      <c r="AC766" s="14"/>
    </row>
    <row r="767" spans="1:29" ht="21.95" customHeight="1" x14ac:dyDescent="0.2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  <c r="AA767" s="14"/>
      <c r="AB767" s="14"/>
      <c r="AC767" s="14"/>
    </row>
    <row r="768" spans="1:29" ht="21.95" customHeight="1" x14ac:dyDescent="0.2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  <c r="AA768" s="14"/>
      <c r="AB768" s="14"/>
      <c r="AC768" s="14"/>
    </row>
    <row r="769" spans="1:29" ht="21.95" customHeight="1" x14ac:dyDescent="0.2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  <c r="AA769" s="14"/>
      <c r="AB769" s="14"/>
      <c r="AC769" s="14"/>
    </row>
    <row r="770" spans="1:29" ht="21.95" customHeight="1" x14ac:dyDescent="0.2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  <c r="AA770" s="14"/>
      <c r="AB770" s="14"/>
      <c r="AC770" s="14"/>
    </row>
    <row r="771" spans="1:29" ht="21.95" customHeight="1" x14ac:dyDescent="0.2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  <c r="AA771" s="14"/>
      <c r="AB771" s="14"/>
      <c r="AC771" s="14"/>
    </row>
    <row r="772" spans="1:29" ht="21.95" customHeight="1" x14ac:dyDescent="0.2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  <c r="AA772" s="14"/>
      <c r="AB772" s="14"/>
      <c r="AC772" s="14"/>
    </row>
    <row r="773" spans="1:29" ht="21.95" customHeight="1" x14ac:dyDescent="0.2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  <c r="AA773" s="14"/>
      <c r="AB773" s="14"/>
      <c r="AC773" s="14"/>
    </row>
    <row r="774" spans="1:29" ht="21.95" customHeight="1" x14ac:dyDescent="0.2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  <c r="AA774" s="14"/>
      <c r="AB774" s="14"/>
      <c r="AC774" s="14"/>
    </row>
    <row r="775" spans="1:29" ht="21.95" customHeight="1" x14ac:dyDescent="0.2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  <c r="AA775" s="14"/>
      <c r="AB775" s="14"/>
      <c r="AC775" s="14"/>
    </row>
    <row r="776" spans="1:29" ht="21.95" customHeight="1" x14ac:dyDescent="0.2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  <c r="AA776" s="14"/>
      <c r="AB776" s="14"/>
      <c r="AC776" s="14"/>
    </row>
    <row r="777" spans="1:29" ht="21.95" customHeight="1" x14ac:dyDescent="0.2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  <c r="AA777" s="14"/>
      <c r="AB777" s="14"/>
      <c r="AC777" s="14"/>
    </row>
    <row r="778" spans="1:29" ht="21.95" customHeight="1" x14ac:dyDescent="0.2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  <c r="AA778" s="14"/>
      <c r="AB778" s="14"/>
      <c r="AC778" s="14"/>
    </row>
    <row r="779" spans="1:29" ht="21.95" customHeight="1" x14ac:dyDescent="0.2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  <c r="AA779" s="14"/>
      <c r="AB779" s="14"/>
      <c r="AC779" s="14"/>
    </row>
    <row r="780" spans="1:29" ht="21.95" customHeight="1" x14ac:dyDescent="0.2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  <c r="AA780" s="14"/>
      <c r="AB780" s="14"/>
      <c r="AC780" s="14"/>
    </row>
    <row r="781" spans="1:29" ht="21.95" customHeight="1" x14ac:dyDescent="0.2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  <c r="AA781" s="14"/>
      <c r="AB781" s="14"/>
      <c r="AC781" s="14"/>
    </row>
    <row r="782" spans="1:29" ht="21.95" customHeight="1" x14ac:dyDescent="0.2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  <c r="AA782" s="14"/>
      <c r="AB782" s="14"/>
      <c r="AC782" s="14"/>
    </row>
    <row r="783" spans="1:29" ht="21.95" customHeight="1" x14ac:dyDescent="0.2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  <c r="AA783" s="14"/>
      <c r="AB783" s="14"/>
      <c r="AC783" s="14"/>
    </row>
    <row r="784" spans="1:29" ht="21.95" customHeight="1" x14ac:dyDescent="0.2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  <c r="AA784" s="14"/>
      <c r="AB784" s="14"/>
      <c r="AC784" s="14"/>
    </row>
    <row r="785" spans="1:29" ht="21.95" customHeight="1" x14ac:dyDescent="0.2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4"/>
      <c r="AB785" s="14"/>
      <c r="AC785" s="14"/>
    </row>
    <row r="786" spans="1:29" ht="21.95" customHeight="1" x14ac:dyDescent="0.2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  <c r="AA786" s="14"/>
      <c r="AB786" s="14"/>
      <c r="AC786" s="14"/>
    </row>
    <row r="787" spans="1:29" ht="21.95" customHeight="1" x14ac:dyDescent="0.2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  <c r="AA787" s="14"/>
      <c r="AB787" s="14"/>
      <c r="AC787" s="14"/>
    </row>
    <row r="788" spans="1:29" ht="21.95" customHeight="1" x14ac:dyDescent="0.2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  <c r="AA788" s="14"/>
      <c r="AB788" s="14"/>
      <c r="AC788" s="14"/>
    </row>
    <row r="789" spans="1:29" ht="21.95" customHeight="1" x14ac:dyDescent="0.2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  <c r="AA789" s="14"/>
      <c r="AB789" s="14"/>
      <c r="AC789" s="14"/>
    </row>
    <row r="790" spans="1:29" ht="21.95" customHeight="1" x14ac:dyDescent="0.2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  <c r="AA790" s="14"/>
      <c r="AB790" s="14"/>
      <c r="AC790" s="14"/>
    </row>
    <row r="791" spans="1:29" ht="21.95" customHeight="1" x14ac:dyDescent="0.2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  <c r="AA791" s="14"/>
      <c r="AB791" s="14"/>
      <c r="AC791" s="14"/>
    </row>
    <row r="792" spans="1:29" ht="21.95" customHeight="1" x14ac:dyDescent="0.2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  <c r="AA792" s="14"/>
      <c r="AB792" s="14"/>
      <c r="AC792" s="14"/>
    </row>
    <row r="793" spans="1:29" ht="21.95" customHeight="1" x14ac:dyDescent="0.2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  <c r="AA793" s="14"/>
      <c r="AB793" s="14"/>
      <c r="AC793" s="14"/>
    </row>
    <row r="794" spans="1:29" ht="21.95" customHeight="1" x14ac:dyDescent="0.2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  <c r="AA794" s="14"/>
      <c r="AB794" s="14"/>
      <c r="AC794" s="14"/>
    </row>
    <row r="795" spans="1:29" ht="21.95" customHeight="1" x14ac:dyDescent="0.2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  <c r="AA795" s="14"/>
      <c r="AB795" s="14"/>
      <c r="AC795" s="14"/>
    </row>
    <row r="796" spans="1:29" ht="21.95" customHeight="1" x14ac:dyDescent="0.2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  <c r="AA796" s="14"/>
      <c r="AB796" s="14"/>
      <c r="AC796" s="14"/>
    </row>
    <row r="797" spans="1:29" ht="21.95" customHeight="1" x14ac:dyDescent="0.2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  <c r="AA797" s="14"/>
      <c r="AB797" s="14"/>
      <c r="AC797" s="14"/>
    </row>
    <row r="798" spans="1:29" ht="21.95" customHeight="1" x14ac:dyDescent="0.2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  <c r="AA798" s="14"/>
      <c r="AB798" s="14"/>
      <c r="AC798" s="14"/>
    </row>
    <row r="799" spans="1:29" ht="21.95" customHeight="1" x14ac:dyDescent="0.2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  <c r="AA799" s="14"/>
      <c r="AB799" s="14"/>
      <c r="AC799" s="14"/>
    </row>
    <row r="800" spans="1:29" ht="21.95" customHeight="1" x14ac:dyDescent="0.2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  <c r="AA800" s="14"/>
      <c r="AB800" s="14"/>
      <c r="AC800" s="14"/>
    </row>
    <row r="801" spans="1:29" ht="21.95" customHeight="1" x14ac:dyDescent="0.2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  <c r="AA801" s="14"/>
      <c r="AB801" s="14"/>
      <c r="AC801" s="14"/>
    </row>
    <row r="802" spans="1:29" ht="21.95" customHeight="1" x14ac:dyDescent="0.2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  <c r="AA802" s="14"/>
      <c r="AB802" s="14"/>
      <c r="AC802" s="14"/>
    </row>
    <row r="803" spans="1:29" ht="21.95" customHeight="1" x14ac:dyDescent="0.2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  <c r="AA803" s="14"/>
      <c r="AB803" s="14"/>
      <c r="AC803" s="14"/>
    </row>
    <row r="804" spans="1:29" ht="21.95" customHeight="1" x14ac:dyDescent="0.2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  <c r="AA804" s="14"/>
      <c r="AB804" s="14"/>
      <c r="AC804" s="14"/>
    </row>
    <row r="805" spans="1:29" ht="21.95" customHeight="1" x14ac:dyDescent="0.2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  <c r="AA805" s="14"/>
      <c r="AB805" s="14"/>
      <c r="AC805" s="14"/>
    </row>
    <row r="806" spans="1:29" ht="21.95" customHeight="1" x14ac:dyDescent="0.2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  <c r="AA806" s="14"/>
      <c r="AB806" s="14"/>
      <c r="AC806" s="14"/>
    </row>
    <row r="807" spans="1:29" ht="21.95" customHeight="1" x14ac:dyDescent="0.2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  <c r="AA807" s="14"/>
      <c r="AB807" s="14"/>
      <c r="AC807" s="14"/>
    </row>
    <row r="808" spans="1:29" ht="21.95" customHeight="1" x14ac:dyDescent="0.2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  <c r="AA808" s="14"/>
      <c r="AB808" s="14"/>
      <c r="AC808" s="14"/>
    </row>
    <row r="809" spans="1:29" ht="21.95" customHeight="1" x14ac:dyDescent="0.2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  <c r="AA809" s="14"/>
      <c r="AB809" s="14"/>
      <c r="AC809" s="14"/>
    </row>
    <row r="810" spans="1:29" ht="21.95" customHeight="1" x14ac:dyDescent="0.2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  <c r="AA810" s="14"/>
      <c r="AB810" s="14"/>
      <c r="AC810" s="14"/>
    </row>
    <row r="811" spans="1:29" ht="21.95" customHeight="1" x14ac:dyDescent="0.2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  <c r="AA811" s="14"/>
      <c r="AB811" s="14"/>
      <c r="AC811" s="14"/>
    </row>
    <row r="812" spans="1:29" ht="21.95" customHeight="1" x14ac:dyDescent="0.2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  <c r="AA812" s="14"/>
      <c r="AB812" s="14"/>
      <c r="AC812" s="14"/>
    </row>
    <row r="813" spans="1:29" ht="21.95" customHeight="1" x14ac:dyDescent="0.2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  <c r="AA813" s="14"/>
      <c r="AB813" s="14"/>
      <c r="AC813" s="14"/>
    </row>
    <row r="814" spans="1:29" ht="21.95" customHeight="1" x14ac:dyDescent="0.2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  <c r="AA814" s="14"/>
      <c r="AB814" s="14"/>
      <c r="AC814" s="14"/>
    </row>
    <row r="815" spans="1:29" ht="21.95" customHeight="1" x14ac:dyDescent="0.2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  <c r="AA815" s="14"/>
      <c r="AB815" s="14"/>
      <c r="AC815" s="14"/>
    </row>
    <row r="816" spans="1:29" ht="21.95" customHeight="1" x14ac:dyDescent="0.2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  <c r="AA816" s="14"/>
      <c r="AB816" s="14"/>
      <c r="AC816" s="14"/>
    </row>
    <row r="817" spans="1:29" ht="21.95" customHeight="1" x14ac:dyDescent="0.2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  <c r="AA817" s="14"/>
      <c r="AB817" s="14"/>
      <c r="AC817" s="14"/>
    </row>
    <row r="818" spans="1:29" ht="21.95" customHeight="1" x14ac:dyDescent="0.2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  <c r="AA818" s="14"/>
      <c r="AB818" s="14"/>
      <c r="AC818" s="14"/>
    </row>
    <row r="819" spans="1:29" ht="21.95" customHeight="1" x14ac:dyDescent="0.2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  <c r="AA819" s="14"/>
      <c r="AB819" s="14"/>
      <c r="AC819" s="14"/>
    </row>
    <row r="820" spans="1:29" ht="21.95" customHeight="1" x14ac:dyDescent="0.2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  <c r="AA820" s="14"/>
      <c r="AB820" s="14"/>
      <c r="AC820" s="14"/>
    </row>
    <row r="821" spans="1:29" ht="21.95" customHeight="1" x14ac:dyDescent="0.2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  <c r="AA821" s="14"/>
      <c r="AB821" s="14"/>
      <c r="AC821" s="14"/>
    </row>
    <row r="822" spans="1:29" ht="21.95" customHeight="1" x14ac:dyDescent="0.2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  <c r="AA822" s="14"/>
      <c r="AB822" s="14"/>
      <c r="AC822" s="14"/>
    </row>
    <row r="823" spans="1:29" ht="21.95" customHeight="1" x14ac:dyDescent="0.2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  <c r="AA823" s="14"/>
      <c r="AB823" s="14"/>
      <c r="AC823" s="14"/>
    </row>
    <row r="824" spans="1:29" ht="21.95" customHeight="1" x14ac:dyDescent="0.2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  <c r="AA824" s="14"/>
      <c r="AB824" s="14"/>
      <c r="AC824" s="14"/>
    </row>
    <row r="825" spans="1:29" ht="21.95" customHeight="1" x14ac:dyDescent="0.2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  <c r="AA825" s="14"/>
      <c r="AB825" s="14"/>
      <c r="AC825" s="14"/>
    </row>
    <row r="826" spans="1:29" ht="21.95" customHeight="1" x14ac:dyDescent="0.2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  <c r="AA826" s="14"/>
      <c r="AB826" s="14"/>
      <c r="AC826" s="14"/>
    </row>
    <row r="827" spans="1:29" ht="21.95" customHeight="1" x14ac:dyDescent="0.2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  <c r="AA827" s="14"/>
      <c r="AB827" s="14"/>
      <c r="AC827" s="14"/>
    </row>
    <row r="828" spans="1:29" ht="21.95" customHeight="1" x14ac:dyDescent="0.2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  <c r="AA828" s="14"/>
      <c r="AB828" s="14"/>
      <c r="AC828" s="14"/>
    </row>
    <row r="829" spans="1:29" ht="21.95" customHeight="1" x14ac:dyDescent="0.2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  <c r="AA829" s="14"/>
      <c r="AB829" s="14"/>
      <c r="AC829" s="14"/>
    </row>
    <row r="830" spans="1:29" ht="21.95" customHeight="1" x14ac:dyDescent="0.2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  <c r="AA830" s="14"/>
      <c r="AB830" s="14"/>
      <c r="AC830" s="14"/>
    </row>
    <row r="831" spans="1:29" ht="21.95" customHeight="1" x14ac:dyDescent="0.2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  <c r="AA831" s="14"/>
      <c r="AB831" s="14"/>
      <c r="AC831" s="14"/>
    </row>
    <row r="832" spans="1:29" ht="21.95" customHeight="1" x14ac:dyDescent="0.2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  <c r="AA832" s="14"/>
      <c r="AB832" s="14"/>
      <c r="AC832" s="14"/>
    </row>
    <row r="833" spans="1:29" ht="21.95" customHeight="1" x14ac:dyDescent="0.2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  <c r="AA833" s="14"/>
      <c r="AB833" s="14"/>
      <c r="AC833" s="14"/>
    </row>
    <row r="834" spans="1:29" ht="21.95" customHeight="1" x14ac:dyDescent="0.2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  <c r="AA834" s="14"/>
      <c r="AB834" s="14"/>
      <c r="AC834" s="14"/>
    </row>
    <row r="835" spans="1:29" ht="21.95" customHeight="1" x14ac:dyDescent="0.2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  <c r="AA835" s="14"/>
      <c r="AB835" s="14"/>
      <c r="AC835" s="14"/>
    </row>
    <row r="836" spans="1:29" ht="21.95" customHeight="1" x14ac:dyDescent="0.2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  <c r="AA836" s="14"/>
      <c r="AB836" s="14"/>
      <c r="AC836" s="14"/>
    </row>
    <row r="837" spans="1:29" ht="21.95" customHeight="1" x14ac:dyDescent="0.2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  <c r="AA837" s="14"/>
      <c r="AB837" s="14"/>
      <c r="AC837" s="14"/>
    </row>
    <row r="838" spans="1:29" ht="21.95" customHeight="1" x14ac:dyDescent="0.2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  <c r="AA838" s="14"/>
      <c r="AB838" s="14"/>
      <c r="AC838" s="14"/>
    </row>
    <row r="839" spans="1:29" ht="21.95" customHeight="1" x14ac:dyDescent="0.2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  <c r="AA839" s="14"/>
      <c r="AB839" s="14"/>
      <c r="AC839" s="14"/>
    </row>
    <row r="840" spans="1:29" ht="21.95" customHeight="1" x14ac:dyDescent="0.2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  <c r="AA840" s="14"/>
      <c r="AB840" s="14"/>
      <c r="AC840" s="14"/>
    </row>
    <row r="841" spans="1:29" ht="21.95" customHeight="1" x14ac:dyDescent="0.2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  <c r="AA841" s="14"/>
      <c r="AB841" s="14"/>
      <c r="AC841" s="14"/>
    </row>
    <row r="842" spans="1:29" ht="21.95" customHeight="1" x14ac:dyDescent="0.2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  <c r="AA842" s="14"/>
      <c r="AB842" s="14"/>
      <c r="AC842" s="14"/>
    </row>
    <row r="843" spans="1:29" ht="21.95" customHeight="1" x14ac:dyDescent="0.2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  <c r="AA843" s="14"/>
      <c r="AB843" s="14"/>
      <c r="AC843" s="14"/>
    </row>
    <row r="844" spans="1:29" ht="21.95" customHeight="1" x14ac:dyDescent="0.2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  <c r="AA844" s="14"/>
      <c r="AB844" s="14"/>
      <c r="AC844" s="14"/>
    </row>
    <row r="845" spans="1:29" ht="21.95" customHeight="1" x14ac:dyDescent="0.2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  <c r="AA845" s="14"/>
      <c r="AB845" s="14"/>
      <c r="AC845" s="14"/>
    </row>
    <row r="846" spans="1:29" ht="21.95" customHeight="1" x14ac:dyDescent="0.2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  <c r="AA846" s="14"/>
      <c r="AB846" s="14"/>
      <c r="AC846" s="14"/>
    </row>
    <row r="847" spans="1:29" ht="21.95" customHeight="1" x14ac:dyDescent="0.2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  <c r="AA847" s="14"/>
      <c r="AB847" s="14"/>
      <c r="AC847" s="14"/>
    </row>
    <row r="848" spans="1:29" ht="21.95" customHeight="1" x14ac:dyDescent="0.2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  <c r="AA848" s="14"/>
      <c r="AB848" s="14"/>
      <c r="AC848" s="14"/>
    </row>
    <row r="849" spans="1:29" ht="21.95" customHeight="1" x14ac:dyDescent="0.2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  <c r="AA849" s="14"/>
      <c r="AB849" s="14"/>
      <c r="AC849" s="14"/>
    </row>
    <row r="850" spans="1:29" ht="21.95" customHeight="1" x14ac:dyDescent="0.2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  <c r="AA850" s="14"/>
      <c r="AB850" s="14"/>
      <c r="AC850" s="14"/>
    </row>
    <row r="851" spans="1:29" ht="21.95" customHeight="1" x14ac:dyDescent="0.2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  <c r="AA851" s="14"/>
      <c r="AB851" s="14"/>
      <c r="AC851" s="14"/>
    </row>
    <row r="852" spans="1:29" ht="21.95" customHeight="1" x14ac:dyDescent="0.2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  <c r="AA852" s="14"/>
      <c r="AB852" s="14"/>
      <c r="AC852" s="14"/>
    </row>
    <row r="853" spans="1:29" ht="21.95" customHeight="1" x14ac:dyDescent="0.2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  <c r="AA853" s="14"/>
      <c r="AB853" s="14"/>
      <c r="AC853" s="14"/>
    </row>
    <row r="854" spans="1:29" ht="21.95" customHeight="1" x14ac:dyDescent="0.2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  <c r="AA854" s="14"/>
      <c r="AB854" s="14"/>
      <c r="AC854" s="14"/>
    </row>
    <row r="855" spans="1:29" ht="21.95" customHeight="1" x14ac:dyDescent="0.2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  <c r="AA855" s="14"/>
      <c r="AB855" s="14"/>
      <c r="AC855" s="14"/>
    </row>
    <row r="856" spans="1:29" ht="21.95" customHeight="1" x14ac:dyDescent="0.2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  <c r="AA856" s="14"/>
      <c r="AB856" s="14"/>
      <c r="AC856" s="14"/>
    </row>
    <row r="857" spans="1:29" ht="21.95" customHeight="1" x14ac:dyDescent="0.2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  <c r="AA857" s="14"/>
      <c r="AB857" s="14"/>
      <c r="AC857" s="14"/>
    </row>
    <row r="858" spans="1:29" ht="21.95" customHeight="1" x14ac:dyDescent="0.2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  <c r="AA858" s="14"/>
      <c r="AB858" s="14"/>
      <c r="AC858" s="14"/>
    </row>
    <row r="859" spans="1:29" ht="21.95" customHeight="1" x14ac:dyDescent="0.2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  <c r="AA859" s="14"/>
      <c r="AB859" s="14"/>
      <c r="AC859" s="14"/>
    </row>
    <row r="860" spans="1:29" ht="21.95" customHeight="1" x14ac:dyDescent="0.2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  <c r="AA860" s="14"/>
      <c r="AB860" s="14"/>
      <c r="AC860" s="14"/>
    </row>
    <row r="861" spans="1:29" ht="21.95" customHeight="1" x14ac:dyDescent="0.2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  <c r="AA861" s="14"/>
      <c r="AB861" s="14"/>
      <c r="AC861" s="14"/>
    </row>
    <row r="862" spans="1:29" ht="21.95" customHeight="1" x14ac:dyDescent="0.2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  <c r="AA862" s="14"/>
      <c r="AB862" s="14"/>
      <c r="AC862" s="14"/>
    </row>
    <row r="863" spans="1:29" ht="21.95" customHeight="1" x14ac:dyDescent="0.2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  <c r="AA863" s="14"/>
      <c r="AB863" s="14"/>
      <c r="AC863" s="14"/>
    </row>
    <row r="864" spans="1:29" ht="21.95" customHeight="1" x14ac:dyDescent="0.2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  <c r="AA864" s="14"/>
      <c r="AB864" s="14"/>
      <c r="AC864" s="14"/>
    </row>
    <row r="865" spans="1:29" ht="21.95" customHeight="1" x14ac:dyDescent="0.2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14"/>
      <c r="AB865" s="14"/>
      <c r="AC865" s="14"/>
    </row>
    <row r="866" spans="1:29" ht="21.95" customHeight="1" x14ac:dyDescent="0.2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  <c r="AA866" s="14"/>
      <c r="AB866" s="14"/>
      <c r="AC866" s="14"/>
    </row>
    <row r="867" spans="1:29" ht="21.95" customHeight="1" x14ac:dyDescent="0.2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  <c r="AA867" s="14"/>
      <c r="AB867" s="14"/>
      <c r="AC867" s="14"/>
    </row>
    <row r="868" spans="1:29" ht="21.95" customHeight="1" x14ac:dyDescent="0.2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  <c r="AA868" s="14"/>
      <c r="AB868" s="14"/>
      <c r="AC868" s="14"/>
    </row>
    <row r="869" spans="1:29" ht="21.95" customHeight="1" x14ac:dyDescent="0.2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  <c r="AA869" s="14"/>
      <c r="AB869" s="14"/>
      <c r="AC869" s="14"/>
    </row>
    <row r="870" spans="1:29" ht="21.95" customHeight="1" x14ac:dyDescent="0.2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  <c r="AA870" s="14"/>
      <c r="AB870" s="14"/>
      <c r="AC870" s="14"/>
    </row>
    <row r="871" spans="1:29" ht="21.95" customHeight="1" x14ac:dyDescent="0.2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  <c r="AA871" s="14"/>
      <c r="AB871" s="14"/>
      <c r="AC871" s="14"/>
    </row>
    <row r="872" spans="1:29" ht="21.95" customHeight="1" x14ac:dyDescent="0.2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  <c r="AA872" s="14"/>
      <c r="AB872" s="14"/>
      <c r="AC872" s="14"/>
    </row>
    <row r="873" spans="1:29" ht="21.95" customHeight="1" x14ac:dyDescent="0.2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  <c r="AA873" s="14"/>
      <c r="AB873" s="14"/>
      <c r="AC873" s="14"/>
    </row>
    <row r="874" spans="1:29" ht="21.95" customHeight="1" x14ac:dyDescent="0.2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  <c r="AA874" s="14"/>
      <c r="AB874" s="14"/>
      <c r="AC874" s="14"/>
    </row>
    <row r="875" spans="1:29" ht="21.95" customHeight="1" x14ac:dyDescent="0.2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  <c r="AA875" s="14"/>
      <c r="AB875" s="14"/>
      <c r="AC875" s="14"/>
    </row>
    <row r="876" spans="1:29" ht="21.95" customHeight="1" x14ac:dyDescent="0.2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  <c r="AA876" s="14"/>
      <c r="AB876" s="14"/>
      <c r="AC876" s="14"/>
    </row>
    <row r="877" spans="1:29" ht="21.95" customHeight="1" x14ac:dyDescent="0.2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  <c r="AA877" s="14"/>
      <c r="AB877" s="14"/>
      <c r="AC877" s="14"/>
    </row>
    <row r="878" spans="1:29" ht="21.95" customHeight="1" x14ac:dyDescent="0.2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  <c r="AA878" s="14"/>
      <c r="AB878" s="14"/>
      <c r="AC878" s="14"/>
    </row>
    <row r="879" spans="1:29" ht="21.95" customHeight="1" x14ac:dyDescent="0.2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  <c r="AA879" s="14"/>
      <c r="AB879" s="14"/>
      <c r="AC879" s="14"/>
    </row>
    <row r="880" spans="1:29" ht="21.95" customHeight="1" x14ac:dyDescent="0.2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  <c r="AA880" s="14"/>
      <c r="AB880" s="14"/>
      <c r="AC880" s="14"/>
    </row>
    <row r="881" spans="1:29" ht="21.95" customHeight="1" x14ac:dyDescent="0.2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  <c r="AA881" s="14"/>
      <c r="AB881" s="14"/>
      <c r="AC881" s="14"/>
    </row>
    <row r="882" spans="1:29" ht="21.95" customHeight="1" x14ac:dyDescent="0.2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  <c r="AA882" s="14"/>
      <c r="AB882" s="14"/>
      <c r="AC882" s="14"/>
    </row>
    <row r="883" spans="1:29" ht="21.95" customHeight="1" x14ac:dyDescent="0.2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  <c r="AA883" s="14"/>
      <c r="AB883" s="14"/>
      <c r="AC883" s="14"/>
    </row>
    <row r="884" spans="1:29" ht="21.95" customHeight="1" x14ac:dyDescent="0.2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  <c r="AA884" s="14"/>
      <c r="AB884" s="14"/>
      <c r="AC884" s="14"/>
    </row>
    <row r="885" spans="1:29" ht="21.95" customHeight="1" x14ac:dyDescent="0.2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  <c r="AA885" s="14"/>
      <c r="AB885" s="14"/>
      <c r="AC885" s="14"/>
    </row>
    <row r="886" spans="1:29" ht="21.95" customHeight="1" x14ac:dyDescent="0.2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  <c r="AA886" s="14"/>
      <c r="AB886" s="14"/>
      <c r="AC886" s="14"/>
    </row>
    <row r="887" spans="1:29" ht="21.95" customHeight="1" x14ac:dyDescent="0.2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  <c r="AA887" s="14"/>
      <c r="AB887" s="14"/>
      <c r="AC887" s="14"/>
    </row>
    <row r="888" spans="1:29" ht="21.95" customHeight="1" x14ac:dyDescent="0.2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  <c r="AA888" s="14"/>
      <c r="AB888" s="14"/>
      <c r="AC888" s="14"/>
    </row>
    <row r="889" spans="1:29" ht="21.95" customHeight="1" x14ac:dyDescent="0.2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  <c r="AA889" s="14"/>
      <c r="AB889" s="14"/>
      <c r="AC889" s="14"/>
    </row>
    <row r="890" spans="1:29" ht="21.95" customHeight="1" x14ac:dyDescent="0.2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  <c r="AA890" s="14"/>
      <c r="AB890" s="14"/>
      <c r="AC890" s="14"/>
    </row>
    <row r="891" spans="1:29" ht="21.95" customHeight="1" x14ac:dyDescent="0.2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  <c r="AA891" s="14"/>
      <c r="AB891" s="14"/>
      <c r="AC891" s="14"/>
    </row>
    <row r="892" spans="1:29" ht="21.95" customHeight="1" x14ac:dyDescent="0.2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  <c r="AA892" s="14"/>
      <c r="AB892" s="14"/>
      <c r="AC892" s="14"/>
    </row>
    <row r="893" spans="1:29" ht="21.95" customHeight="1" x14ac:dyDescent="0.2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  <c r="AA893" s="14"/>
      <c r="AB893" s="14"/>
      <c r="AC893" s="14"/>
    </row>
    <row r="894" spans="1:29" ht="21.95" customHeight="1" x14ac:dyDescent="0.2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  <c r="AA894" s="14"/>
      <c r="AB894" s="14"/>
      <c r="AC894" s="14"/>
    </row>
    <row r="895" spans="1:29" ht="21.95" customHeight="1" x14ac:dyDescent="0.2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  <c r="AA895" s="14"/>
      <c r="AB895" s="14"/>
      <c r="AC895" s="14"/>
    </row>
    <row r="896" spans="1:29" ht="21.95" customHeight="1" x14ac:dyDescent="0.2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  <c r="AA896" s="14"/>
      <c r="AB896" s="14"/>
      <c r="AC896" s="14"/>
    </row>
    <row r="897" spans="1:29" ht="21.95" customHeight="1" x14ac:dyDescent="0.2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  <c r="AA897" s="14"/>
      <c r="AB897" s="14"/>
      <c r="AC897" s="14"/>
    </row>
    <row r="898" spans="1:29" ht="21.95" customHeight="1" x14ac:dyDescent="0.2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  <c r="AA898" s="14"/>
      <c r="AB898" s="14"/>
      <c r="AC898" s="14"/>
    </row>
    <row r="899" spans="1:29" ht="21.95" customHeight="1" x14ac:dyDescent="0.2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  <c r="AA899" s="14"/>
      <c r="AB899" s="14"/>
      <c r="AC899" s="14"/>
    </row>
    <row r="900" spans="1:29" ht="21.95" customHeight="1" x14ac:dyDescent="0.2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  <c r="AA900" s="14"/>
      <c r="AB900" s="14"/>
      <c r="AC900" s="14"/>
    </row>
    <row r="901" spans="1:29" ht="21.95" customHeight="1" x14ac:dyDescent="0.2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  <c r="AA901" s="14"/>
      <c r="AB901" s="14"/>
      <c r="AC901" s="14"/>
    </row>
    <row r="902" spans="1:29" ht="21.95" customHeight="1" x14ac:dyDescent="0.2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  <c r="AA902" s="14"/>
      <c r="AB902" s="14"/>
      <c r="AC902" s="14"/>
    </row>
    <row r="903" spans="1:29" ht="21.95" customHeight="1" x14ac:dyDescent="0.2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  <c r="AA903" s="14"/>
      <c r="AB903" s="14"/>
      <c r="AC903" s="14"/>
    </row>
    <row r="904" spans="1:29" ht="21.95" customHeight="1" x14ac:dyDescent="0.2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  <c r="AA904" s="14"/>
      <c r="AB904" s="14"/>
      <c r="AC904" s="14"/>
    </row>
    <row r="905" spans="1:29" ht="21.95" customHeight="1" x14ac:dyDescent="0.2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  <c r="AA905" s="14"/>
      <c r="AB905" s="14"/>
      <c r="AC905" s="14"/>
    </row>
    <row r="906" spans="1:29" ht="21.95" customHeight="1" x14ac:dyDescent="0.2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  <c r="AA906" s="14"/>
      <c r="AB906" s="14"/>
      <c r="AC906" s="14"/>
    </row>
    <row r="907" spans="1:29" ht="21.95" customHeight="1" x14ac:dyDescent="0.2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  <c r="AA907" s="14"/>
      <c r="AB907" s="14"/>
      <c r="AC907" s="14"/>
    </row>
    <row r="908" spans="1:29" ht="21.95" customHeight="1" x14ac:dyDescent="0.2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  <c r="AA908" s="14"/>
      <c r="AB908" s="14"/>
      <c r="AC908" s="14"/>
    </row>
    <row r="909" spans="1:29" ht="21.95" customHeight="1" x14ac:dyDescent="0.2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  <c r="AA909" s="14"/>
      <c r="AB909" s="14"/>
      <c r="AC909" s="14"/>
    </row>
    <row r="910" spans="1:29" ht="21.95" customHeight="1" x14ac:dyDescent="0.2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  <c r="AA910" s="14"/>
      <c r="AB910" s="14"/>
      <c r="AC910" s="14"/>
    </row>
    <row r="911" spans="1:29" ht="21.95" customHeight="1" x14ac:dyDescent="0.2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  <c r="AA911" s="14"/>
      <c r="AB911" s="14"/>
      <c r="AC911" s="14"/>
    </row>
    <row r="912" spans="1:29" ht="21.95" customHeight="1" x14ac:dyDescent="0.2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  <c r="AA912" s="14"/>
      <c r="AB912" s="14"/>
      <c r="AC912" s="14"/>
    </row>
    <row r="913" spans="1:29" ht="21.95" customHeight="1" x14ac:dyDescent="0.2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  <c r="AA913" s="14"/>
      <c r="AB913" s="14"/>
      <c r="AC913" s="14"/>
    </row>
    <row r="914" spans="1:29" ht="21.95" customHeight="1" x14ac:dyDescent="0.2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  <c r="AA914" s="14"/>
      <c r="AB914" s="14"/>
      <c r="AC914" s="14"/>
    </row>
    <row r="915" spans="1:29" ht="21.95" customHeight="1" x14ac:dyDescent="0.2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  <c r="AA915" s="14"/>
      <c r="AB915" s="14"/>
      <c r="AC915" s="14"/>
    </row>
    <row r="916" spans="1:29" ht="21.95" customHeight="1" x14ac:dyDescent="0.2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  <c r="AA916" s="14"/>
      <c r="AB916" s="14"/>
      <c r="AC916" s="14"/>
    </row>
    <row r="917" spans="1:29" ht="21.95" customHeight="1" x14ac:dyDescent="0.2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  <c r="AA917" s="14"/>
      <c r="AB917" s="14"/>
      <c r="AC917" s="14"/>
    </row>
    <row r="918" spans="1:29" ht="21.95" customHeight="1" x14ac:dyDescent="0.2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  <c r="AA918" s="14"/>
      <c r="AB918" s="14"/>
      <c r="AC918" s="14"/>
    </row>
    <row r="919" spans="1:29" ht="21.95" customHeight="1" x14ac:dyDescent="0.2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  <c r="AA919" s="14"/>
      <c r="AB919" s="14"/>
      <c r="AC919" s="14"/>
    </row>
    <row r="920" spans="1:29" ht="21.95" customHeight="1" x14ac:dyDescent="0.2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  <c r="AA920" s="14"/>
      <c r="AB920" s="14"/>
      <c r="AC920" s="14"/>
    </row>
    <row r="921" spans="1:29" ht="21.95" customHeight="1" x14ac:dyDescent="0.2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  <c r="AA921" s="14"/>
      <c r="AB921" s="14"/>
      <c r="AC921" s="14"/>
    </row>
    <row r="922" spans="1:29" ht="21.95" customHeight="1" x14ac:dyDescent="0.2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  <c r="AA922" s="14"/>
      <c r="AB922" s="14"/>
      <c r="AC922" s="14"/>
    </row>
    <row r="923" spans="1:29" ht="21.95" customHeight="1" x14ac:dyDescent="0.2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  <c r="AA923" s="14"/>
      <c r="AB923" s="14"/>
      <c r="AC923" s="14"/>
    </row>
    <row r="924" spans="1:29" ht="21.95" customHeight="1" x14ac:dyDescent="0.2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  <c r="AA924" s="14"/>
      <c r="AB924" s="14"/>
      <c r="AC924" s="14"/>
    </row>
    <row r="925" spans="1:29" ht="21.95" customHeight="1" x14ac:dyDescent="0.2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  <c r="AA925" s="14"/>
      <c r="AB925" s="14"/>
      <c r="AC925" s="14"/>
    </row>
    <row r="926" spans="1:29" ht="21.95" customHeight="1" x14ac:dyDescent="0.2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  <c r="AA926" s="14"/>
      <c r="AB926" s="14"/>
      <c r="AC926" s="14"/>
    </row>
    <row r="927" spans="1:29" ht="21.95" customHeight="1" x14ac:dyDescent="0.2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  <c r="AA927" s="14"/>
      <c r="AB927" s="14"/>
      <c r="AC927" s="14"/>
    </row>
    <row r="928" spans="1:29" ht="21.95" customHeight="1" x14ac:dyDescent="0.2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  <c r="AA928" s="14"/>
      <c r="AB928" s="14"/>
      <c r="AC928" s="14"/>
    </row>
    <row r="929" spans="1:29" ht="21.95" customHeight="1" x14ac:dyDescent="0.2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  <c r="AA929" s="14"/>
      <c r="AB929" s="14"/>
      <c r="AC929" s="14"/>
    </row>
    <row r="930" spans="1:29" ht="21.95" customHeight="1" x14ac:dyDescent="0.2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  <c r="AA930" s="14"/>
      <c r="AB930" s="14"/>
      <c r="AC930" s="14"/>
    </row>
    <row r="931" spans="1:29" ht="21.95" customHeight="1" x14ac:dyDescent="0.2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  <c r="AA931" s="14"/>
      <c r="AB931" s="14"/>
      <c r="AC931" s="14"/>
    </row>
    <row r="932" spans="1:29" ht="21.95" customHeight="1" x14ac:dyDescent="0.2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  <c r="AA932" s="14"/>
      <c r="AB932" s="14"/>
      <c r="AC932" s="14"/>
    </row>
    <row r="933" spans="1:29" ht="21.95" customHeight="1" x14ac:dyDescent="0.2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  <c r="AA933" s="14"/>
      <c r="AB933" s="14"/>
      <c r="AC933" s="14"/>
    </row>
    <row r="934" spans="1:29" ht="21.95" customHeight="1" x14ac:dyDescent="0.2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  <c r="AA934" s="14"/>
      <c r="AB934" s="14"/>
      <c r="AC934" s="14"/>
    </row>
    <row r="935" spans="1:29" ht="21.95" customHeight="1" x14ac:dyDescent="0.2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  <c r="AA935" s="14"/>
      <c r="AB935" s="14"/>
      <c r="AC935" s="14"/>
    </row>
    <row r="936" spans="1:29" ht="21.95" customHeight="1" x14ac:dyDescent="0.2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  <c r="AA936" s="14"/>
      <c r="AB936" s="14"/>
      <c r="AC936" s="14"/>
    </row>
    <row r="937" spans="1:29" ht="21.95" customHeight="1" x14ac:dyDescent="0.2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  <c r="AA937" s="14"/>
      <c r="AB937" s="14"/>
      <c r="AC937" s="14"/>
    </row>
    <row r="938" spans="1:29" ht="21.95" customHeight="1" x14ac:dyDescent="0.2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  <c r="AA938" s="14"/>
      <c r="AB938" s="14"/>
      <c r="AC938" s="14"/>
    </row>
    <row r="939" spans="1:29" ht="21.95" customHeight="1" x14ac:dyDescent="0.2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  <c r="AA939" s="14"/>
      <c r="AB939" s="14"/>
      <c r="AC939" s="14"/>
    </row>
    <row r="940" spans="1:29" ht="21.95" customHeight="1" x14ac:dyDescent="0.2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  <c r="AA940" s="14"/>
      <c r="AB940" s="14"/>
      <c r="AC940" s="14"/>
    </row>
    <row r="941" spans="1:29" ht="21.95" customHeight="1" x14ac:dyDescent="0.2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  <c r="AA941" s="14"/>
      <c r="AB941" s="14"/>
      <c r="AC941" s="14"/>
    </row>
    <row r="942" spans="1:29" ht="21.95" customHeight="1" x14ac:dyDescent="0.2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  <c r="AA942" s="14"/>
      <c r="AB942" s="14"/>
      <c r="AC942" s="14"/>
    </row>
    <row r="943" spans="1:29" ht="21.95" customHeight="1" x14ac:dyDescent="0.2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  <c r="AA943" s="14"/>
      <c r="AB943" s="14"/>
      <c r="AC943" s="14"/>
    </row>
    <row r="944" spans="1:29" ht="21.95" customHeight="1" x14ac:dyDescent="0.2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  <c r="AA944" s="14"/>
      <c r="AB944" s="14"/>
      <c r="AC944" s="14"/>
    </row>
    <row r="945" spans="1:29" ht="21.95" customHeight="1" x14ac:dyDescent="0.2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  <c r="AA945" s="14"/>
      <c r="AB945" s="14"/>
      <c r="AC945" s="14"/>
    </row>
    <row r="946" spans="1:29" ht="21.95" customHeight="1" x14ac:dyDescent="0.2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  <c r="AA946" s="14"/>
      <c r="AB946" s="14"/>
      <c r="AC946" s="14"/>
    </row>
    <row r="947" spans="1:29" ht="21.95" customHeight="1" x14ac:dyDescent="0.2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  <c r="AA947" s="14"/>
      <c r="AB947" s="14"/>
      <c r="AC947" s="14"/>
    </row>
    <row r="948" spans="1:29" ht="21.95" customHeight="1" x14ac:dyDescent="0.2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  <c r="AA948" s="14"/>
      <c r="AB948" s="14"/>
      <c r="AC948" s="14"/>
    </row>
    <row r="949" spans="1:29" ht="21.95" customHeight="1" x14ac:dyDescent="0.2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  <c r="AA949" s="14"/>
      <c r="AB949" s="14"/>
      <c r="AC949" s="14"/>
    </row>
    <row r="950" spans="1:29" ht="21.95" customHeight="1" x14ac:dyDescent="0.2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  <c r="AA950" s="14"/>
      <c r="AB950" s="14"/>
      <c r="AC950" s="14"/>
    </row>
    <row r="951" spans="1:29" ht="21.95" customHeight="1" x14ac:dyDescent="0.2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  <c r="AA951" s="14"/>
      <c r="AB951" s="14"/>
      <c r="AC951" s="14"/>
    </row>
    <row r="952" spans="1:29" ht="21.95" customHeight="1" x14ac:dyDescent="0.2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  <c r="AA952" s="14"/>
      <c r="AB952" s="14"/>
      <c r="AC952" s="14"/>
    </row>
    <row r="953" spans="1:29" ht="21.95" customHeight="1" x14ac:dyDescent="0.2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  <c r="AA953" s="14"/>
      <c r="AB953" s="14"/>
      <c r="AC953" s="14"/>
    </row>
    <row r="954" spans="1:29" ht="21.95" customHeight="1" x14ac:dyDescent="0.2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  <c r="AA954" s="14"/>
      <c r="AB954" s="14"/>
      <c r="AC954" s="14"/>
    </row>
    <row r="955" spans="1:29" ht="21.95" customHeight="1" x14ac:dyDescent="0.2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  <c r="AA955" s="14"/>
      <c r="AB955" s="14"/>
      <c r="AC955" s="14"/>
    </row>
    <row r="956" spans="1:29" ht="21.95" customHeight="1" x14ac:dyDescent="0.2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  <c r="AA956" s="14"/>
      <c r="AB956" s="14"/>
      <c r="AC956" s="14"/>
    </row>
    <row r="957" spans="1:29" ht="21.95" customHeight="1" x14ac:dyDescent="0.2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  <c r="AA957" s="14"/>
      <c r="AB957" s="14"/>
      <c r="AC957" s="14"/>
    </row>
    <row r="958" spans="1:29" ht="21.95" customHeight="1" x14ac:dyDescent="0.2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  <c r="AA958" s="14"/>
      <c r="AB958" s="14"/>
      <c r="AC958" s="14"/>
    </row>
    <row r="959" spans="1:29" ht="21.95" customHeight="1" x14ac:dyDescent="0.2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  <c r="AA959" s="14"/>
      <c r="AB959" s="14"/>
      <c r="AC959" s="14"/>
    </row>
    <row r="960" spans="1:29" ht="21.95" customHeight="1" x14ac:dyDescent="0.2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  <c r="AA960" s="14"/>
      <c r="AB960" s="14"/>
      <c r="AC960" s="14"/>
    </row>
    <row r="961" spans="1:29" ht="21.95" customHeight="1" x14ac:dyDescent="0.2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  <c r="AA961" s="14"/>
      <c r="AB961" s="14"/>
      <c r="AC961" s="14"/>
    </row>
    <row r="962" spans="1:29" ht="21.95" customHeight="1" x14ac:dyDescent="0.2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  <c r="AA962" s="14"/>
      <c r="AB962" s="14"/>
      <c r="AC962" s="14"/>
    </row>
    <row r="963" spans="1:29" ht="21.95" customHeight="1" x14ac:dyDescent="0.2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  <c r="AA963" s="14"/>
      <c r="AB963" s="14"/>
      <c r="AC963" s="14"/>
    </row>
    <row r="964" spans="1:29" ht="21.95" customHeight="1" x14ac:dyDescent="0.2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  <c r="AA964" s="14"/>
      <c r="AB964" s="14"/>
      <c r="AC964" s="14"/>
    </row>
    <row r="965" spans="1:29" ht="21.95" customHeight="1" x14ac:dyDescent="0.2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  <c r="AA965" s="14"/>
      <c r="AB965" s="14"/>
      <c r="AC965" s="14"/>
    </row>
    <row r="966" spans="1:29" ht="21.95" customHeight="1" x14ac:dyDescent="0.2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  <c r="AA966" s="14"/>
      <c r="AB966" s="14"/>
      <c r="AC966" s="14"/>
    </row>
    <row r="967" spans="1:29" ht="21.95" customHeight="1" x14ac:dyDescent="0.2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  <c r="AA967" s="14"/>
      <c r="AB967" s="14"/>
      <c r="AC967" s="14"/>
    </row>
    <row r="968" spans="1:29" ht="21.95" customHeight="1" x14ac:dyDescent="0.2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  <c r="AA968" s="14"/>
      <c r="AB968" s="14"/>
      <c r="AC968" s="14"/>
    </row>
    <row r="969" spans="1:29" ht="21.95" customHeight="1" x14ac:dyDescent="0.2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  <c r="AA969" s="14"/>
      <c r="AB969" s="14"/>
      <c r="AC969" s="14"/>
    </row>
    <row r="970" spans="1:29" ht="21.95" customHeight="1" x14ac:dyDescent="0.2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  <c r="AA970" s="14"/>
      <c r="AB970" s="14"/>
      <c r="AC970" s="14"/>
    </row>
    <row r="971" spans="1:29" ht="21.95" customHeight="1" x14ac:dyDescent="0.2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  <c r="AA971" s="14"/>
      <c r="AB971" s="14"/>
      <c r="AC971" s="14"/>
    </row>
    <row r="972" spans="1:29" ht="21.95" customHeight="1" x14ac:dyDescent="0.2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  <c r="AA972" s="14"/>
      <c r="AB972" s="14"/>
      <c r="AC972" s="14"/>
    </row>
    <row r="973" spans="1:29" ht="21.95" customHeight="1" x14ac:dyDescent="0.2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  <c r="AA973" s="14"/>
      <c r="AB973" s="14"/>
      <c r="AC973" s="14"/>
    </row>
    <row r="974" spans="1:29" ht="21.95" customHeight="1" x14ac:dyDescent="0.2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  <c r="AA974" s="14"/>
      <c r="AB974" s="14"/>
      <c r="AC974" s="14"/>
    </row>
    <row r="975" spans="1:29" ht="21.95" customHeight="1" x14ac:dyDescent="0.2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  <c r="AA975" s="14"/>
      <c r="AB975" s="14"/>
      <c r="AC975" s="14"/>
    </row>
    <row r="976" spans="1:29" ht="21.95" customHeight="1" x14ac:dyDescent="0.2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  <c r="AA976" s="14"/>
      <c r="AB976" s="14"/>
      <c r="AC976" s="14"/>
    </row>
    <row r="977" spans="1:29" ht="21.95" customHeight="1" x14ac:dyDescent="0.2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  <c r="AA977" s="14"/>
      <c r="AB977" s="14"/>
      <c r="AC977" s="14"/>
    </row>
    <row r="978" spans="1:29" ht="21.95" customHeight="1" x14ac:dyDescent="0.2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  <c r="AA978" s="14"/>
      <c r="AB978" s="14"/>
      <c r="AC978" s="14"/>
    </row>
    <row r="979" spans="1:29" ht="21.95" customHeight="1" x14ac:dyDescent="0.2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  <c r="AA979" s="14"/>
      <c r="AB979" s="14"/>
      <c r="AC979" s="14"/>
    </row>
    <row r="980" spans="1:29" ht="21.95" customHeight="1" x14ac:dyDescent="0.2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  <c r="AA980" s="14"/>
      <c r="AB980" s="14"/>
      <c r="AC980" s="14"/>
    </row>
    <row r="981" spans="1:29" ht="21.95" customHeight="1" x14ac:dyDescent="0.2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  <c r="AA981" s="14"/>
      <c r="AB981" s="14"/>
      <c r="AC981" s="14"/>
    </row>
    <row r="982" spans="1:29" ht="21.95" customHeight="1" x14ac:dyDescent="0.2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  <c r="AA982" s="14"/>
      <c r="AB982" s="14"/>
      <c r="AC982" s="14"/>
    </row>
    <row r="983" spans="1:29" ht="21.95" customHeight="1" x14ac:dyDescent="0.2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  <c r="AA983" s="14"/>
      <c r="AB983" s="14"/>
      <c r="AC983" s="14"/>
    </row>
    <row r="984" spans="1:29" ht="21.95" customHeight="1" x14ac:dyDescent="0.2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  <c r="AA984" s="14"/>
      <c r="AB984" s="14"/>
      <c r="AC984" s="14"/>
    </row>
    <row r="985" spans="1:29" ht="21.95" customHeight="1" x14ac:dyDescent="0.2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  <c r="AA985" s="14"/>
      <c r="AB985" s="14"/>
      <c r="AC985" s="14"/>
    </row>
    <row r="986" spans="1:29" ht="21.95" customHeight="1" x14ac:dyDescent="0.2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  <c r="AA986" s="14"/>
      <c r="AB986" s="14"/>
      <c r="AC986" s="14"/>
    </row>
    <row r="987" spans="1:29" ht="21.95" customHeight="1" x14ac:dyDescent="0.2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  <c r="AA987" s="14"/>
      <c r="AB987" s="14"/>
      <c r="AC987" s="14"/>
    </row>
    <row r="988" spans="1:29" ht="21.95" customHeight="1" x14ac:dyDescent="0.2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  <c r="AA988" s="14"/>
      <c r="AB988" s="14"/>
      <c r="AC988" s="14"/>
    </row>
    <row r="989" spans="1:29" ht="21.95" customHeight="1" x14ac:dyDescent="0.2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  <c r="AA989" s="14"/>
      <c r="AB989" s="14"/>
      <c r="AC989" s="14"/>
    </row>
    <row r="990" spans="1:29" ht="21.95" customHeight="1" x14ac:dyDescent="0.2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  <c r="AA990" s="14"/>
      <c r="AB990" s="14"/>
      <c r="AC990" s="14"/>
    </row>
    <row r="991" spans="1:29" ht="21.95" customHeight="1" x14ac:dyDescent="0.2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  <c r="AA991" s="14"/>
      <c r="AB991" s="14"/>
      <c r="AC991" s="14"/>
    </row>
    <row r="992" spans="1:29" ht="21.95" customHeight="1" x14ac:dyDescent="0.2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  <c r="AA992" s="14"/>
      <c r="AB992" s="14"/>
      <c r="AC992" s="14"/>
    </row>
    <row r="993" spans="1:29" ht="21.95" customHeight="1" x14ac:dyDescent="0.2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  <c r="AA993" s="14"/>
      <c r="AB993" s="14"/>
      <c r="AC993" s="14"/>
    </row>
    <row r="994" spans="1:29" ht="21.95" customHeight="1" x14ac:dyDescent="0.2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  <c r="AA994" s="14"/>
      <c r="AB994" s="14"/>
      <c r="AC994" s="14"/>
    </row>
    <row r="995" spans="1:29" ht="21.95" customHeight="1" x14ac:dyDescent="0.2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  <c r="AA995" s="14"/>
      <c r="AB995" s="14"/>
      <c r="AC995" s="14"/>
    </row>
    <row r="996" spans="1:29" ht="21.95" customHeight="1" x14ac:dyDescent="0.2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  <c r="AA996" s="14"/>
      <c r="AB996" s="14"/>
      <c r="AC996" s="14"/>
    </row>
    <row r="997" spans="1:29" ht="21.95" customHeight="1" x14ac:dyDescent="0.2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  <c r="AA997" s="14"/>
      <c r="AB997" s="14"/>
      <c r="AC997" s="14"/>
    </row>
    <row r="998" spans="1:29" ht="21.95" customHeight="1" x14ac:dyDescent="0.2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  <c r="AA998" s="14"/>
      <c r="AB998" s="14"/>
      <c r="AC998" s="14"/>
    </row>
    <row r="999" spans="1:29" ht="21.95" customHeight="1" x14ac:dyDescent="0.2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  <c r="AA999" s="14"/>
      <c r="AB999" s="14"/>
      <c r="AC999" s="14"/>
    </row>
    <row r="1000" spans="1:29" ht="21.95" customHeight="1" x14ac:dyDescent="0.2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  <c r="AA1000" s="14"/>
      <c r="AB1000" s="14"/>
      <c r="AC1000" s="14"/>
    </row>
    <row r="1001" spans="1:29" ht="21.95" customHeight="1" x14ac:dyDescent="0.2">
      <c r="A1001" s="14"/>
      <c r="B1001" s="14"/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  <c r="N1001" s="14"/>
      <c r="O1001" s="14"/>
      <c r="P1001" s="14"/>
      <c r="Q1001" s="14"/>
      <c r="R1001" s="14"/>
      <c r="S1001" s="14"/>
      <c r="T1001" s="14"/>
      <c r="U1001" s="14"/>
      <c r="V1001" s="14"/>
      <c r="W1001" s="14"/>
      <c r="X1001" s="14"/>
      <c r="Y1001" s="14"/>
      <c r="Z1001" s="14"/>
      <c r="AA1001" s="14"/>
      <c r="AB1001" s="14"/>
      <c r="AC1001" s="14"/>
    </row>
    <row r="1002" spans="1:29" ht="21.95" customHeight="1" x14ac:dyDescent="0.2">
      <c r="A1002" s="14"/>
      <c r="B1002" s="14"/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  <c r="N1002" s="14"/>
      <c r="O1002" s="14"/>
      <c r="P1002" s="14"/>
      <c r="Q1002" s="14"/>
      <c r="R1002" s="14"/>
      <c r="S1002" s="14"/>
      <c r="T1002" s="14"/>
      <c r="U1002" s="14"/>
      <c r="V1002" s="14"/>
      <c r="W1002" s="14"/>
      <c r="X1002" s="14"/>
      <c r="Y1002" s="14"/>
      <c r="Z1002" s="14"/>
      <c r="AA1002" s="14"/>
      <c r="AB1002" s="14"/>
      <c r="AC1002" s="14"/>
    </row>
    <row r="1003" spans="1:29" ht="21.95" customHeight="1" x14ac:dyDescent="0.2">
      <c r="A1003" s="14"/>
      <c r="B1003" s="14"/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  <c r="N1003" s="14"/>
      <c r="O1003" s="14"/>
      <c r="P1003" s="14"/>
      <c r="Q1003" s="14"/>
      <c r="R1003" s="14"/>
      <c r="S1003" s="14"/>
      <c r="T1003" s="14"/>
      <c r="U1003" s="14"/>
      <c r="V1003" s="14"/>
      <c r="W1003" s="14"/>
      <c r="X1003" s="14"/>
      <c r="Y1003" s="14"/>
      <c r="Z1003" s="14"/>
      <c r="AA1003" s="14"/>
      <c r="AB1003" s="14"/>
      <c r="AC1003" s="14"/>
    </row>
    <row r="1004" spans="1:29" ht="21.95" customHeight="1" x14ac:dyDescent="0.2">
      <c r="A1004" s="14"/>
      <c r="B1004" s="14"/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  <c r="N1004" s="14"/>
      <c r="O1004" s="14"/>
      <c r="P1004" s="14"/>
      <c r="Q1004" s="14"/>
      <c r="R1004" s="14"/>
      <c r="S1004" s="14"/>
      <c r="T1004" s="14"/>
      <c r="U1004" s="14"/>
      <c r="V1004" s="14"/>
      <c r="W1004" s="14"/>
      <c r="X1004" s="14"/>
      <c r="Y1004" s="14"/>
      <c r="Z1004" s="14"/>
      <c r="AA1004" s="14"/>
      <c r="AB1004" s="14"/>
      <c r="AC1004" s="14"/>
    </row>
    <row r="1005" spans="1:29" ht="21.95" customHeight="1" x14ac:dyDescent="0.2">
      <c r="A1005" s="14"/>
      <c r="B1005" s="14"/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  <c r="N1005" s="14"/>
      <c r="O1005" s="14"/>
      <c r="P1005" s="14"/>
      <c r="Q1005" s="14"/>
      <c r="R1005" s="14"/>
      <c r="S1005" s="14"/>
      <c r="T1005" s="14"/>
      <c r="U1005" s="14"/>
      <c r="V1005" s="14"/>
      <c r="W1005" s="14"/>
      <c r="X1005" s="14"/>
      <c r="Y1005" s="14"/>
      <c r="Z1005" s="14"/>
      <c r="AA1005" s="14"/>
      <c r="AB1005" s="14"/>
      <c r="AC1005" s="14"/>
    </row>
    <row r="1006" spans="1:29" ht="21.95" customHeight="1" x14ac:dyDescent="0.2">
      <c r="A1006" s="14"/>
      <c r="B1006" s="14"/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  <c r="N1006" s="14"/>
      <c r="O1006" s="14"/>
      <c r="P1006" s="14"/>
      <c r="Q1006" s="14"/>
      <c r="R1006" s="14"/>
      <c r="S1006" s="14"/>
      <c r="T1006" s="14"/>
      <c r="U1006" s="14"/>
      <c r="V1006" s="14"/>
      <c r="W1006" s="14"/>
      <c r="X1006" s="14"/>
      <c r="Y1006" s="14"/>
      <c r="Z1006" s="14"/>
      <c r="AA1006" s="14"/>
      <c r="AB1006" s="14"/>
      <c r="AC1006" s="14"/>
    </row>
    <row r="1007" spans="1:29" ht="21.95" customHeight="1" x14ac:dyDescent="0.2">
      <c r="A1007" s="14"/>
      <c r="B1007" s="14"/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  <c r="N1007" s="14"/>
      <c r="O1007" s="14"/>
      <c r="P1007" s="14"/>
      <c r="Q1007" s="14"/>
      <c r="R1007" s="14"/>
      <c r="S1007" s="14"/>
      <c r="T1007" s="14"/>
      <c r="U1007" s="14"/>
      <c r="V1007" s="14"/>
      <c r="W1007" s="14"/>
      <c r="X1007" s="14"/>
      <c r="Y1007" s="14"/>
      <c r="Z1007" s="14"/>
      <c r="AA1007" s="14"/>
      <c r="AB1007" s="14"/>
      <c r="AC1007" s="14"/>
    </row>
    <row r="1008" spans="1:29" ht="21.95" customHeight="1" x14ac:dyDescent="0.2">
      <c r="A1008" s="14"/>
      <c r="B1008" s="14"/>
      <c r="C1008" s="14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  <c r="N1008" s="14"/>
      <c r="O1008" s="14"/>
      <c r="P1008" s="14"/>
      <c r="Q1008" s="14"/>
      <c r="R1008" s="14"/>
      <c r="S1008" s="14"/>
      <c r="T1008" s="14"/>
      <c r="U1008" s="14"/>
      <c r="V1008" s="14"/>
      <c r="W1008" s="14"/>
      <c r="X1008" s="14"/>
      <c r="Y1008" s="14"/>
      <c r="Z1008" s="14"/>
      <c r="AA1008" s="14"/>
      <c r="AB1008" s="14"/>
      <c r="AC1008" s="14"/>
    </row>
    <row r="1009" spans="1:29" ht="21.95" customHeight="1" x14ac:dyDescent="0.2">
      <c r="A1009" s="14"/>
      <c r="B1009" s="14"/>
      <c r="C1009" s="14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  <c r="N1009" s="14"/>
      <c r="O1009" s="14"/>
      <c r="P1009" s="14"/>
      <c r="Q1009" s="14"/>
      <c r="R1009" s="14"/>
      <c r="S1009" s="14"/>
      <c r="T1009" s="14"/>
      <c r="U1009" s="14"/>
      <c r="V1009" s="14"/>
      <c r="W1009" s="14"/>
      <c r="X1009" s="14"/>
      <c r="Y1009" s="14"/>
      <c r="Z1009" s="14"/>
      <c r="AA1009" s="14"/>
      <c r="AB1009" s="14"/>
      <c r="AC1009" s="14"/>
    </row>
    <row r="1010" spans="1:29" ht="21.95" customHeight="1" x14ac:dyDescent="0.2">
      <c r="A1010" s="14"/>
      <c r="B1010" s="14"/>
      <c r="C1010" s="14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  <c r="N1010" s="14"/>
      <c r="O1010" s="14"/>
      <c r="P1010" s="14"/>
      <c r="Q1010" s="14"/>
      <c r="R1010" s="14"/>
      <c r="S1010" s="14"/>
      <c r="T1010" s="14"/>
      <c r="U1010" s="14"/>
      <c r="V1010" s="14"/>
      <c r="W1010" s="14"/>
      <c r="X1010" s="14"/>
      <c r="Y1010" s="14"/>
      <c r="Z1010" s="14"/>
      <c r="AA1010" s="14"/>
      <c r="AB1010" s="14"/>
      <c r="AC1010" s="14"/>
    </row>
    <row r="1011" spans="1:29" ht="21.95" customHeight="1" x14ac:dyDescent="0.2">
      <c r="A1011" s="14"/>
      <c r="B1011" s="14"/>
      <c r="C1011" s="14"/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  <c r="N1011" s="14"/>
      <c r="O1011" s="14"/>
      <c r="P1011" s="14"/>
      <c r="Q1011" s="14"/>
      <c r="R1011" s="14"/>
      <c r="S1011" s="14"/>
      <c r="T1011" s="14"/>
      <c r="U1011" s="14"/>
      <c r="V1011" s="14"/>
      <c r="W1011" s="14"/>
      <c r="X1011" s="14"/>
      <c r="Y1011" s="14"/>
      <c r="Z1011" s="14"/>
      <c r="AA1011" s="14"/>
      <c r="AB1011" s="14"/>
      <c r="AC1011" s="14"/>
    </row>
    <row r="1012" spans="1:29" ht="21.95" customHeight="1" x14ac:dyDescent="0.2">
      <c r="A1012" s="14"/>
      <c r="B1012" s="14"/>
      <c r="C1012" s="14"/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  <c r="N1012" s="14"/>
      <c r="O1012" s="14"/>
      <c r="P1012" s="14"/>
      <c r="Q1012" s="14"/>
      <c r="R1012" s="14"/>
      <c r="S1012" s="14"/>
      <c r="T1012" s="14"/>
      <c r="U1012" s="14"/>
      <c r="V1012" s="14"/>
      <c r="W1012" s="14"/>
      <c r="X1012" s="14"/>
      <c r="Y1012" s="14"/>
      <c r="Z1012" s="14"/>
      <c r="AA1012" s="14"/>
      <c r="AB1012" s="14"/>
      <c r="AC1012" s="14"/>
    </row>
    <row r="1013" spans="1:29" ht="21.95" customHeight="1" x14ac:dyDescent="0.2">
      <c r="A1013" s="14"/>
      <c r="B1013" s="14"/>
      <c r="C1013" s="14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  <c r="N1013" s="14"/>
      <c r="O1013" s="14"/>
      <c r="P1013" s="14"/>
      <c r="Q1013" s="14"/>
      <c r="R1013" s="14"/>
      <c r="S1013" s="14"/>
      <c r="T1013" s="14"/>
      <c r="U1013" s="14"/>
      <c r="V1013" s="14"/>
      <c r="W1013" s="14"/>
      <c r="X1013" s="14"/>
      <c r="Y1013" s="14"/>
      <c r="Z1013" s="14"/>
      <c r="AA1013" s="14"/>
      <c r="AB1013" s="14"/>
      <c r="AC1013" s="14"/>
    </row>
    <row r="1014" spans="1:29" ht="21.95" customHeight="1" x14ac:dyDescent="0.2">
      <c r="A1014" s="14"/>
      <c r="B1014" s="14"/>
      <c r="C1014" s="14"/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  <c r="N1014" s="14"/>
      <c r="O1014" s="14"/>
      <c r="P1014" s="14"/>
      <c r="Q1014" s="14"/>
      <c r="R1014" s="14"/>
      <c r="S1014" s="14"/>
      <c r="T1014" s="14"/>
      <c r="U1014" s="14"/>
      <c r="V1014" s="14"/>
      <c r="W1014" s="14"/>
      <c r="X1014" s="14"/>
      <c r="Y1014" s="14"/>
      <c r="Z1014" s="14"/>
      <c r="AA1014" s="14"/>
      <c r="AB1014" s="14"/>
      <c r="AC1014" s="14"/>
    </row>
    <row r="1015" spans="1:29" ht="21.95" customHeight="1" x14ac:dyDescent="0.2">
      <c r="A1015" s="14"/>
      <c r="B1015" s="14"/>
      <c r="C1015" s="14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  <c r="N1015" s="14"/>
      <c r="O1015" s="14"/>
      <c r="P1015" s="14"/>
      <c r="Q1015" s="14"/>
      <c r="R1015" s="14"/>
      <c r="S1015" s="14"/>
      <c r="T1015" s="14"/>
      <c r="U1015" s="14"/>
      <c r="V1015" s="14"/>
      <c r="W1015" s="14"/>
      <c r="X1015" s="14"/>
      <c r="Y1015" s="14"/>
      <c r="Z1015" s="14"/>
      <c r="AA1015" s="14"/>
      <c r="AB1015" s="14"/>
      <c r="AC1015" s="14"/>
    </row>
    <row r="1016" spans="1:29" ht="21.95" customHeight="1" x14ac:dyDescent="0.2">
      <c r="A1016" s="14"/>
      <c r="B1016" s="14"/>
      <c r="C1016" s="14"/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  <c r="N1016" s="14"/>
      <c r="O1016" s="14"/>
      <c r="P1016" s="14"/>
      <c r="Q1016" s="14"/>
      <c r="R1016" s="14"/>
      <c r="S1016" s="14"/>
      <c r="T1016" s="14"/>
      <c r="U1016" s="14"/>
      <c r="V1016" s="14"/>
      <c r="W1016" s="14"/>
      <c r="X1016" s="14"/>
      <c r="Y1016" s="14"/>
      <c r="Z1016" s="14"/>
      <c r="AA1016" s="14"/>
      <c r="AB1016" s="14"/>
      <c r="AC1016" s="14"/>
    </row>
    <row r="1017" spans="1:29" ht="21.95" customHeight="1" x14ac:dyDescent="0.2">
      <c r="A1017" s="14"/>
      <c r="B1017" s="14"/>
      <c r="C1017" s="14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  <c r="N1017" s="14"/>
      <c r="O1017" s="14"/>
      <c r="P1017" s="14"/>
      <c r="Q1017" s="14"/>
      <c r="R1017" s="14"/>
      <c r="S1017" s="14"/>
      <c r="T1017" s="14"/>
      <c r="U1017" s="14"/>
      <c r="V1017" s="14"/>
      <c r="W1017" s="14"/>
      <c r="X1017" s="14"/>
      <c r="Y1017" s="14"/>
      <c r="Z1017" s="14"/>
      <c r="AA1017" s="14"/>
      <c r="AB1017" s="14"/>
      <c r="AC1017" s="14"/>
    </row>
    <row r="1018" spans="1:29" ht="21.95" customHeight="1" x14ac:dyDescent="0.2">
      <c r="A1018" s="14"/>
      <c r="B1018" s="14"/>
      <c r="C1018" s="14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  <c r="N1018" s="14"/>
      <c r="O1018" s="14"/>
      <c r="P1018" s="14"/>
      <c r="Q1018" s="14"/>
      <c r="R1018" s="14"/>
      <c r="S1018" s="14"/>
      <c r="T1018" s="14"/>
      <c r="U1018" s="14"/>
      <c r="V1018" s="14"/>
      <c r="W1018" s="14"/>
      <c r="X1018" s="14"/>
      <c r="Y1018" s="14"/>
      <c r="Z1018" s="14"/>
      <c r="AA1018" s="14"/>
      <c r="AB1018" s="14"/>
      <c r="AC1018" s="14"/>
    </row>
    <row r="1019" spans="1:29" ht="21.95" customHeight="1" x14ac:dyDescent="0.2">
      <c r="A1019" s="14"/>
      <c r="B1019" s="14"/>
      <c r="C1019" s="14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  <c r="N1019" s="14"/>
      <c r="O1019" s="14"/>
      <c r="P1019" s="14"/>
      <c r="Q1019" s="14"/>
      <c r="R1019" s="14"/>
      <c r="S1019" s="14"/>
      <c r="T1019" s="14"/>
      <c r="U1019" s="14"/>
      <c r="V1019" s="14"/>
      <c r="W1019" s="14"/>
      <c r="X1019" s="14"/>
      <c r="Y1019" s="14"/>
      <c r="Z1019" s="14"/>
      <c r="AA1019" s="14"/>
      <c r="AB1019" s="14"/>
      <c r="AC1019" s="14"/>
    </row>
    <row r="1020" spans="1:29" ht="21.95" customHeight="1" x14ac:dyDescent="0.2">
      <c r="A1020" s="14"/>
      <c r="B1020" s="14"/>
      <c r="C1020" s="14"/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  <c r="N1020" s="14"/>
      <c r="O1020" s="14"/>
      <c r="P1020" s="14"/>
      <c r="Q1020" s="14"/>
      <c r="R1020" s="14"/>
      <c r="S1020" s="14"/>
      <c r="T1020" s="14"/>
      <c r="U1020" s="14"/>
      <c r="V1020" s="14"/>
      <c r="W1020" s="14"/>
      <c r="X1020" s="14"/>
      <c r="Y1020" s="14"/>
      <c r="Z1020" s="14"/>
      <c r="AA1020" s="14"/>
      <c r="AB1020" s="14"/>
      <c r="AC1020" s="14"/>
    </row>
    <row r="1021" spans="1:29" ht="21.95" customHeight="1" x14ac:dyDescent="0.2">
      <c r="A1021" s="14"/>
      <c r="B1021" s="14"/>
      <c r="C1021" s="14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  <c r="N1021" s="14"/>
      <c r="O1021" s="14"/>
      <c r="P1021" s="14"/>
      <c r="Q1021" s="14"/>
      <c r="R1021" s="14"/>
      <c r="S1021" s="14"/>
      <c r="T1021" s="14"/>
      <c r="U1021" s="14"/>
      <c r="V1021" s="14"/>
      <c r="W1021" s="14"/>
      <c r="X1021" s="14"/>
      <c r="Y1021" s="14"/>
      <c r="Z1021" s="14"/>
      <c r="AA1021" s="14"/>
      <c r="AB1021" s="14"/>
      <c r="AC1021" s="14"/>
    </row>
    <row r="1022" spans="1:29" ht="21.95" customHeight="1" x14ac:dyDescent="0.2">
      <c r="A1022" s="14"/>
      <c r="B1022" s="14"/>
      <c r="C1022" s="14"/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  <c r="N1022" s="14"/>
      <c r="O1022" s="14"/>
      <c r="P1022" s="14"/>
      <c r="Q1022" s="14"/>
      <c r="R1022" s="14"/>
      <c r="S1022" s="14"/>
      <c r="T1022" s="14"/>
      <c r="U1022" s="14"/>
      <c r="V1022" s="14"/>
      <c r="W1022" s="14"/>
      <c r="X1022" s="14"/>
      <c r="Y1022" s="14"/>
      <c r="Z1022" s="14"/>
      <c r="AA1022" s="14"/>
      <c r="AB1022" s="14"/>
      <c r="AC1022" s="14"/>
    </row>
    <row r="1023" spans="1:29" ht="21.95" customHeight="1" x14ac:dyDescent="0.2">
      <c r="A1023" s="14"/>
      <c r="B1023" s="14"/>
      <c r="C1023" s="14"/>
      <c r="D1023" s="14"/>
      <c r="E1023" s="14"/>
      <c r="F1023" s="14"/>
      <c r="G1023" s="14"/>
      <c r="H1023" s="14"/>
      <c r="I1023" s="14"/>
      <c r="J1023" s="14"/>
      <c r="K1023" s="14"/>
      <c r="L1023" s="14"/>
      <c r="M1023" s="14"/>
      <c r="N1023" s="14"/>
      <c r="O1023" s="14"/>
      <c r="P1023" s="14"/>
      <c r="Q1023" s="14"/>
      <c r="R1023" s="14"/>
      <c r="S1023" s="14"/>
      <c r="T1023" s="14"/>
      <c r="U1023" s="14"/>
      <c r="V1023" s="14"/>
      <c r="W1023" s="14"/>
      <c r="X1023" s="14"/>
      <c r="Y1023" s="14"/>
      <c r="Z1023" s="14"/>
      <c r="AA1023" s="14"/>
      <c r="AB1023" s="14"/>
      <c r="AC1023" s="14"/>
    </row>
    <row r="1024" spans="1:29" ht="21.95" customHeight="1" x14ac:dyDescent="0.2">
      <c r="A1024" s="14"/>
      <c r="B1024" s="14"/>
      <c r="C1024" s="14"/>
      <c r="D1024" s="14"/>
      <c r="E1024" s="14"/>
      <c r="F1024" s="14"/>
      <c r="G1024" s="14"/>
      <c r="H1024" s="14"/>
      <c r="I1024" s="14"/>
      <c r="J1024" s="14"/>
      <c r="K1024" s="14"/>
      <c r="L1024" s="14"/>
      <c r="M1024" s="14"/>
      <c r="N1024" s="14"/>
      <c r="O1024" s="14"/>
      <c r="P1024" s="14"/>
      <c r="Q1024" s="14"/>
      <c r="R1024" s="14"/>
      <c r="S1024" s="14"/>
      <c r="T1024" s="14"/>
      <c r="U1024" s="14"/>
      <c r="V1024" s="14"/>
      <c r="W1024" s="14"/>
      <c r="X1024" s="14"/>
      <c r="Y1024" s="14"/>
      <c r="Z1024" s="14"/>
      <c r="AA1024" s="14"/>
      <c r="AB1024" s="14"/>
      <c r="AC1024" s="14"/>
    </row>
    <row r="1025" spans="1:29" ht="21.95" customHeight="1" x14ac:dyDescent="0.2">
      <c r="A1025" s="14"/>
      <c r="B1025" s="14"/>
      <c r="C1025" s="14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  <c r="N1025" s="14"/>
      <c r="O1025" s="14"/>
      <c r="P1025" s="14"/>
      <c r="Q1025" s="14"/>
      <c r="R1025" s="14"/>
      <c r="S1025" s="14"/>
      <c r="T1025" s="14"/>
      <c r="U1025" s="14"/>
      <c r="V1025" s="14"/>
      <c r="W1025" s="14"/>
      <c r="X1025" s="14"/>
      <c r="Y1025" s="14"/>
      <c r="Z1025" s="14"/>
      <c r="AA1025" s="14"/>
      <c r="AB1025" s="14"/>
      <c r="AC1025" s="14"/>
    </row>
    <row r="1026" spans="1:29" ht="21.95" customHeight="1" x14ac:dyDescent="0.2">
      <c r="A1026" s="14"/>
      <c r="B1026" s="14"/>
      <c r="C1026" s="14"/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  <c r="N1026" s="14"/>
      <c r="O1026" s="14"/>
      <c r="P1026" s="14"/>
      <c r="Q1026" s="14"/>
      <c r="R1026" s="14"/>
      <c r="S1026" s="14"/>
      <c r="T1026" s="14"/>
      <c r="U1026" s="14"/>
      <c r="V1026" s="14"/>
      <c r="W1026" s="14"/>
      <c r="X1026" s="14"/>
      <c r="Y1026" s="14"/>
      <c r="Z1026" s="14"/>
      <c r="AA1026" s="14"/>
      <c r="AB1026" s="14"/>
      <c r="AC1026" s="14"/>
    </row>
    <row r="1027" spans="1:29" ht="21.95" customHeight="1" x14ac:dyDescent="0.2">
      <c r="A1027" s="14"/>
      <c r="B1027" s="14"/>
      <c r="C1027" s="14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  <c r="N1027" s="14"/>
      <c r="O1027" s="14"/>
      <c r="P1027" s="14"/>
      <c r="Q1027" s="14"/>
      <c r="R1027" s="14"/>
      <c r="S1027" s="14"/>
      <c r="T1027" s="14"/>
      <c r="U1027" s="14"/>
      <c r="V1027" s="14"/>
      <c r="W1027" s="14"/>
      <c r="X1027" s="14"/>
      <c r="Y1027" s="14"/>
      <c r="Z1027" s="14"/>
      <c r="AA1027" s="14"/>
      <c r="AB1027" s="14"/>
      <c r="AC1027" s="14"/>
    </row>
    <row r="1028" spans="1:29" ht="21.95" customHeight="1" x14ac:dyDescent="0.2">
      <c r="A1028" s="14"/>
      <c r="B1028" s="14"/>
      <c r="C1028" s="14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  <c r="N1028" s="14"/>
      <c r="O1028" s="14"/>
      <c r="P1028" s="14"/>
      <c r="Q1028" s="14"/>
      <c r="R1028" s="14"/>
      <c r="S1028" s="14"/>
      <c r="T1028" s="14"/>
      <c r="U1028" s="14"/>
      <c r="V1028" s="14"/>
      <c r="W1028" s="14"/>
      <c r="X1028" s="14"/>
      <c r="Y1028" s="14"/>
      <c r="Z1028" s="14"/>
      <c r="AA1028" s="14"/>
      <c r="AB1028" s="14"/>
      <c r="AC1028" s="14"/>
    </row>
    <row r="1029" spans="1:29" ht="21.95" customHeight="1" x14ac:dyDescent="0.2">
      <c r="A1029" s="14"/>
      <c r="B1029" s="14"/>
      <c r="C1029" s="14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  <c r="N1029" s="14"/>
      <c r="O1029" s="14"/>
      <c r="P1029" s="14"/>
      <c r="Q1029" s="14"/>
      <c r="R1029" s="14"/>
      <c r="S1029" s="14"/>
      <c r="T1029" s="14"/>
      <c r="U1029" s="14"/>
      <c r="V1029" s="14"/>
      <c r="W1029" s="14"/>
      <c r="X1029" s="14"/>
      <c r="Y1029" s="14"/>
      <c r="Z1029" s="14"/>
      <c r="AA1029" s="14"/>
      <c r="AB1029" s="14"/>
      <c r="AC1029" s="14"/>
    </row>
    <row r="1030" spans="1:29" ht="21.95" customHeight="1" x14ac:dyDescent="0.2">
      <c r="A1030" s="14"/>
      <c r="B1030" s="14"/>
      <c r="C1030" s="14"/>
      <c r="D1030" s="14"/>
      <c r="E1030" s="14"/>
      <c r="F1030" s="14"/>
      <c r="G1030" s="14"/>
      <c r="H1030" s="14"/>
      <c r="I1030" s="14"/>
      <c r="J1030" s="14"/>
      <c r="K1030" s="14"/>
      <c r="L1030" s="14"/>
      <c r="M1030" s="14"/>
      <c r="N1030" s="14"/>
      <c r="O1030" s="14"/>
      <c r="P1030" s="14"/>
      <c r="Q1030" s="14"/>
      <c r="R1030" s="14"/>
      <c r="S1030" s="14"/>
      <c r="T1030" s="14"/>
      <c r="U1030" s="14"/>
      <c r="V1030" s="14"/>
      <c r="W1030" s="14"/>
      <c r="X1030" s="14"/>
      <c r="Y1030" s="14"/>
      <c r="Z1030" s="14"/>
      <c r="AA1030" s="14"/>
      <c r="AB1030" s="14"/>
      <c r="AC1030" s="14"/>
    </row>
    <row r="1031" spans="1:29" ht="21.95" customHeight="1" x14ac:dyDescent="0.2">
      <c r="A1031" s="14"/>
      <c r="B1031" s="14"/>
      <c r="C1031" s="14"/>
      <c r="D1031" s="14"/>
      <c r="E1031" s="14"/>
      <c r="F1031" s="14"/>
      <c r="G1031" s="14"/>
      <c r="H1031" s="14"/>
      <c r="I1031" s="14"/>
      <c r="J1031" s="14"/>
      <c r="K1031" s="14"/>
      <c r="L1031" s="14"/>
      <c r="M1031" s="14"/>
      <c r="N1031" s="14"/>
      <c r="O1031" s="14"/>
      <c r="P1031" s="14"/>
      <c r="Q1031" s="14"/>
      <c r="R1031" s="14"/>
      <c r="S1031" s="14"/>
      <c r="T1031" s="14"/>
      <c r="U1031" s="14"/>
      <c r="V1031" s="14"/>
      <c r="W1031" s="14"/>
      <c r="X1031" s="14"/>
      <c r="Y1031" s="14"/>
      <c r="Z1031" s="14"/>
      <c r="AA1031" s="14"/>
      <c r="AB1031" s="14"/>
      <c r="AC1031" s="14"/>
    </row>
    <row r="1032" spans="1:29" ht="21.95" customHeight="1" x14ac:dyDescent="0.2">
      <c r="A1032" s="14"/>
      <c r="B1032" s="14"/>
      <c r="C1032" s="14"/>
      <c r="D1032" s="14"/>
      <c r="E1032" s="14"/>
      <c r="F1032" s="14"/>
      <c r="G1032" s="14"/>
      <c r="H1032" s="14"/>
      <c r="I1032" s="14"/>
      <c r="J1032" s="14"/>
      <c r="K1032" s="14"/>
      <c r="L1032" s="14"/>
      <c r="M1032" s="14"/>
      <c r="N1032" s="14"/>
      <c r="O1032" s="14"/>
      <c r="P1032" s="14"/>
      <c r="Q1032" s="14"/>
      <c r="R1032" s="14"/>
      <c r="S1032" s="14"/>
      <c r="T1032" s="14"/>
      <c r="U1032" s="14"/>
      <c r="V1032" s="14"/>
      <c r="W1032" s="14"/>
      <c r="X1032" s="14"/>
      <c r="Y1032" s="14"/>
      <c r="Z1032" s="14"/>
      <c r="AA1032" s="14"/>
      <c r="AB1032" s="14"/>
      <c r="AC1032" s="14"/>
    </row>
    <row r="1033" spans="1:29" ht="21.95" customHeight="1" x14ac:dyDescent="0.2">
      <c r="A1033" s="14"/>
      <c r="B1033" s="14"/>
      <c r="C1033" s="14"/>
      <c r="D1033" s="14"/>
      <c r="E1033" s="14"/>
      <c r="F1033" s="14"/>
      <c r="G1033" s="14"/>
      <c r="H1033" s="14"/>
      <c r="I1033" s="14"/>
      <c r="J1033" s="14"/>
      <c r="K1033" s="14"/>
      <c r="L1033" s="14"/>
      <c r="M1033" s="14"/>
      <c r="N1033" s="14"/>
      <c r="O1033" s="14"/>
      <c r="P1033" s="14"/>
      <c r="Q1033" s="14"/>
      <c r="R1033" s="14"/>
      <c r="S1033" s="14"/>
      <c r="T1033" s="14"/>
      <c r="U1033" s="14"/>
      <c r="V1033" s="14"/>
      <c r="W1033" s="14"/>
      <c r="X1033" s="14"/>
      <c r="Y1033" s="14"/>
      <c r="Z1033" s="14"/>
      <c r="AA1033" s="14"/>
      <c r="AB1033" s="14"/>
      <c r="AC1033" s="14"/>
    </row>
    <row r="1034" spans="1:29" ht="21.95" customHeight="1" x14ac:dyDescent="0.2">
      <c r="A1034" s="14"/>
      <c r="B1034" s="14"/>
      <c r="C1034" s="14"/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  <c r="N1034" s="14"/>
      <c r="O1034" s="14"/>
      <c r="P1034" s="14"/>
      <c r="Q1034" s="14"/>
      <c r="R1034" s="14"/>
      <c r="S1034" s="14"/>
      <c r="T1034" s="14"/>
      <c r="U1034" s="14"/>
      <c r="V1034" s="14"/>
      <c r="W1034" s="14"/>
      <c r="X1034" s="14"/>
      <c r="Y1034" s="14"/>
      <c r="Z1034" s="14"/>
      <c r="AA1034" s="14"/>
      <c r="AB1034" s="14"/>
      <c r="AC1034" s="14"/>
    </row>
    <row r="1035" spans="1:29" ht="21.95" customHeight="1" x14ac:dyDescent="0.2">
      <c r="A1035" s="14"/>
      <c r="B1035" s="14"/>
      <c r="C1035" s="14"/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  <c r="N1035" s="14"/>
      <c r="O1035" s="14"/>
      <c r="P1035" s="14"/>
      <c r="Q1035" s="14"/>
      <c r="R1035" s="14"/>
      <c r="S1035" s="14"/>
      <c r="T1035" s="14"/>
      <c r="U1035" s="14"/>
      <c r="V1035" s="14"/>
      <c r="W1035" s="14"/>
      <c r="X1035" s="14"/>
      <c r="Y1035" s="14"/>
      <c r="Z1035" s="14"/>
      <c r="AA1035" s="14"/>
      <c r="AB1035" s="14"/>
      <c r="AC1035" s="14"/>
    </row>
    <row r="1036" spans="1:29" ht="21.95" customHeight="1" x14ac:dyDescent="0.2">
      <c r="A1036" s="14"/>
      <c r="B1036" s="14"/>
      <c r="C1036" s="14"/>
      <c r="D1036" s="14"/>
      <c r="E1036" s="14"/>
      <c r="F1036" s="14"/>
      <c r="G1036" s="14"/>
      <c r="H1036" s="14"/>
      <c r="I1036" s="14"/>
      <c r="J1036" s="14"/>
      <c r="K1036" s="14"/>
      <c r="L1036" s="14"/>
      <c r="M1036" s="14"/>
      <c r="N1036" s="14"/>
      <c r="O1036" s="14"/>
      <c r="P1036" s="14"/>
      <c r="Q1036" s="14"/>
      <c r="R1036" s="14"/>
      <c r="S1036" s="14"/>
      <c r="T1036" s="14"/>
      <c r="U1036" s="14"/>
      <c r="V1036" s="14"/>
      <c r="W1036" s="14"/>
      <c r="X1036" s="14"/>
      <c r="Y1036" s="14"/>
      <c r="Z1036" s="14"/>
      <c r="AA1036" s="14"/>
      <c r="AB1036" s="14"/>
      <c r="AC1036" s="14"/>
    </row>
    <row r="1037" spans="1:29" ht="21.95" customHeight="1" x14ac:dyDescent="0.2">
      <c r="A1037" s="14"/>
      <c r="B1037" s="14"/>
      <c r="C1037" s="14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  <c r="N1037" s="14"/>
      <c r="O1037" s="14"/>
      <c r="P1037" s="14"/>
      <c r="Q1037" s="14"/>
      <c r="R1037" s="14"/>
      <c r="S1037" s="14"/>
      <c r="T1037" s="14"/>
      <c r="U1037" s="14"/>
      <c r="V1037" s="14"/>
      <c r="W1037" s="14"/>
      <c r="X1037" s="14"/>
      <c r="Y1037" s="14"/>
      <c r="Z1037" s="14"/>
      <c r="AA1037" s="14"/>
      <c r="AB1037" s="14"/>
      <c r="AC1037" s="14"/>
    </row>
    <row r="1038" spans="1:29" ht="21.95" customHeight="1" x14ac:dyDescent="0.2">
      <c r="A1038" s="14"/>
      <c r="B1038" s="14"/>
      <c r="C1038" s="14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  <c r="N1038" s="14"/>
      <c r="O1038" s="14"/>
      <c r="P1038" s="14"/>
      <c r="Q1038" s="14"/>
      <c r="R1038" s="14"/>
      <c r="S1038" s="14"/>
      <c r="T1038" s="14"/>
      <c r="U1038" s="14"/>
      <c r="V1038" s="14"/>
      <c r="W1038" s="14"/>
      <c r="X1038" s="14"/>
      <c r="Y1038" s="14"/>
      <c r="Z1038" s="14"/>
      <c r="AA1038" s="14"/>
      <c r="AB1038" s="14"/>
      <c r="AC1038" s="14"/>
    </row>
    <row r="1039" spans="1:29" ht="21.95" customHeight="1" x14ac:dyDescent="0.2">
      <c r="A1039" s="14"/>
      <c r="B1039" s="14"/>
      <c r="C1039" s="14"/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  <c r="N1039" s="14"/>
      <c r="O1039" s="14"/>
      <c r="P1039" s="14"/>
      <c r="Q1039" s="14"/>
      <c r="R1039" s="14"/>
      <c r="S1039" s="14"/>
      <c r="T1039" s="14"/>
      <c r="U1039" s="14"/>
      <c r="V1039" s="14"/>
      <c r="W1039" s="14"/>
      <c r="X1039" s="14"/>
      <c r="Y1039" s="14"/>
      <c r="Z1039" s="14"/>
      <c r="AA1039" s="14"/>
      <c r="AB1039" s="14"/>
      <c r="AC1039" s="14"/>
    </row>
    <row r="1040" spans="1:29" ht="21.95" customHeight="1" x14ac:dyDescent="0.2">
      <c r="A1040" s="14"/>
      <c r="B1040" s="14"/>
      <c r="C1040" s="14"/>
      <c r="D1040" s="14"/>
      <c r="E1040" s="14"/>
      <c r="F1040" s="14"/>
      <c r="G1040" s="14"/>
      <c r="H1040" s="14"/>
      <c r="I1040" s="14"/>
      <c r="J1040" s="14"/>
      <c r="K1040" s="14"/>
      <c r="L1040" s="14"/>
      <c r="M1040" s="14"/>
      <c r="N1040" s="14"/>
      <c r="O1040" s="14"/>
      <c r="P1040" s="14"/>
      <c r="Q1040" s="14"/>
      <c r="R1040" s="14"/>
      <c r="S1040" s="14"/>
      <c r="T1040" s="14"/>
      <c r="U1040" s="14"/>
      <c r="V1040" s="14"/>
      <c r="W1040" s="14"/>
      <c r="X1040" s="14"/>
      <c r="Y1040" s="14"/>
      <c r="Z1040" s="14"/>
      <c r="AA1040" s="14"/>
      <c r="AB1040" s="14"/>
      <c r="AC1040" s="14"/>
    </row>
    <row r="1041" spans="1:29" ht="21.95" customHeight="1" x14ac:dyDescent="0.2">
      <c r="A1041" s="14"/>
      <c r="B1041" s="14"/>
      <c r="C1041" s="14"/>
      <c r="D1041" s="14"/>
      <c r="E1041" s="14"/>
      <c r="F1041" s="14"/>
      <c r="G1041" s="14"/>
      <c r="H1041" s="14"/>
      <c r="I1041" s="14"/>
      <c r="J1041" s="14"/>
      <c r="K1041" s="14"/>
      <c r="L1041" s="14"/>
      <c r="M1041" s="14"/>
      <c r="N1041" s="14"/>
      <c r="O1041" s="14"/>
      <c r="P1041" s="14"/>
      <c r="Q1041" s="14"/>
      <c r="R1041" s="14"/>
      <c r="S1041" s="14"/>
      <c r="T1041" s="14"/>
      <c r="U1041" s="14"/>
      <c r="V1041" s="14"/>
      <c r="W1041" s="14"/>
      <c r="X1041" s="14"/>
      <c r="Y1041" s="14"/>
      <c r="Z1041" s="14"/>
      <c r="AA1041" s="14"/>
      <c r="AB1041" s="14"/>
      <c r="AC1041" s="14"/>
    </row>
    <row r="1042" spans="1:29" ht="21.95" customHeight="1" x14ac:dyDescent="0.2">
      <c r="A1042" s="14"/>
      <c r="B1042" s="14"/>
      <c r="C1042" s="14"/>
      <c r="D1042" s="14"/>
      <c r="E1042" s="14"/>
      <c r="F1042" s="14"/>
      <c r="G1042" s="14"/>
      <c r="H1042" s="14"/>
      <c r="I1042" s="14"/>
      <c r="J1042" s="14"/>
      <c r="K1042" s="14"/>
      <c r="L1042" s="14"/>
      <c r="M1042" s="14"/>
      <c r="N1042" s="14"/>
      <c r="O1042" s="14"/>
      <c r="P1042" s="14"/>
      <c r="Q1042" s="14"/>
      <c r="R1042" s="14"/>
      <c r="S1042" s="14"/>
      <c r="T1042" s="14"/>
      <c r="U1042" s="14"/>
      <c r="V1042" s="14"/>
      <c r="W1042" s="14"/>
      <c r="X1042" s="14"/>
      <c r="Y1042" s="14"/>
      <c r="Z1042" s="14"/>
      <c r="AA1042" s="14"/>
      <c r="AB1042" s="14"/>
      <c r="AC1042" s="14"/>
    </row>
    <row r="1043" spans="1:29" ht="21.95" customHeight="1" x14ac:dyDescent="0.2">
      <c r="A1043" s="14"/>
      <c r="B1043" s="14"/>
      <c r="C1043" s="14"/>
      <c r="D1043" s="14"/>
      <c r="E1043" s="14"/>
      <c r="F1043" s="14"/>
      <c r="G1043" s="14"/>
      <c r="H1043" s="14"/>
      <c r="I1043" s="14"/>
      <c r="J1043" s="14"/>
      <c r="K1043" s="14"/>
      <c r="L1043" s="14"/>
      <c r="M1043" s="14"/>
      <c r="N1043" s="14"/>
      <c r="O1043" s="14"/>
      <c r="P1043" s="14"/>
      <c r="Q1043" s="14"/>
      <c r="R1043" s="14"/>
      <c r="S1043" s="14"/>
      <c r="T1043" s="14"/>
      <c r="U1043" s="14"/>
      <c r="V1043" s="14"/>
      <c r="W1043" s="14"/>
      <c r="X1043" s="14"/>
      <c r="Y1043" s="14"/>
      <c r="Z1043" s="14"/>
      <c r="AA1043" s="14"/>
      <c r="AB1043" s="14"/>
      <c r="AC1043" s="14"/>
    </row>
    <row r="1044" spans="1:29" ht="21.95" customHeight="1" x14ac:dyDescent="0.2">
      <c r="A1044" s="14"/>
      <c r="B1044" s="14"/>
      <c r="C1044" s="14"/>
      <c r="D1044" s="14"/>
      <c r="E1044" s="14"/>
      <c r="F1044" s="14"/>
      <c r="G1044" s="14"/>
      <c r="H1044" s="14"/>
      <c r="I1044" s="14"/>
      <c r="J1044" s="14"/>
      <c r="K1044" s="14"/>
      <c r="L1044" s="14"/>
      <c r="M1044" s="14"/>
      <c r="N1044" s="14"/>
      <c r="O1044" s="14"/>
      <c r="P1044" s="14"/>
      <c r="Q1044" s="14"/>
      <c r="R1044" s="14"/>
      <c r="S1044" s="14"/>
      <c r="T1044" s="14"/>
      <c r="U1044" s="14"/>
      <c r="V1044" s="14"/>
      <c r="W1044" s="14"/>
      <c r="X1044" s="14"/>
      <c r="Y1044" s="14"/>
      <c r="Z1044" s="14"/>
      <c r="AA1044" s="14"/>
      <c r="AB1044" s="14"/>
      <c r="AC1044" s="14"/>
    </row>
    <row r="1045" spans="1:29" ht="21.95" customHeight="1" x14ac:dyDescent="0.2">
      <c r="A1045" s="14"/>
      <c r="B1045" s="14"/>
      <c r="C1045" s="14"/>
      <c r="D1045" s="14"/>
      <c r="E1045" s="14"/>
      <c r="F1045" s="14"/>
      <c r="G1045" s="14"/>
      <c r="H1045" s="14"/>
      <c r="I1045" s="14"/>
      <c r="J1045" s="14"/>
      <c r="K1045" s="14"/>
      <c r="L1045" s="14"/>
      <c r="M1045" s="14"/>
      <c r="N1045" s="14"/>
      <c r="O1045" s="14"/>
      <c r="P1045" s="14"/>
      <c r="Q1045" s="14"/>
      <c r="R1045" s="14"/>
      <c r="S1045" s="14"/>
      <c r="T1045" s="14"/>
      <c r="U1045" s="14"/>
      <c r="V1045" s="14"/>
      <c r="W1045" s="14"/>
      <c r="X1045" s="14"/>
      <c r="Y1045" s="14"/>
      <c r="Z1045" s="14"/>
      <c r="AA1045" s="14"/>
      <c r="AB1045" s="14"/>
      <c r="AC1045" s="14"/>
    </row>
    <row r="1046" spans="1:29" ht="21.95" customHeight="1" x14ac:dyDescent="0.2">
      <c r="A1046" s="14"/>
      <c r="B1046" s="14"/>
      <c r="C1046" s="14"/>
      <c r="D1046" s="14"/>
      <c r="E1046" s="14"/>
      <c r="F1046" s="14"/>
      <c r="G1046" s="14"/>
      <c r="H1046" s="14"/>
      <c r="I1046" s="14"/>
      <c r="J1046" s="14"/>
      <c r="K1046" s="14"/>
      <c r="L1046" s="14"/>
      <c r="M1046" s="14"/>
      <c r="N1046" s="14"/>
      <c r="O1046" s="14"/>
      <c r="P1046" s="14"/>
      <c r="Q1046" s="14"/>
      <c r="R1046" s="14"/>
      <c r="S1046" s="14"/>
      <c r="T1046" s="14"/>
      <c r="U1046" s="14"/>
      <c r="V1046" s="14"/>
      <c r="W1046" s="14"/>
      <c r="X1046" s="14"/>
      <c r="Y1046" s="14"/>
      <c r="Z1046" s="14"/>
      <c r="AA1046" s="14"/>
      <c r="AB1046" s="14"/>
      <c r="AC1046" s="14"/>
    </row>
    <row r="1047" spans="1:29" ht="21.95" customHeight="1" x14ac:dyDescent="0.2">
      <c r="A1047" s="14"/>
      <c r="B1047" s="14"/>
      <c r="C1047" s="14"/>
      <c r="D1047" s="14"/>
      <c r="E1047" s="14"/>
      <c r="F1047" s="14"/>
      <c r="G1047" s="14"/>
      <c r="H1047" s="14"/>
      <c r="I1047" s="14"/>
      <c r="J1047" s="14"/>
      <c r="K1047" s="14"/>
      <c r="L1047" s="14"/>
      <c r="M1047" s="14"/>
      <c r="N1047" s="14"/>
      <c r="O1047" s="14"/>
      <c r="P1047" s="14"/>
      <c r="Q1047" s="14"/>
      <c r="R1047" s="14"/>
      <c r="S1047" s="14"/>
      <c r="T1047" s="14"/>
      <c r="U1047" s="14"/>
      <c r="V1047" s="14"/>
      <c r="W1047" s="14"/>
      <c r="X1047" s="14"/>
      <c r="Y1047" s="14"/>
      <c r="Z1047" s="14"/>
      <c r="AA1047" s="14"/>
      <c r="AB1047" s="14"/>
      <c r="AC1047" s="14"/>
    </row>
    <row r="1048" spans="1:29" ht="21.95" customHeight="1" x14ac:dyDescent="0.2">
      <c r="A1048" s="14"/>
      <c r="B1048" s="14"/>
      <c r="C1048" s="14"/>
      <c r="D1048" s="14"/>
      <c r="E1048" s="14"/>
      <c r="F1048" s="14"/>
      <c r="G1048" s="14"/>
      <c r="H1048" s="14"/>
      <c r="I1048" s="14"/>
      <c r="J1048" s="14"/>
      <c r="K1048" s="14"/>
      <c r="L1048" s="14"/>
      <c r="M1048" s="14"/>
      <c r="N1048" s="14"/>
      <c r="O1048" s="14"/>
      <c r="P1048" s="14"/>
      <c r="Q1048" s="14"/>
      <c r="R1048" s="14"/>
      <c r="S1048" s="14"/>
      <c r="T1048" s="14"/>
      <c r="U1048" s="14"/>
      <c r="V1048" s="14"/>
      <c r="W1048" s="14"/>
      <c r="X1048" s="14"/>
      <c r="Y1048" s="14"/>
      <c r="Z1048" s="14"/>
      <c r="AA1048" s="14"/>
      <c r="AB1048" s="14"/>
      <c r="AC1048" s="14"/>
    </row>
    <row r="1049" spans="1:29" ht="21.95" customHeight="1" x14ac:dyDescent="0.2">
      <c r="A1049" s="14"/>
      <c r="B1049" s="14"/>
      <c r="C1049" s="14"/>
      <c r="D1049" s="14"/>
      <c r="E1049" s="14"/>
      <c r="F1049" s="14"/>
      <c r="G1049" s="14"/>
      <c r="H1049" s="14"/>
      <c r="I1049" s="14"/>
      <c r="J1049" s="14"/>
      <c r="K1049" s="14"/>
      <c r="L1049" s="14"/>
      <c r="M1049" s="14"/>
      <c r="N1049" s="14"/>
      <c r="O1049" s="14"/>
      <c r="P1049" s="14"/>
      <c r="Q1049" s="14"/>
      <c r="R1049" s="14"/>
      <c r="S1049" s="14"/>
      <c r="T1049" s="14"/>
      <c r="U1049" s="14"/>
      <c r="V1049" s="14"/>
      <c r="W1049" s="14"/>
      <c r="X1049" s="14"/>
      <c r="Y1049" s="14"/>
      <c r="Z1049" s="14"/>
      <c r="AA1049" s="14"/>
      <c r="AB1049" s="14"/>
      <c r="AC1049" s="14"/>
    </row>
    <row r="1050" spans="1:29" ht="21.95" customHeight="1" x14ac:dyDescent="0.2">
      <c r="A1050" s="14"/>
      <c r="B1050" s="14"/>
      <c r="C1050" s="14"/>
      <c r="D1050" s="14"/>
      <c r="E1050" s="14"/>
      <c r="F1050" s="14"/>
      <c r="G1050" s="14"/>
      <c r="H1050" s="14"/>
      <c r="I1050" s="14"/>
      <c r="J1050" s="14"/>
      <c r="K1050" s="14"/>
      <c r="L1050" s="14"/>
      <c r="M1050" s="14"/>
      <c r="N1050" s="14"/>
      <c r="O1050" s="14"/>
      <c r="P1050" s="14"/>
      <c r="Q1050" s="14"/>
      <c r="R1050" s="14"/>
      <c r="S1050" s="14"/>
      <c r="T1050" s="14"/>
      <c r="U1050" s="14"/>
      <c r="V1050" s="14"/>
      <c r="W1050" s="14"/>
      <c r="X1050" s="14"/>
      <c r="Y1050" s="14"/>
      <c r="Z1050" s="14"/>
      <c r="AA1050" s="14"/>
      <c r="AB1050" s="14"/>
      <c r="AC1050" s="14"/>
    </row>
    <row r="1051" spans="1:29" ht="21.95" customHeight="1" x14ac:dyDescent="0.2">
      <c r="A1051" s="14"/>
      <c r="B1051" s="14"/>
      <c r="C1051" s="14"/>
      <c r="D1051" s="14"/>
      <c r="E1051" s="14"/>
      <c r="F1051" s="14"/>
      <c r="G1051" s="14"/>
      <c r="H1051" s="14"/>
      <c r="I1051" s="14"/>
      <c r="J1051" s="14"/>
      <c r="K1051" s="14"/>
      <c r="L1051" s="14"/>
      <c r="M1051" s="14"/>
      <c r="N1051" s="14"/>
      <c r="O1051" s="14"/>
      <c r="P1051" s="14"/>
      <c r="Q1051" s="14"/>
      <c r="R1051" s="14"/>
      <c r="S1051" s="14"/>
      <c r="T1051" s="14"/>
      <c r="U1051" s="14"/>
      <c r="V1051" s="14"/>
      <c r="W1051" s="14"/>
      <c r="X1051" s="14"/>
      <c r="Y1051" s="14"/>
      <c r="Z1051" s="14"/>
      <c r="AA1051" s="14"/>
      <c r="AB1051" s="14"/>
      <c r="AC1051" s="14"/>
    </row>
    <row r="1052" spans="1:29" ht="21.95" customHeight="1" x14ac:dyDescent="0.2">
      <c r="A1052" s="14"/>
      <c r="B1052" s="14"/>
      <c r="C1052" s="14"/>
      <c r="D1052" s="14"/>
      <c r="E1052" s="14"/>
      <c r="F1052" s="14"/>
      <c r="G1052" s="14"/>
      <c r="H1052" s="14"/>
      <c r="I1052" s="14"/>
      <c r="J1052" s="14"/>
      <c r="K1052" s="14"/>
      <c r="L1052" s="14"/>
      <c r="M1052" s="14"/>
      <c r="N1052" s="14"/>
      <c r="O1052" s="14"/>
      <c r="P1052" s="14"/>
      <c r="Q1052" s="14"/>
      <c r="R1052" s="14"/>
      <c r="S1052" s="14"/>
      <c r="T1052" s="14"/>
      <c r="U1052" s="14"/>
      <c r="V1052" s="14"/>
      <c r="W1052" s="14"/>
      <c r="X1052" s="14"/>
      <c r="Y1052" s="14"/>
      <c r="Z1052" s="14"/>
      <c r="AA1052" s="14"/>
      <c r="AB1052" s="14"/>
      <c r="AC1052" s="14"/>
    </row>
    <row r="1053" spans="1:29" ht="21.95" customHeight="1" x14ac:dyDescent="0.2">
      <c r="A1053" s="14"/>
      <c r="B1053" s="14"/>
      <c r="C1053" s="14"/>
      <c r="D1053" s="14"/>
      <c r="E1053" s="14"/>
      <c r="F1053" s="14"/>
      <c r="G1053" s="14"/>
      <c r="H1053" s="14"/>
      <c r="I1053" s="14"/>
      <c r="J1053" s="14"/>
      <c r="K1053" s="14"/>
      <c r="L1053" s="14"/>
      <c r="M1053" s="14"/>
      <c r="N1053" s="14"/>
      <c r="O1053" s="14"/>
      <c r="P1053" s="14"/>
      <c r="Q1053" s="14"/>
      <c r="R1053" s="14"/>
      <c r="S1053" s="14"/>
      <c r="T1053" s="14"/>
      <c r="U1053" s="14"/>
      <c r="V1053" s="14"/>
      <c r="W1053" s="14"/>
      <c r="X1053" s="14"/>
      <c r="Y1053" s="14"/>
      <c r="Z1053" s="14"/>
      <c r="AA1053" s="14"/>
      <c r="AB1053" s="14"/>
      <c r="AC1053" s="14"/>
    </row>
    <row r="1054" spans="1:29" ht="21.95" customHeight="1" x14ac:dyDescent="0.2">
      <c r="A1054" s="14"/>
      <c r="B1054" s="14"/>
      <c r="C1054" s="14"/>
      <c r="D1054" s="14"/>
      <c r="E1054" s="14"/>
      <c r="F1054" s="14"/>
      <c r="G1054" s="14"/>
      <c r="H1054" s="14"/>
      <c r="I1054" s="14"/>
      <c r="J1054" s="14"/>
      <c r="K1054" s="14"/>
      <c r="L1054" s="14"/>
      <c r="M1054" s="14"/>
      <c r="N1054" s="14"/>
      <c r="O1054" s="14"/>
      <c r="P1054" s="14"/>
      <c r="Q1054" s="14"/>
      <c r="R1054" s="14"/>
      <c r="S1054" s="14"/>
      <c r="T1054" s="14"/>
      <c r="U1054" s="14"/>
      <c r="V1054" s="14"/>
      <c r="W1054" s="14"/>
      <c r="X1054" s="14"/>
      <c r="Y1054" s="14"/>
      <c r="Z1054" s="14"/>
      <c r="AA1054" s="14"/>
      <c r="AB1054" s="14"/>
      <c r="AC1054" s="14"/>
    </row>
    <row r="1055" spans="1:29" ht="21.95" customHeight="1" x14ac:dyDescent="0.2">
      <c r="A1055" s="14"/>
      <c r="B1055" s="14"/>
      <c r="C1055" s="14"/>
      <c r="D1055" s="14"/>
      <c r="E1055" s="14"/>
      <c r="F1055" s="14"/>
      <c r="G1055" s="14"/>
      <c r="H1055" s="14"/>
      <c r="I1055" s="14"/>
      <c r="J1055" s="14"/>
      <c r="K1055" s="14"/>
      <c r="L1055" s="14"/>
      <c r="M1055" s="14"/>
      <c r="N1055" s="14"/>
      <c r="O1055" s="14"/>
      <c r="P1055" s="14"/>
      <c r="Q1055" s="14"/>
      <c r="R1055" s="14"/>
      <c r="S1055" s="14"/>
      <c r="T1055" s="14"/>
      <c r="U1055" s="14"/>
      <c r="V1055" s="14"/>
      <c r="W1055" s="14"/>
      <c r="X1055" s="14"/>
      <c r="Y1055" s="14"/>
      <c r="Z1055" s="14"/>
      <c r="AA1055" s="14"/>
      <c r="AB1055" s="14"/>
      <c r="AC1055" s="14"/>
    </row>
    <row r="1056" spans="1:29" ht="21.95" customHeight="1" x14ac:dyDescent="0.2">
      <c r="A1056" s="14"/>
      <c r="B1056" s="14"/>
      <c r="C1056" s="14"/>
      <c r="D1056" s="14"/>
      <c r="E1056" s="14"/>
      <c r="F1056" s="14"/>
      <c r="G1056" s="14"/>
      <c r="H1056" s="14"/>
      <c r="I1056" s="14"/>
      <c r="J1056" s="14"/>
      <c r="K1056" s="14"/>
      <c r="L1056" s="14"/>
      <c r="M1056" s="14"/>
      <c r="N1056" s="14"/>
      <c r="O1056" s="14"/>
      <c r="P1056" s="14"/>
      <c r="Q1056" s="14"/>
      <c r="R1056" s="14"/>
      <c r="S1056" s="14"/>
      <c r="T1056" s="14"/>
      <c r="U1056" s="14"/>
      <c r="V1056" s="14"/>
      <c r="W1056" s="14"/>
      <c r="X1056" s="14"/>
      <c r="Y1056" s="14"/>
      <c r="Z1056" s="14"/>
      <c r="AA1056" s="14"/>
      <c r="AB1056" s="14"/>
      <c r="AC1056" s="14"/>
    </row>
    <row r="1057" spans="1:29" ht="21.95" customHeight="1" x14ac:dyDescent="0.2">
      <c r="A1057" s="14"/>
      <c r="B1057" s="14"/>
      <c r="C1057" s="14"/>
      <c r="D1057" s="14"/>
      <c r="E1057" s="14"/>
      <c r="F1057" s="14"/>
      <c r="G1057" s="14"/>
      <c r="H1057" s="14"/>
      <c r="I1057" s="14"/>
      <c r="J1057" s="14"/>
      <c r="K1057" s="14"/>
      <c r="L1057" s="14"/>
      <c r="M1057" s="14"/>
      <c r="N1057" s="14"/>
      <c r="O1057" s="14"/>
      <c r="P1057" s="14"/>
      <c r="Q1057" s="14"/>
      <c r="R1057" s="14"/>
      <c r="S1057" s="14"/>
      <c r="T1057" s="14"/>
      <c r="U1057" s="14"/>
      <c r="V1057" s="14"/>
      <c r="W1057" s="14"/>
      <c r="X1057" s="14"/>
      <c r="Y1057" s="14"/>
      <c r="Z1057" s="14"/>
      <c r="AA1057" s="14"/>
      <c r="AB1057" s="14"/>
      <c r="AC1057" s="14"/>
    </row>
    <row r="1058" spans="1:29" ht="21.95" customHeight="1" x14ac:dyDescent="0.2">
      <c r="A1058" s="14"/>
      <c r="B1058" s="14"/>
      <c r="C1058" s="14"/>
      <c r="D1058" s="14"/>
      <c r="E1058" s="14"/>
      <c r="F1058" s="14"/>
      <c r="G1058" s="14"/>
      <c r="H1058" s="14"/>
      <c r="I1058" s="14"/>
      <c r="J1058" s="14"/>
      <c r="K1058" s="14"/>
      <c r="L1058" s="14"/>
      <c r="M1058" s="14"/>
      <c r="N1058" s="14"/>
      <c r="O1058" s="14"/>
      <c r="P1058" s="14"/>
      <c r="Q1058" s="14"/>
      <c r="R1058" s="14"/>
      <c r="S1058" s="14"/>
      <c r="T1058" s="14"/>
      <c r="U1058" s="14"/>
      <c r="V1058" s="14"/>
      <c r="W1058" s="14"/>
      <c r="X1058" s="14"/>
      <c r="Y1058" s="14"/>
      <c r="Z1058" s="14"/>
      <c r="AA1058" s="14"/>
      <c r="AB1058" s="14"/>
      <c r="AC1058" s="14"/>
    </row>
    <row r="1059" spans="1:29" ht="21.95" customHeight="1" x14ac:dyDescent="0.2">
      <c r="A1059" s="14"/>
      <c r="B1059" s="14"/>
      <c r="C1059" s="14"/>
      <c r="D1059" s="14"/>
      <c r="E1059" s="14"/>
      <c r="F1059" s="14"/>
      <c r="G1059" s="14"/>
      <c r="H1059" s="14"/>
      <c r="I1059" s="14"/>
      <c r="J1059" s="14"/>
      <c r="K1059" s="14"/>
      <c r="L1059" s="14"/>
      <c r="M1059" s="14"/>
      <c r="N1059" s="14"/>
      <c r="O1059" s="14"/>
      <c r="P1059" s="14"/>
      <c r="Q1059" s="14"/>
      <c r="R1059" s="14"/>
      <c r="S1059" s="14"/>
      <c r="T1059" s="14"/>
      <c r="U1059" s="14"/>
      <c r="V1059" s="14"/>
      <c r="W1059" s="14"/>
      <c r="X1059" s="14"/>
      <c r="Y1059" s="14"/>
      <c r="Z1059" s="14"/>
      <c r="AA1059" s="14"/>
      <c r="AB1059" s="14"/>
      <c r="AC1059" s="14"/>
    </row>
    <row r="1060" spans="1:29" ht="21.95" customHeight="1" x14ac:dyDescent="0.2">
      <c r="A1060" s="14"/>
      <c r="B1060" s="14"/>
      <c r="C1060" s="14"/>
      <c r="D1060" s="14"/>
      <c r="E1060" s="14"/>
      <c r="F1060" s="14"/>
      <c r="G1060" s="14"/>
      <c r="H1060" s="14"/>
      <c r="I1060" s="14"/>
      <c r="J1060" s="14"/>
      <c r="K1060" s="14"/>
      <c r="L1060" s="14"/>
      <c r="M1060" s="14"/>
      <c r="N1060" s="14"/>
      <c r="O1060" s="14"/>
      <c r="P1060" s="14"/>
      <c r="Q1060" s="14"/>
      <c r="R1060" s="14"/>
      <c r="S1060" s="14"/>
      <c r="T1060" s="14"/>
      <c r="U1060" s="14"/>
      <c r="V1060" s="14"/>
      <c r="W1060" s="14"/>
      <c r="X1060" s="14"/>
      <c r="Y1060" s="14"/>
      <c r="Z1060" s="14"/>
      <c r="AA1060" s="14"/>
      <c r="AB1060" s="14"/>
      <c r="AC1060" s="14"/>
    </row>
    <row r="1061" spans="1:29" ht="21.95" customHeight="1" x14ac:dyDescent="0.2">
      <c r="A1061" s="14"/>
      <c r="B1061" s="14"/>
      <c r="C1061" s="14"/>
      <c r="D1061" s="14"/>
      <c r="E1061" s="14"/>
      <c r="F1061" s="14"/>
      <c r="G1061" s="14"/>
      <c r="H1061" s="14"/>
      <c r="I1061" s="14"/>
      <c r="J1061" s="14"/>
      <c r="K1061" s="14"/>
      <c r="L1061" s="14"/>
      <c r="M1061" s="14"/>
      <c r="N1061" s="14"/>
      <c r="O1061" s="14"/>
      <c r="P1061" s="14"/>
      <c r="Q1061" s="14"/>
      <c r="R1061" s="14"/>
      <c r="S1061" s="14"/>
      <c r="T1061" s="14"/>
      <c r="U1061" s="14"/>
      <c r="V1061" s="14"/>
      <c r="W1061" s="14"/>
      <c r="X1061" s="14"/>
      <c r="Y1061" s="14"/>
      <c r="Z1061" s="14"/>
      <c r="AA1061" s="14"/>
      <c r="AB1061" s="14"/>
      <c r="AC1061" s="14"/>
    </row>
    <row r="1062" spans="1:29" ht="21.95" customHeight="1" x14ac:dyDescent="0.2">
      <c r="A1062" s="14"/>
      <c r="B1062" s="14"/>
      <c r="C1062" s="14"/>
      <c r="D1062" s="14"/>
      <c r="E1062" s="14"/>
      <c r="F1062" s="14"/>
      <c r="G1062" s="14"/>
      <c r="H1062" s="14"/>
      <c r="I1062" s="14"/>
      <c r="J1062" s="14"/>
      <c r="K1062" s="14"/>
      <c r="L1062" s="14"/>
      <c r="M1062" s="14"/>
      <c r="N1062" s="14"/>
      <c r="O1062" s="14"/>
      <c r="P1062" s="14"/>
      <c r="Q1062" s="14"/>
      <c r="R1062" s="14"/>
      <c r="S1062" s="14"/>
      <c r="T1062" s="14"/>
      <c r="U1062" s="14"/>
      <c r="V1062" s="14"/>
      <c r="W1062" s="14"/>
      <c r="X1062" s="14"/>
      <c r="Y1062" s="14"/>
      <c r="Z1062" s="14"/>
      <c r="AA1062" s="14"/>
      <c r="AB1062" s="14"/>
      <c r="AC1062" s="14"/>
    </row>
    <row r="1063" spans="1:29" ht="21.95" customHeight="1" x14ac:dyDescent="0.2">
      <c r="A1063" s="14"/>
      <c r="B1063" s="14"/>
      <c r="C1063" s="14"/>
      <c r="D1063" s="14"/>
      <c r="E1063" s="14"/>
      <c r="F1063" s="14"/>
      <c r="G1063" s="14"/>
      <c r="H1063" s="14"/>
      <c r="I1063" s="14"/>
      <c r="J1063" s="14"/>
      <c r="K1063" s="14"/>
      <c r="L1063" s="14"/>
      <c r="M1063" s="14"/>
      <c r="N1063" s="14"/>
      <c r="O1063" s="14"/>
      <c r="P1063" s="14"/>
      <c r="Q1063" s="14"/>
      <c r="R1063" s="14"/>
      <c r="S1063" s="14"/>
      <c r="T1063" s="14"/>
      <c r="U1063" s="14"/>
      <c r="V1063" s="14"/>
      <c r="W1063" s="14"/>
      <c r="X1063" s="14"/>
      <c r="Y1063" s="14"/>
      <c r="Z1063" s="14"/>
      <c r="AA1063" s="14"/>
      <c r="AB1063" s="14"/>
      <c r="AC1063" s="14"/>
    </row>
    <row r="1064" spans="1:29" ht="21.95" customHeight="1" x14ac:dyDescent="0.2">
      <c r="A1064" s="14"/>
      <c r="B1064" s="14"/>
      <c r="C1064" s="14"/>
      <c r="D1064" s="14"/>
      <c r="E1064" s="14"/>
      <c r="F1064" s="14"/>
      <c r="G1064" s="14"/>
      <c r="H1064" s="14"/>
      <c r="I1064" s="14"/>
      <c r="J1064" s="14"/>
      <c r="K1064" s="14"/>
      <c r="L1064" s="14"/>
      <c r="M1064" s="14"/>
      <c r="N1064" s="14"/>
      <c r="O1064" s="14"/>
      <c r="P1064" s="14"/>
      <c r="Q1064" s="14"/>
      <c r="R1064" s="14"/>
      <c r="S1064" s="14"/>
      <c r="T1064" s="14"/>
      <c r="U1064" s="14"/>
      <c r="V1064" s="14"/>
      <c r="W1064" s="14"/>
      <c r="X1064" s="14"/>
      <c r="Y1064" s="14"/>
      <c r="Z1064" s="14"/>
      <c r="AA1064" s="14"/>
      <c r="AB1064" s="14"/>
      <c r="AC1064" s="14"/>
    </row>
    <row r="1065" spans="1:29" ht="21.95" customHeight="1" x14ac:dyDescent="0.2">
      <c r="A1065" s="14"/>
      <c r="B1065" s="14"/>
      <c r="C1065" s="14"/>
      <c r="D1065" s="14"/>
      <c r="E1065" s="14"/>
      <c r="F1065" s="14"/>
      <c r="G1065" s="14"/>
      <c r="H1065" s="14"/>
      <c r="I1065" s="14"/>
      <c r="J1065" s="14"/>
      <c r="K1065" s="14"/>
      <c r="L1065" s="14"/>
      <c r="M1065" s="14"/>
      <c r="N1065" s="14"/>
      <c r="O1065" s="14"/>
      <c r="P1065" s="14"/>
      <c r="Q1065" s="14"/>
      <c r="R1065" s="14"/>
      <c r="S1065" s="14"/>
      <c r="T1065" s="14"/>
      <c r="U1065" s="14"/>
      <c r="V1065" s="14"/>
      <c r="W1065" s="14"/>
      <c r="X1065" s="14"/>
      <c r="Y1065" s="14"/>
      <c r="Z1065" s="14"/>
      <c r="AA1065" s="14"/>
      <c r="AB1065" s="14"/>
      <c r="AC1065" s="14"/>
    </row>
    <row r="1066" spans="1:29" ht="21.95" customHeight="1" x14ac:dyDescent="0.2">
      <c r="A1066" s="14"/>
      <c r="B1066" s="14"/>
      <c r="C1066" s="14"/>
      <c r="D1066" s="14"/>
      <c r="E1066" s="14"/>
      <c r="F1066" s="14"/>
      <c r="G1066" s="14"/>
      <c r="H1066" s="14"/>
      <c r="I1066" s="14"/>
      <c r="J1066" s="14"/>
      <c r="K1066" s="14"/>
      <c r="L1066" s="14"/>
      <c r="M1066" s="14"/>
      <c r="N1066" s="14"/>
      <c r="O1066" s="14"/>
      <c r="P1066" s="14"/>
      <c r="Q1066" s="14"/>
      <c r="R1066" s="14"/>
      <c r="S1066" s="14"/>
      <c r="T1066" s="14"/>
      <c r="U1066" s="14"/>
      <c r="V1066" s="14"/>
      <c r="W1066" s="14"/>
      <c r="X1066" s="14"/>
      <c r="Y1066" s="14"/>
      <c r="Z1066" s="14"/>
      <c r="AA1066" s="14"/>
      <c r="AB1066" s="14"/>
      <c r="AC1066" s="14"/>
    </row>
    <row r="1067" spans="1:29" ht="21.95" customHeight="1" x14ac:dyDescent="0.2">
      <c r="A1067" s="14"/>
      <c r="B1067" s="14"/>
      <c r="C1067" s="14"/>
      <c r="D1067" s="14"/>
      <c r="E1067" s="14"/>
      <c r="F1067" s="14"/>
      <c r="G1067" s="14"/>
      <c r="H1067" s="14"/>
      <c r="I1067" s="14"/>
      <c r="J1067" s="14"/>
      <c r="K1067" s="14"/>
      <c r="L1067" s="14"/>
      <c r="M1067" s="14"/>
      <c r="N1067" s="14"/>
      <c r="O1067" s="14"/>
      <c r="P1067" s="14"/>
      <c r="Q1067" s="14"/>
      <c r="R1067" s="14"/>
      <c r="S1067" s="14"/>
      <c r="T1067" s="14"/>
      <c r="U1067" s="14"/>
      <c r="V1067" s="14"/>
      <c r="W1067" s="14"/>
      <c r="X1067" s="14"/>
      <c r="Y1067" s="14"/>
      <c r="Z1067" s="14"/>
      <c r="AA1067" s="14"/>
      <c r="AB1067" s="14"/>
      <c r="AC1067" s="14"/>
    </row>
    <row r="1068" spans="1:29" ht="21.95" customHeight="1" x14ac:dyDescent="0.2">
      <c r="A1068" s="14"/>
      <c r="B1068" s="14"/>
      <c r="C1068" s="14"/>
      <c r="D1068" s="14"/>
      <c r="E1068" s="14"/>
      <c r="F1068" s="14"/>
      <c r="G1068" s="14"/>
      <c r="H1068" s="14"/>
      <c r="I1068" s="14"/>
      <c r="J1068" s="14"/>
      <c r="K1068" s="14"/>
      <c r="L1068" s="14"/>
      <c r="M1068" s="14"/>
      <c r="N1068" s="14"/>
      <c r="O1068" s="14"/>
      <c r="P1068" s="14"/>
      <c r="Q1068" s="14"/>
      <c r="R1068" s="14"/>
      <c r="S1068" s="14"/>
      <c r="T1068" s="14"/>
      <c r="U1068" s="14"/>
      <c r="V1068" s="14"/>
      <c r="W1068" s="14"/>
      <c r="X1068" s="14"/>
      <c r="Y1068" s="14"/>
      <c r="Z1068" s="14"/>
      <c r="AA1068" s="14"/>
      <c r="AB1068" s="14"/>
      <c r="AC1068" s="14"/>
    </row>
    <row r="1069" spans="1:29" ht="21.95" customHeight="1" x14ac:dyDescent="0.2">
      <c r="A1069" s="14"/>
      <c r="B1069" s="14"/>
      <c r="C1069" s="14"/>
      <c r="D1069" s="14"/>
      <c r="E1069" s="14"/>
      <c r="F1069" s="14"/>
      <c r="G1069" s="14"/>
      <c r="H1069" s="14"/>
      <c r="I1069" s="14"/>
      <c r="J1069" s="14"/>
      <c r="K1069" s="14"/>
      <c r="L1069" s="14"/>
      <c r="M1069" s="14"/>
      <c r="N1069" s="14"/>
      <c r="O1069" s="14"/>
      <c r="P1069" s="14"/>
      <c r="Q1069" s="14"/>
      <c r="R1069" s="14"/>
      <c r="S1069" s="14"/>
      <c r="T1069" s="14"/>
      <c r="U1069" s="14"/>
      <c r="V1069" s="14"/>
      <c r="W1069" s="14"/>
      <c r="X1069" s="14"/>
      <c r="Y1069" s="14"/>
      <c r="Z1069" s="14"/>
      <c r="AA1069" s="14"/>
      <c r="AB1069" s="14"/>
      <c r="AC1069" s="14"/>
    </row>
    <row r="1070" spans="1:29" ht="21.95" customHeight="1" x14ac:dyDescent="0.2">
      <c r="A1070" s="14"/>
      <c r="B1070" s="14"/>
      <c r="C1070" s="14"/>
      <c r="D1070" s="14"/>
      <c r="E1070" s="14"/>
      <c r="F1070" s="14"/>
      <c r="G1070" s="14"/>
      <c r="H1070" s="14"/>
      <c r="I1070" s="14"/>
      <c r="J1070" s="14"/>
      <c r="K1070" s="14"/>
      <c r="L1070" s="14"/>
      <c r="M1070" s="14"/>
      <c r="N1070" s="14"/>
      <c r="O1070" s="14"/>
      <c r="P1070" s="14"/>
      <c r="Q1070" s="14"/>
      <c r="R1070" s="14"/>
      <c r="S1070" s="14"/>
      <c r="T1070" s="14"/>
      <c r="U1070" s="14"/>
      <c r="V1070" s="14"/>
      <c r="W1070" s="14"/>
      <c r="X1070" s="14"/>
      <c r="Y1070" s="14"/>
      <c r="Z1070" s="14"/>
      <c r="AA1070" s="14"/>
      <c r="AB1070" s="14"/>
      <c r="AC1070" s="14"/>
    </row>
    <row r="1071" spans="1:29" ht="21.95" customHeight="1" x14ac:dyDescent="0.2">
      <c r="A1071" s="14"/>
      <c r="B1071" s="14"/>
      <c r="C1071" s="14"/>
      <c r="D1071" s="14"/>
      <c r="E1071" s="14"/>
      <c r="F1071" s="14"/>
      <c r="G1071" s="14"/>
      <c r="H1071" s="14"/>
      <c r="I1071" s="14"/>
      <c r="J1071" s="14"/>
      <c r="K1071" s="14"/>
      <c r="L1071" s="14"/>
      <c r="M1071" s="14"/>
      <c r="N1071" s="14"/>
      <c r="O1071" s="14"/>
      <c r="P1071" s="14"/>
      <c r="Q1071" s="14"/>
      <c r="R1071" s="14"/>
      <c r="S1071" s="14"/>
      <c r="T1071" s="14"/>
      <c r="U1071" s="14"/>
      <c r="V1071" s="14"/>
      <c r="W1071" s="14"/>
      <c r="X1071" s="14"/>
      <c r="Y1071" s="14"/>
      <c r="Z1071" s="14"/>
      <c r="AA1071" s="14"/>
      <c r="AB1071" s="14"/>
      <c r="AC1071" s="14"/>
    </row>
    <row r="1072" spans="1:29" ht="21.95" customHeight="1" x14ac:dyDescent="0.2">
      <c r="A1072" s="14"/>
      <c r="B1072" s="14"/>
      <c r="C1072" s="14"/>
      <c r="D1072" s="14"/>
      <c r="E1072" s="14"/>
      <c r="F1072" s="14"/>
      <c r="G1072" s="14"/>
      <c r="H1072" s="14"/>
      <c r="I1072" s="14"/>
      <c r="J1072" s="14"/>
      <c r="K1072" s="14"/>
      <c r="L1072" s="14"/>
      <c r="M1072" s="14"/>
      <c r="N1072" s="14"/>
      <c r="O1072" s="14"/>
      <c r="P1072" s="14"/>
      <c r="Q1072" s="14"/>
      <c r="R1072" s="14"/>
      <c r="S1072" s="14"/>
      <c r="T1072" s="14"/>
      <c r="U1072" s="14"/>
      <c r="V1072" s="14"/>
      <c r="W1072" s="14"/>
      <c r="X1072" s="14"/>
      <c r="Y1072" s="14"/>
      <c r="Z1072" s="14"/>
      <c r="AA1072" s="14"/>
      <c r="AB1072" s="14"/>
      <c r="AC1072" s="14"/>
    </row>
    <row r="1073" spans="1:29" ht="21.95" customHeight="1" x14ac:dyDescent="0.2">
      <c r="A1073" s="14"/>
      <c r="B1073" s="14"/>
      <c r="C1073" s="14"/>
      <c r="D1073" s="14"/>
      <c r="E1073" s="14"/>
      <c r="F1073" s="14"/>
      <c r="G1073" s="14"/>
      <c r="H1073" s="14"/>
      <c r="I1073" s="14"/>
      <c r="J1073" s="14"/>
      <c r="K1073" s="14"/>
      <c r="L1073" s="14"/>
      <c r="M1073" s="14"/>
      <c r="N1073" s="14"/>
      <c r="O1073" s="14"/>
      <c r="P1073" s="14"/>
      <c r="Q1073" s="14"/>
      <c r="R1073" s="14"/>
      <c r="S1073" s="14"/>
      <c r="T1073" s="14"/>
      <c r="U1073" s="14"/>
      <c r="V1073" s="14"/>
      <c r="W1073" s="14"/>
      <c r="X1073" s="14"/>
      <c r="Y1073" s="14"/>
      <c r="Z1073" s="14"/>
      <c r="AA1073" s="14"/>
      <c r="AB1073" s="14"/>
      <c r="AC1073" s="14"/>
    </row>
    <row r="1074" spans="1:29" ht="21.95" customHeight="1" x14ac:dyDescent="0.2">
      <c r="A1074" s="14"/>
      <c r="B1074" s="14"/>
      <c r="C1074" s="14"/>
      <c r="D1074" s="14"/>
      <c r="E1074" s="14"/>
      <c r="F1074" s="14"/>
      <c r="G1074" s="14"/>
      <c r="H1074" s="14"/>
      <c r="I1074" s="14"/>
      <c r="J1074" s="14"/>
      <c r="K1074" s="14"/>
      <c r="L1074" s="14"/>
      <c r="M1074" s="14"/>
      <c r="N1074" s="14"/>
      <c r="O1074" s="14"/>
      <c r="P1074" s="14"/>
      <c r="Q1074" s="14"/>
      <c r="R1074" s="14"/>
      <c r="S1074" s="14"/>
      <c r="T1074" s="14"/>
      <c r="U1074" s="14"/>
      <c r="V1074" s="14"/>
      <c r="W1074" s="14"/>
      <c r="X1074" s="14"/>
      <c r="Y1074" s="14"/>
      <c r="Z1074" s="14"/>
      <c r="AA1074" s="14"/>
      <c r="AB1074" s="14"/>
      <c r="AC1074" s="14"/>
    </row>
    <row r="1075" spans="1:29" ht="21.95" customHeight="1" x14ac:dyDescent="0.2">
      <c r="A1075" s="14"/>
      <c r="B1075" s="14"/>
      <c r="C1075" s="14"/>
      <c r="D1075" s="14"/>
      <c r="E1075" s="14"/>
      <c r="F1075" s="14"/>
      <c r="G1075" s="14"/>
      <c r="H1075" s="14"/>
      <c r="I1075" s="14"/>
      <c r="J1075" s="14"/>
      <c r="K1075" s="14"/>
      <c r="L1075" s="14"/>
      <c r="M1075" s="14"/>
      <c r="N1075" s="14"/>
      <c r="O1075" s="14"/>
      <c r="P1075" s="14"/>
      <c r="Q1075" s="14"/>
      <c r="R1075" s="14"/>
      <c r="S1075" s="14"/>
      <c r="T1075" s="14"/>
      <c r="U1075" s="14"/>
      <c r="V1075" s="14"/>
      <c r="W1075" s="14"/>
      <c r="X1075" s="14"/>
      <c r="Y1075" s="14"/>
      <c r="Z1075" s="14"/>
      <c r="AA1075" s="14"/>
      <c r="AB1075" s="14"/>
      <c r="AC1075" s="14"/>
    </row>
    <row r="1076" spans="1:29" ht="21.95" customHeight="1" x14ac:dyDescent="0.2">
      <c r="A1076" s="14"/>
      <c r="B1076" s="14"/>
      <c r="C1076" s="14"/>
      <c r="D1076" s="14"/>
      <c r="E1076" s="14"/>
      <c r="F1076" s="14"/>
      <c r="G1076" s="14"/>
      <c r="H1076" s="14"/>
      <c r="I1076" s="14"/>
      <c r="J1076" s="14"/>
      <c r="K1076" s="14"/>
      <c r="L1076" s="14"/>
      <c r="M1076" s="14"/>
      <c r="N1076" s="14"/>
      <c r="O1076" s="14"/>
      <c r="P1076" s="14"/>
      <c r="Q1076" s="14"/>
      <c r="R1076" s="14"/>
      <c r="S1076" s="14"/>
      <c r="T1076" s="14"/>
      <c r="U1076" s="14"/>
      <c r="V1076" s="14"/>
      <c r="W1076" s="14"/>
      <c r="X1076" s="14"/>
      <c r="Y1076" s="14"/>
      <c r="Z1076" s="14"/>
      <c r="AA1076" s="14"/>
      <c r="AB1076" s="14"/>
      <c r="AC1076" s="14"/>
    </row>
    <row r="1077" spans="1:29" ht="21.95" customHeight="1" x14ac:dyDescent="0.2">
      <c r="A1077" s="14"/>
      <c r="B1077" s="14"/>
      <c r="C1077" s="14"/>
      <c r="D1077" s="14"/>
      <c r="E1077" s="14"/>
      <c r="F1077" s="14"/>
      <c r="G1077" s="14"/>
      <c r="H1077" s="14"/>
      <c r="I1077" s="14"/>
      <c r="J1077" s="14"/>
      <c r="K1077" s="14"/>
      <c r="L1077" s="14"/>
      <c r="M1077" s="14"/>
      <c r="N1077" s="14"/>
      <c r="O1077" s="14"/>
      <c r="P1077" s="14"/>
      <c r="Q1077" s="14"/>
      <c r="R1077" s="14"/>
      <c r="S1077" s="14"/>
      <c r="T1077" s="14"/>
      <c r="U1077" s="14"/>
      <c r="V1077" s="14"/>
      <c r="W1077" s="14"/>
      <c r="X1077" s="14"/>
      <c r="Y1077" s="14"/>
      <c r="Z1077" s="14"/>
      <c r="AA1077" s="14"/>
      <c r="AB1077" s="14"/>
      <c r="AC1077" s="14"/>
    </row>
    <row r="1078" spans="1:29" ht="21.95" customHeight="1" x14ac:dyDescent="0.2">
      <c r="A1078" s="14"/>
      <c r="B1078" s="14"/>
      <c r="C1078" s="14"/>
      <c r="D1078" s="14"/>
      <c r="E1078" s="14"/>
      <c r="F1078" s="14"/>
      <c r="G1078" s="14"/>
      <c r="H1078" s="14"/>
      <c r="I1078" s="14"/>
      <c r="J1078" s="14"/>
      <c r="K1078" s="14"/>
      <c r="L1078" s="14"/>
      <c r="M1078" s="14"/>
      <c r="N1078" s="14"/>
      <c r="O1078" s="14"/>
      <c r="P1078" s="14"/>
      <c r="Q1078" s="14"/>
      <c r="R1078" s="14"/>
      <c r="S1078" s="14"/>
      <c r="T1078" s="14"/>
      <c r="U1078" s="14"/>
      <c r="V1078" s="14"/>
      <c r="W1078" s="14"/>
      <c r="X1078" s="14"/>
      <c r="Y1078" s="14"/>
      <c r="Z1078" s="14"/>
      <c r="AA1078" s="14"/>
      <c r="AB1078" s="14"/>
      <c r="AC1078" s="14"/>
    </row>
    <row r="1079" spans="1:29" ht="21.95" customHeight="1" x14ac:dyDescent="0.2">
      <c r="A1079" s="14"/>
      <c r="B1079" s="14"/>
      <c r="C1079" s="14"/>
      <c r="D1079" s="14"/>
      <c r="E1079" s="14"/>
      <c r="F1079" s="14"/>
      <c r="G1079" s="14"/>
      <c r="H1079" s="14"/>
      <c r="I1079" s="14"/>
      <c r="J1079" s="14"/>
      <c r="K1079" s="14"/>
      <c r="L1079" s="14"/>
      <c r="M1079" s="14"/>
      <c r="N1079" s="14"/>
      <c r="O1079" s="14"/>
      <c r="P1079" s="14"/>
      <c r="Q1079" s="14"/>
      <c r="R1079" s="14"/>
      <c r="S1079" s="14"/>
      <c r="T1079" s="14"/>
      <c r="U1079" s="14"/>
      <c r="V1079" s="14"/>
      <c r="W1079" s="14"/>
      <c r="X1079" s="14"/>
      <c r="Y1079" s="14"/>
      <c r="Z1079" s="14"/>
      <c r="AA1079" s="14"/>
      <c r="AB1079" s="14"/>
      <c r="AC1079" s="14"/>
    </row>
    <row r="1080" spans="1:29" ht="21.95" customHeight="1" x14ac:dyDescent="0.2">
      <c r="A1080" s="14"/>
      <c r="B1080" s="14"/>
      <c r="C1080" s="14"/>
      <c r="D1080" s="14"/>
      <c r="E1080" s="14"/>
      <c r="F1080" s="14"/>
      <c r="G1080" s="14"/>
      <c r="H1080" s="14"/>
      <c r="I1080" s="14"/>
      <c r="J1080" s="14"/>
      <c r="K1080" s="14"/>
      <c r="L1080" s="14"/>
      <c r="M1080" s="14"/>
      <c r="N1080" s="14"/>
      <c r="O1080" s="14"/>
      <c r="P1080" s="14"/>
      <c r="Q1080" s="14"/>
      <c r="R1080" s="14"/>
      <c r="S1080" s="14"/>
      <c r="T1080" s="14"/>
      <c r="U1080" s="14"/>
      <c r="V1080" s="14"/>
      <c r="W1080" s="14"/>
      <c r="X1080" s="14"/>
      <c r="Y1080" s="14"/>
      <c r="Z1080" s="14"/>
      <c r="AA1080" s="14"/>
      <c r="AB1080" s="14"/>
      <c r="AC1080" s="14"/>
    </row>
    <row r="1081" spans="1:29" ht="21.95" customHeight="1" x14ac:dyDescent="0.2">
      <c r="A1081" s="14"/>
      <c r="B1081" s="14"/>
      <c r="C1081" s="14"/>
      <c r="D1081" s="14"/>
      <c r="E1081" s="14"/>
      <c r="F1081" s="14"/>
      <c r="G1081" s="14"/>
      <c r="H1081" s="14"/>
      <c r="I1081" s="14"/>
      <c r="J1081" s="14"/>
      <c r="K1081" s="14"/>
      <c r="L1081" s="14"/>
      <c r="M1081" s="14"/>
      <c r="N1081" s="14"/>
      <c r="O1081" s="14"/>
      <c r="P1081" s="14"/>
      <c r="Q1081" s="14"/>
      <c r="R1081" s="14"/>
      <c r="S1081" s="14"/>
      <c r="T1081" s="14"/>
      <c r="U1081" s="14"/>
      <c r="V1081" s="14"/>
      <c r="W1081" s="14"/>
      <c r="X1081" s="14"/>
      <c r="Y1081" s="14"/>
      <c r="Z1081" s="14"/>
      <c r="AA1081" s="14"/>
      <c r="AB1081" s="14"/>
      <c r="AC1081" s="14"/>
    </row>
    <row r="1082" spans="1:29" ht="21.95" customHeight="1" x14ac:dyDescent="0.2">
      <c r="A1082" s="14"/>
      <c r="B1082" s="14"/>
      <c r="C1082" s="14"/>
      <c r="D1082" s="14"/>
      <c r="E1082" s="14"/>
      <c r="F1082" s="14"/>
      <c r="G1082" s="14"/>
      <c r="H1082" s="14"/>
      <c r="I1082" s="14"/>
      <c r="J1082" s="14"/>
      <c r="K1082" s="14"/>
      <c r="L1082" s="14"/>
      <c r="M1082" s="14"/>
      <c r="N1082" s="14"/>
      <c r="O1082" s="14"/>
      <c r="P1082" s="14"/>
      <c r="Q1082" s="14"/>
      <c r="R1082" s="14"/>
      <c r="S1082" s="14"/>
      <c r="T1082" s="14"/>
      <c r="U1082" s="14"/>
      <c r="V1082" s="14"/>
      <c r="W1082" s="14"/>
      <c r="X1082" s="14"/>
      <c r="Y1082" s="14"/>
      <c r="Z1082" s="14"/>
      <c r="AA1082" s="14"/>
      <c r="AB1082" s="14"/>
      <c r="AC1082" s="14"/>
    </row>
    <row r="1083" spans="1:29" ht="21.95" customHeight="1" x14ac:dyDescent="0.2">
      <c r="A1083" s="14"/>
      <c r="B1083" s="14"/>
      <c r="C1083" s="14"/>
      <c r="D1083" s="14"/>
      <c r="E1083" s="14"/>
      <c r="F1083" s="14"/>
      <c r="G1083" s="14"/>
      <c r="H1083" s="14"/>
      <c r="I1083" s="14"/>
      <c r="J1083" s="14"/>
      <c r="K1083" s="14"/>
      <c r="L1083" s="14"/>
      <c r="M1083" s="14"/>
      <c r="N1083" s="14"/>
      <c r="O1083" s="14"/>
      <c r="P1083" s="14"/>
      <c r="Q1083" s="14"/>
      <c r="R1083" s="14"/>
      <c r="S1083" s="14"/>
      <c r="T1083" s="14"/>
      <c r="U1083" s="14"/>
      <c r="V1083" s="14"/>
      <c r="W1083" s="14"/>
      <c r="X1083" s="14"/>
      <c r="Y1083" s="14"/>
      <c r="Z1083" s="14"/>
      <c r="AA1083" s="14"/>
      <c r="AB1083" s="14"/>
      <c r="AC1083" s="14"/>
    </row>
    <row r="1084" spans="1:29" ht="21.95" customHeight="1" x14ac:dyDescent="0.2">
      <c r="A1084" s="14"/>
      <c r="B1084" s="14"/>
      <c r="C1084" s="14"/>
      <c r="D1084" s="14"/>
      <c r="E1084" s="14"/>
      <c r="F1084" s="14"/>
      <c r="G1084" s="14"/>
      <c r="H1084" s="14"/>
      <c r="I1084" s="14"/>
      <c r="J1084" s="14"/>
      <c r="K1084" s="14"/>
      <c r="L1084" s="14"/>
      <c r="M1084" s="14"/>
      <c r="N1084" s="14"/>
      <c r="O1084" s="14"/>
      <c r="P1084" s="14"/>
      <c r="Q1084" s="14"/>
      <c r="R1084" s="14"/>
      <c r="S1084" s="14"/>
      <c r="T1084" s="14"/>
      <c r="U1084" s="14"/>
      <c r="V1084" s="14"/>
      <c r="W1084" s="14"/>
      <c r="X1084" s="14"/>
      <c r="Y1084" s="14"/>
      <c r="Z1084" s="14"/>
      <c r="AA1084" s="14"/>
      <c r="AB1084" s="14"/>
      <c r="AC1084" s="14"/>
    </row>
    <row r="1085" spans="1:29" ht="21.95" customHeight="1" x14ac:dyDescent="0.2">
      <c r="A1085" s="14"/>
      <c r="B1085" s="14"/>
      <c r="C1085" s="14"/>
      <c r="D1085" s="14"/>
      <c r="E1085" s="14"/>
      <c r="F1085" s="14"/>
      <c r="G1085" s="14"/>
      <c r="H1085" s="14"/>
      <c r="I1085" s="14"/>
      <c r="J1085" s="14"/>
      <c r="K1085" s="14"/>
      <c r="L1085" s="14"/>
      <c r="M1085" s="14"/>
      <c r="N1085" s="14"/>
      <c r="O1085" s="14"/>
      <c r="P1085" s="14"/>
      <c r="Q1085" s="14"/>
      <c r="R1085" s="14"/>
      <c r="S1085" s="14"/>
      <c r="T1085" s="14"/>
      <c r="U1085" s="14"/>
      <c r="V1085" s="14"/>
      <c r="W1085" s="14"/>
      <c r="X1085" s="14"/>
      <c r="Y1085" s="14"/>
      <c r="Z1085" s="14"/>
      <c r="AA1085" s="14"/>
      <c r="AB1085" s="14"/>
      <c r="AC1085" s="14"/>
    </row>
    <row r="1086" spans="1:29" ht="21.95" customHeight="1" x14ac:dyDescent="0.2">
      <c r="A1086" s="14"/>
      <c r="B1086" s="14"/>
      <c r="C1086" s="14"/>
      <c r="D1086" s="14"/>
      <c r="E1086" s="14"/>
      <c r="F1086" s="14"/>
      <c r="G1086" s="14"/>
      <c r="H1086" s="14"/>
      <c r="I1086" s="14"/>
      <c r="J1086" s="14"/>
      <c r="K1086" s="14"/>
      <c r="L1086" s="14"/>
      <c r="M1086" s="14"/>
      <c r="N1086" s="14"/>
      <c r="O1086" s="14"/>
      <c r="P1086" s="14"/>
      <c r="Q1086" s="14"/>
      <c r="R1086" s="14"/>
      <c r="S1086" s="14"/>
      <c r="T1086" s="14"/>
      <c r="U1086" s="14"/>
      <c r="V1086" s="14"/>
      <c r="W1086" s="14"/>
      <c r="X1086" s="14"/>
      <c r="Y1086" s="14"/>
      <c r="Z1086" s="14"/>
      <c r="AA1086" s="14"/>
      <c r="AB1086" s="14"/>
      <c r="AC1086" s="14"/>
    </row>
    <row r="1087" spans="1:29" ht="21.95" customHeight="1" x14ac:dyDescent="0.2">
      <c r="A1087" s="14"/>
      <c r="B1087" s="14"/>
      <c r="C1087" s="14"/>
      <c r="D1087" s="14"/>
      <c r="E1087" s="14"/>
      <c r="F1087" s="14"/>
      <c r="G1087" s="14"/>
      <c r="H1087" s="14"/>
      <c r="I1087" s="14"/>
      <c r="J1087" s="14"/>
      <c r="K1087" s="14"/>
      <c r="L1087" s="14"/>
      <c r="M1087" s="14"/>
      <c r="N1087" s="14"/>
      <c r="O1087" s="14"/>
      <c r="P1087" s="14"/>
      <c r="Q1087" s="14"/>
      <c r="R1087" s="14"/>
      <c r="S1087" s="14"/>
      <c r="T1087" s="14"/>
      <c r="U1087" s="14"/>
      <c r="V1087" s="14"/>
      <c r="W1087" s="14"/>
      <c r="X1087" s="14"/>
      <c r="Y1087" s="14"/>
      <c r="Z1087" s="14"/>
      <c r="AA1087" s="14"/>
      <c r="AB1087" s="14"/>
      <c r="AC1087" s="14"/>
    </row>
    <row r="1088" spans="1:29" ht="21.95" customHeight="1" x14ac:dyDescent="0.2">
      <c r="A1088" s="14"/>
      <c r="B1088" s="14"/>
      <c r="C1088" s="14"/>
      <c r="D1088" s="14"/>
      <c r="E1088" s="14"/>
      <c r="F1088" s="14"/>
      <c r="G1088" s="14"/>
      <c r="H1088" s="14"/>
      <c r="I1088" s="14"/>
      <c r="J1088" s="14"/>
      <c r="K1088" s="14"/>
      <c r="L1088" s="14"/>
      <c r="M1088" s="14"/>
      <c r="N1088" s="14"/>
      <c r="O1088" s="14"/>
      <c r="P1088" s="14"/>
      <c r="Q1088" s="14"/>
      <c r="R1088" s="14"/>
      <c r="S1088" s="14"/>
      <c r="T1088" s="14"/>
      <c r="U1088" s="14"/>
      <c r="V1088" s="14"/>
      <c r="W1088" s="14"/>
      <c r="X1088" s="14"/>
      <c r="Y1088" s="14"/>
      <c r="Z1088" s="14"/>
      <c r="AA1088" s="14"/>
      <c r="AB1088" s="14"/>
      <c r="AC1088" s="14"/>
    </row>
    <row r="1089" spans="1:29" ht="21.95" customHeight="1" x14ac:dyDescent="0.2">
      <c r="A1089" s="14"/>
      <c r="B1089" s="14"/>
      <c r="C1089" s="14"/>
      <c r="D1089" s="14"/>
      <c r="E1089" s="14"/>
      <c r="F1089" s="14"/>
      <c r="G1089" s="14"/>
      <c r="H1089" s="14"/>
      <c r="I1089" s="14"/>
      <c r="J1089" s="14"/>
      <c r="K1089" s="14"/>
      <c r="L1089" s="14"/>
      <c r="M1089" s="14"/>
      <c r="N1089" s="14"/>
      <c r="O1089" s="14"/>
      <c r="P1089" s="14"/>
      <c r="Q1089" s="14"/>
      <c r="R1089" s="14"/>
      <c r="S1089" s="14"/>
      <c r="T1089" s="14"/>
      <c r="U1089" s="14"/>
      <c r="V1089" s="14"/>
      <c r="W1089" s="14"/>
      <c r="X1089" s="14"/>
      <c r="Y1089" s="14"/>
      <c r="Z1089" s="14"/>
      <c r="AA1089" s="14"/>
      <c r="AB1089" s="14"/>
      <c r="AC1089" s="14"/>
    </row>
    <row r="1090" spans="1:29" ht="21.95" customHeight="1" x14ac:dyDescent="0.2">
      <c r="A1090" s="14"/>
      <c r="B1090" s="14"/>
      <c r="C1090" s="14"/>
      <c r="D1090" s="14"/>
      <c r="E1090" s="14"/>
      <c r="F1090" s="14"/>
      <c r="G1090" s="14"/>
      <c r="H1090" s="14"/>
      <c r="I1090" s="14"/>
      <c r="J1090" s="14"/>
      <c r="K1090" s="14"/>
      <c r="L1090" s="14"/>
      <c r="M1090" s="14"/>
      <c r="N1090" s="14"/>
      <c r="O1090" s="14"/>
      <c r="P1090" s="14"/>
      <c r="Q1090" s="14"/>
      <c r="R1090" s="14"/>
      <c r="S1090" s="14"/>
      <c r="T1090" s="14"/>
      <c r="U1090" s="14"/>
      <c r="V1090" s="14"/>
      <c r="W1090" s="14"/>
      <c r="X1090" s="14"/>
      <c r="Y1090" s="14"/>
      <c r="Z1090" s="14"/>
      <c r="AA1090" s="14"/>
      <c r="AB1090" s="14"/>
      <c r="AC1090" s="14"/>
    </row>
    <row r="1091" spans="1:29" ht="21.95" customHeight="1" x14ac:dyDescent="0.2">
      <c r="A1091" s="14"/>
      <c r="B1091" s="14"/>
      <c r="C1091" s="14"/>
      <c r="D1091" s="14"/>
      <c r="E1091" s="14"/>
      <c r="F1091" s="14"/>
      <c r="G1091" s="14"/>
      <c r="H1091" s="14"/>
      <c r="I1091" s="14"/>
      <c r="J1091" s="14"/>
      <c r="K1091" s="14"/>
      <c r="L1091" s="14"/>
      <c r="M1091" s="14"/>
      <c r="N1091" s="14"/>
      <c r="O1091" s="14"/>
      <c r="P1091" s="14"/>
      <c r="Q1091" s="14"/>
      <c r="R1091" s="14"/>
      <c r="S1091" s="14"/>
      <c r="T1091" s="14"/>
      <c r="U1091" s="14"/>
      <c r="V1091" s="14"/>
      <c r="W1091" s="14"/>
      <c r="X1091" s="14"/>
      <c r="Y1091" s="14"/>
      <c r="Z1091" s="14"/>
      <c r="AA1091" s="14"/>
      <c r="AB1091" s="14"/>
      <c r="AC1091" s="14"/>
    </row>
    <row r="1092" spans="1:29" ht="21.95" customHeight="1" x14ac:dyDescent="0.2">
      <c r="A1092" s="14"/>
      <c r="B1092" s="14"/>
      <c r="C1092" s="14"/>
      <c r="D1092" s="14"/>
      <c r="E1092" s="14"/>
      <c r="F1092" s="14"/>
      <c r="G1092" s="14"/>
      <c r="H1092" s="14"/>
      <c r="I1092" s="14"/>
      <c r="J1092" s="14"/>
      <c r="K1092" s="14"/>
      <c r="L1092" s="14"/>
      <c r="M1092" s="14"/>
      <c r="N1092" s="14"/>
      <c r="O1092" s="14"/>
      <c r="P1092" s="14"/>
      <c r="Q1092" s="14"/>
      <c r="R1092" s="14"/>
      <c r="S1092" s="14"/>
      <c r="T1092" s="14"/>
      <c r="U1092" s="14"/>
      <c r="V1092" s="14"/>
      <c r="W1092" s="14"/>
      <c r="X1092" s="14"/>
      <c r="Y1092" s="14"/>
      <c r="Z1092" s="14"/>
      <c r="AA1092" s="14"/>
      <c r="AB1092" s="14"/>
      <c r="AC1092" s="14"/>
    </row>
    <row r="1093" spans="1:29" ht="21.95" customHeight="1" x14ac:dyDescent="0.2">
      <c r="A1093" s="14"/>
      <c r="B1093" s="14"/>
      <c r="C1093" s="14"/>
      <c r="D1093" s="14"/>
      <c r="E1093" s="14"/>
      <c r="F1093" s="14"/>
      <c r="G1093" s="14"/>
      <c r="H1093" s="14"/>
      <c r="I1093" s="14"/>
      <c r="J1093" s="14"/>
      <c r="K1093" s="14"/>
      <c r="L1093" s="14"/>
      <c r="M1093" s="14"/>
      <c r="N1093" s="14"/>
      <c r="O1093" s="14"/>
      <c r="P1093" s="14"/>
      <c r="Q1093" s="14"/>
      <c r="R1093" s="14"/>
      <c r="S1093" s="14"/>
      <c r="T1093" s="14"/>
      <c r="U1093" s="14"/>
      <c r="V1093" s="14"/>
      <c r="W1093" s="14"/>
      <c r="X1093" s="14"/>
      <c r="Y1093" s="14"/>
      <c r="Z1093" s="14"/>
      <c r="AA1093" s="14"/>
      <c r="AB1093" s="14"/>
      <c r="AC1093" s="14"/>
    </row>
    <row r="1094" spans="1:29" ht="21.95" customHeight="1" x14ac:dyDescent="0.2">
      <c r="A1094" s="14"/>
      <c r="B1094" s="14"/>
      <c r="C1094" s="14"/>
      <c r="D1094" s="14"/>
      <c r="E1094" s="14"/>
      <c r="F1094" s="14"/>
      <c r="G1094" s="14"/>
      <c r="H1094" s="14"/>
      <c r="I1094" s="14"/>
      <c r="J1094" s="14"/>
      <c r="K1094" s="14"/>
      <c r="L1094" s="14"/>
      <c r="M1094" s="14"/>
      <c r="N1094" s="14"/>
      <c r="O1094" s="14"/>
      <c r="P1094" s="14"/>
      <c r="Q1094" s="14"/>
      <c r="R1094" s="14"/>
      <c r="S1094" s="14"/>
      <c r="T1094" s="14"/>
      <c r="U1094" s="14"/>
      <c r="V1094" s="14"/>
      <c r="W1094" s="14"/>
      <c r="X1094" s="14"/>
      <c r="Y1094" s="14"/>
      <c r="Z1094" s="14"/>
      <c r="AA1094" s="14"/>
      <c r="AB1094" s="14"/>
      <c r="AC1094" s="14"/>
    </row>
    <row r="1095" spans="1:29" ht="21.95" customHeight="1" x14ac:dyDescent="0.2">
      <c r="A1095" s="14"/>
      <c r="B1095" s="14"/>
      <c r="C1095" s="14"/>
      <c r="D1095" s="14"/>
      <c r="E1095" s="14"/>
      <c r="F1095" s="14"/>
      <c r="G1095" s="14"/>
      <c r="H1095" s="14"/>
      <c r="I1095" s="14"/>
      <c r="J1095" s="14"/>
      <c r="K1095" s="14"/>
      <c r="L1095" s="14"/>
      <c r="M1095" s="14"/>
      <c r="N1095" s="14"/>
      <c r="O1095" s="14"/>
      <c r="P1095" s="14"/>
      <c r="Q1095" s="14"/>
      <c r="R1095" s="14"/>
      <c r="S1095" s="14"/>
      <c r="T1095" s="14"/>
      <c r="U1095" s="14"/>
      <c r="V1095" s="14"/>
      <c r="W1095" s="14"/>
      <c r="X1095" s="14"/>
      <c r="Y1095" s="14"/>
      <c r="Z1095" s="14"/>
      <c r="AA1095" s="14"/>
      <c r="AB1095" s="14"/>
      <c r="AC1095" s="14"/>
    </row>
    <row r="1096" spans="1:29" ht="21.95" customHeight="1" x14ac:dyDescent="0.2">
      <c r="A1096" s="14"/>
      <c r="B1096" s="14"/>
      <c r="C1096" s="14"/>
      <c r="D1096" s="14"/>
      <c r="E1096" s="14"/>
      <c r="F1096" s="14"/>
      <c r="G1096" s="14"/>
      <c r="H1096" s="14"/>
      <c r="I1096" s="14"/>
      <c r="J1096" s="14"/>
      <c r="K1096" s="14"/>
      <c r="L1096" s="14"/>
      <c r="M1096" s="14"/>
      <c r="N1096" s="14"/>
      <c r="O1096" s="14"/>
      <c r="P1096" s="14"/>
      <c r="Q1096" s="14"/>
      <c r="R1096" s="14"/>
      <c r="S1096" s="14"/>
      <c r="T1096" s="14"/>
      <c r="U1096" s="14"/>
      <c r="V1096" s="14"/>
      <c r="W1096" s="14"/>
      <c r="X1096" s="14"/>
      <c r="Y1096" s="14"/>
      <c r="Z1096" s="14"/>
      <c r="AA1096" s="14"/>
      <c r="AB1096" s="14"/>
      <c r="AC1096" s="14"/>
    </row>
    <row r="1097" spans="1:29" ht="21.95" customHeight="1" x14ac:dyDescent="0.2">
      <c r="A1097" s="14"/>
      <c r="B1097" s="14"/>
      <c r="C1097" s="14"/>
      <c r="D1097" s="14"/>
      <c r="E1097" s="14"/>
      <c r="F1097" s="14"/>
      <c r="G1097" s="14"/>
      <c r="H1097" s="14"/>
      <c r="I1097" s="14"/>
      <c r="J1097" s="14"/>
      <c r="K1097" s="14"/>
      <c r="L1097" s="14"/>
      <c r="M1097" s="14"/>
      <c r="N1097" s="14"/>
      <c r="O1097" s="14"/>
      <c r="P1097" s="14"/>
      <c r="Q1097" s="14"/>
      <c r="R1097" s="14"/>
      <c r="S1097" s="14"/>
      <c r="T1097" s="14"/>
      <c r="U1097" s="14"/>
      <c r="V1097" s="14"/>
      <c r="W1097" s="14"/>
      <c r="X1097" s="14"/>
      <c r="Y1097" s="14"/>
      <c r="Z1097" s="14"/>
      <c r="AA1097" s="14"/>
      <c r="AB1097" s="14"/>
      <c r="AC1097" s="14"/>
    </row>
    <row r="1098" spans="1:29" ht="21.95" customHeight="1" x14ac:dyDescent="0.2">
      <c r="A1098" s="14"/>
      <c r="B1098" s="14"/>
      <c r="C1098" s="14"/>
      <c r="D1098" s="14"/>
      <c r="E1098" s="14"/>
      <c r="F1098" s="14"/>
      <c r="G1098" s="14"/>
      <c r="H1098" s="14"/>
      <c r="I1098" s="14"/>
      <c r="J1098" s="14"/>
      <c r="K1098" s="14"/>
      <c r="L1098" s="14"/>
      <c r="M1098" s="14"/>
      <c r="N1098" s="14"/>
      <c r="O1098" s="14"/>
      <c r="P1098" s="14"/>
      <c r="Q1098" s="14"/>
      <c r="R1098" s="14"/>
      <c r="S1098" s="14"/>
      <c r="T1098" s="14"/>
      <c r="U1098" s="14"/>
      <c r="V1098" s="14"/>
      <c r="W1098" s="14"/>
      <c r="X1098" s="14"/>
      <c r="Y1098" s="14"/>
      <c r="Z1098" s="14"/>
      <c r="AA1098" s="14"/>
      <c r="AB1098" s="14"/>
      <c r="AC1098" s="14"/>
    </row>
    <row r="1099" spans="1:29" ht="21.95" customHeight="1" x14ac:dyDescent="0.2">
      <c r="A1099" s="14"/>
      <c r="B1099" s="14"/>
      <c r="C1099" s="14"/>
      <c r="D1099" s="14"/>
      <c r="E1099" s="14"/>
      <c r="F1099" s="14"/>
      <c r="G1099" s="14"/>
      <c r="H1099" s="14"/>
      <c r="I1099" s="14"/>
      <c r="J1099" s="14"/>
      <c r="K1099" s="14"/>
      <c r="L1099" s="14"/>
      <c r="M1099" s="14"/>
      <c r="N1099" s="14"/>
      <c r="O1099" s="14"/>
      <c r="P1099" s="14"/>
      <c r="Q1099" s="14"/>
      <c r="R1099" s="14"/>
      <c r="S1099" s="14"/>
      <c r="T1099" s="14"/>
      <c r="U1099" s="14"/>
      <c r="V1099" s="14"/>
      <c r="W1099" s="14"/>
      <c r="X1099" s="14"/>
      <c r="Y1099" s="14"/>
      <c r="Z1099" s="14"/>
      <c r="AA1099" s="14"/>
      <c r="AB1099" s="14"/>
      <c r="AC1099" s="14"/>
    </row>
    <row r="1100" spans="1:29" ht="21.95" customHeight="1" x14ac:dyDescent="0.2">
      <c r="A1100" s="14"/>
      <c r="B1100" s="14"/>
      <c r="C1100" s="14"/>
      <c r="D1100" s="14"/>
      <c r="E1100" s="14"/>
      <c r="F1100" s="14"/>
      <c r="G1100" s="14"/>
      <c r="H1100" s="14"/>
      <c r="I1100" s="14"/>
      <c r="J1100" s="14"/>
      <c r="K1100" s="14"/>
      <c r="L1100" s="14"/>
      <c r="M1100" s="14"/>
      <c r="N1100" s="14"/>
      <c r="O1100" s="14"/>
      <c r="P1100" s="14"/>
      <c r="Q1100" s="14"/>
      <c r="R1100" s="14"/>
      <c r="S1100" s="14"/>
      <c r="T1100" s="14"/>
      <c r="U1100" s="14"/>
      <c r="V1100" s="14"/>
      <c r="W1100" s="14"/>
      <c r="X1100" s="14"/>
      <c r="Y1100" s="14"/>
      <c r="Z1100" s="14"/>
      <c r="AA1100" s="14"/>
      <c r="AB1100" s="14"/>
      <c r="AC1100" s="14"/>
    </row>
    <row r="1101" spans="1:29" ht="21.95" customHeight="1" x14ac:dyDescent="0.2">
      <c r="A1101" s="14"/>
      <c r="B1101" s="14"/>
      <c r="C1101" s="14"/>
      <c r="D1101" s="14"/>
      <c r="E1101" s="14"/>
      <c r="F1101" s="14"/>
      <c r="G1101" s="14"/>
      <c r="H1101" s="14"/>
      <c r="I1101" s="14"/>
      <c r="J1101" s="14"/>
      <c r="K1101" s="14"/>
      <c r="L1101" s="14"/>
      <c r="M1101" s="14"/>
      <c r="N1101" s="14"/>
      <c r="O1101" s="14"/>
      <c r="P1101" s="14"/>
      <c r="Q1101" s="14"/>
      <c r="R1101" s="14"/>
      <c r="S1101" s="14"/>
      <c r="T1101" s="14"/>
      <c r="U1101" s="14"/>
      <c r="V1101" s="14"/>
      <c r="W1101" s="14"/>
      <c r="X1101" s="14"/>
      <c r="Y1101" s="14"/>
      <c r="Z1101" s="14"/>
      <c r="AA1101" s="14"/>
      <c r="AB1101" s="14"/>
      <c r="AC1101" s="14"/>
    </row>
    <row r="1102" spans="1:29" ht="21.95" customHeight="1" x14ac:dyDescent="0.2">
      <c r="A1102" s="14"/>
      <c r="B1102" s="14"/>
      <c r="C1102" s="14"/>
      <c r="D1102" s="14"/>
      <c r="E1102" s="14"/>
      <c r="F1102" s="14"/>
      <c r="G1102" s="14"/>
      <c r="H1102" s="14"/>
      <c r="I1102" s="14"/>
      <c r="J1102" s="14"/>
      <c r="K1102" s="14"/>
      <c r="L1102" s="14"/>
      <c r="M1102" s="14"/>
      <c r="N1102" s="14"/>
      <c r="O1102" s="14"/>
      <c r="P1102" s="14"/>
      <c r="Q1102" s="14"/>
      <c r="R1102" s="14"/>
      <c r="S1102" s="14"/>
      <c r="T1102" s="14"/>
      <c r="U1102" s="14"/>
      <c r="V1102" s="14"/>
      <c r="W1102" s="14"/>
      <c r="X1102" s="14"/>
      <c r="Y1102" s="14"/>
      <c r="Z1102" s="14"/>
      <c r="AA1102" s="14"/>
      <c r="AB1102" s="14"/>
      <c r="AC1102" s="14"/>
    </row>
    <row r="1103" spans="1:29" ht="21.95" customHeight="1" x14ac:dyDescent="0.2">
      <c r="A1103" s="14"/>
      <c r="B1103" s="14"/>
      <c r="C1103" s="14"/>
      <c r="D1103" s="14"/>
      <c r="E1103" s="14"/>
      <c r="F1103" s="14"/>
      <c r="G1103" s="14"/>
      <c r="H1103" s="14"/>
      <c r="I1103" s="14"/>
      <c r="J1103" s="14"/>
      <c r="K1103" s="14"/>
      <c r="L1103" s="14"/>
      <c r="M1103" s="14"/>
      <c r="N1103" s="14"/>
      <c r="O1103" s="14"/>
      <c r="P1103" s="14"/>
      <c r="Q1103" s="14"/>
      <c r="R1103" s="14"/>
      <c r="S1103" s="14"/>
      <c r="T1103" s="14"/>
      <c r="U1103" s="14"/>
      <c r="V1103" s="14"/>
      <c r="W1103" s="14"/>
      <c r="X1103" s="14"/>
      <c r="Y1103" s="14"/>
      <c r="Z1103" s="14"/>
      <c r="AA1103" s="14"/>
      <c r="AB1103" s="14"/>
      <c r="AC1103" s="14"/>
    </row>
    <row r="1104" spans="1:29" ht="21.95" customHeight="1" x14ac:dyDescent="0.2">
      <c r="A1104" s="14"/>
      <c r="B1104" s="14"/>
      <c r="C1104" s="14"/>
      <c r="D1104" s="14"/>
      <c r="E1104" s="14"/>
      <c r="F1104" s="14"/>
      <c r="G1104" s="14"/>
      <c r="H1104" s="14"/>
      <c r="I1104" s="14"/>
      <c r="J1104" s="14"/>
      <c r="K1104" s="14"/>
      <c r="L1104" s="14"/>
      <c r="M1104" s="14"/>
      <c r="N1104" s="14"/>
      <c r="O1104" s="14"/>
      <c r="P1104" s="14"/>
      <c r="Q1104" s="14"/>
      <c r="R1104" s="14"/>
      <c r="S1104" s="14"/>
      <c r="T1104" s="14"/>
      <c r="U1104" s="14"/>
      <c r="V1104" s="14"/>
      <c r="W1104" s="14"/>
      <c r="X1104" s="14"/>
      <c r="Y1104" s="14"/>
      <c r="Z1104" s="14"/>
      <c r="AA1104" s="14"/>
      <c r="AB1104" s="14"/>
      <c r="AC1104" s="14"/>
    </row>
    <row r="1105" spans="1:29" ht="21.95" customHeight="1" x14ac:dyDescent="0.2">
      <c r="A1105" s="14"/>
      <c r="B1105" s="14"/>
      <c r="C1105" s="14"/>
      <c r="D1105" s="14"/>
      <c r="E1105" s="14"/>
      <c r="F1105" s="14"/>
      <c r="G1105" s="14"/>
      <c r="H1105" s="14"/>
      <c r="I1105" s="14"/>
      <c r="J1105" s="14"/>
      <c r="K1105" s="14"/>
      <c r="L1105" s="14"/>
      <c r="M1105" s="14"/>
      <c r="N1105" s="14"/>
      <c r="O1105" s="14"/>
      <c r="P1105" s="14"/>
      <c r="Q1105" s="14"/>
      <c r="R1105" s="14"/>
      <c r="S1105" s="14"/>
      <c r="T1105" s="14"/>
      <c r="U1105" s="14"/>
      <c r="V1105" s="14"/>
      <c r="W1105" s="14"/>
      <c r="X1105" s="14"/>
      <c r="Y1105" s="14"/>
      <c r="Z1105" s="14"/>
      <c r="AA1105" s="14"/>
      <c r="AB1105" s="14"/>
      <c r="AC1105" s="14"/>
    </row>
    <row r="1106" spans="1:29" ht="21.95" customHeight="1" x14ac:dyDescent="0.2">
      <c r="A1106" s="14"/>
      <c r="B1106" s="14"/>
      <c r="C1106" s="14"/>
      <c r="D1106" s="14"/>
      <c r="E1106" s="14"/>
      <c r="F1106" s="14"/>
      <c r="G1106" s="14"/>
      <c r="H1106" s="14"/>
      <c r="I1106" s="14"/>
      <c r="J1106" s="14"/>
      <c r="K1106" s="14"/>
      <c r="L1106" s="14"/>
      <c r="M1106" s="14"/>
      <c r="N1106" s="14"/>
      <c r="O1106" s="14"/>
      <c r="P1106" s="14"/>
      <c r="Q1106" s="14"/>
      <c r="R1106" s="14"/>
      <c r="S1106" s="14"/>
      <c r="T1106" s="14"/>
      <c r="U1106" s="14"/>
      <c r="V1106" s="14"/>
      <c r="W1106" s="14"/>
      <c r="X1106" s="14"/>
      <c r="Y1106" s="14"/>
      <c r="Z1106" s="14"/>
      <c r="AA1106" s="14"/>
      <c r="AB1106" s="14"/>
      <c r="AC1106" s="14"/>
    </row>
    <row r="1107" spans="1:29" ht="21.95" customHeight="1" x14ac:dyDescent="0.2">
      <c r="A1107" s="14"/>
      <c r="B1107" s="14"/>
      <c r="C1107" s="14"/>
      <c r="D1107" s="14"/>
      <c r="E1107" s="14"/>
      <c r="F1107" s="14"/>
      <c r="G1107" s="14"/>
      <c r="H1107" s="14"/>
      <c r="I1107" s="14"/>
      <c r="J1107" s="14"/>
      <c r="K1107" s="14"/>
      <c r="L1107" s="14"/>
      <c r="M1107" s="14"/>
      <c r="N1107" s="14"/>
      <c r="O1107" s="14"/>
      <c r="P1107" s="14"/>
      <c r="Q1107" s="14"/>
      <c r="R1107" s="14"/>
      <c r="S1107" s="14"/>
      <c r="T1107" s="14"/>
      <c r="U1107" s="14"/>
      <c r="V1107" s="14"/>
      <c r="W1107" s="14"/>
      <c r="X1107" s="14"/>
      <c r="Y1107" s="14"/>
      <c r="Z1107" s="14"/>
      <c r="AA1107" s="14"/>
      <c r="AB1107" s="14"/>
      <c r="AC1107" s="14"/>
    </row>
    <row r="1108" spans="1:29" ht="21.95" customHeight="1" x14ac:dyDescent="0.2">
      <c r="A1108" s="14"/>
      <c r="B1108" s="14"/>
      <c r="C1108" s="14"/>
      <c r="D1108" s="14"/>
      <c r="E1108" s="14"/>
      <c r="F1108" s="14"/>
      <c r="G1108" s="14"/>
      <c r="H1108" s="14"/>
      <c r="I1108" s="14"/>
      <c r="J1108" s="14"/>
      <c r="K1108" s="14"/>
      <c r="L1108" s="14"/>
      <c r="M1108" s="14"/>
      <c r="N1108" s="14"/>
      <c r="O1108" s="14"/>
      <c r="P1108" s="14"/>
      <c r="Q1108" s="14"/>
      <c r="R1108" s="14"/>
      <c r="S1108" s="14"/>
      <c r="T1108" s="14"/>
      <c r="U1108" s="14"/>
      <c r="V1108" s="14"/>
      <c r="W1108" s="14"/>
      <c r="X1108" s="14"/>
      <c r="Y1108" s="14"/>
      <c r="Z1108" s="14"/>
      <c r="AA1108" s="14"/>
      <c r="AB1108" s="14"/>
      <c r="AC1108" s="14"/>
    </row>
    <row r="1109" spans="1:29" ht="21.95" customHeight="1" x14ac:dyDescent="0.2">
      <c r="A1109" s="14"/>
      <c r="B1109" s="14"/>
      <c r="C1109" s="14"/>
      <c r="D1109" s="14"/>
      <c r="E1109" s="14"/>
      <c r="F1109" s="14"/>
      <c r="G1109" s="14"/>
      <c r="H1109" s="14"/>
      <c r="I1109" s="14"/>
      <c r="J1109" s="14"/>
      <c r="K1109" s="14"/>
      <c r="L1109" s="14"/>
      <c r="M1109" s="14"/>
      <c r="N1109" s="14"/>
      <c r="O1109" s="14"/>
      <c r="P1109" s="14"/>
      <c r="Q1109" s="14"/>
      <c r="R1109" s="14"/>
      <c r="S1109" s="14"/>
      <c r="T1109" s="14"/>
      <c r="U1109" s="14"/>
      <c r="V1109" s="14"/>
      <c r="W1109" s="14"/>
      <c r="X1109" s="14"/>
      <c r="Y1109" s="14"/>
      <c r="Z1109" s="14"/>
      <c r="AA1109" s="14"/>
      <c r="AB1109" s="14"/>
      <c r="AC1109" s="14"/>
    </row>
    <row r="1110" spans="1:29" ht="21.95" customHeight="1" x14ac:dyDescent="0.2">
      <c r="A1110" s="14"/>
      <c r="B1110" s="14"/>
      <c r="C1110" s="14"/>
      <c r="D1110" s="14"/>
      <c r="E1110" s="14"/>
      <c r="F1110" s="14"/>
      <c r="G1110" s="14"/>
      <c r="H1110" s="14"/>
      <c r="I1110" s="14"/>
      <c r="J1110" s="14"/>
      <c r="K1110" s="14"/>
      <c r="L1110" s="14"/>
      <c r="M1110" s="14"/>
      <c r="N1110" s="14"/>
      <c r="O1110" s="14"/>
      <c r="P1110" s="14"/>
      <c r="Q1110" s="14"/>
      <c r="R1110" s="14"/>
      <c r="S1110" s="14"/>
      <c r="T1110" s="14"/>
      <c r="U1110" s="14"/>
      <c r="V1110" s="14"/>
      <c r="W1110" s="14"/>
      <c r="X1110" s="14"/>
      <c r="Y1110" s="14"/>
      <c r="Z1110" s="14"/>
      <c r="AA1110" s="14"/>
      <c r="AB1110" s="14"/>
      <c r="AC1110" s="14"/>
    </row>
    <row r="1111" spans="1:29" ht="21.95" customHeight="1" x14ac:dyDescent="0.2">
      <c r="A1111" s="14"/>
      <c r="B1111" s="14"/>
      <c r="C1111" s="14"/>
      <c r="D1111" s="14"/>
      <c r="E1111" s="14"/>
      <c r="F1111" s="14"/>
      <c r="G1111" s="14"/>
      <c r="H1111" s="14"/>
      <c r="I1111" s="14"/>
      <c r="J1111" s="14"/>
      <c r="K1111" s="14"/>
      <c r="L1111" s="14"/>
      <c r="M1111" s="14"/>
      <c r="N1111" s="14"/>
      <c r="O1111" s="14"/>
      <c r="P1111" s="14"/>
      <c r="Q1111" s="14"/>
      <c r="R1111" s="14"/>
      <c r="S1111" s="14"/>
      <c r="T1111" s="14"/>
      <c r="U1111" s="14"/>
      <c r="V1111" s="14"/>
      <c r="W1111" s="14"/>
      <c r="X1111" s="14"/>
      <c r="Y1111" s="14"/>
      <c r="Z1111" s="14"/>
      <c r="AA1111" s="14"/>
      <c r="AB1111" s="14"/>
      <c r="AC1111" s="14"/>
    </row>
    <row r="1112" spans="1:29" ht="21.95" customHeight="1" x14ac:dyDescent="0.2">
      <c r="A1112" s="14"/>
      <c r="B1112" s="14"/>
      <c r="C1112" s="14"/>
      <c r="D1112" s="14"/>
      <c r="E1112" s="14"/>
      <c r="F1112" s="14"/>
      <c r="G1112" s="14"/>
      <c r="H1112" s="14"/>
      <c r="I1112" s="14"/>
      <c r="J1112" s="14"/>
      <c r="K1112" s="14"/>
      <c r="L1112" s="14"/>
      <c r="M1112" s="14"/>
      <c r="N1112" s="14"/>
      <c r="O1112" s="14"/>
      <c r="P1112" s="14"/>
      <c r="Q1112" s="14"/>
      <c r="R1112" s="14"/>
      <c r="S1112" s="14"/>
      <c r="T1112" s="14"/>
      <c r="U1112" s="14"/>
      <c r="V1112" s="14"/>
      <c r="W1112" s="14"/>
      <c r="X1112" s="14"/>
      <c r="Y1112" s="14"/>
      <c r="Z1112" s="14"/>
      <c r="AA1112" s="14"/>
      <c r="AB1112" s="14"/>
      <c r="AC1112" s="14"/>
    </row>
    <row r="1113" spans="1:29" ht="21.95" customHeight="1" x14ac:dyDescent="0.2">
      <c r="A1113" s="14"/>
      <c r="B1113" s="14"/>
      <c r="C1113" s="14"/>
      <c r="D1113" s="14"/>
      <c r="E1113" s="14"/>
      <c r="F1113" s="14"/>
      <c r="G1113" s="14"/>
      <c r="H1113" s="14"/>
      <c r="I1113" s="14"/>
      <c r="J1113" s="14"/>
      <c r="K1113" s="14"/>
      <c r="L1113" s="14"/>
      <c r="M1113" s="14"/>
      <c r="N1113" s="14"/>
      <c r="O1113" s="14"/>
      <c r="P1113" s="14"/>
      <c r="Q1113" s="14"/>
      <c r="R1113" s="14"/>
      <c r="S1113" s="14"/>
      <c r="T1113" s="14"/>
      <c r="U1113" s="14"/>
      <c r="V1113" s="14"/>
      <c r="W1113" s="14"/>
      <c r="X1113" s="14"/>
      <c r="Y1113" s="14"/>
      <c r="Z1113" s="14"/>
      <c r="AA1113" s="14"/>
      <c r="AB1113" s="14"/>
      <c r="AC1113" s="14"/>
    </row>
    <row r="1114" spans="1:29" ht="21.95" customHeight="1" x14ac:dyDescent="0.2">
      <c r="A1114" s="14"/>
      <c r="B1114" s="14"/>
      <c r="C1114" s="14"/>
      <c r="D1114" s="14"/>
      <c r="E1114" s="14"/>
      <c r="F1114" s="14"/>
      <c r="G1114" s="14"/>
      <c r="H1114" s="14"/>
      <c r="I1114" s="14"/>
      <c r="J1114" s="14"/>
      <c r="K1114" s="14"/>
      <c r="L1114" s="14"/>
      <c r="M1114" s="14"/>
      <c r="N1114" s="14"/>
      <c r="O1114" s="14"/>
      <c r="P1114" s="14"/>
      <c r="Q1114" s="14"/>
      <c r="R1114" s="14"/>
      <c r="S1114" s="14"/>
      <c r="T1114" s="14"/>
      <c r="U1114" s="14"/>
      <c r="V1114" s="14"/>
      <c r="W1114" s="14"/>
      <c r="X1114" s="14"/>
      <c r="Y1114" s="14"/>
      <c r="Z1114" s="14"/>
      <c r="AA1114" s="14"/>
      <c r="AB1114" s="14"/>
      <c r="AC1114" s="14"/>
    </row>
    <row r="1115" spans="1:29" ht="21.95" customHeight="1" x14ac:dyDescent="0.2">
      <c r="A1115" s="14"/>
      <c r="B1115" s="14"/>
      <c r="C1115" s="14"/>
      <c r="D1115" s="14"/>
      <c r="E1115" s="14"/>
      <c r="F1115" s="14"/>
      <c r="G1115" s="14"/>
      <c r="H1115" s="14"/>
      <c r="I1115" s="14"/>
      <c r="J1115" s="14"/>
      <c r="K1115" s="14"/>
      <c r="L1115" s="14"/>
      <c r="M1115" s="14"/>
      <c r="N1115" s="14"/>
      <c r="O1115" s="14"/>
      <c r="P1115" s="14"/>
      <c r="Q1115" s="14"/>
      <c r="R1115" s="14"/>
      <c r="S1115" s="14"/>
      <c r="T1115" s="14"/>
      <c r="U1115" s="14"/>
      <c r="V1115" s="14"/>
      <c r="W1115" s="14"/>
      <c r="X1115" s="14"/>
      <c r="Y1115" s="14"/>
      <c r="Z1115" s="14"/>
      <c r="AA1115" s="14"/>
      <c r="AB1115" s="14"/>
      <c r="AC1115" s="14"/>
    </row>
    <row r="1116" spans="1:29" ht="21.95" customHeight="1" x14ac:dyDescent="0.2">
      <c r="A1116" s="14"/>
      <c r="B1116" s="14"/>
      <c r="C1116" s="14"/>
      <c r="D1116" s="14"/>
      <c r="E1116" s="14"/>
      <c r="F1116" s="14"/>
      <c r="G1116" s="14"/>
      <c r="H1116" s="14"/>
      <c r="I1116" s="14"/>
      <c r="J1116" s="14"/>
      <c r="K1116" s="14"/>
      <c r="L1116" s="14"/>
      <c r="M1116" s="14"/>
      <c r="N1116" s="14"/>
      <c r="O1116" s="14"/>
      <c r="P1116" s="14"/>
      <c r="Q1116" s="14"/>
      <c r="R1116" s="14"/>
      <c r="S1116" s="14"/>
      <c r="T1116" s="14"/>
      <c r="U1116" s="14"/>
      <c r="V1116" s="14"/>
      <c r="W1116" s="14"/>
      <c r="X1116" s="14"/>
      <c r="Y1116" s="14"/>
      <c r="Z1116" s="14"/>
      <c r="AA1116" s="14"/>
      <c r="AB1116" s="14"/>
      <c r="AC1116" s="14"/>
    </row>
    <row r="1117" spans="1:29" ht="21.95" customHeight="1" x14ac:dyDescent="0.2">
      <c r="A1117" s="14"/>
      <c r="B1117" s="14"/>
      <c r="C1117" s="14"/>
      <c r="D1117" s="14"/>
      <c r="E1117" s="14"/>
      <c r="F1117" s="14"/>
      <c r="G1117" s="14"/>
      <c r="H1117" s="14"/>
      <c r="I1117" s="14"/>
      <c r="J1117" s="14"/>
      <c r="K1117" s="14"/>
      <c r="L1117" s="14"/>
      <c r="M1117" s="14"/>
      <c r="N1117" s="14"/>
      <c r="O1117" s="14"/>
      <c r="P1117" s="14"/>
      <c r="Q1117" s="14"/>
      <c r="R1117" s="14"/>
      <c r="S1117" s="14"/>
      <c r="T1117" s="14"/>
      <c r="U1117" s="14"/>
      <c r="V1117" s="14"/>
      <c r="W1117" s="14"/>
      <c r="X1117" s="14"/>
      <c r="Y1117" s="14"/>
      <c r="Z1117" s="14"/>
      <c r="AA1117" s="14"/>
      <c r="AB1117" s="14"/>
      <c r="AC1117" s="14"/>
    </row>
    <row r="1118" spans="1:29" ht="21.95" customHeight="1" x14ac:dyDescent="0.2">
      <c r="A1118" s="14"/>
      <c r="B1118" s="14"/>
      <c r="C1118" s="14"/>
      <c r="D1118" s="14"/>
      <c r="E1118" s="14"/>
      <c r="F1118" s="14"/>
      <c r="G1118" s="14"/>
      <c r="H1118" s="14"/>
      <c r="I1118" s="14"/>
      <c r="J1118" s="14"/>
      <c r="K1118" s="14"/>
      <c r="L1118" s="14"/>
      <c r="M1118" s="14"/>
      <c r="N1118" s="14"/>
      <c r="O1118" s="14"/>
      <c r="P1118" s="14"/>
      <c r="Q1118" s="14"/>
      <c r="R1118" s="14"/>
      <c r="S1118" s="14"/>
      <c r="T1118" s="14"/>
      <c r="U1118" s="14"/>
      <c r="V1118" s="14"/>
      <c r="W1118" s="14"/>
      <c r="X1118" s="14"/>
      <c r="Y1118" s="14"/>
      <c r="Z1118" s="14"/>
      <c r="AA1118" s="14"/>
      <c r="AB1118" s="14"/>
      <c r="AC1118" s="14"/>
    </row>
    <row r="1119" spans="1:29" ht="21.95" customHeight="1" x14ac:dyDescent="0.2">
      <c r="A1119" s="14"/>
      <c r="B1119" s="14"/>
      <c r="C1119" s="14"/>
      <c r="D1119" s="14"/>
      <c r="E1119" s="14"/>
      <c r="F1119" s="14"/>
      <c r="G1119" s="14"/>
      <c r="H1119" s="14"/>
      <c r="I1119" s="14"/>
      <c r="J1119" s="14"/>
      <c r="K1119" s="14"/>
      <c r="L1119" s="14"/>
      <c r="M1119" s="14"/>
      <c r="N1119" s="14"/>
      <c r="O1119" s="14"/>
      <c r="P1119" s="14"/>
      <c r="Q1119" s="14"/>
      <c r="R1119" s="14"/>
      <c r="S1119" s="14"/>
      <c r="T1119" s="14"/>
      <c r="U1119" s="14"/>
      <c r="V1119" s="14"/>
      <c r="W1119" s="14"/>
      <c r="X1119" s="14"/>
      <c r="Y1119" s="14"/>
      <c r="Z1119" s="14"/>
      <c r="AA1119" s="14"/>
      <c r="AB1119" s="14"/>
      <c r="AC1119" s="14"/>
    </row>
    <row r="1120" spans="1:29" ht="21.95" customHeight="1" x14ac:dyDescent="0.2">
      <c r="A1120" s="14"/>
      <c r="B1120" s="14"/>
      <c r="C1120" s="14"/>
      <c r="D1120" s="14"/>
      <c r="E1120" s="14"/>
      <c r="F1120" s="14"/>
      <c r="G1120" s="14"/>
      <c r="H1120" s="14"/>
      <c r="I1120" s="14"/>
      <c r="J1120" s="14"/>
      <c r="K1120" s="14"/>
      <c r="L1120" s="14"/>
      <c r="M1120" s="14"/>
      <c r="N1120" s="14"/>
      <c r="O1120" s="14"/>
      <c r="P1120" s="14"/>
      <c r="Q1120" s="14"/>
      <c r="R1120" s="14"/>
      <c r="S1120" s="14"/>
      <c r="T1120" s="14"/>
      <c r="U1120" s="14"/>
      <c r="V1120" s="14"/>
      <c r="W1120" s="14"/>
      <c r="X1120" s="14"/>
      <c r="Y1120" s="14"/>
      <c r="Z1120" s="14"/>
      <c r="AA1120" s="14"/>
      <c r="AB1120" s="14"/>
      <c r="AC1120" s="14"/>
    </row>
    <row r="1121" spans="1:29" ht="21.95" customHeight="1" x14ac:dyDescent="0.2">
      <c r="A1121" s="14"/>
      <c r="B1121" s="14"/>
      <c r="C1121" s="14"/>
      <c r="D1121" s="14"/>
      <c r="E1121" s="14"/>
      <c r="F1121" s="14"/>
      <c r="G1121" s="14"/>
      <c r="H1121" s="14"/>
      <c r="I1121" s="14"/>
      <c r="J1121" s="14"/>
      <c r="K1121" s="14"/>
      <c r="L1121" s="14"/>
      <c r="M1121" s="14"/>
      <c r="N1121" s="14"/>
      <c r="O1121" s="14"/>
      <c r="P1121" s="14"/>
      <c r="Q1121" s="14"/>
      <c r="R1121" s="14"/>
      <c r="S1121" s="14"/>
      <c r="T1121" s="14"/>
      <c r="U1121" s="14"/>
      <c r="V1121" s="14"/>
      <c r="W1121" s="14"/>
      <c r="X1121" s="14"/>
      <c r="Y1121" s="14"/>
      <c r="Z1121" s="14"/>
      <c r="AA1121" s="14"/>
      <c r="AB1121" s="14"/>
      <c r="AC1121" s="14"/>
    </row>
    <row r="1122" spans="1:29" ht="21.95" customHeight="1" x14ac:dyDescent="0.2">
      <c r="A1122" s="14"/>
      <c r="B1122" s="14"/>
      <c r="C1122" s="14"/>
      <c r="D1122" s="14"/>
      <c r="E1122" s="14"/>
      <c r="F1122" s="14"/>
      <c r="G1122" s="14"/>
      <c r="H1122" s="14"/>
      <c r="I1122" s="14"/>
      <c r="J1122" s="14"/>
      <c r="K1122" s="14"/>
      <c r="L1122" s="14"/>
      <c r="M1122" s="14"/>
      <c r="N1122" s="14"/>
      <c r="O1122" s="14"/>
      <c r="P1122" s="14"/>
      <c r="Q1122" s="14"/>
      <c r="R1122" s="14"/>
      <c r="S1122" s="14"/>
      <c r="T1122" s="14"/>
      <c r="U1122" s="14"/>
      <c r="V1122" s="14"/>
      <c r="W1122" s="14"/>
      <c r="X1122" s="14"/>
      <c r="Y1122" s="14"/>
      <c r="Z1122" s="14"/>
      <c r="AA1122" s="14"/>
      <c r="AB1122" s="14"/>
      <c r="AC1122" s="14"/>
    </row>
    <row r="1123" spans="1:29" ht="21.95" customHeight="1" x14ac:dyDescent="0.2">
      <c r="A1123" s="14"/>
      <c r="B1123" s="14"/>
      <c r="C1123" s="14"/>
      <c r="D1123" s="14"/>
      <c r="E1123" s="14"/>
      <c r="F1123" s="14"/>
      <c r="G1123" s="14"/>
      <c r="H1123" s="14"/>
      <c r="I1123" s="14"/>
      <c r="J1123" s="14"/>
      <c r="K1123" s="14"/>
      <c r="L1123" s="14"/>
      <c r="M1123" s="14"/>
      <c r="N1123" s="14"/>
      <c r="O1123" s="14"/>
      <c r="P1123" s="14"/>
      <c r="Q1123" s="14"/>
      <c r="R1123" s="14"/>
      <c r="S1123" s="14"/>
      <c r="T1123" s="14"/>
      <c r="U1123" s="14"/>
      <c r="V1123" s="14"/>
      <c r="W1123" s="14"/>
      <c r="X1123" s="14"/>
      <c r="Y1123" s="14"/>
      <c r="Z1123" s="14"/>
      <c r="AA1123" s="14"/>
      <c r="AB1123" s="14"/>
      <c r="AC1123" s="14"/>
    </row>
    <row r="1124" spans="1:29" ht="21.95" customHeight="1" x14ac:dyDescent="0.2">
      <c r="A1124" s="14"/>
      <c r="B1124" s="14"/>
      <c r="C1124" s="14"/>
      <c r="D1124" s="14"/>
      <c r="E1124" s="14"/>
      <c r="F1124" s="14"/>
      <c r="G1124" s="14"/>
      <c r="H1124" s="14"/>
      <c r="I1124" s="14"/>
      <c r="J1124" s="14"/>
      <c r="K1124" s="14"/>
      <c r="L1124" s="14"/>
      <c r="M1124" s="14"/>
      <c r="N1124" s="14"/>
      <c r="O1124" s="14"/>
      <c r="P1124" s="14"/>
      <c r="Q1124" s="14"/>
      <c r="R1124" s="14"/>
      <c r="S1124" s="14"/>
      <c r="T1124" s="14"/>
      <c r="U1124" s="14"/>
      <c r="V1124" s="14"/>
      <c r="W1124" s="14"/>
      <c r="X1124" s="14"/>
      <c r="Y1124" s="14"/>
      <c r="Z1124" s="14"/>
      <c r="AA1124" s="14"/>
      <c r="AB1124" s="14"/>
      <c r="AC1124" s="14"/>
    </row>
    <row r="1125" spans="1:29" ht="21.95" customHeight="1" x14ac:dyDescent="0.2">
      <c r="A1125" s="14"/>
      <c r="B1125" s="14"/>
      <c r="C1125" s="14"/>
      <c r="D1125" s="14"/>
      <c r="E1125" s="14"/>
      <c r="F1125" s="14"/>
      <c r="G1125" s="14"/>
      <c r="H1125" s="14"/>
      <c r="I1125" s="14"/>
      <c r="J1125" s="14"/>
      <c r="K1125" s="14"/>
      <c r="L1125" s="14"/>
      <c r="M1125" s="14"/>
      <c r="N1125" s="14"/>
      <c r="O1125" s="14"/>
      <c r="P1125" s="14"/>
      <c r="Q1125" s="14"/>
      <c r="R1125" s="14"/>
      <c r="S1125" s="14"/>
      <c r="T1125" s="14"/>
      <c r="U1125" s="14"/>
      <c r="V1125" s="14"/>
      <c r="W1125" s="14"/>
      <c r="X1125" s="14"/>
      <c r="Y1125" s="14"/>
      <c r="Z1125" s="14"/>
      <c r="AA1125" s="14"/>
      <c r="AB1125" s="14"/>
      <c r="AC1125" s="14"/>
    </row>
    <row r="1126" spans="1:29" ht="21.95" customHeight="1" x14ac:dyDescent="0.2">
      <c r="A1126" s="14"/>
      <c r="B1126" s="14"/>
      <c r="C1126" s="14"/>
      <c r="D1126" s="14"/>
      <c r="E1126" s="14"/>
      <c r="F1126" s="14"/>
      <c r="G1126" s="14"/>
      <c r="H1126" s="14"/>
      <c r="I1126" s="14"/>
      <c r="J1126" s="14"/>
      <c r="K1126" s="14"/>
      <c r="L1126" s="14"/>
      <c r="M1126" s="14"/>
      <c r="N1126" s="14"/>
      <c r="O1126" s="14"/>
      <c r="P1126" s="14"/>
      <c r="Q1126" s="14"/>
      <c r="R1126" s="14"/>
      <c r="S1126" s="14"/>
      <c r="T1126" s="14"/>
      <c r="U1126" s="14"/>
      <c r="V1126" s="14"/>
      <c r="W1126" s="14"/>
      <c r="X1126" s="14"/>
      <c r="Y1126" s="14"/>
      <c r="Z1126" s="14"/>
      <c r="AA1126" s="14"/>
      <c r="AB1126" s="14"/>
      <c r="AC1126" s="14"/>
    </row>
    <row r="1127" spans="1:29" ht="21.95" customHeight="1" x14ac:dyDescent="0.2">
      <c r="A1127" s="14"/>
      <c r="B1127" s="14"/>
      <c r="C1127" s="14"/>
      <c r="D1127" s="14"/>
      <c r="E1127" s="14"/>
      <c r="F1127" s="14"/>
      <c r="G1127" s="14"/>
      <c r="H1127" s="14"/>
      <c r="I1127" s="14"/>
      <c r="J1127" s="14"/>
      <c r="K1127" s="14"/>
      <c r="L1127" s="14"/>
      <c r="M1127" s="14"/>
      <c r="N1127" s="14"/>
      <c r="O1127" s="14"/>
      <c r="P1127" s="14"/>
      <c r="Q1127" s="14"/>
      <c r="R1127" s="14"/>
      <c r="S1127" s="14"/>
      <c r="T1127" s="14"/>
      <c r="U1127" s="14"/>
      <c r="V1127" s="14"/>
      <c r="W1127" s="14"/>
      <c r="X1127" s="14"/>
      <c r="Y1127" s="14"/>
      <c r="Z1127" s="14"/>
      <c r="AA1127" s="14"/>
      <c r="AB1127" s="14"/>
      <c r="AC1127" s="14"/>
    </row>
    <row r="1128" spans="1:29" ht="21.95" customHeight="1" x14ac:dyDescent="0.2">
      <c r="A1128" s="14"/>
      <c r="B1128" s="14"/>
      <c r="C1128" s="14"/>
      <c r="D1128" s="14"/>
      <c r="E1128" s="14"/>
      <c r="F1128" s="14"/>
      <c r="G1128" s="14"/>
      <c r="H1128" s="14"/>
      <c r="I1128" s="14"/>
      <c r="J1128" s="14"/>
      <c r="K1128" s="14"/>
      <c r="L1128" s="14"/>
      <c r="M1128" s="14"/>
      <c r="N1128" s="14"/>
      <c r="O1128" s="14"/>
      <c r="P1128" s="14"/>
      <c r="Q1128" s="14"/>
      <c r="R1128" s="14"/>
      <c r="S1128" s="14"/>
      <c r="T1128" s="14"/>
      <c r="U1128" s="14"/>
      <c r="V1128" s="14"/>
      <c r="W1128" s="14"/>
      <c r="X1128" s="14"/>
      <c r="Y1128" s="14"/>
      <c r="Z1128" s="14"/>
      <c r="AA1128" s="14"/>
      <c r="AB1128" s="14"/>
      <c r="AC1128" s="14"/>
    </row>
    <row r="1129" spans="1:29" ht="21.95" customHeight="1" x14ac:dyDescent="0.2">
      <c r="A1129" s="14"/>
      <c r="B1129" s="14"/>
      <c r="C1129" s="14"/>
      <c r="D1129" s="14"/>
      <c r="E1129" s="14"/>
      <c r="F1129" s="14"/>
      <c r="G1129" s="14"/>
      <c r="H1129" s="14"/>
      <c r="I1129" s="14"/>
      <c r="J1129" s="14"/>
      <c r="K1129" s="14"/>
      <c r="L1129" s="14"/>
      <c r="M1129" s="14"/>
      <c r="N1129" s="14"/>
      <c r="O1129" s="14"/>
      <c r="P1129" s="14"/>
      <c r="Q1129" s="14"/>
      <c r="R1129" s="14"/>
      <c r="S1129" s="14"/>
      <c r="T1129" s="14"/>
      <c r="U1129" s="14"/>
      <c r="V1129" s="14"/>
      <c r="W1129" s="14"/>
      <c r="X1129" s="14"/>
      <c r="Y1129" s="14"/>
      <c r="Z1129" s="14"/>
      <c r="AA1129" s="14"/>
      <c r="AB1129" s="14"/>
      <c r="AC1129" s="14"/>
    </row>
    <row r="1130" spans="1:29" ht="21.95" customHeight="1" x14ac:dyDescent="0.2">
      <c r="A1130" s="14"/>
      <c r="B1130" s="14"/>
      <c r="C1130" s="14"/>
      <c r="D1130" s="14"/>
      <c r="E1130" s="14"/>
      <c r="F1130" s="14"/>
      <c r="G1130" s="14"/>
      <c r="H1130" s="14"/>
      <c r="I1130" s="14"/>
      <c r="J1130" s="14"/>
      <c r="K1130" s="14"/>
      <c r="L1130" s="14"/>
      <c r="M1130" s="14"/>
      <c r="N1130" s="14"/>
      <c r="O1130" s="14"/>
      <c r="P1130" s="14"/>
      <c r="Q1130" s="14"/>
      <c r="R1130" s="14"/>
      <c r="S1130" s="14"/>
      <c r="T1130" s="14"/>
      <c r="U1130" s="14"/>
      <c r="V1130" s="14"/>
      <c r="W1130" s="14"/>
      <c r="X1130" s="14"/>
      <c r="Y1130" s="14"/>
      <c r="Z1130" s="14"/>
      <c r="AA1130" s="14"/>
      <c r="AB1130" s="14"/>
      <c r="AC1130" s="14"/>
    </row>
    <row r="1131" spans="1:29" ht="21.95" customHeight="1" x14ac:dyDescent="0.2">
      <c r="A1131" s="14"/>
      <c r="B1131" s="14"/>
      <c r="C1131" s="14"/>
      <c r="D1131" s="14"/>
      <c r="E1131" s="14"/>
      <c r="F1131" s="14"/>
      <c r="G1131" s="14"/>
      <c r="H1131" s="14"/>
      <c r="I1131" s="14"/>
      <c r="J1131" s="14"/>
      <c r="K1131" s="14"/>
      <c r="L1131" s="14"/>
      <c r="M1131" s="14"/>
      <c r="N1131" s="14"/>
      <c r="O1131" s="14"/>
      <c r="P1131" s="14"/>
      <c r="Q1131" s="14"/>
      <c r="R1131" s="14"/>
      <c r="S1131" s="14"/>
      <c r="T1131" s="14"/>
      <c r="U1131" s="14"/>
      <c r="V1131" s="14"/>
      <c r="W1131" s="14"/>
      <c r="X1131" s="14"/>
      <c r="Y1131" s="14"/>
      <c r="Z1131" s="14"/>
      <c r="AA1131" s="14"/>
      <c r="AB1131" s="14"/>
      <c r="AC1131" s="14"/>
    </row>
    <row r="1132" spans="1:29" ht="21.95" customHeight="1" x14ac:dyDescent="0.2">
      <c r="A1132" s="14"/>
      <c r="B1132" s="14"/>
      <c r="C1132" s="14"/>
      <c r="D1132" s="14"/>
      <c r="E1132" s="14"/>
      <c r="F1132" s="14"/>
      <c r="G1132" s="14"/>
      <c r="H1132" s="14"/>
      <c r="I1132" s="14"/>
      <c r="J1132" s="14"/>
      <c r="K1132" s="14"/>
      <c r="L1132" s="14"/>
      <c r="M1132" s="14"/>
      <c r="N1132" s="14"/>
      <c r="O1132" s="14"/>
      <c r="P1132" s="14"/>
      <c r="Q1132" s="14"/>
      <c r="R1132" s="14"/>
      <c r="S1132" s="14"/>
      <c r="T1132" s="14"/>
      <c r="U1132" s="14"/>
      <c r="V1132" s="14"/>
      <c r="W1132" s="14"/>
      <c r="X1132" s="14"/>
      <c r="Y1132" s="14"/>
      <c r="Z1132" s="14"/>
      <c r="AA1132" s="14"/>
      <c r="AB1132" s="14"/>
      <c r="AC1132" s="14"/>
    </row>
    <row r="1133" spans="1:29" ht="21.95" customHeight="1" x14ac:dyDescent="0.2">
      <c r="A1133" s="14"/>
      <c r="B1133" s="14"/>
      <c r="C1133" s="14"/>
      <c r="D1133" s="14"/>
      <c r="E1133" s="14"/>
      <c r="F1133" s="14"/>
      <c r="G1133" s="14"/>
      <c r="H1133" s="14"/>
      <c r="I1133" s="14"/>
      <c r="J1133" s="14"/>
      <c r="K1133" s="14"/>
      <c r="L1133" s="14"/>
      <c r="M1133" s="14"/>
      <c r="N1133" s="14"/>
      <c r="O1133" s="14"/>
      <c r="P1133" s="14"/>
      <c r="Q1133" s="14"/>
      <c r="R1133" s="14"/>
      <c r="S1133" s="14"/>
      <c r="T1133" s="14"/>
      <c r="U1133" s="14"/>
      <c r="V1133" s="14"/>
      <c r="W1133" s="14"/>
      <c r="X1133" s="14"/>
      <c r="Y1133" s="14"/>
      <c r="Z1133" s="14"/>
      <c r="AA1133" s="14"/>
      <c r="AB1133" s="14"/>
      <c r="AC1133" s="14"/>
    </row>
    <row r="1134" spans="1:29" ht="21.95" customHeight="1" x14ac:dyDescent="0.2">
      <c r="A1134" s="14"/>
      <c r="B1134" s="14"/>
      <c r="C1134" s="14"/>
      <c r="D1134" s="14"/>
      <c r="E1134" s="14"/>
      <c r="F1134" s="14"/>
      <c r="G1134" s="14"/>
      <c r="H1134" s="14"/>
      <c r="I1134" s="14"/>
      <c r="J1134" s="14"/>
      <c r="K1134" s="14"/>
      <c r="L1134" s="14"/>
      <c r="M1134" s="14"/>
      <c r="N1134" s="14"/>
      <c r="O1134" s="14"/>
      <c r="P1134" s="14"/>
      <c r="Q1134" s="14"/>
      <c r="R1134" s="14"/>
      <c r="S1134" s="14"/>
      <c r="T1134" s="14"/>
      <c r="U1134" s="14"/>
      <c r="V1134" s="14"/>
      <c r="W1134" s="14"/>
      <c r="X1134" s="14"/>
      <c r="Y1134" s="14"/>
      <c r="Z1134" s="14"/>
      <c r="AA1134" s="14"/>
      <c r="AB1134" s="14"/>
      <c r="AC1134" s="14"/>
    </row>
    <row r="1135" spans="1:29" ht="21.95" customHeight="1" x14ac:dyDescent="0.2">
      <c r="A1135" s="14"/>
      <c r="B1135" s="14"/>
      <c r="C1135" s="14"/>
      <c r="D1135" s="14"/>
      <c r="E1135" s="14"/>
      <c r="F1135" s="14"/>
      <c r="G1135" s="14"/>
      <c r="H1135" s="14"/>
      <c r="I1135" s="14"/>
      <c r="J1135" s="14"/>
      <c r="K1135" s="14"/>
      <c r="L1135" s="14"/>
      <c r="M1135" s="14"/>
      <c r="N1135" s="14"/>
      <c r="O1135" s="14"/>
      <c r="P1135" s="14"/>
      <c r="Q1135" s="14"/>
      <c r="R1135" s="14"/>
      <c r="S1135" s="14"/>
      <c r="T1135" s="14"/>
      <c r="U1135" s="14"/>
      <c r="V1135" s="14"/>
      <c r="W1135" s="14"/>
      <c r="X1135" s="14"/>
      <c r="Y1135" s="14"/>
      <c r="Z1135" s="14"/>
      <c r="AA1135" s="14"/>
      <c r="AB1135" s="14"/>
      <c r="AC1135" s="14"/>
    </row>
    <row r="1136" spans="1:29" ht="21.95" customHeight="1" x14ac:dyDescent="0.2">
      <c r="A1136" s="14"/>
      <c r="B1136" s="14"/>
      <c r="C1136" s="14"/>
      <c r="D1136" s="14"/>
      <c r="E1136" s="14"/>
      <c r="F1136" s="14"/>
      <c r="G1136" s="14"/>
      <c r="H1136" s="14"/>
      <c r="I1136" s="14"/>
      <c r="J1136" s="14"/>
      <c r="K1136" s="14"/>
      <c r="L1136" s="14"/>
      <c r="M1136" s="14"/>
      <c r="N1136" s="14"/>
      <c r="O1136" s="14"/>
      <c r="P1136" s="14"/>
      <c r="Q1136" s="14"/>
      <c r="R1136" s="14"/>
      <c r="S1136" s="14"/>
      <c r="T1136" s="14"/>
      <c r="U1136" s="14"/>
      <c r="V1136" s="14"/>
      <c r="W1136" s="14"/>
      <c r="X1136" s="14"/>
      <c r="Y1136" s="14"/>
      <c r="Z1136" s="14"/>
      <c r="AA1136" s="14"/>
      <c r="AB1136" s="14"/>
      <c r="AC1136" s="14"/>
    </row>
    <row r="1137" spans="1:29" ht="21.95" customHeight="1" x14ac:dyDescent="0.2">
      <c r="A1137" s="14"/>
      <c r="B1137" s="14"/>
      <c r="C1137" s="14"/>
      <c r="D1137" s="14"/>
      <c r="E1137" s="14"/>
      <c r="F1137" s="14"/>
      <c r="G1137" s="14"/>
      <c r="H1137" s="14"/>
      <c r="I1137" s="14"/>
      <c r="J1137" s="14"/>
      <c r="K1137" s="14"/>
      <c r="L1137" s="14"/>
      <c r="M1137" s="14"/>
      <c r="N1137" s="14"/>
      <c r="O1137" s="14"/>
      <c r="P1137" s="14"/>
      <c r="Q1137" s="14"/>
      <c r="R1137" s="14"/>
      <c r="S1137" s="14"/>
      <c r="T1137" s="14"/>
      <c r="U1137" s="14"/>
      <c r="V1137" s="14"/>
      <c r="W1137" s="14"/>
      <c r="X1137" s="14"/>
      <c r="Y1137" s="14"/>
      <c r="Z1137" s="14"/>
      <c r="AA1137" s="14"/>
      <c r="AB1137" s="14"/>
      <c r="AC1137" s="14"/>
    </row>
    <row r="1138" spans="1:29" ht="21.95" customHeight="1" x14ac:dyDescent="0.2">
      <c r="A1138" s="14"/>
      <c r="B1138" s="14"/>
      <c r="C1138" s="14"/>
      <c r="D1138" s="14"/>
      <c r="E1138" s="14"/>
      <c r="F1138" s="14"/>
      <c r="G1138" s="14"/>
      <c r="H1138" s="14"/>
      <c r="I1138" s="14"/>
      <c r="J1138" s="14"/>
      <c r="K1138" s="14"/>
      <c r="L1138" s="14"/>
      <c r="M1138" s="14"/>
      <c r="N1138" s="14"/>
      <c r="O1138" s="14"/>
      <c r="P1138" s="14"/>
      <c r="Q1138" s="14"/>
      <c r="R1138" s="14"/>
      <c r="S1138" s="14"/>
      <c r="T1138" s="14"/>
      <c r="U1138" s="14"/>
      <c r="V1138" s="14"/>
      <c r="W1138" s="14"/>
      <c r="X1138" s="14"/>
      <c r="Y1138" s="14"/>
      <c r="Z1138" s="14"/>
      <c r="AA1138" s="14"/>
      <c r="AB1138" s="14"/>
      <c r="AC1138" s="14"/>
    </row>
    <row r="1139" spans="1:29" ht="21.95" customHeight="1" x14ac:dyDescent="0.2">
      <c r="A1139" s="14"/>
      <c r="B1139" s="14"/>
      <c r="C1139" s="14"/>
      <c r="D1139" s="14"/>
      <c r="E1139" s="14"/>
      <c r="F1139" s="14"/>
      <c r="G1139" s="14"/>
      <c r="H1139" s="14"/>
      <c r="I1139" s="14"/>
      <c r="J1139" s="14"/>
      <c r="K1139" s="14"/>
      <c r="L1139" s="14"/>
      <c r="M1139" s="14"/>
      <c r="N1139" s="14"/>
      <c r="O1139" s="14"/>
      <c r="P1139" s="14"/>
      <c r="Q1139" s="14"/>
      <c r="R1139" s="14"/>
      <c r="S1139" s="14"/>
      <c r="T1139" s="14"/>
      <c r="U1139" s="14"/>
      <c r="V1139" s="14"/>
      <c r="W1139" s="14"/>
      <c r="X1139" s="14"/>
      <c r="Y1139" s="14"/>
      <c r="Z1139" s="14"/>
      <c r="AA1139" s="14"/>
      <c r="AB1139" s="14"/>
      <c r="AC1139" s="14"/>
    </row>
    <row r="1140" spans="1:29" ht="21.95" customHeight="1" x14ac:dyDescent="0.2">
      <c r="A1140" s="14"/>
      <c r="B1140" s="14"/>
      <c r="C1140" s="14"/>
      <c r="D1140" s="14"/>
      <c r="E1140" s="14"/>
      <c r="F1140" s="14"/>
      <c r="G1140" s="14"/>
      <c r="H1140" s="14"/>
      <c r="I1140" s="14"/>
      <c r="J1140" s="14"/>
      <c r="K1140" s="14"/>
      <c r="L1140" s="14"/>
      <c r="M1140" s="14"/>
      <c r="N1140" s="14"/>
      <c r="O1140" s="14"/>
      <c r="P1140" s="14"/>
      <c r="Q1140" s="14"/>
      <c r="R1140" s="14"/>
      <c r="S1140" s="14"/>
      <c r="T1140" s="14"/>
      <c r="U1140" s="14"/>
      <c r="V1140" s="14"/>
      <c r="W1140" s="14"/>
      <c r="X1140" s="14"/>
      <c r="Y1140" s="14"/>
      <c r="Z1140" s="14"/>
      <c r="AA1140" s="14"/>
      <c r="AB1140" s="14"/>
      <c r="AC1140" s="14"/>
    </row>
    <row r="1141" spans="1:29" ht="21.95" customHeight="1" x14ac:dyDescent="0.2">
      <c r="A1141" s="14"/>
      <c r="B1141" s="14"/>
      <c r="C1141" s="14"/>
      <c r="D1141" s="14"/>
      <c r="E1141" s="14"/>
      <c r="F1141" s="14"/>
      <c r="G1141" s="14"/>
      <c r="H1141" s="14"/>
      <c r="I1141" s="14"/>
      <c r="J1141" s="14"/>
      <c r="K1141" s="14"/>
      <c r="L1141" s="14"/>
      <c r="M1141" s="14"/>
      <c r="N1141" s="14"/>
      <c r="O1141" s="14"/>
      <c r="P1141" s="14"/>
      <c r="Q1141" s="14"/>
      <c r="R1141" s="14"/>
      <c r="S1141" s="14"/>
      <c r="T1141" s="14"/>
      <c r="U1141" s="14"/>
      <c r="V1141" s="14"/>
      <c r="W1141" s="14"/>
      <c r="X1141" s="14"/>
      <c r="Y1141" s="14"/>
      <c r="Z1141" s="14"/>
      <c r="AA1141" s="14"/>
      <c r="AB1141" s="14"/>
      <c r="AC1141" s="14"/>
    </row>
    <row r="1142" spans="1:29" ht="21.95" customHeight="1" x14ac:dyDescent="0.2">
      <c r="A1142" s="14"/>
      <c r="B1142" s="14"/>
      <c r="C1142" s="14"/>
      <c r="D1142" s="14"/>
      <c r="E1142" s="14"/>
      <c r="F1142" s="14"/>
      <c r="G1142" s="14"/>
      <c r="H1142" s="14"/>
      <c r="I1142" s="14"/>
      <c r="J1142" s="14"/>
      <c r="K1142" s="14"/>
      <c r="L1142" s="14"/>
      <c r="M1142" s="14"/>
      <c r="N1142" s="14"/>
      <c r="O1142" s="14"/>
      <c r="P1142" s="14"/>
      <c r="Q1142" s="14"/>
      <c r="R1142" s="14"/>
      <c r="S1142" s="14"/>
      <c r="T1142" s="14"/>
      <c r="U1142" s="14"/>
      <c r="V1142" s="14"/>
      <c r="W1142" s="14"/>
      <c r="X1142" s="14"/>
      <c r="Y1142" s="14"/>
      <c r="Z1142" s="14"/>
      <c r="AA1142" s="14"/>
      <c r="AB1142" s="14"/>
      <c r="AC1142" s="14"/>
    </row>
    <row r="1143" spans="1:29" ht="21.95" customHeight="1" x14ac:dyDescent="0.2">
      <c r="A1143" s="14"/>
      <c r="B1143" s="14"/>
      <c r="C1143" s="14"/>
      <c r="D1143" s="14"/>
      <c r="E1143" s="14"/>
      <c r="F1143" s="14"/>
      <c r="G1143" s="14"/>
      <c r="H1143" s="14"/>
      <c r="I1143" s="14"/>
      <c r="J1143" s="14"/>
      <c r="K1143" s="14"/>
      <c r="L1143" s="14"/>
      <c r="M1143" s="14"/>
      <c r="N1143" s="14"/>
      <c r="O1143" s="14"/>
      <c r="P1143" s="14"/>
      <c r="Q1143" s="14"/>
      <c r="R1143" s="14"/>
      <c r="S1143" s="14"/>
      <c r="T1143" s="14"/>
      <c r="U1143" s="14"/>
      <c r="V1143" s="14"/>
      <c r="W1143" s="14"/>
      <c r="X1143" s="14"/>
      <c r="Y1143" s="14"/>
      <c r="Z1143" s="14"/>
      <c r="AA1143" s="14"/>
      <c r="AB1143" s="14"/>
      <c r="AC1143" s="14"/>
    </row>
    <row r="1144" spans="1:29" ht="21.95" customHeight="1" x14ac:dyDescent="0.2">
      <c r="A1144" s="14"/>
      <c r="B1144" s="14"/>
      <c r="C1144" s="14"/>
      <c r="D1144" s="14"/>
      <c r="E1144" s="14"/>
      <c r="F1144" s="14"/>
      <c r="G1144" s="14"/>
      <c r="H1144" s="14"/>
      <c r="I1144" s="14"/>
      <c r="J1144" s="14"/>
      <c r="K1144" s="14"/>
      <c r="L1144" s="14"/>
      <c r="M1144" s="14"/>
      <c r="N1144" s="14"/>
      <c r="O1144" s="14"/>
      <c r="P1144" s="14"/>
      <c r="Q1144" s="14"/>
      <c r="R1144" s="14"/>
      <c r="S1144" s="14"/>
      <c r="T1144" s="14"/>
      <c r="U1144" s="14"/>
      <c r="V1144" s="14"/>
      <c r="W1144" s="14"/>
      <c r="X1144" s="14"/>
      <c r="Y1144" s="14"/>
      <c r="Z1144" s="14"/>
      <c r="AA1144" s="14"/>
      <c r="AB1144" s="14"/>
      <c r="AC1144" s="14"/>
    </row>
    <row r="1145" spans="1:29" ht="21.95" customHeight="1" x14ac:dyDescent="0.2">
      <c r="A1145" s="14"/>
      <c r="B1145" s="14"/>
      <c r="C1145" s="14"/>
      <c r="D1145" s="14"/>
      <c r="E1145" s="14"/>
      <c r="F1145" s="14"/>
      <c r="G1145" s="14"/>
      <c r="H1145" s="14"/>
      <c r="I1145" s="14"/>
      <c r="J1145" s="14"/>
      <c r="K1145" s="14"/>
      <c r="L1145" s="14"/>
      <c r="M1145" s="14"/>
      <c r="N1145" s="14"/>
      <c r="O1145" s="14"/>
      <c r="P1145" s="14"/>
      <c r="Q1145" s="14"/>
      <c r="R1145" s="14"/>
      <c r="S1145" s="14"/>
      <c r="T1145" s="14"/>
      <c r="U1145" s="14"/>
      <c r="V1145" s="14"/>
      <c r="W1145" s="14"/>
      <c r="X1145" s="14"/>
      <c r="Y1145" s="14"/>
      <c r="Z1145" s="14"/>
      <c r="AA1145" s="14"/>
      <c r="AB1145" s="14"/>
      <c r="AC1145" s="14"/>
    </row>
    <row r="1146" spans="1:29" ht="21.95" customHeight="1" x14ac:dyDescent="0.2">
      <c r="A1146" s="14"/>
      <c r="B1146" s="14"/>
      <c r="C1146" s="14"/>
      <c r="D1146" s="14"/>
      <c r="E1146" s="14"/>
      <c r="F1146" s="14"/>
      <c r="G1146" s="14"/>
      <c r="H1146" s="14"/>
      <c r="I1146" s="14"/>
      <c r="J1146" s="14"/>
      <c r="K1146" s="14"/>
      <c r="L1146" s="14"/>
      <c r="M1146" s="14"/>
      <c r="N1146" s="14"/>
      <c r="O1146" s="14"/>
      <c r="P1146" s="14"/>
      <c r="Q1146" s="14"/>
      <c r="R1146" s="14"/>
      <c r="S1146" s="14"/>
      <c r="T1146" s="14"/>
      <c r="U1146" s="14"/>
      <c r="V1146" s="14"/>
      <c r="W1146" s="14"/>
      <c r="X1146" s="14"/>
      <c r="Y1146" s="14"/>
      <c r="Z1146" s="14"/>
      <c r="AA1146" s="14"/>
      <c r="AB1146" s="14"/>
      <c r="AC1146" s="14"/>
    </row>
    <row r="1147" spans="1:29" ht="21.95" customHeight="1" x14ac:dyDescent="0.2">
      <c r="A1147" s="14"/>
      <c r="B1147" s="14"/>
      <c r="C1147" s="14"/>
      <c r="D1147" s="14"/>
      <c r="E1147" s="14"/>
      <c r="F1147" s="14"/>
      <c r="G1147" s="14"/>
      <c r="H1147" s="14"/>
      <c r="I1147" s="14"/>
      <c r="J1147" s="14"/>
      <c r="K1147" s="14"/>
      <c r="L1147" s="14"/>
      <c r="M1147" s="14"/>
      <c r="N1147" s="14"/>
      <c r="O1147" s="14"/>
      <c r="P1147" s="14"/>
      <c r="Q1147" s="14"/>
      <c r="R1147" s="14"/>
      <c r="S1147" s="14"/>
      <c r="T1147" s="14"/>
      <c r="U1147" s="14"/>
      <c r="V1147" s="14"/>
      <c r="W1147" s="14"/>
      <c r="X1147" s="14"/>
      <c r="Y1147" s="14"/>
      <c r="Z1147" s="14"/>
      <c r="AA1147" s="14"/>
      <c r="AB1147" s="14"/>
      <c r="AC1147" s="14"/>
    </row>
    <row r="1148" spans="1:29" ht="21.95" customHeight="1" x14ac:dyDescent="0.2">
      <c r="A1148" s="14"/>
      <c r="B1148" s="14"/>
      <c r="C1148" s="14"/>
      <c r="D1148" s="14"/>
      <c r="E1148" s="14"/>
      <c r="F1148" s="14"/>
      <c r="G1148" s="14"/>
      <c r="H1148" s="14"/>
      <c r="I1148" s="14"/>
      <c r="J1148" s="14"/>
      <c r="K1148" s="14"/>
      <c r="L1148" s="14"/>
      <c r="M1148" s="14"/>
      <c r="N1148" s="14"/>
      <c r="O1148" s="14"/>
      <c r="P1148" s="14"/>
      <c r="Q1148" s="14"/>
      <c r="R1148" s="14"/>
      <c r="S1148" s="14"/>
      <c r="T1148" s="14"/>
      <c r="U1148" s="14"/>
      <c r="V1148" s="14"/>
      <c r="W1148" s="14"/>
      <c r="X1148" s="14"/>
      <c r="Y1148" s="14"/>
      <c r="Z1148" s="14"/>
      <c r="AA1148" s="14"/>
      <c r="AB1148" s="14"/>
      <c r="AC1148" s="14"/>
    </row>
    <row r="1149" spans="1:29" ht="21.95" customHeight="1" x14ac:dyDescent="0.2">
      <c r="A1149" s="14"/>
      <c r="B1149" s="14"/>
      <c r="C1149" s="14"/>
      <c r="D1149" s="14"/>
      <c r="E1149" s="14"/>
      <c r="F1149" s="14"/>
      <c r="G1149" s="14"/>
      <c r="H1149" s="14"/>
      <c r="I1149" s="14"/>
      <c r="J1149" s="14"/>
      <c r="K1149" s="14"/>
      <c r="L1149" s="14"/>
      <c r="M1149" s="14"/>
      <c r="N1149" s="14"/>
      <c r="O1149" s="14"/>
      <c r="P1149" s="14"/>
      <c r="Q1149" s="14"/>
      <c r="R1149" s="14"/>
      <c r="S1149" s="14"/>
      <c r="T1149" s="14"/>
      <c r="U1149" s="14"/>
      <c r="V1149" s="14"/>
      <c r="W1149" s="14"/>
      <c r="X1149" s="14"/>
      <c r="Y1149" s="14"/>
      <c r="Z1149" s="14"/>
      <c r="AA1149" s="14"/>
      <c r="AB1149" s="14"/>
      <c r="AC1149" s="14"/>
    </row>
    <row r="1150" spans="1:29" ht="21.95" customHeight="1" x14ac:dyDescent="0.2">
      <c r="A1150" s="14"/>
      <c r="B1150" s="14"/>
      <c r="C1150" s="14"/>
      <c r="D1150" s="14"/>
      <c r="E1150" s="14"/>
      <c r="F1150" s="14"/>
      <c r="G1150" s="14"/>
      <c r="H1150" s="14"/>
      <c r="I1150" s="14"/>
      <c r="J1150" s="14"/>
      <c r="K1150" s="14"/>
      <c r="L1150" s="14"/>
      <c r="M1150" s="14"/>
      <c r="N1150" s="14"/>
      <c r="O1150" s="14"/>
      <c r="P1150" s="14"/>
      <c r="Q1150" s="14"/>
      <c r="R1150" s="14"/>
      <c r="S1150" s="14"/>
      <c r="T1150" s="14"/>
      <c r="U1150" s="14"/>
      <c r="V1150" s="14"/>
      <c r="W1150" s="14"/>
      <c r="X1150" s="14"/>
      <c r="Y1150" s="14"/>
      <c r="Z1150" s="14"/>
      <c r="AA1150" s="14"/>
      <c r="AB1150" s="14"/>
      <c r="AC1150" s="14"/>
    </row>
    <row r="1151" spans="1:29" ht="21.95" customHeight="1" x14ac:dyDescent="0.2">
      <c r="A1151" s="14"/>
      <c r="B1151" s="14"/>
      <c r="C1151" s="14"/>
      <c r="D1151" s="14"/>
      <c r="E1151" s="14"/>
      <c r="F1151" s="14"/>
      <c r="G1151" s="14"/>
      <c r="H1151" s="14"/>
      <c r="I1151" s="14"/>
      <c r="J1151" s="14"/>
      <c r="K1151" s="14"/>
      <c r="L1151" s="14"/>
      <c r="M1151" s="14"/>
      <c r="N1151" s="14"/>
      <c r="O1151" s="14"/>
      <c r="P1151" s="14"/>
      <c r="Q1151" s="14"/>
      <c r="R1151" s="14"/>
      <c r="S1151" s="14"/>
      <c r="T1151" s="14"/>
      <c r="U1151" s="14"/>
      <c r="V1151" s="14"/>
      <c r="W1151" s="14"/>
      <c r="X1151" s="14"/>
      <c r="Y1151" s="14"/>
      <c r="Z1151" s="14"/>
      <c r="AA1151" s="14"/>
      <c r="AB1151" s="14"/>
      <c r="AC1151" s="14"/>
    </row>
    <row r="1152" spans="1:29" ht="21.95" customHeight="1" x14ac:dyDescent="0.2">
      <c r="A1152" s="14"/>
      <c r="B1152" s="14"/>
      <c r="C1152" s="14"/>
      <c r="D1152" s="14"/>
      <c r="E1152" s="14"/>
      <c r="F1152" s="14"/>
      <c r="G1152" s="14"/>
      <c r="H1152" s="14"/>
      <c r="I1152" s="14"/>
      <c r="J1152" s="14"/>
      <c r="K1152" s="14"/>
      <c r="L1152" s="14"/>
      <c r="M1152" s="14"/>
      <c r="N1152" s="14"/>
      <c r="O1152" s="14"/>
      <c r="P1152" s="14"/>
      <c r="Q1152" s="14"/>
      <c r="R1152" s="14"/>
      <c r="S1152" s="14"/>
      <c r="T1152" s="14"/>
      <c r="U1152" s="14"/>
      <c r="V1152" s="14"/>
      <c r="W1152" s="14"/>
      <c r="X1152" s="14"/>
      <c r="Y1152" s="14"/>
      <c r="Z1152" s="14"/>
      <c r="AA1152" s="14"/>
      <c r="AB1152" s="14"/>
      <c r="AC1152" s="14"/>
    </row>
    <row r="1153" spans="1:29" ht="21.95" customHeight="1" x14ac:dyDescent="0.2">
      <c r="A1153" s="14"/>
      <c r="B1153" s="14"/>
      <c r="C1153" s="14"/>
      <c r="D1153" s="14"/>
      <c r="E1153" s="14"/>
      <c r="F1153" s="14"/>
      <c r="G1153" s="14"/>
      <c r="H1153" s="14"/>
      <c r="I1153" s="14"/>
      <c r="J1153" s="14"/>
      <c r="K1153" s="14"/>
      <c r="L1153" s="14"/>
      <c r="M1153" s="14"/>
      <c r="N1153" s="14"/>
      <c r="O1153" s="14"/>
      <c r="P1153" s="14"/>
      <c r="Q1153" s="14"/>
      <c r="R1153" s="14"/>
      <c r="S1153" s="14"/>
      <c r="T1153" s="14"/>
      <c r="U1153" s="14"/>
      <c r="V1153" s="14"/>
      <c r="W1153" s="14"/>
      <c r="X1153" s="14"/>
      <c r="Y1153" s="14"/>
      <c r="Z1153" s="14"/>
      <c r="AA1153" s="14"/>
      <c r="AB1153" s="14"/>
      <c r="AC1153" s="14"/>
    </row>
    <row r="1154" spans="1:29" ht="21.95" customHeight="1" x14ac:dyDescent="0.2">
      <c r="A1154" s="14"/>
      <c r="B1154" s="14"/>
      <c r="C1154" s="14"/>
      <c r="D1154" s="14"/>
      <c r="E1154" s="14"/>
      <c r="F1154" s="14"/>
      <c r="G1154" s="14"/>
      <c r="H1154" s="14"/>
      <c r="I1154" s="14"/>
      <c r="J1154" s="14"/>
      <c r="K1154" s="14"/>
      <c r="L1154" s="14"/>
      <c r="M1154" s="14"/>
      <c r="N1154" s="14"/>
      <c r="O1154" s="14"/>
      <c r="P1154" s="14"/>
      <c r="Q1154" s="14"/>
      <c r="R1154" s="14"/>
      <c r="S1154" s="14"/>
      <c r="T1154" s="14"/>
      <c r="U1154" s="14"/>
      <c r="V1154" s="14"/>
      <c r="W1154" s="14"/>
      <c r="X1154" s="14"/>
      <c r="Y1154" s="14"/>
      <c r="Z1154" s="14"/>
      <c r="AA1154" s="14"/>
      <c r="AB1154" s="14"/>
      <c r="AC1154" s="14"/>
    </row>
    <row r="1155" spans="1:29" ht="21.95" customHeight="1" x14ac:dyDescent="0.2">
      <c r="A1155" s="14"/>
      <c r="B1155" s="14"/>
      <c r="C1155" s="14"/>
      <c r="D1155" s="14"/>
      <c r="E1155" s="14"/>
      <c r="F1155" s="14"/>
      <c r="G1155" s="14"/>
      <c r="H1155" s="14"/>
      <c r="I1155" s="14"/>
      <c r="J1155" s="14"/>
      <c r="K1155" s="14"/>
      <c r="L1155" s="14"/>
      <c r="M1155" s="14"/>
      <c r="N1155" s="14"/>
      <c r="O1155" s="14"/>
      <c r="P1155" s="14"/>
      <c r="Q1155" s="14"/>
      <c r="R1155" s="14"/>
      <c r="S1155" s="14"/>
      <c r="T1155" s="14"/>
      <c r="U1155" s="14"/>
      <c r="V1155" s="14"/>
      <c r="W1155" s="14"/>
      <c r="X1155" s="14"/>
      <c r="Y1155" s="14"/>
      <c r="Z1155" s="14"/>
      <c r="AA1155" s="14"/>
      <c r="AB1155" s="14"/>
      <c r="AC1155" s="14"/>
    </row>
    <row r="1156" spans="1:29" ht="21.95" customHeight="1" x14ac:dyDescent="0.2">
      <c r="A1156" s="14"/>
      <c r="B1156" s="14"/>
      <c r="C1156" s="14"/>
      <c r="D1156" s="14"/>
      <c r="E1156" s="14"/>
      <c r="F1156" s="14"/>
      <c r="G1156" s="14"/>
      <c r="H1156" s="14"/>
      <c r="I1156" s="14"/>
      <c r="J1156" s="14"/>
      <c r="K1156" s="14"/>
      <c r="L1156" s="14"/>
      <c r="M1156" s="14"/>
      <c r="N1156" s="14"/>
      <c r="O1156" s="14"/>
      <c r="P1156" s="14"/>
      <c r="Q1156" s="14"/>
      <c r="R1156" s="14"/>
      <c r="S1156" s="14"/>
      <c r="T1156" s="14"/>
      <c r="U1156" s="14"/>
      <c r="V1156" s="14"/>
      <c r="W1156" s="14"/>
      <c r="X1156" s="14"/>
      <c r="Y1156" s="14"/>
      <c r="Z1156" s="14"/>
      <c r="AA1156" s="14"/>
      <c r="AB1156" s="14"/>
      <c r="AC1156" s="14"/>
    </row>
    <row r="1157" spans="1:29" ht="21.95" customHeight="1" x14ac:dyDescent="0.2">
      <c r="A1157" s="14"/>
      <c r="B1157" s="14"/>
      <c r="C1157" s="14"/>
      <c r="D1157" s="14"/>
      <c r="E1157" s="14"/>
      <c r="F1157" s="14"/>
      <c r="G1157" s="14"/>
      <c r="H1157" s="14"/>
      <c r="I1157" s="14"/>
      <c r="J1157" s="14"/>
      <c r="K1157" s="14"/>
      <c r="L1157" s="14"/>
      <c r="M1157" s="14"/>
      <c r="N1157" s="14"/>
      <c r="O1157" s="14"/>
      <c r="P1157" s="14"/>
      <c r="Q1157" s="14"/>
      <c r="R1157" s="14"/>
      <c r="S1157" s="14"/>
      <c r="T1157" s="14"/>
      <c r="U1157" s="14"/>
      <c r="V1157" s="14"/>
      <c r="W1157" s="14"/>
      <c r="X1157" s="14"/>
      <c r="Y1157" s="14"/>
      <c r="Z1157" s="14"/>
      <c r="AA1157" s="14"/>
      <c r="AB1157" s="14"/>
      <c r="AC1157" s="14"/>
    </row>
    <row r="1158" spans="1:29" ht="21.95" customHeight="1" x14ac:dyDescent="0.2">
      <c r="A1158" s="14"/>
      <c r="B1158" s="14"/>
      <c r="C1158" s="14"/>
      <c r="D1158" s="14"/>
      <c r="E1158" s="14"/>
      <c r="F1158" s="14"/>
      <c r="G1158" s="14"/>
      <c r="H1158" s="14"/>
      <c r="I1158" s="14"/>
      <c r="J1158" s="14"/>
      <c r="K1158" s="14"/>
      <c r="L1158" s="14"/>
      <c r="M1158" s="14"/>
      <c r="N1158" s="14"/>
      <c r="O1158" s="14"/>
      <c r="P1158" s="14"/>
      <c r="Q1158" s="14"/>
      <c r="R1158" s="14"/>
      <c r="S1158" s="14"/>
      <c r="T1158" s="14"/>
      <c r="U1158" s="14"/>
      <c r="V1158" s="14"/>
      <c r="W1158" s="14"/>
      <c r="X1158" s="14"/>
      <c r="Y1158" s="14"/>
      <c r="Z1158" s="14"/>
      <c r="AA1158" s="14"/>
      <c r="AB1158" s="14"/>
      <c r="AC1158" s="14"/>
    </row>
    <row r="1159" spans="1:29" ht="21.95" customHeight="1" x14ac:dyDescent="0.2">
      <c r="A1159" s="14"/>
      <c r="B1159" s="14"/>
      <c r="C1159" s="14"/>
      <c r="D1159" s="14"/>
      <c r="E1159" s="14"/>
      <c r="F1159" s="14"/>
      <c r="G1159" s="14"/>
      <c r="H1159" s="14"/>
      <c r="I1159" s="14"/>
      <c r="J1159" s="14"/>
      <c r="K1159" s="14"/>
      <c r="L1159" s="14"/>
      <c r="M1159" s="14"/>
      <c r="N1159" s="14"/>
      <c r="O1159" s="14"/>
      <c r="P1159" s="14"/>
      <c r="Q1159" s="14"/>
      <c r="R1159" s="14"/>
      <c r="S1159" s="14"/>
      <c r="T1159" s="14"/>
      <c r="U1159" s="14"/>
      <c r="V1159" s="14"/>
      <c r="W1159" s="14"/>
      <c r="X1159" s="14"/>
      <c r="Y1159" s="14"/>
      <c r="Z1159" s="14"/>
      <c r="AA1159" s="14"/>
      <c r="AB1159" s="14"/>
      <c r="AC1159" s="14"/>
    </row>
    <row r="1160" spans="1:29" ht="21.95" customHeight="1" x14ac:dyDescent="0.2">
      <c r="A1160" s="14"/>
      <c r="B1160" s="14"/>
      <c r="C1160" s="14"/>
      <c r="D1160" s="14"/>
      <c r="E1160" s="14"/>
      <c r="F1160" s="14"/>
      <c r="G1160" s="14"/>
      <c r="H1160" s="14"/>
      <c r="I1160" s="14"/>
      <c r="J1160" s="14"/>
      <c r="K1160" s="14"/>
      <c r="L1160" s="14"/>
      <c r="M1160" s="14"/>
      <c r="N1160" s="14"/>
      <c r="O1160" s="14"/>
      <c r="P1160" s="14"/>
      <c r="Q1160" s="14"/>
      <c r="R1160" s="14"/>
      <c r="S1160" s="14"/>
      <c r="T1160" s="14"/>
      <c r="U1160" s="14"/>
      <c r="V1160" s="14"/>
      <c r="W1160" s="14"/>
      <c r="X1160" s="14"/>
      <c r="Y1160" s="14"/>
      <c r="Z1160" s="14"/>
      <c r="AA1160" s="14"/>
      <c r="AB1160" s="14"/>
      <c r="AC1160" s="14"/>
    </row>
    <row r="1161" spans="1:29" ht="21.95" customHeight="1" x14ac:dyDescent="0.2">
      <c r="A1161" s="14"/>
      <c r="B1161" s="14"/>
      <c r="C1161" s="14"/>
      <c r="D1161" s="14"/>
      <c r="E1161" s="14"/>
      <c r="F1161" s="14"/>
      <c r="G1161" s="14"/>
      <c r="H1161" s="14"/>
      <c r="I1161" s="14"/>
      <c r="J1161" s="14"/>
      <c r="K1161" s="14"/>
      <c r="L1161" s="14"/>
      <c r="M1161" s="14"/>
      <c r="N1161" s="14"/>
      <c r="O1161" s="14"/>
      <c r="P1161" s="14"/>
      <c r="Q1161" s="14"/>
      <c r="R1161" s="14"/>
      <c r="S1161" s="14"/>
      <c r="T1161" s="14"/>
      <c r="U1161" s="14"/>
      <c r="V1161" s="14"/>
      <c r="W1161" s="14"/>
      <c r="X1161" s="14"/>
      <c r="Y1161" s="14"/>
      <c r="Z1161" s="14"/>
      <c r="AA1161" s="14"/>
      <c r="AB1161" s="14"/>
      <c r="AC1161" s="14"/>
    </row>
    <row r="1162" spans="1:29" ht="21.95" customHeight="1" x14ac:dyDescent="0.2">
      <c r="A1162" s="14"/>
      <c r="B1162" s="14"/>
      <c r="C1162" s="14"/>
      <c r="D1162" s="14"/>
      <c r="E1162" s="14"/>
      <c r="F1162" s="14"/>
      <c r="G1162" s="14"/>
      <c r="H1162" s="14"/>
      <c r="I1162" s="14"/>
      <c r="J1162" s="14"/>
      <c r="K1162" s="14"/>
      <c r="L1162" s="14"/>
      <c r="M1162" s="14"/>
      <c r="N1162" s="14"/>
      <c r="O1162" s="14"/>
      <c r="P1162" s="14"/>
      <c r="Q1162" s="14"/>
      <c r="R1162" s="14"/>
      <c r="S1162" s="14"/>
      <c r="T1162" s="14"/>
      <c r="U1162" s="14"/>
      <c r="V1162" s="14"/>
      <c r="W1162" s="14"/>
      <c r="X1162" s="14"/>
      <c r="Y1162" s="14"/>
      <c r="Z1162" s="14"/>
      <c r="AA1162" s="14"/>
      <c r="AB1162" s="14"/>
      <c r="AC1162" s="14"/>
    </row>
    <row r="1163" spans="1:29" ht="21.95" customHeight="1" x14ac:dyDescent="0.2">
      <c r="A1163" s="14"/>
      <c r="B1163" s="14"/>
      <c r="C1163" s="14"/>
      <c r="D1163" s="14"/>
      <c r="E1163" s="14"/>
      <c r="F1163" s="14"/>
      <c r="G1163" s="14"/>
      <c r="H1163" s="14"/>
      <c r="I1163" s="14"/>
      <c r="J1163" s="14"/>
      <c r="K1163" s="14"/>
      <c r="L1163" s="14"/>
      <c r="M1163" s="14"/>
      <c r="N1163" s="14"/>
      <c r="O1163" s="14"/>
      <c r="P1163" s="14"/>
      <c r="Q1163" s="14"/>
      <c r="R1163" s="14"/>
      <c r="S1163" s="14"/>
      <c r="T1163" s="14"/>
      <c r="U1163" s="14"/>
      <c r="V1163" s="14"/>
      <c r="W1163" s="14"/>
      <c r="X1163" s="14"/>
      <c r="Y1163" s="14"/>
      <c r="Z1163" s="14"/>
      <c r="AA1163" s="14"/>
      <c r="AB1163" s="14"/>
      <c r="AC1163" s="14"/>
    </row>
    <row r="1164" spans="1:29" ht="21.95" customHeight="1" x14ac:dyDescent="0.2">
      <c r="A1164" s="14"/>
      <c r="B1164" s="14"/>
      <c r="C1164" s="14"/>
      <c r="D1164" s="14"/>
      <c r="E1164" s="14"/>
      <c r="F1164" s="14"/>
      <c r="G1164" s="14"/>
      <c r="H1164" s="14"/>
      <c r="I1164" s="14"/>
      <c r="J1164" s="14"/>
      <c r="K1164" s="14"/>
      <c r="L1164" s="14"/>
      <c r="M1164" s="14"/>
      <c r="N1164" s="14"/>
      <c r="O1164" s="14"/>
      <c r="P1164" s="14"/>
      <c r="Q1164" s="14"/>
      <c r="R1164" s="14"/>
      <c r="S1164" s="14"/>
      <c r="T1164" s="14"/>
      <c r="U1164" s="14"/>
      <c r="V1164" s="14"/>
      <c r="W1164" s="14"/>
      <c r="X1164" s="14"/>
      <c r="Y1164" s="14"/>
      <c r="Z1164" s="14"/>
      <c r="AA1164" s="14"/>
      <c r="AB1164" s="14"/>
      <c r="AC1164" s="14"/>
    </row>
    <row r="1165" spans="1:29" ht="21.95" customHeight="1" x14ac:dyDescent="0.2">
      <c r="A1165" s="14"/>
      <c r="B1165" s="14"/>
      <c r="C1165" s="14"/>
      <c r="D1165" s="14"/>
      <c r="E1165" s="14"/>
      <c r="F1165" s="14"/>
      <c r="G1165" s="14"/>
      <c r="H1165" s="14"/>
      <c r="I1165" s="14"/>
      <c r="J1165" s="14"/>
      <c r="K1165" s="14"/>
      <c r="L1165" s="14"/>
      <c r="M1165" s="14"/>
      <c r="N1165" s="14"/>
      <c r="O1165" s="14"/>
      <c r="P1165" s="14"/>
      <c r="Q1165" s="14"/>
      <c r="R1165" s="14"/>
      <c r="S1165" s="14"/>
      <c r="T1165" s="14"/>
      <c r="U1165" s="14"/>
      <c r="V1165" s="14"/>
      <c r="W1165" s="14"/>
      <c r="X1165" s="14"/>
      <c r="Y1165" s="14"/>
      <c r="Z1165" s="14"/>
      <c r="AA1165" s="14"/>
      <c r="AB1165" s="14"/>
      <c r="AC1165" s="14"/>
    </row>
    <row r="1166" spans="1:29" ht="21.95" customHeight="1" x14ac:dyDescent="0.2">
      <c r="A1166" s="14"/>
      <c r="B1166" s="14"/>
      <c r="C1166" s="14"/>
      <c r="D1166" s="14"/>
      <c r="E1166" s="14"/>
      <c r="F1166" s="14"/>
      <c r="G1166" s="14"/>
      <c r="H1166" s="14"/>
      <c r="I1166" s="14"/>
      <c r="J1166" s="14"/>
      <c r="K1166" s="14"/>
      <c r="L1166" s="14"/>
      <c r="M1166" s="14"/>
      <c r="N1166" s="14"/>
      <c r="O1166" s="14"/>
      <c r="P1166" s="14"/>
      <c r="Q1166" s="14"/>
      <c r="R1166" s="14"/>
      <c r="S1166" s="14"/>
      <c r="T1166" s="14"/>
      <c r="U1166" s="14"/>
      <c r="V1166" s="14"/>
      <c r="W1166" s="14"/>
      <c r="X1166" s="14"/>
      <c r="Y1166" s="14"/>
      <c r="Z1166" s="14"/>
      <c r="AA1166" s="14"/>
      <c r="AB1166" s="14"/>
      <c r="AC1166" s="14"/>
    </row>
    <row r="1167" spans="1:29" ht="21.95" customHeight="1" x14ac:dyDescent="0.2">
      <c r="A1167" s="14"/>
      <c r="B1167" s="14"/>
      <c r="C1167" s="14"/>
      <c r="D1167" s="14"/>
      <c r="E1167" s="14"/>
      <c r="F1167" s="14"/>
      <c r="G1167" s="14"/>
      <c r="H1167" s="14"/>
      <c r="I1167" s="14"/>
      <c r="J1167" s="14"/>
      <c r="K1167" s="14"/>
      <c r="L1167" s="14"/>
      <c r="M1167" s="14"/>
      <c r="N1167" s="14"/>
      <c r="O1167" s="14"/>
      <c r="P1167" s="14"/>
      <c r="Q1167" s="14"/>
      <c r="R1167" s="14"/>
      <c r="S1167" s="14"/>
      <c r="T1167" s="14"/>
      <c r="U1167" s="14"/>
      <c r="V1167" s="14"/>
      <c r="W1167" s="14"/>
      <c r="X1167" s="14"/>
      <c r="Y1167" s="14"/>
      <c r="Z1167" s="14"/>
      <c r="AA1167" s="14"/>
      <c r="AB1167" s="14"/>
      <c r="AC1167" s="14"/>
    </row>
    <row r="1168" spans="1:29" ht="21.95" customHeight="1" x14ac:dyDescent="0.2">
      <c r="A1168" s="14"/>
      <c r="B1168" s="14"/>
      <c r="C1168" s="14"/>
      <c r="D1168" s="14"/>
      <c r="E1168" s="14"/>
      <c r="F1168" s="14"/>
      <c r="G1168" s="14"/>
      <c r="H1168" s="14"/>
      <c r="I1168" s="14"/>
      <c r="J1168" s="14"/>
      <c r="K1168" s="14"/>
      <c r="L1168" s="14"/>
      <c r="M1168" s="14"/>
      <c r="N1168" s="14"/>
      <c r="O1168" s="14"/>
      <c r="P1168" s="14"/>
      <c r="Q1168" s="14"/>
      <c r="R1168" s="14"/>
      <c r="S1168" s="14"/>
      <c r="T1168" s="14"/>
      <c r="U1168" s="14"/>
      <c r="V1168" s="14"/>
      <c r="W1168" s="14"/>
      <c r="X1168" s="14"/>
      <c r="Y1168" s="14"/>
      <c r="Z1168" s="14"/>
      <c r="AA1168" s="14"/>
      <c r="AB1168" s="14"/>
      <c r="AC1168" s="14"/>
    </row>
    <row r="1169" spans="1:29" ht="21.95" customHeight="1" x14ac:dyDescent="0.2">
      <c r="A1169" s="14"/>
      <c r="B1169" s="14"/>
      <c r="C1169" s="14"/>
      <c r="D1169" s="14"/>
      <c r="E1169" s="14"/>
      <c r="F1169" s="14"/>
      <c r="G1169" s="14"/>
      <c r="H1169" s="14"/>
      <c r="I1169" s="14"/>
      <c r="J1169" s="14"/>
      <c r="K1169" s="14"/>
      <c r="L1169" s="14"/>
      <c r="M1169" s="14"/>
      <c r="N1169" s="14"/>
      <c r="O1169" s="14"/>
      <c r="P1169" s="14"/>
      <c r="Q1169" s="14"/>
      <c r="R1169" s="14"/>
      <c r="S1169" s="14"/>
      <c r="T1169" s="14"/>
      <c r="U1169" s="14"/>
      <c r="V1169" s="14"/>
      <c r="W1169" s="14"/>
      <c r="X1169" s="14"/>
      <c r="Y1169" s="14"/>
      <c r="Z1169" s="14"/>
      <c r="AA1169" s="14"/>
      <c r="AB1169" s="14"/>
      <c r="AC1169" s="14"/>
    </row>
    <row r="1170" spans="1:29" ht="21.95" customHeight="1" x14ac:dyDescent="0.2">
      <c r="A1170" s="14"/>
      <c r="B1170" s="14"/>
      <c r="C1170" s="14"/>
      <c r="D1170" s="14"/>
      <c r="E1170" s="14"/>
      <c r="F1170" s="14"/>
      <c r="G1170" s="14"/>
      <c r="H1170" s="14"/>
      <c r="I1170" s="14"/>
      <c r="J1170" s="14"/>
      <c r="K1170" s="14"/>
      <c r="L1170" s="14"/>
      <c r="M1170" s="14"/>
      <c r="N1170" s="14"/>
      <c r="O1170" s="14"/>
      <c r="P1170" s="14"/>
      <c r="Q1170" s="14"/>
      <c r="R1170" s="14"/>
      <c r="S1170" s="14"/>
      <c r="T1170" s="14"/>
      <c r="U1170" s="14"/>
      <c r="V1170" s="14"/>
      <c r="W1170" s="14"/>
      <c r="X1170" s="14"/>
      <c r="Y1170" s="14"/>
      <c r="Z1170" s="14"/>
      <c r="AA1170" s="14"/>
      <c r="AB1170" s="14"/>
      <c r="AC1170" s="14"/>
    </row>
    <row r="1171" spans="1:29" ht="21.95" customHeight="1" x14ac:dyDescent="0.2">
      <c r="A1171" s="14"/>
      <c r="B1171" s="14"/>
      <c r="C1171" s="14"/>
      <c r="D1171" s="14"/>
      <c r="E1171" s="14"/>
      <c r="F1171" s="14"/>
      <c r="G1171" s="14"/>
      <c r="H1171" s="14"/>
      <c r="I1171" s="14"/>
      <c r="J1171" s="14"/>
      <c r="K1171" s="14"/>
      <c r="L1171" s="14"/>
      <c r="M1171" s="14"/>
      <c r="N1171" s="14"/>
      <c r="O1171" s="14"/>
      <c r="P1171" s="14"/>
      <c r="Q1171" s="14"/>
      <c r="R1171" s="14"/>
      <c r="S1171" s="14"/>
      <c r="T1171" s="14"/>
      <c r="U1171" s="14"/>
      <c r="V1171" s="14"/>
      <c r="W1171" s="14"/>
      <c r="X1171" s="14"/>
      <c r="Y1171" s="14"/>
      <c r="Z1171" s="14"/>
      <c r="AA1171" s="14"/>
      <c r="AB1171" s="14"/>
      <c r="AC1171" s="14"/>
    </row>
    <row r="1172" spans="1:29" ht="21.95" customHeight="1" x14ac:dyDescent="0.2">
      <c r="A1172" s="14"/>
      <c r="B1172" s="14"/>
      <c r="C1172" s="14"/>
      <c r="D1172" s="14"/>
      <c r="E1172" s="14"/>
      <c r="F1172" s="14"/>
      <c r="G1172" s="14"/>
      <c r="H1172" s="14"/>
      <c r="I1172" s="14"/>
      <c r="J1172" s="14"/>
      <c r="K1172" s="14"/>
      <c r="L1172" s="14"/>
      <c r="M1172" s="14"/>
      <c r="N1172" s="14"/>
      <c r="O1172" s="14"/>
      <c r="P1172" s="14"/>
      <c r="Q1172" s="14"/>
      <c r="R1172" s="14"/>
      <c r="S1172" s="14"/>
      <c r="T1172" s="14"/>
      <c r="U1172" s="14"/>
      <c r="V1172" s="14"/>
      <c r="W1172" s="14"/>
      <c r="X1172" s="14"/>
      <c r="Y1172" s="14"/>
      <c r="Z1172" s="14"/>
      <c r="AA1172" s="14"/>
      <c r="AB1172" s="14"/>
      <c r="AC1172" s="14"/>
    </row>
    <row r="1173" spans="1:29" ht="21.95" customHeight="1" x14ac:dyDescent="0.2">
      <c r="A1173" s="14"/>
      <c r="B1173" s="14"/>
      <c r="C1173" s="14"/>
      <c r="D1173" s="14"/>
      <c r="E1173" s="14"/>
      <c r="F1173" s="14"/>
      <c r="G1173" s="14"/>
      <c r="H1173" s="14"/>
      <c r="I1173" s="14"/>
      <c r="J1173" s="14"/>
      <c r="K1173" s="14"/>
      <c r="L1173" s="14"/>
      <c r="M1173" s="14"/>
      <c r="N1173" s="14"/>
      <c r="O1173" s="14"/>
      <c r="P1173" s="14"/>
      <c r="Q1173" s="14"/>
      <c r="R1173" s="14"/>
      <c r="S1173" s="14"/>
      <c r="T1173" s="14"/>
      <c r="U1173" s="14"/>
      <c r="V1173" s="14"/>
      <c r="W1173" s="14"/>
      <c r="X1173" s="14"/>
      <c r="Y1173" s="14"/>
      <c r="Z1173" s="14"/>
      <c r="AA1173" s="14"/>
      <c r="AB1173" s="14"/>
      <c r="AC1173" s="14"/>
    </row>
    <row r="1174" spans="1:29" ht="21.95" customHeight="1" x14ac:dyDescent="0.2">
      <c r="A1174" s="14"/>
      <c r="B1174" s="14"/>
      <c r="C1174" s="14"/>
      <c r="D1174" s="14"/>
      <c r="E1174" s="14"/>
      <c r="F1174" s="14"/>
      <c r="G1174" s="14"/>
      <c r="H1174" s="14"/>
      <c r="I1174" s="14"/>
      <c r="J1174" s="14"/>
      <c r="K1174" s="14"/>
      <c r="L1174" s="14"/>
      <c r="M1174" s="14"/>
      <c r="N1174" s="14"/>
      <c r="O1174" s="14"/>
      <c r="P1174" s="14"/>
      <c r="Q1174" s="14"/>
      <c r="R1174" s="14"/>
      <c r="S1174" s="14"/>
      <c r="T1174" s="14"/>
      <c r="U1174" s="14"/>
      <c r="V1174" s="14"/>
      <c r="W1174" s="14"/>
      <c r="X1174" s="14"/>
      <c r="Y1174" s="14"/>
      <c r="Z1174" s="14"/>
      <c r="AA1174" s="14"/>
      <c r="AB1174" s="14"/>
      <c r="AC1174" s="14"/>
    </row>
    <row r="1175" spans="1:29" ht="21.95" customHeight="1" x14ac:dyDescent="0.2">
      <c r="A1175" s="14"/>
      <c r="B1175" s="14"/>
      <c r="C1175" s="14"/>
      <c r="D1175" s="14"/>
      <c r="E1175" s="14"/>
      <c r="F1175" s="14"/>
      <c r="G1175" s="14"/>
      <c r="H1175" s="14"/>
      <c r="I1175" s="14"/>
      <c r="J1175" s="14"/>
      <c r="K1175" s="14"/>
      <c r="L1175" s="14"/>
      <c r="M1175" s="14"/>
      <c r="N1175" s="14"/>
      <c r="O1175" s="14"/>
      <c r="P1175" s="14"/>
      <c r="Q1175" s="14"/>
      <c r="R1175" s="14"/>
      <c r="S1175" s="14"/>
      <c r="T1175" s="14"/>
      <c r="U1175" s="14"/>
      <c r="V1175" s="14"/>
      <c r="W1175" s="14"/>
      <c r="X1175" s="14"/>
      <c r="Y1175" s="14"/>
      <c r="Z1175" s="14"/>
      <c r="AA1175" s="14"/>
      <c r="AB1175" s="14"/>
      <c r="AC1175" s="14"/>
    </row>
    <row r="1176" spans="1:29" ht="21.95" customHeight="1" x14ac:dyDescent="0.2">
      <c r="A1176" s="14"/>
      <c r="B1176" s="14"/>
      <c r="C1176" s="14"/>
      <c r="D1176" s="14"/>
      <c r="E1176" s="14"/>
      <c r="F1176" s="14"/>
      <c r="G1176" s="14"/>
      <c r="H1176" s="14"/>
      <c r="I1176" s="14"/>
      <c r="J1176" s="14"/>
      <c r="K1176" s="14"/>
      <c r="L1176" s="14"/>
      <c r="M1176" s="14"/>
      <c r="N1176" s="14"/>
      <c r="O1176" s="14"/>
      <c r="P1176" s="14"/>
      <c r="Q1176" s="14"/>
      <c r="R1176" s="14"/>
      <c r="S1176" s="14"/>
      <c r="T1176" s="14"/>
      <c r="U1176" s="14"/>
      <c r="V1176" s="14"/>
      <c r="W1176" s="14"/>
      <c r="X1176" s="14"/>
      <c r="Y1176" s="14"/>
      <c r="Z1176" s="14"/>
      <c r="AA1176" s="14"/>
      <c r="AB1176" s="14"/>
      <c r="AC1176" s="14"/>
    </row>
    <row r="1177" spans="1:29" ht="21.95" customHeight="1" x14ac:dyDescent="0.2">
      <c r="A1177" s="14"/>
      <c r="B1177" s="14"/>
      <c r="C1177" s="14"/>
      <c r="D1177" s="14"/>
      <c r="E1177" s="14"/>
      <c r="F1177" s="14"/>
      <c r="G1177" s="14"/>
      <c r="H1177" s="14"/>
      <c r="I1177" s="14"/>
      <c r="J1177" s="14"/>
      <c r="K1177" s="14"/>
      <c r="L1177" s="14"/>
      <c r="M1177" s="14"/>
      <c r="N1177" s="14"/>
      <c r="O1177" s="14"/>
      <c r="P1177" s="14"/>
      <c r="Q1177" s="14"/>
      <c r="R1177" s="14"/>
      <c r="S1177" s="14"/>
      <c r="T1177" s="14"/>
      <c r="U1177" s="14"/>
      <c r="V1177" s="14"/>
      <c r="W1177" s="14"/>
      <c r="X1177" s="14"/>
      <c r="Y1177" s="14"/>
      <c r="Z1177" s="14"/>
      <c r="AA1177" s="14"/>
      <c r="AB1177" s="14"/>
      <c r="AC1177" s="14"/>
    </row>
    <row r="1178" spans="1:29" ht="21.95" customHeight="1" x14ac:dyDescent="0.2">
      <c r="A1178" s="14"/>
      <c r="B1178" s="14"/>
      <c r="C1178" s="14"/>
      <c r="D1178" s="14"/>
      <c r="E1178" s="14"/>
      <c r="F1178" s="14"/>
      <c r="G1178" s="14"/>
      <c r="H1178" s="14"/>
      <c r="I1178" s="14"/>
      <c r="J1178" s="14"/>
      <c r="K1178" s="14"/>
      <c r="L1178" s="14"/>
      <c r="M1178" s="14"/>
      <c r="N1178" s="14"/>
      <c r="O1178" s="14"/>
      <c r="P1178" s="14"/>
      <c r="Q1178" s="14"/>
      <c r="R1178" s="14"/>
      <c r="S1178" s="14"/>
      <c r="T1178" s="14"/>
      <c r="U1178" s="14"/>
      <c r="V1178" s="14"/>
      <c r="W1178" s="14"/>
      <c r="X1178" s="14"/>
      <c r="Y1178" s="14"/>
      <c r="Z1178" s="14"/>
      <c r="AA1178" s="14"/>
      <c r="AB1178" s="14"/>
      <c r="AC1178" s="14"/>
    </row>
    <row r="1179" spans="1:29" ht="21.95" customHeight="1" x14ac:dyDescent="0.2">
      <c r="A1179" s="14"/>
      <c r="B1179" s="14"/>
      <c r="C1179" s="14"/>
      <c r="D1179" s="14"/>
      <c r="E1179" s="14"/>
      <c r="F1179" s="14"/>
      <c r="G1179" s="14"/>
      <c r="H1179" s="14"/>
      <c r="I1179" s="14"/>
      <c r="J1179" s="14"/>
      <c r="K1179" s="14"/>
      <c r="L1179" s="14"/>
      <c r="M1179" s="14"/>
      <c r="N1179" s="14"/>
      <c r="O1179" s="14"/>
      <c r="P1179" s="14"/>
      <c r="Q1179" s="14"/>
      <c r="R1179" s="14"/>
      <c r="S1179" s="14"/>
      <c r="T1179" s="14"/>
      <c r="U1179" s="14"/>
      <c r="V1179" s="14"/>
      <c r="W1179" s="14"/>
      <c r="X1179" s="14"/>
      <c r="Y1179" s="14"/>
      <c r="Z1179" s="14"/>
      <c r="AA1179" s="14"/>
      <c r="AB1179" s="14"/>
      <c r="AC1179" s="14"/>
    </row>
    <row r="1180" spans="1:29" ht="21.95" customHeight="1" x14ac:dyDescent="0.2">
      <c r="A1180" s="14"/>
      <c r="B1180" s="14"/>
      <c r="C1180" s="14"/>
      <c r="D1180" s="14"/>
      <c r="E1180" s="14"/>
      <c r="F1180" s="14"/>
      <c r="G1180" s="14"/>
      <c r="H1180" s="14"/>
      <c r="I1180" s="14"/>
      <c r="J1180" s="14"/>
      <c r="K1180" s="14"/>
      <c r="L1180" s="14"/>
      <c r="M1180" s="14"/>
      <c r="N1180" s="14"/>
      <c r="O1180" s="14"/>
      <c r="P1180" s="14"/>
      <c r="Q1180" s="14"/>
      <c r="R1180" s="14"/>
      <c r="S1180" s="14"/>
      <c r="T1180" s="14"/>
      <c r="U1180" s="14"/>
      <c r="V1180" s="14"/>
      <c r="W1180" s="14"/>
      <c r="X1180" s="14"/>
      <c r="Y1180" s="14"/>
      <c r="Z1180" s="14"/>
      <c r="AA1180" s="14"/>
      <c r="AB1180" s="14"/>
      <c r="AC1180" s="14"/>
    </row>
    <row r="1181" spans="1:29" ht="21.95" customHeight="1" x14ac:dyDescent="0.2">
      <c r="A1181" s="14"/>
      <c r="B1181" s="14"/>
      <c r="C1181" s="14"/>
      <c r="D1181" s="14"/>
      <c r="E1181" s="14"/>
      <c r="F1181" s="14"/>
      <c r="G1181" s="14"/>
      <c r="H1181" s="14"/>
      <c r="I1181" s="14"/>
      <c r="J1181" s="14"/>
      <c r="K1181" s="14"/>
      <c r="L1181" s="14"/>
      <c r="M1181" s="14"/>
      <c r="N1181" s="14"/>
      <c r="O1181" s="14"/>
      <c r="P1181" s="14"/>
      <c r="Q1181" s="14"/>
      <c r="R1181" s="14"/>
      <c r="S1181" s="14"/>
      <c r="T1181" s="14"/>
      <c r="U1181" s="14"/>
      <c r="V1181" s="14"/>
      <c r="W1181" s="14"/>
      <c r="X1181" s="14"/>
      <c r="Y1181" s="14"/>
      <c r="Z1181" s="14"/>
      <c r="AA1181" s="14"/>
      <c r="AB1181" s="14"/>
      <c r="AC1181" s="14"/>
    </row>
    <row r="1182" spans="1:29" ht="21.95" customHeight="1" x14ac:dyDescent="0.2">
      <c r="A1182" s="14"/>
      <c r="B1182" s="14"/>
      <c r="C1182" s="14"/>
      <c r="D1182" s="14"/>
      <c r="E1182" s="14"/>
      <c r="F1182" s="14"/>
      <c r="G1182" s="14"/>
      <c r="H1182" s="14"/>
      <c r="I1182" s="14"/>
      <c r="J1182" s="14"/>
      <c r="K1182" s="14"/>
      <c r="L1182" s="14"/>
      <c r="M1182" s="14"/>
      <c r="N1182" s="14"/>
      <c r="O1182" s="14"/>
      <c r="P1182" s="14"/>
      <c r="Q1182" s="14"/>
      <c r="R1182" s="14"/>
      <c r="S1182" s="14"/>
      <c r="T1182" s="14"/>
      <c r="U1182" s="14"/>
      <c r="V1182" s="14"/>
      <c r="W1182" s="14"/>
      <c r="X1182" s="14"/>
      <c r="Y1182" s="14"/>
      <c r="Z1182" s="14"/>
      <c r="AA1182" s="14"/>
      <c r="AB1182" s="14"/>
      <c r="AC1182" s="14"/>
    </row>
    <row r="1183" spans="1:29" ht="21.95" customHeight="1" x14ac:dyDescent="0.2">
      <c r="A1183" s="14"/>
      <c r="B1183" s="14"/>
      <c r="C1183" s="14"/>
      <c r="D1183" s="14"/>
      <c r="E1183" s="14"/>
      <c r="F1183" s="14"/>
      <c r="G1183" s="14"/>
      <c r="H1183" s="14"/>
      <c r="I1183" s="14"/>
      <c r="J1183" s="14"/>
      <c r="K1183" s="14"/>
      <c r="L1183" s="14"/>
      <c r="M1183" s="14"/>
      <c r="N1183" s="14"/>
      <c r="O1183" s="14"/>
      <c r="P1183" s="14"/>
      <c r="Q1183" s="14"/>
      <c r="R1183" s="14"/>
      <c r="S1183" s="14"/>
      <c r="T1183" s="14"/>
      <c r="U1183" s="14"/>
      <c r="V1183" s="14"/>
      <c r="W1183" s="14"/>
      <c r="X1183" s="14"/>
      <c r="Y1183" s="14"/>
      <c r="Z1183" s="14"/>
      <c r="AA1183" s="14"/>
      <c r="AB1183" s="14"/>
      <c r="AC1183" s="14"/>
    </row>
    <row r="1184" spans="1:29" ht="21.95" customHeight="1" x14ac:dyDescent="0.2">
      <c r="A1184" s="14"/>
      <c r="B1184" s="14"/>
      <c r="C1184" s="14"/>
      <c r="D1184" s="14"/>
      <c r="E1184" s="14"/>
      <c r="F1184" s="14"/>
      <c r="G1184" s="14"/>
      <c r="H1184" s="14"/>
      <c r="I1184" s="14"/>
      <c r="J1184" s="14"/>
      <c r="K1184" s="14"/>
      <c r="L1184" s="14"/>
      <c r="M1184" s="14"/>
      <c r="N1184" s="14"/>
      <c r="O1184" s="14"/>
      <c r="P1184" s="14"/>
      <c r="Q1184" s="14"/>
      <c r="R1184" s="14"/>
      <c r="S1184" s="14"/>
      <c r="T1184" s="14"/>
      <c r="U1184" s="14"/>
      <c r="V1184" s="14"/>
      <c r="W1184" s="14"/>
      <c r="X1184" s="14"/>
      <c r="Y1184" s="14"/>
      <c r="Z1184" s="14"/>
      <c r="AA1184" s="14"/>
      <c r="AB1184" s="14"/>
      <c r="AC1184" s="14"/>
    </row>
    <row r="1185" spans="1:29" ht="21.95" customHeight="1" x14ac:dyDescent="0.2">
      <c r="A1185" s="14"/>
      <c r="B1185" s="14"/>
      <c r="C1185" s="14"/>
      <c r="D1185" s="14"/>
      <c r="E1185" s="14"/>
      <c r="F1185" s="14"/>
      <c r="G1185" s="14"/>
      <c r="H1185" s="14"/>
      <c r="I1185" s="14"/>
      <c r="J1185" s="14"/>
      <c r="K1185" s="14"/>
      <c r="L1185" s="14"/>
      <c r="M1185" s="14"/>
      <c r="N1185" s="14"/>
      <c r="O1185" s="14"/>
      <c r="P1185" s="14"/>
      <c r="Q1185" s="14"/>
      <c r="R1185" s="14"/>
      <c r="S1185" s="14"/>
      <c r="T1185" s="14"/>
      <c r="U1185" s="14"/>
      <c r="V1185" s="14"/>
      <c r="W1185" s="14"/>
      <c r="X1185" s="14"/>
      <c r="Y1185" s="14"/>
      <c r="Z1185" s="14"/>
      <c r="AA1185" s="14"/>
      <c r="AB1185" s="14"/>
      <c r="AC1185" s="14"/>
    </row>
    <row r="1186" spans="1:29" ht="21.95" customHeight="1" x14ac:dyDescent="0.2">
      <c r="A1186" s="14"/>
      <c r="B1186" s="14"/>
      <c r="C1186" s="14"/>
      <c r="D1186" s="14"/>
      <c r="E1186" s="14"/>
      <c r="F1186" s="14"/>
      <c r="G1186" s="14"/>
      <c r="H1186" s="14"/>
      <c r="I1186" s="14"/>
      <c r="J1186" s="14"/>
      <c r="K1186" s="14"/>
      <c r="L1186" s="14"/>
      <c r="M1186" s="14"/>
      <c r="N1186" s="14"/>
      <c r="O1186" s="14"/>
      <c r="P1186" s="14"/>
      <c r="Q1186" s="14"/>
      <c r="R1186" s="14"/>
      <c r="S1186" s="14"/>
      <c r="T1186" s="14"/>
      <c r="U1186" s="14"/>
      <c r="V1186" s="14"/>
      <c r="W1186" s="14"/>
      <c r="X1186" s="14"/>
      <c r="Y1186" s="14"/>
      <c r="Z1186" s="14"/>
      <c r="AA1186" s="14"/>
      <c r="AB1186" s="14"/>
      <c r="AC1186" s="14"/>
    </row>
    <row r="1187" spans="1:29" ht="21.95" customHeight="1" x14ac:dyDescent="0.2">
      <c r="A1187" s="14"/>
      <c r="B1187" s="14"/>
      <c r="C1187" s="14"/>
      <c r="D1187" s="14"/>
      <c r="E1187" s="14"/>
      <c r="F1187" s="14"/>
      <c r="G1187" s="14"/>
      <c r="H1187" s="14"/>
      <c r="I1187" s="14"/>
      <c r="J1187" s="14"/>
      <c r="K1187" s="14"/>
      <c r="L1187" s="14"/>
      <c r="M1187" s="14"/>
      <c r="N1187" s="14"/>
      <c r="O1187" s="14"/>
      <c r="P1187" s="14"/>
      <c r="Q1187" s="14"/>
      <c r="R1187" s="14"/>
      <c r="S1187" s="14"/>
      <c r="T1187" s="14"/>
      <c r="U1187" s="14"/>
      <c r="V1187" s="14"/>
      <c r="W1187" s="14"/>
      <c r="X1187" s="14"/>
      <c r="Y1187" s="14"/>
      <c r="Z1187" s="14"/>
      <c r="AA1187" s="14"/>
      <c r="AB1187" s="14"/>
      <c r="AC1187" s="14"/>
    </row>
    <row r="1188" spans="1:29" ht="21.95" customHeight="1" x14ac:dyDescent="0.2">
      <c r="A1188" s="14"/>
      <c r="B1188" s="14"/>
      <c r="C1188" s="14"/>
      <c r="D1188" s="14"/>
      <c r="E1188" s="14"/>
      <c r="F1188" s="14"/>
      <c r="G1188" s="14"/>
      <c r="H1188" s="14"/>
      <c r="I1188" s="14"/>
      <c r="J1188" s="14"/>
      <c r="K1188" s="14"/>
      <c r="L1188" s="14"/>
      <c r="M1188" s="14"/>
      <c r="N1188" s="14"/>
      <c r="O1188" s="14"/>
      <c r="P1188" s="14"/>
      <c r="Q1188" s="14"/>
      <c r="R1188" s="14"/>
      <c r="S1188" s="14"/>
      <c r="T1188" s="14"/>
      <c r="U1188" s="14"/>
      <c r="V1188" s="14"/>
      <c r="W1188" s="14"/>
      <c r="X1188" s="14"/>
      <c r="Y1188" s="14"/>
      <c r="Z1188" s="14"/>
      <c r="AA1188" s="14"/>
      <c r="AB1188" s="14"/>
      <c r="AC1188" s="14"/>
    </row>
    <row r="1189" spans="1:29" ht="21.95" customHeight="1" x14ac:dyDescent="0.2">
      <c r="A1189" s="14"/>
      <c r="B1189" s="14"/>
      <c r="C1189" s="14"/>
      <c r="D1189" s="14"/>
      <c r="E1189" s="14"/>
      <c r="F1189" s="14"/>
      <c r="G1189" s="14"/>
      <c r="H1189" s="14"/>
      <c r="I1189" s="14"/>
      <c r="J1189" s="14"/>
      <c r="K1189" s="14"/>
      <c r="L1189" s="14"/>
      <c r="M1189" s="14"/>
      <c r="N1189" s="14"/>
      <c r="O1189" s="14"/>
      <c r="P1189" s="14"/>
      <c r="Q1189" s="14"/>
      <c r="R1189" s="14"/>
      <c r="S1189" s="14"/>
      <c r="T1189" s="14"/>
      <c r="U1189" s="14"/>
      <c r="V1189" s="14"/>
      <c r="W1189" s="14"/>
      <c r="X1189" s="14"/>
      <c r="Y1189" s="14"/>
      <c r="Z1189" s="14"/>
      <c r="AA1189" s="14"/>
      <c r="AB1189" s="14"/>
      <c r="AC1189" s="14"/>
    </row>
    <row r="1190" spans="1:29" ht="21.95" customHeight="1" x14ac:dyDescent="0.2">
      <c r="A1190" s="14"/>
      <c r="B1190" s="14"/>
      <c r="C1190" s="14"/>
      <c r="D1190" s="14"/>
      <c r="E1190" s="14"/>
      <c r="F1190" s="14"/>
      <c r="G1190" s="14"/>
      <c r="H1190" s="14"/>
      <c r="I1190" s="14"/>
      <c r="J1190" s="14"/>
      <c r="K1190" s="14"/>
      <c r="L1190" s="14"/>
      <c r="M1190" s="14"/>
      <c r="N1190" s="14"/>
      <c r="O1190" s="14"/>
      <c r="P1190" s="14"/>
      <c r="Q1190" s="14"/>
      <c r="R1190" s="14"/>
      <c r="S1190" s="14"/>
      <c r="T1190" s="14"/>
      <c r="U1190" s="14"/>
      <c r="V1190" s="14"/>
      <c r="W1190" s="14"/>
      <c r="X1190" s="14"/>
      <c r="Y1190" s="14"/>
      <c r="Z1190" s="14"/>
      <c r="AA1190" s="14"/>
      <c r="AB1190" s="14"/>
      <c r="AC1190" s="14"/>
    </row>
    <row r="1191" spans="1:29" ht="21.95" customHeight="1" x14ac:dyDescent="0.2">
      <c r="A1191" s="14"/>
      <c r="B1191" s="14"/>
      <c r="C1191" s="14"/>
      <c r="D1191" s="14"/>
      <c r="E1191" s="14"/>
      <c r="F1191" s="14"/>
      <c r="G1191" s="14"/>
      <c r="H1191" s="14"/>
      <c r="I1191" s="14"/>
      <c r="J1191" s="14"/>
      <c r="K1191" s="14"/>
      <c r="L1191" s="14"/>
      <c r="M1191" s="14"/>
      <c r="N1191" s="14"/>
      <c r="O1191" s="14"/>
      <c r="P1191" s="14"/>
      <c r="Q1191" s="14"/>
      <c r="R1191" s="14"/>
      <c r="S1191" s="14"/>
      <c r="T1191" s="14"/>
      <c r="U1191" s="14"/>
      <c r="V1191" s="14"/>
      <c r="W1191" s="14"/>
      <c r="X1191" s="14"/>
      <c r="Y1191" s="14"/>
      <c r="Z1191" s="14"/>
      <c r="AA1191" s="14"/>
      <c r="AB1191" s="14"/>
      <c r="AC1191" s="14"/>
    </row>
    <row r="1192" spans="1:29" ht="21.95" customHeight="1" x14ac:dyDescent="0.2">
      <c r="A1192" s="14"/>
      <c r="B1192" s="14"/>
      <c r="C1192" s="14"/>
      <c r="D1192" s="14"/>
      <c r="E1192" s="14"/>
      <c r="F1192" s="14"/>
      <c r="G1192" s="14"/>
      <c r="H1192" s="14"/>
      <c r="I1192" s="14"/>
      <c r="J1192" s="14"/>
      <c r="K1192" s="14"/>
      <c r="L1192" s="14"/>
      <c r="M1192" s="14"/>
      <c r="N1192" s="14"/>
      <c r="O1192" s="14"/>
      <c r="P1192" s="14"/>
      <c r="Q1192" s="14"/>
      <c r="R1192" s="14"/>
      <c r="S1192" s="14"/>
      <c r="T1192" s="14"/>
      <c r="U1192" s="14"/>
      <c r="V1192" s="14"/>
      <c r="W1192" s="14"/>
      <c r="X1192" s="14"/>
      <c r="Y1192" s="14"/>
      <c r="Z1192" s="14"/>
      <c r="AA1192" s="14"/>
      <c r="AB1192" s="14"/>
      <c r="AC1192" s="14"/>
    </row>
    <row r="1193" spans="1:29" ht="21.95" customHeight="1" x14ac:dyDescent="0.2">
      <c r="A1193" s="14"/>
      <c r="B1193" s="14"/>
      <c r="C1193" s="14"/>
      <c r="D1193" s="14"/>
      <c r="E1193" s="14"/>
      <c r="F1193" s="14"/>
      <c r="G1193" s="14"/>
      <c r="H1193" s="14"/>
      <c r="I1193" s="14"/>
      <c r="J1193" s="14"/>
      <c r="K1193" s="14"/>
      <c r="L1193" s="14"/>
      <c r="M1193" s="14"/>
      <c r="N1193" s="14"/>
      <c r="O1193" s="14"/>
      <c r="P1193" s="14"/>
      <c r="Q1193" s="14"/>
      <c r="R1193" s="14"/>
      <c r="S1193" s="14"/>
      <c r="T1193" s="14"/>
      <c r="U1193" s="14"/>
      <c r="V1193" s="14"/>
      <c r="W1193" s="14"/>
      <c r="X1193" s="14"/>
      <c r="Y1193" s="14"/>
      <c r="Z1193" s="14"/>
      <c r="AA1193" s="14"/>
      <c r="AB1193" s="14"/>
      <c r="AC1193" s="14"/>
    </row>
    <row r="1194" spans="1:29" ht="21.95" customHeight="1" x14ac:dyDescent="0.2">
      <c r="A1194" s="14"/>
      <c r="B1194" s="14"/>
      <c r="C1194" s="14"/>
      <c r="D1194" s="14"/>
      <c r="E1194" s="14"/>
      <c r="F1194" s="14"/>
      <c r="G1194" s="14"/>
      <c r="H1194" s="14"/>
      <c r="I1194" s="14"/>
      <c r="J1194" s="14"/>
      <c r="K1194" s="14"/>
      <c r="L1194" s="14"/>
      <c r="M1194" s="14"/>
      <c r="N1194" s="14"/>
      <c r="O1194" s="14"/>
      <c r="P1194" s="14"/>
      <c r="Q1194" s="14"/>
      <c r="R1194" s="14"/>
      <c r="S1194" s="14"/>
      <c r="T1194" s="14"/>
      <c r="U1194" s="14"/>
      <c r="V1194" s="14"/>
      <c r="W1194" s="14"/>
      <c r="X1194" s="14"/>
      <c r="Y1194" s="14"/>
      <c r="Z1194" s="14"/>
      <c r="AA1194" s="14"/>
      <c r="AB1194" s="14"/>
      <c r="AC1194" s="14"/>
    </row>
    <row r="1195" spans="1:29" ht="21.95" customHeight="1" x14ac:dyDescent="0.2">
      <c r="A1195" s="14"/>
      <c r="B1195" s="14"/>
      <c r="C1195" s="14"/>
      <c r="D1195" s="14"/>
      <c r="E1195" s="14"/>
      <c r="F1195" s="14"/>
      <c r="G1195" s="14"/>
      <c r="H1195" s="14"/>
      <c r="I1195" s="14"/>
      <c r="J1195" s="14"/>
      <c r="K1195" s="14"/>
      <c r="L1195" s="14"/>
      <c r="M1195" s="14"/>
      <c r="N1195" s="14"/>
      <c r="O1195" s="14"/>
      <c r="P1195" s="14"/>
      <c r="Q1195" s="14"/>
      <c r="R1195" s="14"/>
      <c r="S1195" s="14"/>
      <c r="T1195" s="14"/>
      <c r="U1195" s="14"/>
      <c r="V1195" s="14"/>
      <c r="W1195" s="14"/>
      <c r="X1195" s="14"/>
      <c r="Y1195" s="14"/>
      <c r="Z1195" s="14"/>
      <c r="AA1195" s="14"/>
      <c r="AB1195" s="14"/>
      <c r="AC1195" s="14"/>
    </row>
    <row r="1196" spans="1:29" ht="21.95" customHeight="1" x14ac:dyDescent="0.2">
      <c r="A1196" s="14"/>
      <c r="B1196" s="14"/>
      <c r="C1196" s="14"/>
      <c r="D1196" s="14"/>
      <c r="E1196" s="14"/>
      <c r="F1196" s="14"/>
      <c r="G1196" s="14"/>
      <c r="H1196" s="14"/>
      <c r="I1196" s="14"/>
      <c r="J1196" s="14"/>
      <c r="K1196" s="14"/>
      <c r="L1196" s="14"/>
      <c r="M1196" s="14"/>
      <c r="N1196" s="14"/>
      <c r="O1196" s="14"/>
      <c r="P1196" s="14"/>
      <c r="Q1196" s="14"/>
      <c r="R1196" s="14"/>
      <c r="S1196" s="14"/>
      <c r="T1196" s="14"/>
      <c r="U1196" s="14"/>
      <c r="V1196" s="14"/>
      <c r="W1196" s="14"/>
      <c r="X1196" s="14"/>
      <c r="Y1196" s="14"/>
      <c r="Z1196" s="14"/>
      <c r="AA1196" s="14"/>
      <c r="AB1196" s="14"/>
      <c r="AC1196" s="14"/>
    </row>
    <row r="1197" spans="1:29" ht="21.95" customHeight="1" x14ac:dyDescent="0.2">
      <c r="A1197" s="14"/>
      <c r="B1197" s="14"/>
      <c r="C1197" s="14"/>
      <c r="D1197" s="14"/>
      <c r="E1197" s="14"/>
      <c r="F1197" s="14"/>
      <c r="G1197" s="14"/>
      <c r="H1197" s="14"/>
      <c r="I1197" s="14"/>
      <c r="J1197" s="14"/>
      <c r="K1197" s="14"/>
      <c r="L1197" s="14"/>
      <c r="M1197" s="14"/>
      <c r="N1197" s="14"/>
      <c r="O1197" s="14"/>
      <c r="P1197" s="14"/>
      <c r="Q1197" s="14"/>
      <c r="R1197" s="14"/>
      <c r="S1197" s="14"/>
      <c r="T1197" s="14"/>
      <c r="U1197" s="14"/>
      <c r="V1197" s="14"/>
      <c r="W1197" s="14"/>
      <c r="X1197" s="14"/>
      <c r="Y1197" s="14"/>
      <c r="Z1197" s="14"/>
      <c r="AA1197" s="14"/>
      <c r="AB1197" s="14"/>
      <c r="AC1197" s="14"/>
    </row>
    <row r="1198" spans="1:29" ht="21.95" customHeight="1" x14ac:dyDescent="0.2">
      <c r="A1198" s="14"/>
      <c r="B1198" s="14"/>
      <c r="C1198" s="14"/>
      <c r="D1198" s="14"/>
      <c r="E1198" s="14"/>
      <c r="F1198" s="14"/>
      <c r="G1198" s="14"/>
      <c r="H1198" s="14"/>
      <c r="I1198" s="14"/>
      <c r="J1198" s="14"/>
      <c r="K1198" s="14"/>
      <c r="L1198" s="14"/>
      <c r="M1198" s="14"/>
      <c r="N1198" s="14"/>
      <c r="O1198" s="14"/>
      <c r="P1198" s="14"/>
      <c r="Q1198" s="14"/>
      <c r="R1198" s="14"/>
      <c r="S1198" s="14"/>
      <c r="T1198" s="14"/>
      <c r="U1198" s="14"/>
      <c r="V1198" s="14"/>
      <c r="W1198" s="14"/>
      <c r="X1198" s="14"/>
      <c r="Y1198" s="14"/>
      <c r="Z1198" s="14"/>
      <c r="AA1198" s="14"/>
      <c r="AB1198" s="14"/>
      <c r="AC1198" s="14"/>
    </row>
    <row r="1199" spans="1:29" ht="21.95" customHeight="1" x14ac:dyDescent="0.2">
      <c r="A1199" s="14"/>
      <c r="B1199" s="14"/>
      <c r="C1199" s="14"/>
      <c r="D1199" s="14"/>
      <c r="E1199" s="14"/>
      <c r="F1199" s="14"/>
      <c r="G1199" s="14"/>
      <c r="H1199" s="14"/>
      <c r="I1199" s="14"/>
      <c r="J1199" s="14"/>
      <c r="K1199" s="14"/>
      <c r="L1199" s="14"/>
      <c r="M1199" s="14"/>
      <c r="N1199" s="14"/>
      <c r="O1199" s="14"/>
      <c r="P1199" s="14"/>
      <c r="Q1199" s="14"/>
      <c r="R1199" s="14"/>
      <c r="S1199" s="14"/>
      <c r="T1199" s="14"/>
      <c r="U1199" s="14"/>
      <c r="V1199" s="14"/>
      <c r="W1199" s="14"/>
      <c r="X1199" s="14"/>
      <c r="Y1199" s="14"/>
      <c r="Z1199" s="14"/>
      <c r="AA1199" s="14"/>
      <c r="AB1199" s="14"/>
      <c r="AC1199" s="14"/>
    </row>
    <row r="1200" spans="1:29" ht="21.95" customHeight="1" x14ac:dyDescent="0.2">
      <c r="A1200" s="14"/>
      <c r="B1200" s="14"/>
      <c r="C1200" s="14"/>
      <c r="D1200" s="14"/>
      <c r="E1200" s="14"/>
      <c r="F1200" s="14"/>
      <c r="G1200" s="14"/>
      <c r="H1200" s="14"/>
      <c r="I1200" s="14"/>
      <c r="J1200" s="14"/>
      <c r="K1200" s="14"/>
      <c r="L1200" s="14"/>
      <c r="M1200" s="14"/>
      <c r="N1200" s="14"/>
      <c r="O1200" s="14"/>
      <c r="P1200" s="14"/>
      <c r="Q1200" s="14"/>
      <c r="R1200" s="14"/>
      <c r="S1200" s="14"/>
      <c r="T1200" s="14"/>
      <c r="U1200" s="14"/>
      <c r="V1200" s="14"/>
      <c r="W1200" s="14"/>
      <c r="X1200" s="14"/>
      <c r="Y1200" s="14"/>
      <c r="Z1200" s="14"/>
      <c r="AA1200" s="14"/>
      <c r="AB1200" s="14"/>
      <c r="AC1200" s="14"/>
    </row>
    <row r="1201" spans="1:29" ht="21.95" customHeight="1" x14ac:dyDescent="0.2">
      <c r="A1201" s="14"/>
      <c r="B1201" s="14"/>
      <c r="C1201" s="14"/>
      <c r="D1201" s="14"/>
      <c r="E1201" s="14"/>
      <c r="F1201" s="14"/>
      <c r="G1201" s="14"/>
      <c r="H1201" s="14"/>
      <c r="I1201" s="14"/>
      <c r="J1201" s="14"/>
      <c r="K1201" s="14"/>
      <c r="L1201" s="14"/>
      <c r="M1201" s="14"/>
      <c r="N1201" s="14"/>
      <c r="O1201" s="14"/>
      <c r="P1201" s="14"/>
      <c r="Q1201" s="14"/>
      <c r="R1201" s="14"/>
      <c r="S1201" s="14"/>
      <c r="T1201" s="14"/>
      <c r="U1201" s="14"/>
      <c r="V1201" s="14"/>
      <c r="W1201" s="14"/>
      <c r="X1201" s="14"/>
      <c r="Y1201" s="14"/>
      <c r="Z1201" s="14"/>
      <c r="AA1201" s="14"/>
      <c r="AB1201" s="14"/>
      <c r="AC1201" s="14"/>
    </row>
    <row r="1202" spans="1:29" ht="21.95" customHeight="1" x14ac:dyDescent="0.2">
      <c r="A1202" s="14"/>
      <c r="B1202" s="14"/>
      <c r="C1202" s="14"/>
      <c r="D1202" s="14"/>
      <c r="E1202" s="14"/>
      <c r="F1202" s="14"/>
      <c r="G1202" s="14"/>
      <c r="H1202" s="14"/>
      <c r="I1202" s="14"/>
      <c r="J1202" s="14"/>
      <c r="K1202" s="14"/>
      <c r="L1202" s="14"/>
      <c r="M1202" s="14"/>
      <c r="N1202" s="14"/>
      <c r="O1202" s="14"/>
      <c r="P1202" s="14"/>
      <c r="Q1202" s="14"/>
      <c r="R1202" s="14"/>
      <c r="S1202" s="14"/>
      <c r="T1202" s="14"/>
      <c r="U1202" s="14"/>
      <c r="V1202" s="14"/>
      <c r="W1202" s="14"/>
      <c r="X1202" s="14"/>
      <c r="Y1202" s="14"/>
      <c r="Z1202" s="14"/>
      <c r="AA1202" s="14"/>
      <c r="AB1202" s="14"/>
      <c r="AC1202" s="14"/>
    </row>
    <row r="1203" spans="1:29" ht="21.95" customHeight="1" x14ac:dyDescent="0.2">
      <c r="A1203" s="14"/>
      <c r="B1203" s="14"/>
      <c r="C1203" s="14"/>
      <c r="D1203" s="14"/>
      <c r="E1203" s="14"/>
      <c r="F1203" s="14"/>
      <c r="G1203" s="14"/>
      <c r="H1203" s="14"/>
      <c r="I1203" s="14"/>
      <c r="J1203" s="14"/>
      <c r="K1203" s="14"/>
      <c r="L1203" s="14"/>
      <c r="M1203" s="14"/>
      <c r="N1203" s="14"/>
      <c r="O1203" s="14"/>
      <c r="P1203" s="14"/>
      <c r="Q1203" s="14"/>
      <c r="R1203" s="14"/>
      <c r="S1203" s="14"/>
      <c r="T1203" s="14"/>
      <c r="U1203" s="14"/>
      <c r="V1203" s="14"/>
      <c r="W1203" s="14"/>
      <c r="X1203" s="14"/>
      <c r="Y1203" s="14"/>
      <c r="Z1203" s="14"/>
      <c r="AA1203" s="14"/>
      <c r="AB1203" s="14"/>
      <c r="AC1203" s="14"/>
    </row>
    <row r="1204" spans="1:29" ht="21.95" customHeight="1" x14ac:dyDescent="0.2">
      <c r="A1204" s="14"/>
      <c r="B1204" s="14"/>
      <c r="C1204" s="14"/>
      <c r="D1204" s="14"/>
      <c r="E1204" s="14"/>
      <c r="F1204" s="14"/>
      <c r="G1204" s="14"/>
      <c r="H1204" s="14"/>
      <c r="I1204" s="14"/>
      <c r="J1204" s="14"/>
      <c r="K1204" s="14"/>
      <c r="L1204" s="14"/>
      <c r="M1204" s="14"/>
      <c r="N1204" s="14"/>
      <c r="O1204" s="14"/>
      <c r="P1204" s="14"/>
      <c r="Q1204" s="14"/>
      <c r="R1204" s="14"/>
      <c r="S1204" s="14"/>
      <c r="T1204" s="14"/>
      <c r="U1204" s="14"/>
      <c r="V1204" s="14"/>
      <c r="W1204" s="14"/>
      <c r="X1204" s="14"/>
      <c r="Y1204" s="14"/>
      <c r="Z1204" s="14"/>
      <c r="AA1204" s="14"/>
      <c r="AB1204" s="14"/>
      <c r="AC1204" s="14"/>
    </row>
    <row r="1205" spans="1:29" ht="21.95" customHeight="1" x14ac:dyDescent="0.2">
      <c r="A1205" s="14"/>
      <c r="B1205" s="14"/>
      <c r="C1205" s="14"/>
      <c r="D1205" s="14"/>
      <c r="E1205" s="14"/>
      <c r="F1205" s="14"/>
      <c r="G1205" s="14"/>
      <c r="H1205" s="14"/>
      <c r="I1205" s="14"/>
      <c r="J1205" s="14"/>
      <c r="K1205" s="14"/>
      <c r="L1205" s="14"/>
      <c r="M1205" s="14"/>
      <c r="N1205" s="14"/>
      <c r="O1205" s="14"/>
      <c r="P1205" s="14"/>
      <c r="Q1205" s="14"/>
      <c r="R1205" s="14"/>
      <c r="S1205" s="14"/>
      <c r="T1205" s="14"/>
      <c r="U1205" s="14"/>
      <c r="V1205" s="14"/>
      <c r="W1205" s="14"/>
      <c r="X1205" s="14"/>
      <c r="Y1205" s="14"/>
      <c r="Z1205" s="14"/>
      <c r="AA1205" s="14"/>
      <c r="AB1205" s="14"/>
      <c r="AC1205" s="14"/>
    </row>
    <row r="1206" spans="1:29" ht="21.95" customHeight="1" x14ac:dyDescent="0.2">
      <c r="A1206" s="14"/>
      <c r="B1206" s="14"/>
      <c r="C1206" s="14"/>
      <c r="D1206" s="14"/>
      <c r="E1206" s="14"/>
      <c r="F1206" s="14"/>
      <c r="G1206" s="14"/>
      <c r="H1206" s="14"/>
      <c r="I1206" s="14"/>
      <c r="J1206" s="14"/>
      <c r="K1206" s="14"/>
      <c r="L1206" s="14"/>
      <c r="M1206" s="14"/>
      <c r="N1206" s="14"/>
      <c r="O1206" s="14"/>
      <c r="P1206" s="14"/>
      <c r="Q1206" s="14"/>
      <c r="R1206" s="14"/>
      <c r="S1206" s="14"/>
      <c r="T1206" s="14"/>
      <c r="U1206" s="14"/>
      <c r="V1206" s="14"/>
      <c r="W1206" s="14"/>
      <c r="X1206" s="14"/>
      <c r="Y1206" s="14"/>
      <c r="Z1206" s="14"/>
      <c r="AA1206" s="14"/>
      <c r="AB1206" s="14"/>
      <c r="AC1206" s="14"/>
    </row>
    <row r="1207" spans="1:29" ht="21.95" customHeight="1" x14ac:dyDescent="0.2">
      <c r="A1207" s="14"/>
      <c r="B1207" s="14"/>
      <c r="C1207" s="14"/>
      <c r="D1207" s="14"/>
      <c r="E1207" s="14"/>
      <c r="F1207" s="14"/>
      <c r="G1207" s="14"/>
      <c r="H1207" s="14"/>
      <c r="I1207" s="14"/>
      <c r="J1207" s="14"/>
      <c r="K1207" s="14"/>
      <c r="L1207" s="14"/>
      <c r="M1207" s="14"/>
      <c r="N1207" s="14"/>
      <c r="O1207" s="14"/>
      <c r="P1207" s="14"/>
      <c r="Q1207" s="14"/>
      <c r="R1207" s="14"/>
      <c r="S1207" s="14"/>
      <c r="T1207" s="14"/>
      <c r="U1207" s="14"/>
      <c r="V1207" s="14"/>
      <c r="W1207" s="14"/>
      <c r="X1207" s="14"/>
      <c r="Y1207" s="14"/>
      <c r="Z1207" s="14"/>
      <c r="AA1207" s="14"/>
      <c r="AB1207" s="14"/>
      <c r="AC1207" s="14"/>
    </row>
    <row r="1208" spans="1:29" ht="21.95" customHeight="1" x14ac:dyDescent="0.2">
      <c r="A1208" s="14"/>
      <c r="B1208" s="14"/>
      <c r="C1208" s="14"/>
      <c r="D1208" s="14"/>
      <c r="E1208" s="14"/>
      <c r="F1208" s="14"/>
      <c r="G1208" s="14"/>
      <c r="H1208" s="14"/>
      <c r="I1208" s="14"/>
      <c r="J1208" s="14"/>
      <c r="K1208" s="14"/>
      <c r="L1208" s="14"/>
      <c r="M1208" s="14"/>
      <c r="N1208" s="14"/>
      <c r="O1208" s="14"/>
      <c r="P1208" s="14"/>
      <c r="Q1208" s="14"/>
      <c r="R1208" s="14"/>
      <c r="S1208" s="14"/>
      <c r="T1208" s="14"/>
      <c r="U1208" s="14"/>
      <c r="V1208" s="14"/>
      <c r="W1208" s="14"/>
      <c r="X1208" s="14"/>
      <c r="Y1208" s="14"/>
      <c r="Z1208" s="14"/>
      <c r="AA1208" s="14"/>
      <c r="AB1208" s="14"/>
      <c r="AC1208" s="14"/>
    </row>
    <row r="1209" spans="1:29" ht="21.95" customHeight="1" x14ac:dyDescent="0.2">
      <c r="A1209" s="14"/>
      <c r="B1209" s="14"/>
      <c r="C1209" s="14"/>
      <c r="D1209" s="14"/>
      <c r="E1209" s="14"/>
      <c r="F1209" s="14"/>
      <c r="G1209" s="14"/>
      <c r="H1209" s="14"/>
      <c r="I1209" s="14"/>
      <c r="J1209" s="14"/>
      <c r="K1209" s="14"/>
      <c r="L1209" s="14"/>
      <c r="M1209" s="14"/>
      <c r="N1209" s="14"/>
      <c r="O1209" s="14"/>
      <c r="P1209" s="14"/>
      <c r="Q1209" s="14"/>
      <c r="R1209" s="14"/>
      <c r="S1209" s="14"/>
      <c r="T1209" s="14"/>
      <c r="U1209" s="14"/>
      <c r="V1209" s="14"/>
      <c r="W1209" s="14"/>
      <c r="X1209" s="14"/>
      <c r="Y1209" s="14"/>
      <c r="Z1209" s="14"/>
      <c r="AA1209" s="14"/>
      <c r="AB1209" s="14"/>
      <c r="AC1209" s="14"/>
    </row>
    <row r="1210" spans="1:29" ht="21.95" customHeight="1" x14ac:dyDescent="0.2">
      <c r="A1210" s="14"/>
      <c r="B1210" s="14"/>
      <c r="C1210" s="14"/>
      <c r="D1210" s="14"/>
      <c r="E1210" s="14"/>
      <c r="F1210" s="14"/>
      <c r="G1210" s="14"/>
      <c r="H1210" s="14"/>
      <c r="I1210" s="14"/>
      <c r="J1210" s="14"/>
      <c r="K1210" s="14"/>
      <c r="L1210" s="14"/>
      <c r="M1210" s="14"/>
      <c r="N1210" s="14"/>
      <c r="O1210" s="14"/>
      <c r="P1210" s="14"/>
      <c r="Q1210" s="14"/>
      <c r="R1210" s="14"/>
      <c r="S1210" s="14"/>
      <c r="T1210" s="14"/>
      <c r="U1210" s="14"/>
      <c r="V1210" s="14"/>
      <c r="W1210" s="14"/>
      <c r="X1210" s="14"/>
      <c r="Y1210" s="14"/>
      <c r="Z1210" s="14"/>
      <c r="AA1210" s="14"/>
      <c r="AB1210" s="14"/>
      <c r="AC1210" s="14"/>
    </row>
    <row r="1211" spans="1:29" ht="21.95" customHeight="1" x14ac:dyDescent="0.2">
      <c r="A1211" s="14"/>
      <c r="B1211" s="14"/>
      <c r="C1211" s="14"/>
      <c r="D1211" s="14"/>
      <c r="E1211" s="14"/>
      <c r="F1211" s="14"/>
      <c r="G1211" s="14"/>
      <c r="H1211" s="14"/>
      <c r="I1211" s="14"/>
      <c r="J1211" s="14"/>
      <c r="K1211" s="14"/>
      <c r="L1211" s="14"/>
      <c r="M1211" s="14"/>
      <c r="N1211" s="14"/>
      <c r="O1211" s="14"/>
      <c r="P1211" s="14"/>
      <c r="Q1211" s="14"/>
      <c r="R1211" s="14"/>
      <c r="S1211" s="14"/>
      <c r="T1211" s="14"/>
      <c r="U1211" s="14"/>
      <c r="V1211" s="14"/>
      <c r="W1211" s="14"/>
      <c r="X1211" s="14"/>
      <c r="Y1211" s="14"/>
      <c r="Z1211" s="14"/>
      <c r="AA1211" s="14"/>
      <c r="AB1211" s="14"/>
      <c r="AC1211" s="14"/>
    </row>
    <row r="1212" spans="1:29" ht="21.95" customHeight="1" x14ac:dyDescent="0.2">
      <c r="A1212" s="14"/>
      <c r="B1212" s="14"/>
      <c r="C1212" s="14"/>
      <c r="D1212" s="14"/>
      <c r="E1212" s="14"/>
      <c r="F1212" s="14"/>
      <c r="G1212" s="14"/>
      <c r="H1212" s="14"/>
      <c r="I1212" s="14"/>
      <c r="J1212" s="14"/>
      <c r="K1212" s="14"/>
      <c r="L1212" s="14"/>
      <c r="M1212" s="14"/>
      <c r="N1212" s="14"/>
      <c r="O1212" s="14"/>
      <c r="P1212" s="14"/>
      <c r="Q1212" s="14"/>
      <c r="R1212" s="14"/>
      <c r="S1212" s="14"/>
      <c r="T1212" s="14"/>
      <c r="U1212" s="14"/>
      <c r="V1212" s="14"/>
      <c r="W1212" s="14"/>
      <c r="X1212" s="14"/>
      <c r="Y1212" s="14"/>
      <c r="Z1212" s="14"/>
      <c r="AA1212" s="14"/>
      <c r="AB1212" s="14"/>
      <c r="AC1212" s="14"/>
    </row>
    <row r="1213" spans="1:29" ht="21.95" customHeight="1" x14ac:dyDescent="0.2">
      <c r="A1213" s="14"/>
      <c r="B1213" s="14"/>
      <c r="C1213" s="14"/>
      <c r="D1213" s="14"/>
      <c r="E1213" s="14"/>
      <c r="F1213" s="14"/>
      <c r="G1213" s="14"/>
      <c r="H1213" s="14"/>
      <c r="I1213" s="14"/>
      <c r="J1213" s="14"/>
      <c r="K1213" s="14"/>
      <c r="L1213" s="14"/>
      <c r="M1213" s="14"/>
      <c r="N1213" s="14"/>
      <c r="O1213" s="14"/>
      <c r="P1213" s="14"/>
      <c r="Q1213" s="14"/>
      <c r="R1213" s="14"/>
      <c r="S1213" s="14"/>
      <c r="T1213" s="14"/>
      <c r="U1213" s="14"/>
      <c r="V1213" s="14"/>
      <c r="W1213" s="14"/>
      <c r="X1213" s="14"/>
      <c r="Y1213" s="14"/>
      <c r="Z1213" s="14"/>
      <c r="AA1213" s="14"/>
      <c r="AB1213" s="14"/>
      <c r="AC1213" s="14"/>
    </row>
    <row r="1214" spans="1:29" ht="21.95" customHeight="1" x14ac:dyDescent="0.2">
      <c r="A1214" s="14"/>
      <c r="B1214" s="14"/>
      <c r="C1214" s="14"/>
      <c r="D1214" s="14"/>
      <c r="E1214" s="14"/>
      <c r="F1214" s="14"/>
      <c r="G1214" s="14"/>
      <c r="H1214" s="14"/>
      <c r="I1214" s="14"/>
      <c r="J1214" s="14"/>
      <c r="K1214" s="14"/>
      <c r="L1214" s="14"/>
      <c r="M1214" s="14"/>
      <c r="N1214" s="14"/>
      <c r="O1214" s="14"/>
      <c r="P1214" s="14"/>
      <c r="Q1214" s="14"/>
      <c r="R1214" s="14"/>
      <c r="S1214" s="14"/>
      <c r="T1214" s="14"/>
      <c r="U1214" s="14"/>
      <c r="V1214" s="14"/>
      <c r="W1214" s="14"/>
      <c r="X1214" s="14"/>
      <c r="Y1214" s="14"/>
      <c r="Z1214" s="14"/>
      <c r="AA1214" s="14"/>
      <c r="AB1214" s="14"/>
      <c r="AC1214" s="14"/>
    </row>
    <row r="1215" spans="1:29" ht="21.95" customHeight="1" x14ac:dyDescent="0.2">
      <c r="A1215" s="14"/>
      <c r="B1215" s="14"/>
      <c r="C1215" s="14"/>
      <c r="D1215" s="14"/>
      <c r="E1215" s="14"/>
      <c r="F1215" s="14"/>
      <c r="G1215" s="14"/>
      <c r="H1215" s="14"/>
      <c r="I1215" s="14"/>
      <c r="J1215" s="14"/>
      <c r="K1215" s="14"/>
      <c r="L1215" s="14"/>
      <c r="M1215" s="14"/>
      <c r="N1215" s="14"/>
      <c r="O1215" s="14"/>
      <c r="P1215" s="14"/>
      <c r="Q1215" s="14"/>
      <c r="R1215" s="14"/>
      <c r="S1215" s="14"/>
      <c r="T1215" s="14"/>
      <c r="U1215" s="14"/>
      <c r="V1215" s="14"/>
      <c r="W1215" s="14"/>
      <c r="X1215" s="14"/>
      <c r="Y1215" s="14"/>
      <c r="Z1215" s="14"/>
      <c r="AA1215" s="14"/>
      <c r="AB1215" s="14"/>
      <c r="AC1215" s="14"/>
    </row>
    <row r="1216" spans="1:29" ht="21.95" customHeight="1" x14ac:dyDescent="0.2">
      <c r="A1216" s="14"/>
      <c r="B1216" s="14"/>
      <c r="C1216" s="14"/>
      <c r="D1216" s="14"/>
      <c r="E1216" s="14"/>
      <c r="F1216" s="14"/>
      <c r="G1216" s="14"/>
      <c r="H1216" s="14"/>
      <c r="I1216" s="14"/>
      <c r="J1216" s="14"/>
      <c r="K1216" s="14"/>
      <c r="L1216" s="14"/>
      <c r="M1216" s="14"/>
      <c r="N1216" s="14"/>
      <c r="O1216" s="14"/>
      <c r="P1216" s="14"/>
      <c r="Q1216" s="14"/>
      <c r="R1216" s="14"/>
      <c r="S1216" s="14"/>
      <c r="T1216" s="14"/>
      <c r="U1216" s="14"/>
      <c r="V1216" s="14"/>
      <c r="W1216" s="14"/>
      <c r="X1216" s="14"/>
      <c r="Y1216" s="14"/>
      <c r="Z1216" s="14"/>
      <c r="AA1216" s="14"/>
      <c r="AB1216" s="14"/>
      <c r="AC1216" s="14"/>
    </row>
    <row r="1217" spans="1:29" ht="21.95" customHeight="1" x14ac:dyDescent="0.2">
      <c r="A1217" s="14"/>
      <c r="B1217" s="14"/>
      <c r="C1217" s="14"/>
      <c r="D1217" s="14"/>
      <c r="E1217" s="14"/>
      <c r="F1217" s="14"/>
      <c r="G1217" s="14"/>
      <c r="H1217" s="14"/>
      <c r="I1217" s="14"/>
      <c r="J1217" s="14"/>
      <c r="K1217" s="14"/>
      <c r="L1217" s="14"/>
      <c r="M1217" s="14"/>
      <c r="N1217" s="14"/>
      <c r="O1217" s="14"/>
      <c r="P1217" s="14"/>
      <c r="Q1217" s="14"/>
      <c r="R1217" s="14"/>
      <c r="S1217" s="14"/>
      <c r="T1217" s="14"/>
      <c r="U1217" s="14"/>
      <c r="V1217" s="14"/>
      <c r="W1217" s="14"/>
      <c r="X1217" s="14"/>
      <c r="Y1217" s="14"/>
      <c r="Z1217" s="14"/>
      <c r="AA1217" s="14"/>
      <c r="AB1217" s="14"/>
      <c r="AC1217" s="14"/>
    </row>
    <row r="1218" spans="1:29" ht="21.95" customHeight="1" x14ac:dyDescent="0.2">
      <c r="A1218" s="14"/>
      <c r="B1218" s="14"/>
      <c r="C1218" s="14"/>
      <c r="D1218" s="14"/>
      <c r="E1218" s="14"/>
      <c r="F1218" s="14"/>
      <c r="G1218" s="14"/>
      <c r="H1218" s="14"/>
      <c r="I1218" s="14"/>
      <c r="J1218" s="14"/>
      <c r="K1218" s="14"/>
      <c r="L1218" s="14"/>
      <c r="M1218" s="14"/>
      <c r="N1218" s="14"/>
      <c r="O1218" s="14"/>
      <c r="P1218" s="14"/>
      <c r="Q1218" s="14"/>
      <c r="R1218" s="14"/>
      <c r="S1218" s="14"/>
      <c r="T1218" s="14"/>
      <c r="U1218" s="14"/>
      <c r="V1218" s="14"/>
      <c r="W1218" s="14"/>
      <c r="X1218" s="14"/>
      <c r="Y1218" s="14"/>
      <c r="Z1218" s="14"/>
      <c r="AA1218" s="14"/>
      <c r="AB1218" s="14"/>
      <c r="AC1218" s="14"/>
    </row>
    <row r="1219" spans="1:29" ht="21.95" customHeight="1" x14ac:dyDescent="0.2">
      <c r="A1219" s="14"/>
      <c r="B1219" s="14"/>
      <c r="C1219" s="14"/>
      <c r="D1219" s="14"/>
      <c r="E1219" s="14"/>
      <c r="F1219" s="14"/>
      <c r="G1219" s="14"/>
      <c r="H1219" s="14"/>
      <c r="I1219" s="14"/>
      <c r="J1219" s="14"/>
      <c r="K1219" s="14"/>
      <c r="L1219" s="14"/>
      <c r="M1219" s="14"/>
      <c r="N1219" s="14"/>
      <c r="O1219" s="14"/>
      <c r="P1219" s="14"/>
      <c r="Q1219" s="14"/>
      <c r="R1219" s="14"/>
      <c r="S1219" s="14"/>
      <c r="T1219" s="14"/>
      <c r="U1219" s="14"/>
      <c r="V1219" s="14"/>
      <c r="W1219" s="14"/>
      <c r="X1219" s="14"/>
      <c r="Y1219" s="14"/>
      <c r="Z1219" s="14"/>
      <c r="AA1219" s="14"/>
      <c r="AB1219" s="14"/>
      <c r="AC1219" s="14"/>
    </row>
    <row r="1220" spans="1:29" ht="21.95" customHeight="1" x14ac:dyDescent="0.2">
      <c r="A1220" s="14"/>
      <c r="B1220" s="14"/>
      <c r="C1220" s="14"/>
      <c r="D1220" s="14"/>
      <c r="E1220" s="14"/>
      <c r="F1220" s="14"/>
      <c r="G1220" s="14"/>
      <c r="H1220" s="14"/>
      <c r="I1220" s="14"/>
      <c r="J1220" s="14"/>
      <c r="K1220" s="14"/>
      <c r="L1220" s="14"/>
      <c r="M1220" s="14"/>
      <c r="N1220" s="14"/>
      <c r="O1220" s="14"/>
      <c r="P1220" s="14"/>
      <c r="Q1220" s="14"/>
      <c r="R1220" s="14"/>
      <c r="S1220" s="14"/>
      <c r="T1220" s="14"/>
      <c r="U1220" s="14"/>
      <c r="V1220" s="14"/>
      <c r="W1220" s="14"/>
      <c r="X1220" s="14"/>
      <c r="Y1220" s="14"/>
      <c r="Z1220" s="14"/>
      <c r="AA1220" s="14"/>
      <c r="AB1220" s="14"/>
      <c r="AC1220" s="14"/>
    </row>
    <row r="1221" spans="1:29" ht="21.95" customHeight="1" x14ac:dyDescent="0.2">
      <c r="A1221" s="14"/>
      <c r="B1221" s="14"/>
      <c r="C1221" s="14"/>
      <c r="D1221" s="14"/>
      <c r="E1221" s="14"/>
      <c r="F1221" s="14"/>
      <c r="G1221" s="14"/>
      <c r="H1221" s="14"/>
      <c r="I1221" s="14"/>
      <c r="J1221" s="14"/>
      <c r="K1221" s="14"/>
      <c r="L1221" s="14"/>
      <c r="M1221" s="14"/>
      <c r="N1221" s="14"/>
      <c r="O1221" s="14"/>
      <c r="P1221" s="14"/>
      <c r="Q1221" s="14"/>
      <c r="R1221" s="14"/>
      <c r="S1221" s="14"/>
      <c r="T1221" s="14"/>
      <c r="U1221" s="14"/>
      <c r="V1221" s="14"/>
      <c r="W1221" s="14"/>
      <c r="X1221" s="14"/>
      <c r="Y1221" s="14"/>
      <c r="Z1221" s="14"/>
      <c r="AA1221" s="14"/>
      <c r="AB1221" s="14"/>
      <c r="AC1221" s="14"/>
    </row>
    <row r="1222" spans="1:29" ht="21.95" customHeight="1" x14ac:dyDescent="0.2">
      <c r="A1222" s="14"/>
      <c r="B1222" s="14"/>
      <c r="C1222" s="14"/>
      <c r="D1222" s="14"/>
      <c r="E1222" s="14"/>
      <c r="F1222" s="14"/>
      <c r="G1222" s="14"/>
      <c r="H1222" s="14"/>
      <c r="I1222" s="14"/>
      <c r="J1222" s="14"/>
      <c r="K1222" s="14"/>
      <c r="L1222" s="14"/>
      <c r="M1222" s="14"/>
      <c r="N1222" s="14"/>
      <c r="O1222" s="14"/>
      <c r="P1222" s="14"/>
      <c r="Q1222" s="14"/>
      <c r="R1222" s="14"/>
      <c r="S1222" s="14"/>
      <c r="T1222" s="14"/>
      <c r="U1222" s="14"/>
      <c r="V1222" s="14"/>
      <c r="W1222" s="14"/>
      <c r="X1222" s="14"/>
      <c r="Y1222" s="14"/>
      <c r="Z1222" s="14"/>
      <c r="AA1222" s="14"/>
      <c r="AB1222" s="14"/>
      <c r="AC1222" s="14"/>
    </row>
    <row r="1223" spans="1:29" ht="21.95" customHeight="1" x14ac:dyDescent="0.2">
      <c r="A1223" s="14"/>
      <c r="B1223" s="14"/>
      <c r="C1223" s="14"/>
      <c r="D1223" s="14"/>
      <c r="E1223" s="14"/>
      <c r="F1223" s="14"/>
      <c r="G1223" s="14"/>
      <c r="H1223" s="14"/>
      <c r="I1223" s="14"/>
      <c r="J1223" s="14"/>
      <c r="K1223" s="14"/>
      <c r="L1223" s="14"/>
      <c r="M1223" s="14"/>
      <c r="N1223" s="14"/>
      <c r="O1223" s="14"/>
      <c r="P1223" s="14"/>
      <c r="Q1223" s="14"/>
      <c r="R1223" s="14"/>
      <c r="S1223" s="14"/>
      <c r="T1223" s="14"/>
      <c r="U1223" s="14"/>
      <c r="V1223" s="14"/>
      <c r="W1223" s="14"/>
      <c r="X1223" s="14"/>
      <c r="Y1223" s="14"/>
      <c r="Z1223" s="14"/>
      <c r="AA1223" s="14"/>
      <c r="AB1223" s="14"/>
      <c r="AC1223" s="14"/>
    </row>
    <row r="1224" spans="1:29" ht="21.95" customHeight="1" x14ac:dyDescent="0.2">
      <c r="A1224" s="14"/>
      <c r="B1224" s="14"/>
      <c r="C1224" s="14"/>
      <c r="D1224" s="14"/>
      <c r="E1224" s="14"/>
      <c r="F1224" s="14"/>
      <c r="G1224" s="14"/>
      <c r="H1224" s="14"/>
      <c r="I1224" s="14"/>
      <c r="J1224" s="14"/>
      <c r="K1224" s="14"/>
      <c r="L1224" s="14"/>
      <c r="M1224" s="14"/>
      <c r="N1224" s="14"/>
      <c r="O1224" s="14"/>
      <c r="P1224" s="14"/>
      <c r="Q1224" s="14"/>
      <c r="R1224" s="14"/>
      <c r="S1224" s="14"/>
      <c r="T1224" s="14"/>
      <c r="U1224" s="14"/>
      <c r="V1224" s="14"/>
      <c r="W1224" s="14"/>
      <c r="X1224" s="14"/>
      <c r="Y1224" s="14"/>
      <c r="Z1224" s="14"/>
      <c r="AA1224" s="14"/>
      <c r="AB1224" s="14"/>
      <c r="AC1224" s="14"/>
    </row>
    <row r="1225" spans="1:29" ht="21.95" customHeight="1" x14ac:dyDescent="0.2">
      <c r="A1225" s="14"/>
      <c r="B1225" s="14"/>
      <c r="C1225" s="14"/>
      <c r="D1225" s="14"/>
      <c r="E1225" s="14"/>
      <c r="F1225" s="14"/>
      <c r="G1225" s="14"/>
      <c r="H1225" s="14"/>
      <c r="I1225" s="14"/>
      <c r="J1225" s="14"/>
      <c r="K1225" s="14"/>
      <c r="L1225" s="14"/>
      <c r="M1225" s="14"/>
      <c r="N1225" s="14"/>
      <c r="O1225" s="14"/>
      <c r="P1225" s="14"/>
      <c r="Q1225" s="14"/>
      <c r="R1225" s="14"/>
      <c r="S1225" s="14"/>
      <c r="T1225" s="14"/>
      <c r="U1225" s="14"/>
      <c r="V1225" s="14"/>
      <c r="W1225" s="14"/>
      <c r="X1225" s="14"/>
      <c r="Y1225" s="14"/>
      <c r="Z1225" s="14"/>
      <c r="AA1225" s="14"/>
      <c r="AB1225" s="14"/>
      <c r="AC1225" s="14"/>
    </row>
    <row r="1226" spans="1:29" ht="21.95" customHeight="1" x14ac:dyDescent="0.2">
      <c r="A1226" s="14"/>
      <c r="B1226" s="14"/>
      <c r="C1226" s="14"/>
      <c r="D1226" s="14"/>
      <c r="E1226" s="14"/>
      <c r="F1226" s="14"/>
      <c r="G1226" s="14"/>
      <c r="H1226" s="14"/>
      <c r="I1226" s="14"/>
      <c r="J1226" s="14"/>
      <c r="K1226" s="14"/>
      <c r="L1226" s="14"/>
      <c r="M1226" s="14"/>
      <c r="N1226" s="14"/>
      <c r="O1226" s="14"/>
      <c r="P1226" s="14"/>
      <c r="Q1226" s="14"/>
      <c r="R1226" s="14"/>
      <c r="S1226" s="14"/>
      <c r="T1226" s="14"/>
      <c r="U1226" s="14"/>
      <c r="V1226" s="14"/>
      <c r="W1226" s="14"/>
      <c r="X1226" s="14"/>
      <c r="Y1226" s="14"/>
      <c r="Z1226" s="14"/>
      <c r="AA1226" s="14"/>
      <c r="AB1226" s="14"/>
      <c r="AC1226" s="14"/>
    </row>
    <row r="1227" spans="1:29" ht="21.95" customHeight="1" x14ac:dyDescent="0.2">
      <c r="A1227" s="14"/>
      <c r="B1227" s="14"/>
      <c r="C1227" s="14"/>
      <c r="D1227" s="14"/>
      <c r="E1227" s="14"/>
      <c r="F1227" s="14"/>
      <c r="G1227" s="14"/>
      <c r="H1227" s="14"/>
      <c r="I1227" s="14"/>
      <c r="J1227" s="14"/>
      <c r="K1227" s="14"/>
      <c r="L1227" s="14"/>
      <c r="M1227" s="14"/>
      <c r="N1227" s="14"/>
      <c r="O1227" s="14"/>
      <c r="P1227" s="14"/>
      <c r="Q1227" s="14"/>
      <c r="R1227" s="14"/>
      <c r="S1227" s="14"/>
      <c r="T1227" s="14"/>
      <c r="U1227" s="14"/>
      <c r="V1227" s="14"/>
      <c r="W1227" s="14"/>
      <c r="X1227" s="14"/>
      <c r="Y1227" s="14"/>
      <c r="Z1227" s="14"/>
      <c r="AA1227" s="14"/>
      <c r="AB1227" s="14"/>
      <c r="AC1227" s="14"/>
    </row>
    <row r="1228" spans="1:29" ht="21.95" customHeight="1" x14ac:dyDescent="0.2">
      <c r="A1228" s="14"/>
      <c r="B1228" s="14"/>
      <c r="C1228" s="14"/>
      <c r="D1228" s="14"/>
      <c r="E1228" s="14"/>
      <c r="F1228" s="14"/>
      <c r="G1228" s="14"/>
      <c r="H1228" s="14"/>
      <c r="I1228" s="14"/>
      <c r="J1228" s="14"/>
      <c r="K1228" s="14"/>
      <c r="L1228" s="14"/>
      <c r="M1228" s="14"/>
      <c r="N1228" s="14"/>
      <c r="O1228" s="14"/>
      <c r="P1228" s="14"/>
      <c r="Q1228" s="14"/>
      <c r="R1228" s="14"/>
      <c r="S1228" s="14"/>
      <c r="T1228" s="14"/>
      <c r="U1228" s="14"/>
      <c r="V1228" s="14"/>
      <c r="W1228" s="14"/>
      <c r="X1228" s="14"/>
      <c r="Y1228" s="14"/>
      <c r="Z1228" s="14"/>
      <c r="AA1228" s="14"/>
      <c r="AB1228" s="14"/>
      <c r="AC1228" s="14"/>
    </row>
    <row r="1229" spans="1:29" ht="21.95" customHeight="1" x14ac:dyDescent="0.2">
      <c r="A1229" s="14"/>
      <c r="B1229" s="14"/>
      <c r="C1229" s="14"/>
      <c r="D1229" s="14"/>
      <c r="E1229" s="14"/>
      <c r="F1229" s="14"/>
      <c r="G1229" s="14"/>
      <c r="H1229" s="14"/>
      <c r="I1229" s="14"/>
      <c r="J1229" s="14"/>
      <c r="K1229" s="14"/>
      <c r="L1229" s="14"/>
      <c r="M1229" s="14"/>
      <c r="N1229" s="14"/>
      <c r="O1229" s="14"/>
      <c r="P1229" s="14"/>
      <c r="Q1229" s="14"/>
      <c r="R1229" s="14"/>
      <c r="S1229" s="14"/>
      <c r="T1229" s="14"/>
      <c r="U1229" s="14"/>
      <c r="V1229" s="14"/>
      <c r="W1229" s="14"/>
      <c r="X1229" s="14"/>
      <c r="Y1229" s="14"/>
      <c r="Z1229" s="14"/>
      <c r="AA1229" s="14"/>
      <c r="AB1229" s="14"/>
      <c r="AC1229" s="14"/>
    </row>
    <row r="1230" spans="1:29" ht="21.95" customHeight="1" x14ac:dyDescent="0.2">
      <c r="A1230" s="14"/>
      <c r="B1230" s="14"/>
      <c r="C1230" s="14"/>
      <c r="D1230" s="14"/>
      <c r="E1230" s="14"/>
      <c r="F1230" s="14"/>
      <c r="G1230" s="14"/>
      <c r="H1230" s="14"/>
      <c r="I1230" s="14"/>
      <c r="J1230" s="14"/>
      <c r="K1230" s="14"/>
      <c r="L1230" s="14"/>
      <c r="M1230" s="14"/>
      <c r="N1230" s="14"/>
      <c r="O1230" s="14"/>
      <c r="P1230" s="14"/>
      <c r="Q1230" s="14"/>
      <c r="R1230" s="14"/>
      <c r="S1230" s="14"/>
      <c r="T1230" s="14"/>
      <c r="U1230" s="14"/>
      <c r="V1230" s="14"/>
      <c r="W1230" s="14"/>
      <c r="X1230" s="14"/>
      <c r="Y1230" s="14"/>
      <c r="Z1230" s="14"/>
      <c r="AA1230" s="14"/>
      <c r="AB1230" s="14"/>
      <c r="AC1230" s="14"/>
    </row>
    <row r="1231" spans="1:29" ht="21.95" customHeight="1" x14ac:dyDescent="0.2">
      <c r="A1231" s="14"/>
      <c r="B1231" s="14"/>
      <c r="C1231" s="14"/>
      <c r="D1231" s="14"/>
      <c r="E1231" s="14"/>
      <c r="F1231" s="14"/>
      <c r="G1231" s="14"/>
      <c r="H1231" s="14"/>
      <c r="I1231" s="14"/>
      <c r="J1231" s="14"/>
      <c r="K1231" s="14"/>
      <c r="L1231" s="14"/>
      <c r="M1231" s="14"/>
      <c r="N1231" s="14"/>
      <c r="O1231" s="14"/>
      <c r="P1231" s="14"/>
      <c r="Q1231" s="14"/>
      <c r="R1231" s="14"/>
      <c r="S1231" s="14"/>
      <c r="T1231" s="14"/>
      <c r="U1231" s="14"/>
      <c r="V1231" s="14"/>
      <c r="W1231" s="14"/>
      <c r="X1231" s="14"/>
      <c r="Y1231" s="14"/>
      <c r="Z1231" s="14"/>
      <c r="AA1231" s="14"/>
      <c r="AB1231" s="14"/>
      <c r="AC1231" s="14"/>
    </row>
    <row r="1232" spans="1:29" ht="21.95" customHeight="1" x14ac:dyDescent="0.2">
      <c r="A1232" s="14"/>
      <c r="B1232" s="14"/>
      <c r="C1232" s="14"/>
      <c r="D1232" s="14"/>
      <c r="E1232" s="14"/>
      <c r="F1232" s="14"/>
      <c r="G1232" s="14"/>
      <c r="H1232" s="14"/>
      <c r="I1232" s="14"/>
      <c r="J1232" s="14"/>
      <c r="K1232" s="14"/>
      <c r="L1232" s="14"/>
      <c r="M1232" s="14"/>
      <c r="N1232" s="14"/>
      <c r="O1232" s="14"/>
      <c r="P1232" s="14"/>
      <c r="Q1232" s="14"/>
      <c r="R1232" s="14"/>
      <c r="S1232" s="14"/>
      <c r="T1232" s="14"/>
      <c r="U1232" s="14"/>
      <c r="V1232" s="14"/>
      <c r="W1232" s="14"/>
      <c r="X1232" s="14"/>
      <c r="Y1232" s="14"/>
      <c r="Z1232" s="14"/>
      <c r="AA1232" s="14"/>
      <c r="AB1232" s="14"/>
      <c r="AC1232" s="14"/>
    </row>
    <row r="1233" spans="1:29" ht="21.95" customHeight="1" x14ac:dyDescent="0.2">
      <c r="A1233" s="14"/>
      <c r="B1233" s="14"/>
      <c r="C1233" s="14"/>
      <c r="D1233" s="14"/>
      <c r="E1233" s="14"/>
      <c r="F1233" s="14"/>
      <c r="G1233" s="14"/>
      <c r="H1233" s="14"/>
      <c r="I1233" s="14"/>
      <c r="J1233" s="14"/>
      <c r="K1233" s="14"/>
      <c r="L1233" s="14"/>
      <c r="M1233" s="14"/>
      <c r="N1233" s="14"/>
      <c r="O1233" s="14"/>
      <c r="P1233" s="14"/>
      <c r="Q1233" s="14"/>
      <c r="R1233" s="14"/>
      <c r="S1233" s="14"/>
      <c r="T1233" s="14"/>
      <c r="U1233" s="14"/>
      <c r="V1233" s="14"/>
      <c r="W1233" s="14"/>
      <c r="X1233" s="14"/>
      <c r="Y1233" s="14"/>
      <c r="Z1233" s="14"/>
      <c r="AA1233" s="14"/>
      <c r="AB1233" s="14"/>
      <c r="AC1233" s="14"/>
    </row>
    <row r="1234" spans="1:29" ht="21.95" customHeight="1" x14ac:dyDescent="0.2">
      <c r="A1234" s="14"/>
      <c r="B1234" s="14"/>
      <c r="C1234" s="14"/>
      <c r="D1234" s="14"/>
      <c r="E1234" s="14"/>
      <c r="F1234" s="14"/>
      <c r="G1234" s="14"/>
      <c r="H1234" s="14"/>
      <c r="I1234" s="14"/>
      <c r="J1234" s="14"/>
      <c r="K1234" s="14"/>
      <c r="L1234" s="14"/>
      <c r="M1234" s="14"/>
      <c r="N1234" s="14"/>
      <c r="O1234" s="14"/>
      <c r="P1234" s="14"/>
      <c r="Q1234" s="14"/>
      <c r="R1234" s="14"/>
      <c r="S1234" s="14"/>
      <c r="T1234" s="14"/>
      <c r="U1234" s="14"/>
      <c r="V1234" s="14"/>
      <c r="W1234" s="14"/>
      <c r="X1234" s="14"/>
      <c r="Y1234" s="14"/>
      <c r="Z1234" s="14"/>
      <c r="AA1234" s="14"/>
      <c r="AB1234" s="14"/>
      <c r="AC1234" s="14"/>
    </row>
    <row r="1235" spans="1:29" ht="21.95" customHeight="1" x14ac:dyDescent="0.2">
      <c r="A1235" s="14"/>
      <c r="B1235" s="14"/>
      <c r="C1235" s="14"/>
      <c r="D1235" s="14"/>
      <c r="E1235" s="14"/>
      <c r="F1235" s="14"/>
      <c r="G1235" s="14"/>
      <c r="H1235" s="14"/>
      <c r="I1235" s="14"/>
      <c r="J1235" s="14"/>
      <c r="K1235" s="14"/>
      <c r="L1235" s="14"/>
      <c r="M1235" s="14"/>
      <c r="N1235" s="14"/>
      <c r="O1235" s="14"/>
      <c r="P1235" s="14"/>
      <c r="Q1235" s="14"/>
      <c r="R1235" s="14"/>
      <c r="S1235" s="14"/>
      <c r="T1235" s="14"/>
      <c r="U1235" s="14"/>
      <c r="V1235" s="14"/>
      <c r="W1235" s="14"/>
      <c r="X1235" s="14"/>
      <c r="Y1235" s="14"/>
      <c r="Z1235" s="14"/>
      <c r="AA1235" s="14"/>
      <c r="AB1235" s="14"/>
      <c r="AC1235" s="14"/>
    </row>
    <row r="1236" spans="1:29" ht="21.95" customHeight="1" x14ac:dyDescent="0.2">
      <c r="A1236" s="14"/>
      <c r="B1236" s="14"/>
      <c r="C1236" s="14"/>
      <c r="D1236" s="14"/>
      <c r="E1236" s="14"/>
      <c r="F1236" s="14"/>
      <c r="G1236" s="14"/>
      <c r="H1236" s="14"/>
      <c r="I1236" s="14"/>
      <c r="J1236" s="14"/>
      <c r="K1236" s="14"/>
      <c r="L1236" s="14"/>
      <c r="M1236" s="14"/>
      <c r="N1236" s="14"/>
      <c r="O1236" s="14"/>
      <c r="P1236" s="14"/>
      <c r="Q1236" s="14"/>
      <c r="R1236" s="14"/>
      <c r="S1236" s="14"/>
      <c r="T1236" s="14"/>
      <c r="U1236" s="14"/>
      <c r="V1236" s="14"/>
      <c r="W1236" s="14"/>
      <c r="X1236" s="14"/>
      <c r="Y1236" s="14"/>
      <c r="Z1236" s="14"/>
      <c r="AA1236" s="14"/>
      <c r="AB1236" s="14"/>
      <c r="AC1236" s="14"/>
    </row>
    <row r="1237" spans="1:29" ht="21.95" customHeight="1" x14ac:dyDescent="0.2">
      <c r="A1237" s="14"/>
      <c r="B1237" s="14"/>
      <c r="C1237" s="14"/>
      <c r="D1237" s="14"/>
      <c r="E1237" s="14"/>
      <c r="F1237" s="14"/>
      <c r="G1237" s="14"/>
      <c r="H1237" s="14"/>
      <c r="I1237" s="14"/>
      <c r="J1237" s="14"/>
      <c r="K1237" s="14"/>
      <c r="L1237" s="14"/>
      <c r="M1237" s="14"/>
      <c r="N1237" s="14"/>
      <c r="O1237" s="14"/>
      <c r="P1237" s="14"/>
      <c r="Q1237" s="14"/>
      <c r="R1237" s="14"/>
      <c r="S1237" s="14"/>
      <c r="T1237" s="14"/>
      <c r="U1237" s="14"/>
      <c r="V1237" s="14"/>
      <c r="W1237" s="14"/>
      <c r="X1237" s="14"/>
      <c r="Y1237" s="14"/>
      <c r="Z1237" s="14"/>
      <c r="AA1237" s="14"/>
      <c r="AB1237" s="14"/>
      <c r="AC1237" s="14"/>
    </row>
    <row r="1238" spans="1:29" ht="21.95" customHeight="1" x14ac:dyDescent="0.2">
      <c r="A1238" s="14"/>
      <c r="B1238" s="14"/>
      <c r="C1238" s="14"/>
      <c r="D1238" s="14"/>
      <c r="E1238" s="14"/>
      <c r="F1238" s="14"/>
      <c r="G1238" s="14"/>
      <c r="H1238" s="14"/>
      <c r="I1238" s="14"/>
      <c r="J1238" s="14"/>
      <c r="K1238" s="14"/>
      <c r="L1238" s="14"/>
      <c r="M1238" s="14"/>
      <c r="N1238" s="14"/>
      <c r="O1238" s="14"/>
      <c r="P1238" s="14"/>
      <c r="Q1238" s="14"/>
      <c r="R1238" s="14"/>
      <c r="S1238" s="14"/>
      <c r="T1238" s="14"/>
      <c r="U1238" s="14"/>
      <c r="V1238" s="14"/>
      <c r="W1238" s="14"/>
      <c r="X1238" s="14"/>
      <c r="Y1238" s="14"/>
      <c r="Z1238" s="14"/>
      <c r="AA1238" s="14"/>
      <c r="AB1238" s="14"/>
      <c r="AC1238" s="14"/>
    </row>
    <row r="1239" spans="1:29" ht="21.95" customHeight="1" x14ac:dyDescent="0.2">
      <c r="A1239" s="14"/>
      <c r="B1239" s="14"/>
      <c r="C1239" s="14"/>
      <c r="D1239" s="14"/>
      <c r="E1239" s="14"/>
      <c r="F1239" s="14"/>
      <c r="G1239" s="14"/>
      <c r="H1239" s="14"/>
      <c r="I1239" s="14"/>
      <c r="J1239" s="14"/>
      <c r="K1239" s="14"/>
      <c r="L1239" s="14"/>
      <c r="M1239" s="14"/>
      <c r="N1239" s="14"/>
      <c r="O1239" s="14"/>
      <c r="P1239" s="14"/>
      <c r="Q1239" s="14"/>
      <c r="R1239" s="14"/>
      <c r="S1239" s="14"/>
      <c r="T1239" s="14"/>
      <c r="U1239" s="14"/>
      <c r="V1239" s="14"/>
      <c r="W1239" s="14"/>
      <c r="X1239" s="14"/>
      <c r="Y1239" s="14"/>
      <c r="Z1239" s="14"/>
      <c r="AA1239" s="14"/>
      <c r="AB1239" s="14"/>
      <c r="AC1239" s="14"/>
    </row>
    <row r="1240" spans="1:29" ht="21.95" customHeight="1" x14ac:dyDescent="0.2">
      <c r="A1240" s="14"/>
      <c r="B1240" s="14"/>
      <c r="C1240" s="14"/>
      <c r="D1240" s="14"/>
      <c r="E1240" s="14"/>
      <c r="F1240" s="14"/>
      <c r="G1240" s="14"/>
      <c r="H1240" s="14"/>
      <c r="I1240" s="14"/>
      <c r="J1240" s="14"/>
      <c r="K1240" s="14"/>
      <c r="L1240" s="14"/>
      <c r="M1240" s="14"/>
      <c r="N1240" s="14"/>
      <c r="O1240" s="14"/>
      <c r="P1240" s="14"/>
      <c r="Q1240" s="14"/>
      <c r="R1240" s="14"/>
      <c r="S1240" s="14"/>
      <c r="T1240" s="14"/>
      <c r="U1240" s="14"/>
      <c r="V1240" s="14"/>
      <c r="W1240" s="14"/>
      <c r="X1240" s="14"/>
      <c r="Y1240" s="14"/>
      <c r="Z1240" s="14"/>
      <c r="AA1240" s="14"/>
      <c r="AB1240" s="14"/>
      <c r="AC1240" s="14"/>
    </row>
    <row r="1241" spans="1:29" ht="21.95" customHeight="1" x14ac:dyDescent="0.2">
      <c r="A1241" s="14"/>
      <c r="B1241" s="14"/>
      <c r="C1241" s="14"/>
      <c r="D1241" s="14"/>
      <c r="E1241" s="14"/>
      <c r="F1241" s="14"/>
      <c r="G1241" s="14"/>
      <c r="H1241" s="14"/>
      <c r="I1241" s="14"/>
      <c r="J1241" s="14"/>
      <c r="K1241" s="14"/>
      <c r="L1241" s="14"/>
      <c r="M1241" s="14"/>
      <c r="N1241" s="14"/>
      <c r="O1241" s="14"/>
      <c r="P1241" s="14"/>
      <c r="Q1241" s="14"/>
      <c r="R1241" s="14"/>
      <c r="S1241" s="14"/>
      <c r="T1241" s="14"/>
      <c r="U1241" s="14"/>
      <c r="V1241" s="14"/>
      <c r="W1241" s="14"/>
      <c r="X1241" s="14"/>
      <c r="Y1241" s="14"/>
      <c r="Z1241" s="14"/>
      <c r="AA1241" s="14"/>
      <c r="AB1241" s="14"/>
      <c r="AC1241" s="14"/>
    </row>
    <row r="1242" spans="1:29" ht="21.95" customHeight="1" x14ac:dyDescent="0.2">
      <c r="A1242" s="14"/>
      <c r="B1242" s="14"/>
      <c r="C1242" s="14"/>
      <c r="D1242" s="14"/>
      <c r="E1242" s="14"/>
      <c r="F1242" s="14"/>
      <c r="G1242" s="14"/>
      <c r="H1242" s="14"/>
      <c r="I1242" s="14"/>
      <c r="J1242" s="14"/>
      <c r="K1242" s="14"/>
      <c r="L1242" s="14"/>
      <c r="M1242" s="14"/>
      <c r="N1242" s="14"/>
      <c r="O1242" s="14"/>
      <c r="P1242" s="14"/>
      <c r="Q1242" s="14"/>
      <c r="R1242" s="14"/>
      <c r="S1242" s="14"/>
      <c r="T1242" s="14"/>
      <c r="U1242" s="14"/>
      <c r="V1242" s="14"/>
      <c r="W1242" s="14"/>
      <c r="X1242" s="14"/>
      <c r="Y1242" s="14"/>
      <c r="Z1242" s="14"/>
      <c r="AA1242" s="14"/>
      <c r="AB1242" s="14"/>
      <c r="AC1242" s="14"/>
    </row>
    <row r="1243" spans="1:29" ht="21.95" customHeight="1" x14ac:dyDescent="0.2">
      <c r="A1243" s="14"/>
      <c r="B1243" s="14"/>
      <c r="C1243" s="14"/>
      <c r="D1243" s="14"/>
      <c r="E1243" s="14"/>
      <c r="F1243" s="14"/>
      <c r="G1243" s="14"/>
      <c r="H1243" s="14"/>
      <c r="I1243" s="14"/>
      <c r="J1243" s="14"/>
      <c r="K1243" s="14"/>
      <c r="L1243" s="14"/>
      <c r="M1243" s="14"/>
      <c r="N1243" s="14"/>
      <c r="O1243" s="14"/>
      <c r="P1243" s="14"/>
      <c r="Q1243" s="14"/>
      <c r="R1243" s="14"/>
      <c r="S1243" s="14"/>
      <c r="T1243" s="14"/>
      <c r="U1243" s="14"/>
      <c r="V1243" s="14"/>
      <c r="W1243" s="14"/>
      <c r="X1243" s="14"/>
      <c r="Y1243" s="14"/>
      <c r="Z1243" s="14"/>
      <c r="AA1243" s="14"/>
      <c r="AB1243" s="14"/>
      <c r="AC1243" s="14"/>
    </row>
    <row r="1244" spans="1:29" ht="21.95" customHeight="1" x14ac:dyDescent="0.2">
      <c r="A1244" s="14"/>
      <c r="B1244" s="14"/>
      <c r="C1244" s="14"/>
      <c r="D1244" s="14"/>
      <c r="E1244" s="14"/>
      <c r="F1244" s="14"/>
      <c r="G1244" s="14"/>
      <c r="H1244" s="14"/>
      <c r="I1244" s="14"/>
      <c r="J1244" s="14"/>
      <c r="K1244" s="14"/>
      <c r="L1244" s="14"/>
      <c r="M1244" s="14"/>
      <c r="N1244" s="14"/>
      <c r="O1244" s="14"/>
      <c r="P1244" s="14"/>
      <c r="Q1244" s="14"/>
      <c r="R1244" s="14"/>
      <c r="S1244" s="14"/>
      <c r="T1244" s="14"/>
      <c r="U1244" s="14"/>
      <c r="V1244" s="14"/>
      <c r="W1244" s="14"/>
      <c r="X1244" s="14"/>
      <c r="Y1244" s="14"/>
      <c r="Z1244" s="14"/>
      <c r="AA1244" s="14"/>
      <c r="AB1244" s="14"/>
      <c r="AC1244" s="14"/>
    </row>
    <row r="1245" spans="1:29" ht="21.95" customHeight="1" x14ac:dyDescent="0.2">
      <c r="A1245" s="14"/>
      <c r="B1245" s="14"/>
      <c r="C1245" s="14"/>
      <c r="D1245" s="14"/>
      <c r="E1245" s="14"/>
      <c r="F1245" s="14"/>
      <c r="G1245" s="14"/>
      <c r="H1245" s="14"/>
      <c r="I1245" s="14"/>
      <c r="J1245" s="14"/>
      <c r="K1245" s="14"/>
      <c r="L1245" s="14"/>
      <c r="M1245" s="14"/>
      <c r="N1245" s="14"/>
      <c r="O1245" s="14"/>
      <c r="P1245" s="14"/>
      <c r="Q1245" s="14"/>
      <c r="R1245" s="14"/>
      <c r="S1245" s="14"/>
      <c r="T1245" s="14"/>
      <c r="U1245" s="14"/>
      <c r="V1245" s="14"/>
      <c r="W1245" s="14"/>
      <c r="X1245" s="14"/>
      <c r="Y1245" s="14"/>
      <c r="Z1245" s="14"/>
      <c r="AA1245" s="14"/>
      <c r="AB1245" s="14"/>
      <c r="AC1245" s="14"/>
    </row>
    <row r="1246" spans="1:29" ht="21.95" customHeight="1" x14ac:dyDescent="0.2">
      <c r="A1246" s="14"/>
      <c r="B1246" s="14"/>
      <c r="C1246" s="14"/>
      <c r="D1246" s="14"/>
      <c r="E1246" s="14"/>
      <c r="F1246" s="14"/>
      <c r="G1246" s="14"/>
      <c r="H1246" s="14"/>
      <c r="I1246" s="14"/>
      <c r="J1246" s="14"/>
      <c r="K1246" s="14"/>
      <c r="L1246" s="14"/>
      <c r="M1246" s="14"/>
      <c r="N1246" s="14"/>
      <c r="O1246" s="14"/>
      <c r="P1246" s="14"/>
      <c r="Q1246" s="14"/>
      <c r="R1246" s="14"/>
      <c r="S1246" s="14"/>
      <c r="T1246" s="14"/>
      <c r="U1246" s="14"/>
      <c r="V1246" s="14"/>
      <c r="W1246" s="14"/>
      <c r="X1246" s="14"/>
      <c r="Y1246" s="14"/>
      <c r="Z1246" s="14"/>
      <c r="AA1246" s="14"/>
      <c r="AB1246" s="14"/>
      <c r="AC1246" s="14"/>
    </row>
    <row r="1247" spans="1:29" ht="21.95" customHeight="1" x14ac:dyDescent="0.2">
      <c r="A1247" s="14"/>
      <c r="B1247" s="14"/>
      <c r="C1247" s="14"/>
      <c r="D1247" s="14"/>
      <c r="E1247" s="14"/>
      <c r="F1247" s="14"/>
      <c r="G1247" s="14"/>
      <c r="H1247" s="14"/>
      <c r="I1247" s="14"/>
      <c r="J1247" s="14"/>
      <c r="K1247" s="14"/>
      <c r="L1247" s="14"/>
      <c r="M1247" s="14"/>
      <c r="N1247" s="14"/>
      <c r="O1247" s="14"/>
      <c r="P1247" s="14"/>
      <c r="Q1247" s="14"/>
      <c r="R1247" s="14"/>
      <c r="S1247" s="14"/>
      <c r="T1247" s="14"/>
      <c r="U1247" s="14"/>
      <c r="V1247" s="14"/>
      <c r="W1247" s="14"/>
      <c r="X1247" s="14"/>
      <c r="Y1247" s="14"/>
      <c r="Z1247" s="14"/>
      <c r="AA1247" s="14"/>
      <c r="AB1247" s="14"/>
      <c r="AC1247" s="14"/>
    </row>
    <row r="1248" spans="1:29" ht="21.95" customHeight="1" x14ac:dyDescent="0.2">
      <c r="A1248" s="14"/>
      <c r="B1248" s="14"/>
      <c r="C1248" s="14"/>
      <c r="D1248" s="14"/>
      <c r="E1248" s="14"/>
      <c r="F1248" s="14"/>
      <c r="G1248" s="14"/>
      <c r="H1248" s="14"/>
      <c r="I1248" s="14"/>
      <c r="J1248" s="14"/>
      <c r="K1248" s="14"/>
      <c r="L1248" s="14"/>
      <c r="M1248" s="14"/>
      <c r="N1248" s="14"/>
      <c r="O1248" s="14"/>
      <c r="P1248" s="14"/>
      <c r="Q1248" s="14"/>
      <c r="R1248" s="14"/>
      <c r="S1248" s="14"/>
      <c r="T1248" s="14"/>
      <c r="U1248" s="14"/>
      <c r="V1248" s="14"/>
      <c r="W1248" s="14"/>
      <c r="X1248" s="14"/>
      <c r="Y1248" s="14"/>
      <c r="Z1248" s="14"/>
      <c r="AA1248" s="14"/>
      <c r="AB1248" s="14"/>
      <c r="AC1248" s="14"/>
    </row>
    <row r="1249" spans="1:29" ht="21.95" customHeight="1" x14ac:dyDescent="0.2">
      <c r="A1249" s="14"/>
      <c r="B1249" s="14"/>
      <c r="C1249" s="14"/>
      <c r="D1249" s="14"/>
      <c r="E1249" s="14"/>
      <c r="F1249" s="14"/>
      <c r="G1249" s="14"/>
      <c r="H1249" s="14"/>
      <c r="I1249" s="14"/>
      <c r="J1249" s="14"/>
      <c r="K1249" s="14"/>
      <c r="L1249" s="14"/>
      <c r="M1249" s="14"/>
      <c r="N1249" s="14"/>
      <c r="O1249" s="14"/>
      <c r="P1249" s="14"/>
      <c r="Q1249" s="14"/>
      <c r="R1249" s="14"/>
      <c r="S1249" s="14"/>
      <c r="T1249" s="14"/>
      <c r="U1249" s="14"/>
      <c r="V1249" s="14"/>
      <c r="W1249" s="14"/>
      <c r="X1249" s="14"/>
      <c r="Y1249" s="14"/>
      <c r="Z1249" s="14"/>
      <c r="AA1249" s="14"/>
      <c r="AB1249" s="14"/>
      <c r="AC1249" s="14"/>
    </row>
    <row r="1250" spans="1:29" ht="21.95" customHeight="1" x14ac:dyDescent="0.2">
      <c r="A1250" s="14"/>
      <c r="B1250" s="14"/>
      <c r="C1250" s="14"/>
      <c r="D1250" s="14"/>
      <c r="E1250" s="14"/>
      <c r="F1250" s="14"/>
      <c r="G1250" s="14"/>
      <c r="H1250" s="14"/>
      <c r="I1250" s="14"/>
      <c r="J1250" s="14"/>
      <c r="K1250" s="14"/>
      <c r="L1250" s="14"/>
      <c r="M1250" s="14"/>
      <c r="N1250" s="14"/>
      <c r="O1250" s="14"/>
      <c r="P1250" s="14"/>
      <c r="Q1250" s="14"/>
      <c r="R1250" s="14"/>
      <c r="S1250" s="14"/>
      <c r="T1250" s="14"/>
      <c r="U1250" s="14"/>
      <c r="V1250" s="14"/>
      <c r="W1250" s="14"/>
      <c r="X1250" s="14"/>
      <c r="Y1250" s="14"/>
      <c r="Z1250" s="14"/>
      <c r="AA1250" s="14"/>
      <c r="AB1250" s="14"/>
      <c r="AC1250" s="14"/>
    </row>
    <row r="1251" spans="1:29" ht="21.95" customHeight="1" x14ac:dyDescent="0.2">
      <c r="A1251" s="14"/>
      <c r="B1251" s="14"/>
      <c r="C1251" s="14"/>
      <c r="D1251" s="14"/>
      <c r="E1251" s="14"/>
      <c r="F1251" s="14"/>
      <c r="G1251" s="14"/>
      <c r="H1251" s="14"/>
      <c r="I1251" s="14"/>
      <c r="J1251" s="14"/>
      <c r="K1251" s="14"/>
      <c r="L1251" s="14"/>
      <c r="M1251" s="14"/>
      <c r="N1251" s="14"/>
      <c r="O1251" s="14"/>
      <c r="P1251" s="14"/>
      <c r="Q1251" s="14"/>
      <c r="R1251" s="14"/>
      <c r="S1251" s="14"/>
      <c r="T1251" s="14"/>
      <c r="U1251" s="14"/>
      <c r="V1251" s="14"/>
      <c r="W1251" s="14"/>
      <c r="X1251" s="14"/>
      <c r="Y1251" s="14"/>
      <c r="Z1251" s="14"/>
      <c r="AA1251" s="14"/>
      <c r="AB1251" s="14"/>
      <c r="AC1251" s="14"/>
    </row>
    <row r="1252" spans="1:29" ht="21.95" customHeight="1" x14ac:dyDescent="0.2">
      <c r="A1252" s="14"/>
      <c r="B1252" s="14"/>
      <c r="C1252" s="14"/>
      <c r="D1252" s="14"/>
      <c r="E1252" s="14"/>
      <c r="F1252" s="14"/>
      <c r="G1252" s="14"/>
      <c r="H1252" s="14"/>
      <c r="I1252" s="14"/>
      <c r="J1252" s="14"/>
      <c r="K1252" s="14"/>
      <c r="L1252" s="14"/>
      <c r="M1252" s="14"/>
      <c r="N1252" s="14"/>
      <c r="O1252" s="14"/>
      <c r="P1252" s="14"/>
      <c r="Q1252" s="14"/>
      <c r="R1252" s="14"/>
      <c r="S1252" s="14"/>
      <c r="T1252" s="14"/>
      <c r="U1252" s="14"/>
      <c r="V1252" s="14"/>
      <c r="W1252" s="14"/>
      <c r="X1252" s="14"/>
      <c r="Y1252" s="14"/>
      <c r="Z1252" s="14"/>
      <c r="AA1252" s="14"/>
      <c r="AB1252" s="14"/>
      <c r="AC1252" s="14"/>
    </row>
    <row r="1253" spans="1:29" ht="21.95" customHeight="1" x14ac:dyDescent="0.2">
      <c r="A1253" s="14"/>
      <c r="B1253" s="14"/>
      <c r="C1253" s="14"/>
      <c r="D1253" s="14"/>
      <c r="E1253" s="14"/>
      <c r="F1253" s="14"/>
      <c r="G1253" s="14"/>
      <c r="H1253" s="14"/>
      <c r="I1253" s="14"/>
      <c r="J1253" s="14"/>
      <c r="K1253" s="14"/>
      <c r="L1253" s="14"/>
      <c r="M1253" s="14"/>
      <c r="N1253" s="14"/>
      <c r="O1253" s="14"/>
      <c r="P1253" s="14"/>
      <c r="Q1253" s="14"/>
      <c r="R1253" s="14"/>
      <c r="S1253" s="14"/>
      <c r="T1253" s="14"/>
      <c r="U1253" s="14"/>
      <c r="V1253" s="14"/>
      <c r="W1253" s="14"/>
      <c r="X1253" s="14"/>
      <c r="Y1253" s="14"/>
      <c r="Z1253" s="14"/>
      <c r="AA1253" s="14"/>
      <c r="AB1253" s="14"/>
      <c r="AC1253" s="14"/>
    </row>
    <row r="1254" spans="1:29" ht="21.95" customHeight="1" x14ac:dyDescent="0.2">
      <c r="A1254" s="14"/>
      <c r="B1254" s="14"/>
      <c r="C1254" s="14"/>
      <c r="D1254" s="14"/>
      <c r="E1254" s="14"/>
      <c r="F1254" s="14"/>
      <c r="G1254" s="14"/>
      <c r="H1254" s="14"/>
      <c r="I1254" s="14"/>
      <c r="J1254" s="14"/>
      <c r="K1254" s="14"/>
      <c r="L1254" s="14"/>
      <c r="M1254" s="14"/>
      <c r="N1254" s="14"/>
      <c r="O1254" s="14"/>
      <c r="P1254" s="14"/>
      <c r="Q1254" s="14"/>
      <c r="R1254" s="14"/>
      <c r="S1254" s="14"/>
      <c r="T1254" s="14"/>
      <c r="U1254" s="14"/>
      <c r="V1254" s="14"/>
      <c r="W1254" s="14"/>
      <c r="X1254" s="14"/>
      <c r="Y1254" s="14"/>
      <c r="Z1254" s="14"/>
      <c r="AA1254" s="14"/>
      <c r="AB1254" s="14"/>
      <c r="AC1254" s="14"/>
    </row>
    <row r="1255" spans="1:29" ht="21.95" customHeight="1" x14ac:dyDescent="0.2">
      <c r="A1255" s="14"/>
      <c r="B1255" s="14"/>
      <c r="C1255" s="14"/>
      <c r="D1255" s="14"/>
      <c r="E1255" s="14"/>
      <c r="F1255" s="14"/>
      <c r="G1255" s="14"/>
      <c r="H1255" s="14"/>
      <c r="I1255" s="14"/>
      <c r="J1255" s="14"/>
      <c r="K1255" s="14"/>
      <c r="L1255" s="14"/>
      <c r="M1255" s="14"/>
      <c r="N1255" s="14"/>
      <c r="O1255" s="14"/>
      <c r="P1255" s="14"/>
      <c r="Q1255" s="14"/>
      <c r="R1255" s="14"/>
      <c r="S1255" s="14"/>
      <c r="T1255" s="14"/>
      <c r="U1255" s="14"/>
      <c r="V1255" s="14"/>
      <c r="W1255" s="14"/>
      <c r="X1255" s="14"/>
      <c r="Y1255" s="14"/>
      <c r="Z1255" s="14"/>
      <c r="AA1255" s="14"/>
      <c r="AB1255" s="14"/>
      <c r="AC1255" s="14"/>
    </row>
    <row r="1256" spans="1:29" ht="21.95" customHeight="1" x14ac:dyDescent="0.2">
      <c r="A1256" s="14"/>
      <c r="B1256" s="14"/>
      <c r="C1256" s="14"/>
      <c r="D1256" s="14"/>
      <c r="E1256" s="14"/>
      <c r="F1256" s="14"/>
      <c r="G1256" s="14"/>
      <c r="H1256" s="14"/>
      <c r="I1256" s="14"/>
      <c r="J1256" s="14"/>
      <c r="K1256" s="14"/>
      <c r="L1256" s="14"/>
      <c r="M1256" s="14"/>
      <c r="N1256" s="14"/>
      <c r="O1256" s="14"/>
      <c r="P1256" s="14"/>
      <c r="Q1256" s="14"/>
      <c r="R1256" s="14"/>
      <c r="S1256" s="14"/>
      <c r="T1256" s="14"/>
      <c r="U1256" s="14"/>
      <c r="V1256" s="14"/>
      <c r="W1256" s="14"/>
      <c r="X1256" s="14"/>
      <c r="Y1256" s="14"/>
      <c r="Z1256" s="14"/>
      <c r="AA1256" s="14"/>
      <c r="AB1256" s="14"/>
      <c r="AC1256" s="14"/>
    </row>
    <row r="1257" spans="1:29" ht="21.95" customHeight="1" x14ac:dyDescent="0.2">
      <c r="A1257" s="14"/>
      <c r="B1257" s="14"/>
      <c r="C1257" s="14"/>
      <c r="D1257" s="14"/>
      <c r="E1257" s="14"/>
      <c r="F1257" s="14"/>
      <c r="G1257" s="14"/>
      <c r="H1257" s="14"/>
      <c r="I1257" s="14"/>
      <c r="J1257" s="14"/>
      <c r="K1257" s="14"/>
      <c r="L1257" s="14"/>
      <c r="M1257" s="14"/>
      <c r="N1257" s="14"/>
      <c r="O1257" s="14"/>
      <c r="P1257" s="14"/>
      <c r="Q1257" s="14"/>
      <c r="R1257" s="14"/>
      <c r="S1257" s="14"/>
      <c r="T1257" s="14"/>
      <c r="U1257" s="14"/>
      <c r="V1257" s="14"/>
      <c r="W1257" s="14"/>
      <c r="X1257" s="14"/>
      <c r="Y1257" s="14"/>
      <c r="Z1257" s="14"/>
      <c r="AA1257" s="14"/>
      <c r="AB1257" s="14"/>
      <c r="AC1257" s="14"/>
    </row>
    <row r="1258" spans="1:29" ht="21.95" customHeight="1" x14ac:dyDescent="0.2">
      <c r="A1258" s="14"/>
      <c r="B1258" s="14"/>
      <c r="C1258" s="14"/>
      <c r="D1258" s="14"/>
      <c r="E1258" s="14"/>
      <c r="F1258" s="14"/>
      <c r="G1258" s="14"/>
      <c r="H1258" s="14"/>
      <c r="I1258" s="14"/>
      <c r="J1258" s="14"/>
      <c r="K1258" s="14"/>
      <c r="L1258" s="14"/>
      <c r="M1258" s="14"/>
      <c r="N1258" s="14"/>
      <c r="O1258" s="14"/>
      <c r="P1258" s="14"/>
      <c r="Q1258" s="14"/>
      <c r="R1258" s="14"/>
      <c r="S1258" s="14"/>
      <c r="T1258" s="14"/>
      <c r="U1258" s="14"/>
      <c r="V1258" s="14"/>
      <c r="W1258" s="14"/>
      <c r="X1258" s="14"/>
      <c r="Y1258" s="14"/>
      <c r="Z1258" s="14"/>
      <c r="AA1258" s="14"/>
      <c r="AB1258" s="14"/>
      <c r="AC1258" s="14"/>
    </row>
    <row r="1259" spans="1:29" ht="21.95" customHeight="1" x14ac:dyDescent="0.2">
      <c r="A1259" s="14"/>
      <c r="B1259" s="14"/>
      <c r="C1259" s="14"/>
      <c r="D1259" s="14"/>
      <c r="E1259" s="14"/>
      <c r="F1259" s="14"/>
      <c r="G1259" s="14"/>
      <c r="H1259" s="14"/>
      <c r="I1259" s="14"/>
      <c r="J1259" s="14"/>
      <c r="K1259" s="14"/>
      <c r="L1259" s="14"/>
      <c r="M1259" s="14"/>
      <c r="N1259" s="14"/>
      <c r="O1259" s="14"/>
      <c r="P1259" s="14"/>
      <c r="Q1259" s="14"/>
      <c r="R1259" s="14"/>
      <c r="S1259" s="14"/>
      <c r="T1259" s="14"/>
      <c r="U1259" s="14"/>
      <c r="V1259" s="14"/>
      <c r="W1259" s="14"/>
      <c r="X1259" s="14"/>
      <c r="Y1259" s="14"/>
      <c r="Z1259" s="14"/>
      <c r="AA1259" s="14"/>
      <c r="AB1259" s="14"/>
      <c r="AC1259" s="14"/>
    </row>
    <row r="1260" spans="1:29" ht="21.95" customHeight="1" x14ac:dyDescent="0.2">
      <c r="A1260" s="14"/>
      <c r="B1260" s="14"/>
      <c r="C1260" s="14"/>
      <c r="D1260" s="14"/>
      <c r="E1260" s="14"/>
      <c r="F1260" s="14"/>
      <c r="G1260" s="14"/>
      <c r="H1260" s="14"/>
      <c r="I1260" s="14"/>
      <c r="J1260" s="14"/>
      <c r="K1260" s="14"/>
      <c r="L1260" s="14"/>
      <c r="M1260" s="14"/>
      <c r="N1260" s="14"/>
      <c r="O1260" s="14"/>
      <c r="P1260" s="14"/>
      <c r="Q1260" s="14"/>
      <c r="R1260" s="14"/>
      <c r="S1260" s="14"/>
      <c r="T1260" s="14"/>
      <c r="U1260" s="14"/>
      <c r="V1260" s="14"/>
      <c r="W1260" s="14"/>
      <c r="X1260" s="14"/>
      <c r="Y1260" s="14"/>
      <c r="Z1260" s="14"/>
      <c r="AA1260" s="14"/>
      <c r="AB1260" s="14"/>
      <c r="AC1260" s="14"/>
    </row>
    <row r="1261" spans="1:29" ht="21.95" customHeight="1" x14ac:dyDescent="0.2">
      <c r="A1261" s="14"/>
      <c r="B1261" s="14"/>
      <c r="C1261" s="14"/>
      <c r="D1261" s="14"/>
      <c r="E1261" s="14"/>
      <c r="F1261" s="14"/>
      <c r="G1261" s="14"/>
      <c r="H1261" s="14"/>
      <c r="I1261" s="14"/>
      <c r="J1261" s="14"/>
      <c r="K1261" s="14"/>
      <c r="L1261" s="14"/>
      <c r="M1261" s="14"/>
      <c r="N1261" s="14"/>
      <c r="O1261" s="14"/>
      <c r="P1261" s="14"/>
      <c r="Q1261" s="14"/>
      <c r="R1261" s="14"/>
      <c r="S1261" s="14"/>
      <c r="T1261" s="14"/>
      <c r="U1261" s="14"/>
      <c r="V1261" s="14"/>
      <c r="W1261" s="14"/>
      <c r="X1261" s="14"/>
      <c r="Y1261" s="14"/>
      <c r="Z1261" s="14"/>
      <c r="AA1261" s="14"/>
      <c r="AB1261" s="14"/>
      <c r="AC1261" s="14"/>
    </row>
    <row r="1262" spans="1:29" ht="21.95" customHeight="1" x14ac:dyDescent="0.2">
      <c r="A1262" s="14"/>
      <c r="B1262" s="14"/>
      <c r="C1262" s="14"/>
      <c r="D1262" s="14"/>
      <c r="E1262" s="14"/>
      <c r="F1262" s="14"/>
      <c r="G1262" s="14"/>
      <c r="H1262" s="14"/>
      <c r="I1262" s="14"/>
      <c r="J1262" s="14"/>
      <c r="K1262" s="14"/>
      <c r="L1262" s="14"/>
      <c r="M1262" s="14"/>
      <c r="N1262" s="14"/>
      <c r="O1262" s="14"/>
      <c r="P1262" s="14"/>
      <c r="Q1262" s="14"/>
      <c r="R1262" s="14"/>
      <c r="S1262" s="14"/>
      <c r="T1262" s="14"/>
      <c r="U1262" s="14"/>
      <c r="V1262" s="14"/>
      <c r="W1262" s="14"/>
      <c r="X1262" s="14"/>
      <c r="Y1262" s="14"/>
      <c r="Z1262" s="14"/>
      <c r="AA1262" s="14"/>
      <c r="AB1262" s="14"/>
      <c r="AC1262" s="14"/>
    </row>
    <row r="1263" spans="1:29" ht="21.95" customHeight="1" x14ac:dyDescent="0.2">
      <c r="A1263" s="14"/>
      <c r="B1263" s="14"/>
      <c r="C1263" s="14"/>
      <c r="D1263" s="14"/>
      <c r="E1263" s="14"/>
      <c r="F1263" s="14"/>
      <c r="G1263" s="14"/>
      <c r="H1263" s="14"/>
      <c r="I1263" s="14"/>
      <c r="J1263" s="14"/>
      <c r="K1263" s="14"/>
      <c r="L1263" s="14"/>
      <c r="M1263" s="14"/>
      <c r="N1263" s="14"/>
      <c r="O1263" s="14"/>
      <c r="P1263" s="14"/>
      <c r="Q1263" s="14"/>
      <c r="R1263" s="14"/>
      <c r="S1263" s="14"/>
      <c r="T1263" s="14"/>
      <c r="U1263" s="14"/>
      <c r="V1263" s="14"/>
      <c r="W1263" s="14"/>
      <c r="X1263" s="14"/>
      <c r="Y1263" s="14"/>
      <c r="Z1263" s="14"/>
      <c r="AA1263" s="14"/>
      <c r="AB1263" s="14"/>
      <c r="AC1263" s="14"/>
    </row>
    <row r="1264" spans="1:29" ht="21.95" customHeight="1" x14ac:dyDescent="0.2">
      <c r="A1264" s="14"/>
      <c r="B1264" s="14"/>
      <c r="C1264" s="14"/>
      <c r="D1264" s="14"/>
      <c r="E1264" s="14"/>
      <c r="F1264" s="14"/>
      <c r="G1264" s="14"/>
      <c r="H1264" s="14"/>
      <c r="I1264" s="14"/>
      <c r="J1264" s="14"/>
      <c r="K1264" s="14"/>
      <c r="L1264" s="14"/>
      <c r="M1264" s="14"/>
      <c r="N1264" s="14"/>
      <c r="O1264" s="14"/>
      <c r="P1264" s="14"/>
      <c r="Q1264" s="14"/>
      <c r="R1264" s="14"/>
      <c r="S1264" s="14"/>
      <c r="T1264" s="14"/>
      <c r="U1264" s="14"/>
      <c r="V1264" s="14"/>
      <c r="W1264" s="14"/>
      <c r="X1264" s="14"/>
      <c r="Y1264" s="14"/>
      <c r="Z1264" s="14"/>
      <c r="AA1264" s="14"/>
      <c r="AB1264" s="14"/>
      <c r="AC1264" s="14"/>
    </row>
    <row r="1265" spans="1:29" ht="21.95" customHeight="1" x14ac:dyDescent="0.2">
      <c r="A1265" s="14"/>
      <c r="B1265" s="14"/>
      <c r="C1265" s="14"/>
      <c r="D1265" s="14"/>
      <c r="E1265" s="14"/>
      <c r="F1265" s="14"/>
      <c r="G1265" s="14"/>
      <c r="H1265" s="14"/>
      <c r="I1265" s="14"/>
      <c r="J1265" s="14"/>
      <c r="K1265" s="14"/>
      <c r="L1265" s="14"/>
      <c r="M1265" s="14"/>
      <c r="N1265" s="14"/>
      <c r="O1265" s="14"/>
      <c r="P1265" s="14"/>
      <c r="Q1265" s="14"/>
      <c r="R1265" s="14"/>
      <c r="S1265" s="14"/>
      <c r="T1265" s="14"/>
      <c r="U1265" s="14"/>
      <c r="V1265" s="14"/>
      <c r="W1265" s="14"/>
      <c r="X1265" s="14"/>
      <c r="Y1265" s="14"/>
      <c r="Z1265" s="14"/>
      <c r="AA1265" s="14"/>
      <c r="AB1265" s="14"/>
      <c r="AC1265" s="14"/>
    </row>
    <row r="1266" spans="1:29" ht="21.95" customHeight="1" x14ac:dyDescent="0.2">
      <c r="A1266" s="14"/>
      <c r="B1266" s="14"/>
      <c r="C1266" s="14"/>
      <c r="D1266" s="14"/>
      <c r="E1266" s="14"/>
      <c r="F1266" s="14"/>
      <c r="G1266" s="14"/>
      <c r="H1266" s="14"/>
      <c r="I1266" s="14"/>
      <c r="J1266" s="14"/>
      <c r="K1266" s="14"/>
      <c r="L1266" s="14"/>
      <c r="M1266" s="14"/>
      <c r="N1266" s="14"/>
      <c r="O1266" s="14"/>
      <c r="P1266" s="14"/>
      <c r="Q1266" s="14"/>
      <c r="R1266" s="14"/>
      <c r="S1266" s="14"/>
      <c r="T1266" s="14"/>
      <c r="U1266" s="14"/>
      <c r="V1266" s="14"/>
      <c r="W1266" s="14"/>
      <c r="X1266" s="14"/>
      <c r="Y1266" s="14"/>
      <c r="Z1266" s="14"/>
      <c r="AA1266" s="14"/>
      <c r="AB1266" s="14"/>
      <c r="AC1266" s="14"/>
    </row>
    <row r="1267" spans="1:29" ht="21.95" customHeight="1" x14ac:dyDescent="0.2">
      <c r="A1267" s="14"/>
      <c r="B1267" s="14"/>
      <c r="C1267" s="14"/>
      <c r="D1267" s="14"/>
      <c r="E1267" s="14"/>
      <c r="F1267" s="14"/>
      <c r="G1267" s="14"/>
      <c r="H1267" s="14"/>
      <c r="I1267" s="14"/>
      <c r="J1267" s="14"/>
      <c r="K1267" s="14"/>
      <c r="L1267" s="14"/>
      <c r="M1267" s="14"/>
      <c r="N1267" s="14"/>
      <c r="O1267" s="14"/>
      <c r="P1267" s="14"/>
      <c r="Q1267" s="14"/>
      <c r="R1267" s="14"/>
      <c r="S1267" s="14"/>
      <c r="T1267" s="14"/>
      <c r="U1267" s="14"/>
      <c r="V1267" s="14"/>
      <c r="W1267" s="14"/>
      <c r="X1267" s="14"/>
      <c r="Y1267" s="14"/>
      <c r="Z1267" s="14"/>
      <c r="AA1267" s="14"/>
      <c r="AB1267" s="14"/>
      <c r="AC1267" s="14"/>
    </row>
    <row r="1268" spans="1:29" ht="21.95" customHeight="1" x14ac:dyDescent="0.2">
      <c r="A1268" s="14"/>
      <c r="B1268" s="14"/>
      <c r="C1268" s="14"/>
      <c r="D1268" s="14"/>
      <c r="E1268" s="14"/>
      <c r="F1268" s="14"/>
      <c r="G1268" s="14"/>
      <c r="H1268" s="14"/>
      <c r="I1268" s="14"/>
      <c r="J1268" s="14"/>
      <c r="K1268" s="14"/>
      <c r="L1268" s="14"/>
      <c r="M1268" s="14"/>
      <c r="N1268" s="14"/>
      <c r="O1268" s="14"/>
      <c r="P1268" s="14"/>
      <c r="Q1268" s="14"/>
      <c r="R1268" s="14"/>
      <c r="S1268" s="14"/>
      <c r="T1268" s="14"/>
      <c r="U1268" s="14"/>
      <c r="V1268" s="14"/>
      <c r="W1268" s="14"/>
      <c r="X1268" s="14"/>
      <c r="Y1268" s="14"/>
      <c r="Z1268" s="14"/>
      <c r="AA1268" s="14"/>
      <c r="AB1268" s="14"/>
      <c r="AC1268" s="14"/>
    </row>
    <row r="1269" spans="1:29" ht="21.95" customHeight="1" x14ac:dyDescent="0.2">
      <c r="A1269" s="14"/>
      <c r="B1269" s="14"/>
      <c r="C1269" s="14"/>
      <c r="D1269" s="14"/>
      <c r="E1269" s="14"/>
      <c r="F1269" s="14"/>
      <c r="G1269" s="14"/>
      <c r="H1269" s="14"/>
      <c r="I1269" s="14"/>
      <c r="J1269" s="14"/>
      <c r="K1269" s="14"/>
      <c r="L1269" s="14"/>
      <c r="M1269" s="14"/>
      <c r="N1269" s="14"/>
      <c r="O1269" s="14"/>
      <c r="P1269" s="14"/>
      <c r="Q1269" s="14"/>
      <c r="R1269" s="14"/>
      <c r="S1269" s="14"/>
      <c r="T1269" s="14"/>
      <c r="U1269" s="14"/>
      <c r="V1269" s="14"/>
      <c r="W1269" s="14"/>
      <c r="X1269" s="14"/>
      <c r="Y1269" s="14"/>
      <c r="Z1269" s="14"/>
      <c r="AA1269" s="14"/>
      <c r="AB1269" s="14"/>
      <c r="AC1269" s="14"/>
    </row>
    <row r="1270" spans="1:29" ht="21.95" customHeight="1" x14ac:dyDescent="0.2">
      <c r="A1270" s="14"/>
      <c r="B1270" s="14"/>
      <c r="C1270" s="14"/>
      <c r="D1270" s="14"/>
      <c r="E1270" s="14"/>
      <c r="F1270" s="14"/>
      <c r="G1270" s="14"/>
      <c r="H1270" s="14"/>
      <c r="I1270" s="14"/>
      <c r="J1270" s="14"/>
      <c r="K1270" s="14"/>
      <c r="L1270" s="14"/>
      <c r="M1270" s="14"/>
      <c r="N1270" s="14"/>
      <c r="O1270" s="14"/>
      <c r="P1270" s="14"/>
      <c r="Q1270" s="14"/>
      <c r="R1270" s="14"/>
      <c r="S1270" s="14"/>
      <c r="T1270" s="14"/>
      <c r="U1270" s="14"/>
      <c r="V1270" s="14"/>
      <c r="W1270" s="14"/>
      <c r="X1270" s="14"/>
      <c r="Y1270" s="14"/>
      <c r="Z1270" s="14"/>
      <c r="AA1270" s="14"/>
      <c r="AB1270" s="14"/>
      <c r="AC1270" s="14"/>
    </row>
    <row r="1271" spans="1:29" ht="21.95" customHeight="1" x14ac:dyDescent="0.2">
      <c r="A1271" s="14"/>
      <c r="B1271" s="14"/>
      <c r="C1271" s="14"/>
      <c r="D1271" s="14"/>
      <c r="E1271" s="14"/>
      <c r="F1271" s="14"/>
      <c r="G1271" s="14"/>
      <c r="H1271" s="14"/>
      <c r="I1271" s="14"/>
      <c r="J1271" s="14"/>
      <c r="K1271" s="14"/>
      <c r="L1271" s="14"/>
      <c r="M1271" s="14"/>
      <c r="N1271" s="14"/>
      <c r="O1271" s="14"/>
      <c r="P1271" s="14"/>
      <c r="Q1271" s="14"/>
      <c r="R1271" s="14"/>
      <c r="S1271" s="14"/>
      <c r="T1271" s="14"/>
      <c r="U1271" s="14"/>
      <c r="V1271" s="14"/>
      <c r="W1271" s="14"/>
      <c r="X1271" s="14"/>
      <c r="Y1271" s="14"/>
      <c r="Z1271" s="14"/>
      <c r="AA1271" s="14"/>
      <c r="AB1271" s="14"/>
      <c r="AC1271" s="14"/>
    </row>
    <row r="1272" spans="1:29" ht="21.95" customHeight="1" x14ac:dyDescent="0.2">
      <c r="A1272" s="14"/>
      <c r="B1272" s="14"/>
      <c r="C1272" s="14"/>
      <c r="D1272" s="14"/>
      <c r="E1272" s="14"/>
      <c r="F1272" s="14"/>
      <c r="G1272" s="14"/>
      <c r="H1272" s="14"/>
      <c r="I1272" s="14"/>
      <c r="J1272" s="14"/>
      <c r="K1272" s="14"/>
      <c r="L1272" s="14"/>
      <c r="M1272" s="14"/>
      <c r="N1272" s="14"/>
      <c r="O1272" s="14"/>
      <c r="P1272" s="14"/>
      <c r="Q1272" s="14"/>
      <c r="R1272" s="14"/>
      <c r="S1272" s="14"/>
      <c r="T1272" s="14"/>
      <c r="U1272" s="14"/>
      <c r="V1272" s="14"/>
      <c r="W1272" s="14"/>
      <c r="X1272" s="14"/>
      <c r="Y1272" s="14"/>
      <c r="Z1272" s="14"/>
      <c r="AA1272" s="14"/>
      <c r="AB1272" s="14"/>
      <c r="AC1272" s="14"/>
    </row>
    <row r="1273" spans="1:29" ht="21.95" customHeight="1" x14ac:dyDescent="0.2">
      <c r="A1273" s="14"/>
      <c r="B1273" s="14"/>
      <c r="C1273" s="14"/>
      <c r="D1273" s="14"/>
      <c r="E1273" s="14"/>
      <c r="F1273" s="14"/>
      <c r="G1273" s="14"/>
      <c r="H1273" s="14"/>
      <c r="I1273" s="14"/>
      <c r="J1273" s="14"/>
      <c r="K1273" s="14"/>
      <c r="L1273" s="14"/>
      <c r="M1273" s="14"/>
      <c r="N1273" s="14"/>
      <c r="O1273" s="14"/>
      <c r="P1273" s="14"/>
      <c r="Q1273" s="14"/>
      <c r="R1273" s="14"/>
      <c r="S1273" s="14"/>
      <c r="T1273" s="14"/>
      <c r="U1273" s="14"/>
      <c r="V1273" s="14"/>
      <c r="W1273" s="14"/>
      <c r="X1273" s="14"/>
      <c r="Y1273" s="14"/>
      <c r="Z1273" s="14"/>
      <c r="AA1273" s="14"/>
      <c r="AB1273" s="14"/>
      <c r="AC1273" s="14"/>
    </row>
    <row r="1274" spans="1:29" ht="21.95" customHeight="1" x14ac:dyDescent="0.2">
      <c r="A1274" s="14"/>
      <c r="B1274" s="14"/>
      <c r="C1274" s="14"/>
      <c r="D1274" s="14"/>
      <c r="E1274" s="14"/>
      <c r="F1274" s="14"/>
      <c r="G1274" s="14"/>
      <c r="H1274" s="14"/>
      <c r="I1274" s="14"/>
      <c r="J1274" s="14"/>
      <c r="K1274" s="14"/>
      <c r="L1274" s="14"/>
      <c r="M1274" s="14"/>
      <c r="N1274" s="14"/>
      <c r="O1274" s="14"/>
      <c r="P1274" s="14"/>
      <c r="Q1274" s="14"/>
      <c r="R1274" s="14"/>
      <c r="S1274" s="14"/>
      <c r="T1274" s="14"/>
      <c r="U1274" s="14"/>
      <c r="V1274" s="14"/>
      <c r="W1274" s="14"/>
      <c r="X1274" s="14"/>
      <c r="Y1274" s="14"/>
      <c r="Z1274" s="14"/>
      <c r="AA1274" s="14"/>
      <c r="AB1274" s="14"/>
      <c r="AC1274" s="14"/>
    </row>
    <row r="1275" spans="1:29" ht="21.95" customHeight="1" x14ac:dyDescent="0.2">
      <c r="A1275" s="14"/>
      <c r="B1275" s="14"/>
      <c r="C1275" s="14"/>
      <c r="D1275" s="14"/>
      <c r="E1275" s="14"/>
      <c r="F1275" s="14"/>
      <c r="G1275" s="14"/>
      <c r="H1275" s="14"/>
      <c r="I1275" s="14"/>
      <c r="J1275" s="14"/>
      <c r="K1275" s="14"/>
      <c r="L1275" s="14"/>
      <c r="M1275" s="14"/>
      <c r="N1275" s="14"/>
      <c r="O1275" s="14"/>
      <c r="P1275" s="14"/>
      <c r="Q1275" s="14"/>
      <c r="R1275" s="14"/>
      <c r="S1275" s="14"/>
      <c r="T1275" s="14"/>
      <c r="U1275" s="14"/>
      <c r="V1275" s="14"/>
      <c r="W1275" s="14"/>
      <c r="X1275" s="14"/>
      <c r="Y1275" s="14"/>
      <c r="Z1275" s="14"/>
      <c r="AA1275" s="14"/>
      <c r="AB1275" s="14"/>
      <c r="AC1275" s="14"/>
    </row>
    <row r="1276" spans="1:29" ht="21.95" customHeight="1" x14ac:dyDescent="0.2">
      <c r="A1276" s="14"/>
      <c r="B1276" s="14"/>
      <c r="C1276" s="14"/>
      <c r="D1276" s="14"/>
      <c r="E1276" s="14"/>
      <c r="F1276" s="14"/>
      <c r="G1276" s="14"/>
      <c r="H1276" s="14"/>
      <c r="I1276" s="14"/>
      <c r="J1276" s="14"/>
      <c r="K1276" s="14"/>
      <c r="L1276" s="14"/>
      <c r="M1276" s="14"/>
      <c r="N1276" s="14"/>
      <c r="O1276" s="14"/>
      <c r="P1276" s="14"/>
      <c r="Q1276" s="14"/>
      <c r="R1276" s="14"/>
      <c r="S1276" s="14"/>
      <c r="T1276" s="14"/>
      <c r="U1276" s="14"/>
      <c r="V1276" s="14"/>
      <c r="W1276" s="14"/>
      <c r="X1276" s="14"/>
      <c r="Y1276" s="14"/>
      <c r="Z1276" s="14"/>
      <c r="AA1276" s="14"/>
      <c r="AB1276" s="14"/>
      <c r="AC1276" s="14"/>
    </row>
    <row r="1277" spans="1:29" ht="21.95" customHeight="1" x14ac:dyDescent="0.2">
      <c r="A1277" s="14"/>
      <c r="B1277" s="14"/>
      <c r="C1277" s="14"/>
      <c r="D1277" s="14"/>
      <c r="E1277" s="14"/>
      <c r="F1277" s="14"/>
      <c r="G1277" s="14"/>
      <c r="H1277" s="14"/>
      <c r="I1277" s="14"/>
      <c r="J1277" s="14"/>
      <c r="K1277" s="14"/>
      <c r="L1277" s="14"/>
      <c r="M1277" s="14"/>
      <c r="N1277" s="14"/>
      <c r="O1277" s="14"/>
      <c r="P1277" s="14"/>
      <c r="Q1277" s="14"/>
      <c r="R1277" s="14"/>
      <c r="S1277" s="14"/>
      <c r="T1277" s="14"/>
      <c r="U1277" s="14"/>
      <c r="V1277" s="14"/>
      <c r="W1277" s="14"/>
      <c r="X1277" s="14"/>
      <c r="Y1277" s="14"/>
      <c r="Z1277" s="14"/>
      <c r="AA1277" s="14"/>
      <c r="AB1277" s="14"/>
      <c r="AC1277" s="14"/>
    </row>
    <row r="1278" spans="1:29" ht="21.95" customHeight="1" x14ac:dyDescent="0.2">
      <c r="A1278" s="14"/>
      <c r="B1278" s="14"/>
      <c r="C1278" s="14"/>
      <c r="D1278" s="14"/>
      <c r="E1278" s="14"/>
      <c r="F1278" s="14"/>
      <c r="G1278" s="14"/>
      <c r="H1278" s="14"/>
      <c r="I1278" s="14"/>
      <c r="J1278" s="14"/>
      <c r="K1278" s="14"/>
      <c r="L1278" s="14"/>
      <c r="M1278" s="14"/>
      <c r="N1278" s="14"/>
      <c r="O1278" s="14"/>
      <c r="P1278" s="14"/>
      <c r="Q1278" s="14"/>
      <c r="R1278" s="14"/>
      <c r="S1278" s="14"/>
      <c r="T1278" s="14"/>
      <c r="U1278" s="14"/>
      <c r="V1278" s="14"/>
      <c r="W1278" s="14"/>
      <c r="X1278" s="14"/>
      <c r="Y1278" s="14"/>
      <c r="Z1278" s="14"/>
      <c r="AA1278" s="14"/>
      <c r="AB1278" s="14"/>
      <c r="AC1278" s="14"/>
    </row>
    <row r="1279" spans="1:29" ht="21.95" customHeight="1" x14ac:dyDescent="0.2">
      <c r="A1279" s="14"/>
      <c r="B1279" s="14"/>
      <c r="C1279" s="14"/>
      <c r="D1279" s="14"/>
      <c r="E1279" s="14"/>
      <c r="F1279" s="14"/>
      <c r="G1279" s="14"/>
      <c r="H1279" s="14"/>
      <c r="I1279" s="14"/>
      <c r="J1279" s="14"/>
      <c r="K1279" s="14"/>
      <c r="L1279" s="14"/>
      <c r="M1279" s="14"/>
      <c r="N1279" s="14"/>
      <c r="O1279" s="14"/>
      <c r="P1279" s="14"/>
      <c r="Q1279" s="14"/>
      <c r="R1279" s="14"/>
      <c r="S1279" s="14"/>
      <c r="T1279" s="14"/>
      <c r="U1279" s="14"/>
      <c r="V1279" s="14"/>
      <c r="W1279" s="14"/>
      <c r="X1279" s="14"/>
      <c r="Y1279" s="14"/>
      <c r="Z1279" s="14"/>
      <c r="AA1279" s="14"/>
      <c r="AB1279" s="14"/>
      <c r="AC1279" s="14"/>
    </row>
    <row r="1280" spans="1:29" ht="21.95" customHeight="1" x14ac:dyDescent="0.2">
      <c r="A1280" s="14"/>
      <c r="B1280" s="14"/>
      <c r="C1280" s="14"/>
      <c r="D1280" s="14"/>
      <c r="E1280" s="14"/>
      <c r="F1280" s="14"/>
      <c r="G1280" s="14"/>
      <c r="H1280" s="14"/>
      <c r="I1280" s="14"/>
      <c r="J1280" s="14"/>
      <c r="K1280" s="14"/>
      <c r="L1280" s="14"/>
      <c r="M1280" s="14"/>
      <c r="N1280" s="14"/>
      <c r="O1280" s="14"/>
      <c r="P1280" s="14"/>
      <c r="Q1280" s="14"/>
      <c r="R1280" s="14"/>
      <c r="S1280" s="14"/>
      <c r="T1280" s="14"/>
      <c r="U1280" s="14"/>
      <c r="V1280" s="14"/>
      <c r="W1280" s="14"/>
      <c r="X1280" s="14"/>
      <c r="Y1280" s="14"/>
      <c r="Z1280" s="14"/>
      <c r="AA1280" s="14"/>
      <c r="AB1280" s="14"/>
      <c r="AC1280" s="14"/>
    </row>
    <row r="1281" spans="1:29" ht="21.95" customHeight="1" x14ac:dyDescent="0.2">
      <c r="A1281" s="14"/>
      <c r="B1281" s="14"/>
      <c r="C1281" s="14"/>
      <c r="D1281" s="14"/>
      <c r="E1281" s="14"/>
      <c r="F1281" s="14"/>
      <c r="G1281" s="14"/>
      <c r="H1281" s="14"/>
      <c r="I1281" s="14"/>
      <c r="J1281" s="14"/>
      <c r="K1281" s="14"/>
      <c r="L1281" s="14"/>
      <c r="M1281" s="14"/>
      <c r="N1281" s="14"/>
      <c r="O1281" s="14"/>
      <c r="P1281" s="14"/>
      <c r="Q1281" s="14"/>
      <c r="R1281" s="14"/>
      <c r="S1281" s="14"/>
      <c r="T1281" s="14"/>
      <c r="U1281" s="14"/>
      <c r="V1281" s="14"/>
      <c r="W1281" s="14"/>
      <c r="X1281" s="14"/>
      <c r="Y1281" s="14"/>
      <c r="Z1281" s="14"/>
      <c r="AA1281" s="14"/>
      <c r="AB1281" s="14"/>
      <c r="AC1281" s="14"/>
    </row>
    <row r="1282" spans="1:29" ht="21.95" customHeight="1" x14ac:dyDescent="0.2">
      <c r="A1282" s="14"/>
      <c r="B1282" s="14"/>
      <c r="C1282" s="14"/>
      <c r="D1282" s="14"/>
      <c r="E1282" s="14"/>
      <c r="F1282" s="14"/>
      <c r="G1282" s="14"/>
      <c r="H1282" s="14"/>
      <c r="I1282" s="14"/>
      <c r="J1282" s="14"/>
      <c r="K1282" s="14"/>
      <c r="L1282" s="14"/>
      <c r="M1282" s="14"/>
      <c r="N1282" s="14"/>
      <c r="O1282" s="14"/>
      <c r="P1282" s="14"/>
      <c r="Q1282" s="14"/>
      <c r="R1282" s="14"/>
      <c r="S1282" s="14"/>
      <c r="T1282" s="14"/>
      <c r="U1282" s="14"/>
      <c r="V1282" s="14"/>
      <c r="W1282" s="14"/>
      <c r="X1282" s="14"/>
      <c r="Y1282" s="14"/>
      <c r="Z1282" s="14"/>
      <c r="AA1282" s="14"/>
      <c r="AB1282" s="14"/>
      <c r="AC1282" s="14"/>
    </row>
    <row r="1283" spans="1:29" ht="21.95" customHeight="1" x14ac:dyDescent="0.2">
      <c r="A1283" s="14"/>
      <c r="B1283" s="14"/>
      <c r="C1283" s="14"/>
      <c r="D1283" s="14"/>
      <c r="E1283" s="14"/>
      <c r="F1283" s="14"/>
      <c r="G1283" s="14"/>
      <c r="H1283" s="14"/>
      <c r="I1283" s="14"/>
      <c r="J1283" s="14"/>
      <c r="K1283" s="14"/>
      <c r="L1283" s="14"/>
      <c r="M1283" s="14"/>
      <c r="N1283" s="14"/>
      <c r="O1283" s="14"/>
      <c r="P1283" s="14"/>
      <c r="Q1283" s="14"/>
      <c r="R1283" s="14"/>
      <c r="S1283" s="14"/>
      <c r="T1283" s="14"/>
      <c r="U1283" s="14"/>
      <c r="V1283" s="14"/>
      <c r="W1283" s="14"/>
      <c r="X1283" s="14"/>
      <c r="Y1283" s="14"/>
      <c r="Z1283" s="14"/>
      <c r="AA1283" s="14"/>
      <c r="AB1283" s="14"/>
      <c r="AC1283" s="14"/>
    </row>
    <row r="1284" spans="1:29" ht="21.95" customHeight="1" x14ac:dyDescent="0.2">
      <c r="A1284" s="14"/>
      <c r="B1284" s="14"/>
      <c r="C1284" s="14"/>
      <c r="D1284" s="14"/>
      <c r="E1284" s="14"/>
      <c r="F1284" s="14"/>
      <c r="G1284" s="14"/>
      <c r="H1284" s="14"/>
      <c r="I1284" s="14"/>
      <c r="J1284" s="14"/>
      <c r="K1284" s="14"/>
      <c r="L1284" s="14"/>
      <c r="M1284" s="14"/>
      <c r="N1284" s="14"/>
      <c r="O1284" s="14"/>
      <c r="P1284" s="14"/>
      <c r="Q1284" s="14"/>
      <c r="R1284" s="14"/>
      <c r="S1284" s="14"/>
      <c r="T1284" s="14"/>
      <c r="U1284" s="14"/>
      <c r="V1284" s="14"/>
      <c r="W1284" s="14"/>
      <c r="X1284" s="14"/>
      <c r="Y1284" s="14"/>
      <c r="Z1284" s="14"/>
      <c r="AA1284" s="14"/>
      <c r="AB1284" s="14"/>
      <c r="AC1284" s="14"/>
    </row>
    <row r="1285" spans="1:29" ht="21.95" customHeight="1" x14ac:dyDescent="0.2">
      <c r="A1285" s="14"/>
      <c r="B1285" s="14"/>
      <c r="C1285" s="14"/>
      <c r="D1285" s="14"/>
      <c r="E1285" s="14"/>
      <c r="F1285" s="14"/>
      <c r="G1285" s="14"/>
      <c r="H1285" s="14"/>
      <c r="I1285" s="14"/>
      <c r="J1285" s="14"/>
      <c r="K1285" s="14"/>
      <c r="L1285" s="14"/>
      <c r="M1285" s="14"/>
      <c r="N1285" s="14"/>
      <c r="O1285" s="14"/>
      <c r="P1285" s="14"/>
      <c r="Q1285" s="14"/>
      <c r="R1285" s="14"/>
      <c r="S1285" s="14"/>
      <c r="T1285" s="14"/>
      <c r="U1285" s="14"/>
      <c r="V1285" s="14"/>
      <c r="W1285" s="14"/>
      <c r="X1285" s="14"/>
      <c r="Y1285" s="14"/>
      <c r="Z1285" s="14"/>
      <c r="AA1285" s="14"/>
      <c r="AB1285" s="14"/>
      <c r="AC1285" s="14"/>
    </row>
    <row r="1286" spans="1:29" ht="21.95" customHeight="1" x14ac:dyDescent="0.2">
      <c r="A1286" s="14"/>
      <c r="B1286" s="14"/>
      <c r="C1286" s="14"/>
      <c r="D1286" s="14"/>
      <c r="E1286" s="14"/>
      <c r="F1286" s="14"/>
      <c r="G1286" s="14"/>
      <c r="H1286" s="14"/>
      <c r="I1286" s="14"/>
      <c r="J1286" s="14"/>
      <c r="K1286" s="14"/>
      <c r="L1286" s="14"/>
      <c r="M1286" s="14"/>
      <c r="N1286" s="14"/>
      <c r="O1286" s="14"/>
      <c r="P1286" s="14"/>
      <c r="Q1286" s="14"/>
      <c r="R1286" s="14"/>
      <c r="S1286" s="14"/>
      <c r="T1286" s="14"/>
      <c r="U1286" s="14"/>
      <c r="V1286" s="14"/>
      <c r="W1286" s="14"/>
      <c r="X1286" s="14"/>
      <c r="Y1286" s="14"/>
      <c r="Z1286" s="14"/>
      <c r="AA1286" s="14"/>
      <c r="AB1286" s="14"/>
      <c r="AC1286" s="14"/>
    </row>
    <row r="1287" spans="1:29" ht="21.95" customHeight="1" x14ac:dyDescent="0.2">
      <c r="A1287" s="14"/>
      <c r="B1287" s="14"/>
      <c r="C1287" s="14"/>
      <c r="D1287" s="14"/>
      <c r="E1287" s="14"/>
      <c r="F1287" s="14"/>
      <c r="G1287" s="14"/>
      <c r="H1287" s="14"/>
      <c r="I1287" s="14"/>
      <c r="J1287" s="14"/>
      <c r="K1287" s="14"/>
      <c r="L1287" s="14"/>
      <c r="M1287" s="14"/>
      <c r="N1287" s="14"/>
      <c r="O1287" s="14"/>
      <c r="P1287" s="14"/>
      <c r="Q1287" s="14"/>
      <c r="R1287" s="14"/>
      <c r="S1287" s="14"/>
      <c r="T1287" s="14"/>
      <c r="U1287" s="14"/>
      <c r="V1287" s="14"/>
      <c r="W1287" s="14"/>
      <c r="X1287" s="14"/>
      <c r="Y1287" s="14"/>
      <c r="Z1287" s="14"/>
      <c r="AA1287" s="14"/>
      <c r="AB1287" s="14"/>
      <c r="AC1287" s="14"/>
    </row>
    <row r="1288" spans="1:29" ht="21.95" customHeight="1" x14ac:dyDescent="0.2">
      <c r="A1288" s="14"/>
      <c r="B1288" s="14"/>
      <c r="C1288" s="14"/>
      <c r="D1288" s="14"/>
      <c r="E1288" s="14"/>
      <c r="F1288" s="14"/>
      <c r="G1288" s="14"/>
      <c r="H1288" s="14"/>
      <c r="I1288" s="14"/>
      <c r="J1288" s="14"/>
      <c r="K1288" s="14"/>
      <c r="L1288" s="14"/>
      <c r="M1288" s="14"/>
      <c r="N1288" s="14"/>
      <c r="O1288" s="14"/>
      <c r="P1288" s="14"/>
      <c r="Q1288" s="14"/>
      <c r="R1288" s="14"/>
      <c r="S1288" s="14"/>
      <c r="T1288" s="14"/>
      <c r="U1288" s="14"/>
      <c r="V1288" s="14"/>
      <c r="W1288" s="14"/>
      <c r="X1288" s="14"/>
      <c r="Y1288" s="14"/>
      <c r="Z1288" s="14"/>
      <c r="AA1288" s="14"/>
      <c r="AB1288" s="14"/>
      <c r="AC1288" s="14"/>
    </row>
    <row r="1289" spans="1:29" ht="21.95" customHeight="1" x14ac:dyDescent="0.2">
      <c r="A1289" s="14"/>
      <c r="B1289" s="14"/>
      <c r="C1289" s="14"/>
      <c r="D1289" s="14"/>
      <c r="E1289" s="14"/>
      <c r="F1289" s="14"/>
      <c r="G1289" s="14"/>
      <c r="H1289" s="14"/>
      <c r="I1289" s="14"/>
      <c r="J1289" s="14"/>
      <c r="K1289" s="14"/>
      <c r="L1289" s="14"/>
      <c r="M1289" s="14"/>
      <c r="N1289" s="14"/>
      <c r="O1289" s="14"/>
      <c r="P1289" s="14"/>
      <c r="Q1289" s="14"/>
      <c r="R1289" s="14"/>
      <c r="S1289" s="14"/>
      <c r="T1289" s="14"/>
      <c r="U1289" s="14"/>
      <c r="V1289" s="14"/>
      <c r="W1289" s="14"/>
      <c r="X1289" s="14"/>
      <c r="Y1289" s="14"/>
      <c r="Z1289" s="14"/>
      <c r="AA1289" s="14"/>
      <c r="AB1289" s="14"/>
      <c r="AC1289" s="14"/>
    </row>
    <row r="1290" spans="1:29" ht="21.95" customHeight="1" x14ac:dyDescent="0.2">
      <c r="A1290" s="14"/>
      <c r="B1290" s="14"/>
      <c r="C1290" s="14"/>
      <c r="D1290" s="14"/>
      <c r="E1290" s="14"/>
      <c r="F1290" s="14"/>
      <c r="G1290" s="14"/>
      <c r="H1290" s="14"/>
      <c r="I1290" s="14"/>
      <c r="J1290" s="14"/>
      <c r="K1290" s="14"/>
      <c r="L1290" s="14"/>
      <c r="M1290" s="14"/>
      <c r="N1290" s="14"/>
      <c r="O1290" s="14"/>
      <c r="P1290" s="14"/>
      <c r="Q1290" s="14"/>
      <c r="R1290" s="14"/>
      <c r="S1290" s="14"/>
      <c r="T1290" s="14"/>
      <c r="U1290" s="14"/>
      <c r="V1290" s="14"/>
      <c r="W1290" s="14"/>
      <c r="X1290" s="14"/>
      <c r="Y1290" s="14"/>
      <c r="Z1290" s="14"/>
      <c r="AA1290" s="14"/>
      <c r="AB1290" s="14"/>
      <c r="AC1290" s="14"/>
    </row>
    <row r="1291" spans="1:29" ht="21.95" customHeight="1" x14ac:dyDescent="0.2">
      <c r="A1291" s="14"/>
      <c r="B1291" s="14"/>
      <c r="C1291" s="14"/>
      <c r="D1291" s="14"/>
      <c r="E1291" s="14"/>
      <c r="F1291" s="14"/>
      <c r="G1291" s="14"/>
      <c r="H1291" s="14"/>
      <c r="I1291" s="14"/>
      <c r="J1291" s="14"/>
      <c r="K1291" s="14"/>
      <c r="L1291" s="14"/>
      <c r="M1291" s="14"/>
      <c r="N1291" s="14"/>
      <c r="O1291" s="14"/>
      <c r="P1291" s="14"/>
      <c r="Q1291" s="14"/>
      <c r="R1291" s="14"/>
      <c r="S1291" s="14"/>
      <c r="T1291" s="14"/>
      <c r="U1291" s="14"/>
      <c r="V1291" s="14"/>
      <c r="W1291" s="14"/>
      <c r="X1291" s="14"/>
      <c r="Y1291" s="14"/>
      <c r="Z1291" s="14"/>
      <c r="AA1291" s="14"/>
      <c r="AB1291" s="14"/>
      <c r="AC1291" s="14"/>
    </row>
    <row r="1292" spans="1:29" ht="21.95" customHeight="1" x14ac:dyDescent="0.2">
      <c r="A1292" s="14"/>
      <c r="B1292" s="14"/>
      <c r="C1292" s="14"/>
      <c r="D1292" s="14"/>
      <c r="E1292" s="14"/>
      <c r="F1292" s="14"/>
      <c r="G1292" s="14"/>
      <c r="H1292" s="14"/>
      <c r="I1292" s="14"/>
      <c r="J1292" s="14"/>
      <c r="K1292" s="14"/>
      <c r="L1292" s="14"/>
      <c r="M1292" s="14"/>
      <c r="N1292" s="14"/>
      <c r="O1292" s="14"/>
      <c r="P1292" s="14"/>
      <c r="Q1292" s="14"/>
      <c r="R1292" s="14"/>
      <c r="S1292" s="14"/>
      <c r="T1292" s="14"/>
      <c r="U1292" s="14"/>
      <c r="V1292" s="14"/>
      <c r="W1292" s="14"/>
      <c r="X1292" s="14"/>
      <c r="Y1292" s="14"/>
      <c r="Z1292" s="14"/>
      <c r="AA1292" s="14"/>
      <c r="AB1292" s="14"/>
      <c r="AC1292" s="14"/>
    </row>
    <row r="1293" spans="1:29" ht="21.95" customHeight="1" x14ac:dyDescent="0.2">
      <c r="A1293" s="14"/>
      <c r="B1293" s="14"/>
      <c r="C1293" s="14"/>
      <c r="D1293" s="14"/>
      <c r="E1293" s="14"/>
      <c r="F1293" s="14"/>
      <c r="G1293" s="14"/>
      <c r="H1293" s="14"/>
      <c r="I1293" s="14"/>
      <c r="J1293" s="14"/>
      <c r="K1293" s="14"/>
      <c r="L1293" s="14"/>
      <c r="M1293" s="14"/>
      <c r="N1293" s="14"/>
      <c r="O1293" s="14"/>
      <c r="P1293" s="14"/>
      <c r="Q1293" s="14"/>
      <c r="R1293" s="14"/>
      <c r="S1293" s="14"/>
      <c r="T1293" s="14"/>
      <c r="U1293" s="14"/>
      <c r="V1293" s="14"/>
      <c r="W1293" s="14"/>
      <c r="X1293" s="14"/>
      <c r="Y1293" s="14"/>
      <c r="Z1293" s="14"/>
      <c r="AA1293" s="14"/>
      <c r="AB1293" s="14"/>
      <c r="AC1293" s="14"/>
    </row>
    <row r="1294" spans="1:29" ht="21.95" customHeight="1" x14ac:dyDescent="0.2">
      <c r="A1294" s="14"/>
      <c r="B1294" s="14"/>
      <c r="C1294" s="14"/>
      <c r="D1294" s="14"/>
      <c r="E1294" s="14"/>
      <c r="F1294" s="14"/>
      <c r="G1294" s="14"/>
      <c r="H1294" s="14"/>
      <c r="I1294" s="14"/>
      <c r="J1294" s="14"/>
      <c r="K1294" s="14"/>
      <c r="L1294" s="14"/>
      <c r="M1294" s="14"/>
      <c r="N1294" s="14"/>
      <c r="O1294" s="14"/>
      <c r="P1294" s="14"/>
      <c r="Q1294" s="14"/>
      <c r="R1294" s="14"/>
      <c r="S1294" s="14"/>
      <c r="T1294" s="14"/>
      <c r="U1294" s="14"/>
      <c r="V1294" s="14"/>
      <c r="W1294" s="14"/>
      <c r="X1294" s="14"/>
      <c r="Y1294" s="14"/>
      <c r="Z1294" s="14"/>
      <c r="AA1294" s="14"/>
      <c r="AB1294" s="14"/>
      <c r="AC1294" s="14"/>
    </row>
    <row r="1295" spans="1:29" ht="21.95" customHeight="1" x14ac:dyDescent="0.2">
      <c r="A1295" s="14"/>
      <c r="B1295" s="14"/>
      <c r="C1295" s="14"/>
      <c r="D1295" s="14"/>
      <c r="E1295" s="14"/>
      <c r="F1295" s="14"/>
      <c r="G1295" s="14"/>
      <c r="H1295" s="14"/>
      <c r="I1295" s="14"/>
      <c r="J1295" s="14"/>
      <c r="K1295" s="14"/>
      <c r="L1295" s="14"/>
      <c r="M1295" s="14"/>
      <c r="N1295" s="14"/>
      <c r="O1295" s="14"/>
      <c r="P1295" s="14"/>
      <c r="Q1295" s="14"/>
      <c r="R1295" s="14"/>
      <c r="S1295" s="14"/>
      <c r="T1295" s="14"/>
      <c r="U1295" s="14"/>
      <c r="V1295" s="14"/>
      <c r="W1295" s="14"/>
      <c r="X1295" s="14"/>
      <c r="Y1295" s="14"/>
      <c r="Z1295" s="14"/>
      <c r="AA1295" s="14"/>
      <c r="AB1295" s="14"/>
      <c r="AC1295" s="14"/>
    </row>
    <row r="1296" spans="1:29" ht="21.95" customHeight="1" x14ac:dyDescent="0.2">
      <c r="A1296" s="14"/>
      <c r="B1296" s="14"/>
      <c r="C1296" s="14"/>
      <c r="D1296" s="14"/>
      <c r="E1296" s="14"/>
      <c r="F1296" s="14"/>
      <c r="G1296" s="14"/>
      <c r="H1296" s="14"/>
      <c r="I1296" s="14"/>
      <c r="J1296" s="14"/>
      <c r="K1296" s="14"/>
      <c r="L1296" s="14"/>
      <c r="M1296" s="14"/>
      <c r="N1296" s="14"/>
      <c r="O1296" s="14"/>
      <c r="P1296" s="14"/>
      <c r="Q1296" s="14"/>
      <c r="R1296" s="14"/>
      <c r="S1296" s="14"/>
      <c r="T1296" s="14"/>
      <c r="U1296" s="14"/>
      <c r="V1296" s="14"/>
      <c r="W1296" s="14"/>
      <c r="X1296" s="14"/>
      <c r="Y1296" s="14"/>
      <c r="Z1296" s="14"/>
      <c r="AA1296" s="14"/>
      <c r="AB1296" s="14"/>
      <c r="AC1296" s="14"/>
    </row>
    <row r="1297" spans="1:29" ht="21.95" customHeight="1" x14ac:dyDescent="0.2">
      <c r="A1297" s="14"/>
      <c r="B1297" s="14"/>
      <c r="C1297" s="14"/>
      <c r="D1297" s="14"/>
      <c r="E1297" s="14"/>
      <c r="F1297" s="14"/>
      <c r="G1297" s="14"/>
      <c r="H1297" s="14"/>
      <c r="I1297" s="14"/>
      <c r="J1297" s="14"/>
      <c r="K1297" s="14"/>
      <c r="L1297" s="14"/>
      <c r="M1297" s="14"/>
      <c r="N1297" s="14"/>
      <c r="O1297" s="14"/>
      <c r="P1297" s="14"/>
      <c r="Q1297" s="14"/>
      <c r="R1297" s="14"/>
      <c r="S1297" s="14"/>
      <c r="T1297" s="14"/>
      <c r="U1297" s="14"/>
      <c r="V1297" s="14"/>
      <c r="W1297" s="14"/>
      <c r="X1297" s="14"/>
      <c r="Y1297" s="14"/>
      <c r="Z1297" s="14"/>
      <c r="AA1297" s="14"/>
      <c r="AB1297" s="14"/>
      <c r="AC1297" s="14"/>
    </row>
    <row r="1298" spans="1:29" ht="21.95" customHeight="1" x14ac:dyDescent="0.2">
      <c r="A1298" s="14"/>
      <c r="B1298" s="14"/>
      <c r="C1298" s="14"/>
      <c r="D1298" s="14"/>
      <c r="E1298" s="14"/>
      <c r="F1298" s="14"/>
      <c r="G1298" s="14"/>
      <c r="H1298" s="14"/>
      <c r="I1298" s="14"/>
      <c r="J1298" s="14"/>
      <c r="K1298" s="14"/>
      <c r="L1298" s="14"/>
      <c r="M1298" s="14"/>
      <c r="N1298" s="14"/>
      <c r="O1298" s="14"/>
      <c r="P1298" s="14"/>
      <c r="Q1298" s="14"/>
      <c r="R1298" s="14"/>
      <c r="S1298" s="14"/>
      <c r="T1298" s="14"/>
      <c r="U1298" s="14"/>
      <c r="V1298" s="14"/>
      <c r="W1298" s="14"/>
      <c r="X1298" s="14"/>
      <c r="Y1298" s="14"/>
      <c r="Z1298" s="14"/>
      <c r="AA1298" s="14"/>
      <c r="AB1298" s="14"/>
      <c r="AC1298" s="14"/>
    </row>
    <row r="1299" spans="1:29" ht="21.95" customHeight="1" x14ac:dyDescent="0.2">
      <c r="A1299" s="14"/>
      <c r="B1299" s="14"/>
      <c r="C1299" s="14"/>
      <c r="D1299" s="14"/>
      <c r="E1299" s="14"/>
      <c r="F1299" s="14"/>
      <c r="G1299" s="14"/>
      <c r="H1299" s="14"/>
      <c r="I1299" s="14"/>
      <c r="J1299" s="14"/>
      <c r="K1299" s="14"/>
      <c r="L1299" s="14"/>
      <c r="M1299" s="14"/>
      <c r="N1299" s="14"/>
      <c r="O1299" s="14"/>
      <c r="P1299" s="14"/>
      <c r="Q1299" s="14"/>
      <c r="R1299" s="14"/>
      <c r="S1299" s="14"/>
      <c r="T1299" s="14"/>
      <c r="U1299" s="14"/>
      <c r="V1299" s="14"/>
      <c r="W1299" s="14"/>
      <c r="X1299" s="14"/>
      <c r="Y1299" s="14"/>
      <c r="Z1299" s="14"/>
      <c r="AA1299" s="14"/>
      <c r="AB1299" s="14"/>
      <c r="AC1299" s="14"/>
    </row>
    <row r="1300" spans="1:29" ht="21.95" customHeight="1" x14ac:dyDescent="0.2">
      <c r="A1300" s="14"/>
      <c r="B1300" s="14"/>
      <c r="C1300" s="14"/>
      <c r="D1300" s="14"/>
      <c r="E1300" s="14"/>
      <c r="F1300" s="14"/>
      <c r="G1300" s="14"/>
      <c r="H1300" s="14"/>
      <c r="I1300" s="14"/>
      <c r="J1300" s="14"/>
      <c r="K1300" s="14"/>
      <c r="L1300" s="14"/>
      <c r="M1300" s="14"/>
      <c r="N1300" s="14"/>
      <c r="O1300" s="14"/>
      <c r="P1300" s="14"/>
      <c r="Q1300" s="14"/>
      <c r="R1300" s="14"/>
      <c r="S1300" s="14"/>
      <c r="T1300" s="14"/>
      <c r="U1300" s="14"/>
      <c r="V1300" s="14"/>
      <c r="W1300" s="14"/>
      <c r="X1300" s="14"/>
      <c r="Y1300" s="14"/>
      <c r="Z1300" s="14"/>
      <c r="AA1300" s="14"/>
      <c r="AB1300" s="14"/>
      <c r="AC1300" s="14"/>
    </row>
    <row r="1301" spans="1:29" ht="21.95" customHeight="1" x14ac:dyDescent="0.2">
      <c r="A1301" s="14"/>
      <c r="B1301" s="14"/>
      <c r="C1301" s="14"/>
      <c r="D1301" s="14"/>
      <c r="E1301" s="14"/>
      <c r="F1301" s="14"/>
      <c r="G1301" s="14"/>
      <c r="H1301" s="14"/>
      <c r="I1301" s="14"/>
      <c r="J1301" s="14"/>
      <c r="K1301" s="14"/>
      <c r="L1301" s="14"/>
      <c r="M1301" s="14"/>
      <c r="N1301" s="14"/>
      <c r="O1301" s="14"/>
      <c r="P1301" s="14"/>
      <c r="Q1301" s="14"/>
      <c r="R1301" s="14"/>
      <c r="S1301" s="14"/>
      <c r="T1301" s="14"/>
      <c r="U1301" s="14"/>
      <c r="V1301" s="14"/>
      <c r="W1301" s="14"/>
      <c r="X1301" s="14"/>
      <c r="Y1301" s="14"/>
      <c r="Z1301" s="14"/>
      <c r="AA1301" s="14"/>
      <c r="AB1301" s="14"/>
      <c r="AC1301" s="14"/>
    </row>
    <row r="1302" spans="1:29" ht="21.95" customHeight="1" x14ac:dyDescent="0.2">
      <c r="A1302" s="14"/>
      <c r="B1302" s="14"/>
      <c r="C1302" s="14"/>
      <c r="D1302" s="14"/>
      <c r="E1302" s="14"/>
      <c r="F1302" s="14"/>
      <c r="G1302" s="14"/>
      <c r="H1302" s="14"/>
      <c r="I1302" s="14"/>
      <c r="J1302" s="14"/>
      <c r="K1302" s="14"/>
      <c r="L1302" s="14"/>
      <c r="M1302" s="14"/>
      <c r="N1302" s="14"/>
      <c r="O1302" s="14"/>
      <c r="P1302" s="14"/>
      <c r="Q1302" s="14"/>
      <c r="R1302" s="14"/>
      <c r="S1302" s="14"/>
      <c r="T1302" s="14"/>
      <c r="U1302" s="14"/>
      <c r="V1302" s="14"/>
      <c r="W1302" s="14"/>
      <c r="X1302" s="14"/>
      <c r="Y1302" s="14"/>
      <c r="Z1302" s="14"/>
      <c r="AA1302" s="14"/>
      <c r="AB1302" s="14"/>
      <c r="AC1302" s="14"/>
    </row>
    <row r="1303" spans="1:29" ht="21.95" customHeight="1" x14ac:dyDescent="0.2">
      <c r="A1303" s="14"/>
      <c r="B1303" s="14"/>
      <c r="C1303" s="14"/>
      <c r="D1303" s="14"/>
      <c r="E1303" s="14"/>
      <c r="F1303" s="14"/>
      <c r="G1303" s="14"/>
      <c r="H1303" s="14"/>
      <c r="I1303" s="14"/>
      <c r="J1303" s="14"/>
      <c r="K1303" s="14"/>
      <c r="L1303" s="14"/>
      <c r="M1303" s="14"/>
      <c r="N1303" s="14"/>
      <c r="O1303" s="14"/>
      <c r="P1303" s="14"/>
      <c r="Q1303" s="14"/>
      <c r="R1303" s="14"/>
      <c r="S1303" s="14"/>
      <c r="T1303" s="14"/>
      <c r="U1303" s="14"/>
      <c r="V1303" s="14"/>
      <c r="W1303" s="14"/>
      <c r="X1303" s="14"/>
      <c r="Y1303" s="14"/>
      <c r="Z1303" s="14"/>
      <c r="AA1303" s="14"/>
      <c r="AB1303" s="14"/>
      <c r="AC1303" s="14"/>
    </row>
    <row r="1304" spans="1:29" ht="21.95" customHeight="1" x14ac:dyDescent="0.2">
      <c r="A1304" s="14"/>
      <c r="B1304" s="14"/>
      <c r="C1304" s="14"/>
      <c r="D1304" s="14"/>
      <c r="E1304" s="14"/>
      <c r="F1304" s="14"/>
      <c r="G1304" s="14"/>
      <c r="H1304" s="14"/>
      <c r="I1304" s="14"/>
      <c r="J1304" s="14"/>
      <c r="K1304" s="14"/>
      <c r="L1304" s="14"/>
      <c r="M1304" s="14"/>
      <c r="N1304" s="14"/>
      <c r="O1304" s="14"/>
      <c r="P1304" s="14"/>
      <c r="Q1304" s="14"/>
      <c r="R1304" s="14"/>
      <c r="S1304" s="14"/>
      <c r="T1304" s="14"/>
      <c r="U1304" s="14"/>
      <c r="V1304" s="14"/>
      <c r="W1304" s="14"/>
      <c r="X1304" s="14"/>
      <c r="Y1304" s="14"/>
      <c r="Z1304" s="14"/>
      <c r="AA1304" s="14"/>
      <c r="AB1304" s="14"/>
      <c r="AC1304" s="14"/>
    </row>
    <row r="1305" spans="1:29" ht="21.95" customHeight="1" x14ac:dyDescent="0.2">
      <c r="A1305" s="14"/>
      <c r="B1305" s="14"/>
      <c r="C1305" s="14"/>
      <c r="D1305" s="14"/>
      <c r="E1305" s="14"/>
      <c r="F1305" s="14"/>
      <c r="G1305" s="14"/>
      <c r="H1305" s="14"/>
      <c r="I1305" s="14"/>
      <c r="J1305" s="14"/>
      <c r="K1305" s="14"/>
      <c r="L1305" s="14"/>
      <c r="M1305" s="14"/>
      <c r="N1305" s="14"/>
      <c r="O1305" s="14"/>
      <c r="P1305" s="14"/>
      <c r="Q1305" s="14"/>
      <c r="R1305" s="14"/>
      <c r="S1305" s="14"/>
      <c r="T1305" s="14"/>
      <c r="U1305" s="14"/>
      <c r="V1305" s="14"/>
      <c r="W1305" s="14"/>
      <c r="X1305" s="14"/>
      <c r="Y1305" s="14"/>
      <c r="Z1305" s="14"/>
      <c r="AA1305" s="14"/>
      <c r="AB1305" s="14"/>
      <c r="AC1305" s="14"/>
    </row>
    <row r="1306" spans="1:29" ht="21.95" customHeight="1" x14ac:dyDescent="0.2">
      <c r="A1306" s="14"/>
      <c r="B1306" s="14"/>
      <c r="C1306" s="14"/>
      <c r="D1306" s="14"/>
      <c r="E1306" s="14"/>
      <c r="F1306" s="14"/>
      <c r="G1306" s="14"/>
      <c r="H1306" s="14"/>
      <c r="I1306" s="14"/>
      <c r="J1306" s="14"/>
      <c r="K1306" s="14"/>
      <c r="L1306" s="14"/>
      <c r="M1306" s="14"/>
      <c r="N1306" s="14"/>
      <c r="O1306" s="14"/>
      <c r="P1306" s="14"/>
      <c r="Q1306" s="14"/>
      <c r="R1306" s="14"/>
      <c r="S1306" s="14"/>
      <c r="T1306" s="14"/>
      <c r="U1306" s="14"/>
      <c r="V1306" s="14"/>
      <c r="W1306" s="14"/>
      <c r="X1306" s="14"/>
      <c r="Y1306" s="14"/>
      <c r="Z1306" s="14"/>
      <c r="AA1306" s="14"/>
      <c r="AB1306" s="14"/>
      <c r="AC1306" s="14"/>
    </row>
    <row r="1307" spans="1:29" ht="21.95" customHeight="1" x14ac:dyDescent="0.2">
      <c r="A1307" s="14"/>
      <c r="B1307" s="14"/>
      <c r="C1307" s="14"/>
      <c r="D1307" s="14"/>
      <c r="E1307" s="14"/>
      <c r="F1307" s="14"/>
      <c r="G1307" s="14"/>
      <c r="H1307" s="14"/>
      <c r="I1307" s="14"/>
      <c r="J1307" s="14"/>
      <c r="K1307" s="14"/>
      <c r="L1307" s="14"/>
      <c r="M1307" s="14"/>
      <c r="N1307" s="14"/>
      <c r="O1307" s="14"/>
      <c r="P1307" s="14"/>
      <c r="Q1307" s="14"/>
      <c r="R1307" s="14"/>
      <c r="S1307" s="14"/>
      <c r="T1307" s="14"/>
      <c r="U1307" s="14"/>
      <c r="V1307" s="14"/>
      <c r="W1307" s="14"/>
      <c r="X1307" s="14"/>
      <c r="Y1307" s="14"/>
      <c r="Z1307" s="14"/>
      <c r="AA1307" s="14"/>
      <c r="AB1307" s="14"/>
      <c r="AC1307" s="14"/>
    </row>
    <row r="1308" spans="1:29" ht="21.95" customHeight="1" x14ac:dyDescent="0.2">
      <c r="A1308" s="14"/>
      <c r="B1308" s="14"/>
      <c r="C1308" s="14"/>
      <c r="D1308" s="14"/>
      <c r="E1308" s="14"/>
      <c r="F1308" s="14"/>
      <c r="G1308" s="14"/>
      <c r="H1308" s="14"/>
      <c r="I1308" s="14"/>
      <c r="J1308" s="14"/>
      <c r="K1308" s="14"/>
      <c r="L1308" s="14"/>
      <c r="M1308" s="14"/>
      <c r="N1308" s="14"/>
      <c r="O1308" s="14"/>
      <c r="P1308" s="14"/>
      <c r="Q1308" s="14"/>
      <c r="R1308" s="14"/>
      <c r="S1308" s="14"/>
      <c r="T1308" s="14"/>
      <c r="U1308" s="14"/>
      <c r="V1308" s="14"/>
      <c r="W1308" s="14"/>
      <c r="X1308" s="14"/>
      <c r="Y1308" s="14"/>
      <c r="Z1308" s="14"/>
      <c r="AA1308" s="14"/>
      <c r="AB1308" s="14"/>
      <c r="AC1308" s="14"/>
    </row>
    <row r="1309" spans="1:29" ht="21.95" customHeight="1" x14ac:dyDescent="0.2">
      <c r="A1309" s="14"/>
      <c r="B1309" s="14"/>
      <c r="C1309" s="14"/>
      <c r="D1309" s="14"/>
      <c r="E1309" s="14"/>
      <c r="F1309" s="14"/>
      <c r="G1309" s="14"/>
      <c r="H1309" s="14"/>
      <c r="I1309" s="14"/>
      <c r="J1309" s="14"/>
      <c r="K1309" s="14"/>
      <c r="L1309" s="14"/>
      <c r="M1309" s="14"/>
      <c r="N1309" s="14"/>
      <c r="O1309" s="14"/>
      <c r="P1309" s="14"/>
      <c r="Q1309" s="14"/>
      <c r="R1309" s="14"/>
      <c r="S1309" s="14"/>
      <c r="T1309" s="14"/>
      <c r="U1309" s="14"/>
      <c r="V1309" s="14"/>
      <c r="W1309" s="14"/>
      <c r="X1309" s="14"/>
      <c r="Y1309" s="14"/>
      <c r="Z1309" s="14"/>
      <c r="AA1309" s="14"/>
      <c r="AB1309" s="14"/>
      <c r="AC1309" s="14"/>
    </row>
    <row r="1310" spans="1:29" ht="21.95" customHeight="1" x14ac:dyDescent="0.2">
      <c r="A1310" s="14"/>
      <c r="B1310" s="14"/>
      <c r="C1310" s="14"/>
      <c r="D1310" s="14"/>
      <c r="E1310" s="14"/>
      <c r="F1310" s="14"/>
      <c r="G1310" s="14"/>
      <c r="H1310" s="14"/>
      <c r="I1310" s="14"/>
      <c r="J1310" s="14"/>
      <c r="K1310" s="14"/>
      <c r="L1310" s="14"/>
      <c r="M1310" s="14"/>
      <c r="N1310" s="14"/>
      <c r="O1310" s="14"/>
      <c r="P1310" s="14"/>
      <c r="Q1310" s="14"/>
      <c r="R1310" s="14"/>
      <c r="S1310" s="14"/>
      <c r="T1310" s="14"/>
      <c r="U1310" s="14"/>
      <c r="V1310" s="14"/>
      <c r="W1310" s="14"/>
      <c r="X1310" s="14"/>
      <c r="Y1310" s="14"/>
      <c r="Z1310" s="14"/>
      <c r="AA1310" s="14"/>
      <c r="AB1310" s="14"/>
      <c r="AC1310" s="14"/>
    </row>
    <row r="1311" spans="1:29" ht="21.95" customHeight="1" x14ac:dyDescent="0.2">
      <c r="A1311" s="14"/>
      <c r="B1311" s="14"/>
      <c r="C1311" s="14"/>
      <c r="D1311" s="14"/>
      <c r="E1311" s="14"/>
      <c r="F1311" s="14"/>
      <c r="G1311" s="14"/>
      <c r="H1311" s="14"/>
      <c r="I1311" s="14"/>
      <c r="J1311" s="14"/>
      <c r="K1311" s="14"/>
      <c r="L1311" s="14"/>
      <c r="M1311" s="14"/>
      <c r="N1311" s="14"/>
      <c r="O1311" s="14"/>
      <c r="P1311" s="14"/>
      <c r="Q1311" s="14"/>
      <c r="R1311" s="14"/>
      <c r="S1311" s="14"/>
      <c r="T1311" s="14"/>
      <c r="U1311" s="14"/>
      <c r="V1311" s="14"/>
      <c r="W1311" s="14"/>
      <c r="X1311" s="14"/>
      <c r="Y1311" s="14"/>
      <c r="Z1311" s="14"/>
      <c r="AA1311" s="14"/>
      <c r="AB1311" s="14"/>
      <c r="AC1311" s="14"/>
    </row>
    <row r="1312" spans="1:29" ht="21.95" customHeight="1" x14ac:dyDescent="0.2">
      <c r="A1312" s="14"/>
      <c r="B1312" s="14"/>
      <c r="C1312" s="14"/>
      <c r="D1312" s="14"/>
      <c r="E1312" s="14"/>
      <c r="F1312" s="14"/>
      <c r="G1312" s="14"/>
      <c r="H1312" s="14"/>
      <c r="I1312" s="14"/>
      <c r="J1312" s="14"/>
      <c r="K1312" s="14"/>
      <c r="L1312" s="14"/>
      <c r="M1312" s="14"/>
      <c r="N1312" s="14"/>
      <c r="O1312" s="14"/>
      <c r="P1312" s="14"/>
      <c r="Q1312" s="14"/>
      <c r="R1312" s="14"/>
      <c r="S1312" s="14"/>
      <c r="T1312" s="14"/>
      <c r="U1312" s="14"/>
      <c r="V1312" s="14"/>
      <c r="W1312" s="14"/>
      <c r="X1312" s="14"/>
      <c r="Y1312" s="14"/>
      <c r="Z1312" s="14"/>
      <c r="AA1312" s="14"/>
      <c r="AB1312" s="14"/>
      <c r="AC1312" s="14"/>
    </row>
    <row r="1313" spans="1:29" ht="21.95" customHeight="1" x14ac:dyDescent="0.2">
      <c r="A1313" s="14"/>
      <c r="B1313" s="14"/>
      <c r="C1313" s="14"/>
      <c r="D1313" s="14"/>
      <c r="E1313" s="14"/>
      <c r="F1313" s="14"/>
      <c r="G1313" s="14"/>
      <c r="H1313" s="14"/>
      <c r="I1313" s="14"/>
      <c r="J1313" s="14"/>
      <c r="K1313" s="14"/>
      <c r="L1313" s="14"/>
      <c r="M1313" s="14"/>
      <c r="N1313" s="14"/>
      <c r="O1313" s="14"/>
      <c r="P1313" s="14"/>
      <c r="Q1313" s="14"/>
      <c r="R1313" s="14"/>
      <c r="S1313" s="14"/>
      <c r="T1313" s="14"/>
      <c r="U1313" s="14"/>
      <c r="V1313" s="14"/>
      <c r="W1313" s="14"/>
      <c r="X1313" s="14"/>
      <c r="Y1313" s="14"/>
      <c r="Z1313" s="14"/>
      <c r="AA1313" s="14"/>
      <c r="AB1313" s="14"/>
      <c r="AC1313" s="14"/>
    </row>
    <row r="1314" spans="1:29" ht="21.95" customHeight="1" x14ac:dyDescent="0.2">
      <c r="A1314" s="14"/>
      <c r="B1314" s="14"/>
      <c r="C1314" s="14"/>
      <c r="D1314" s="14"/>
      <c r="E1314" s="14"/>
      <c r="F1314" s="14"/>
      <c r="G1314" s="14"/>
      <c r="H1314" s="14"/>
      <c r="I1314" s="14"/>
      <c r="J1314" s="14"/>
      <c r="K1314" s="14"/>
      <c r="L1314" s="14"/>
      <c r="M1314" s="14"/>
      <c r="N1314" s="14"/>
      <c r="O1314" s="14"/>
      <c r="P1314" s="14"/>
      <c r="Q1314" s="14"/>
      <c r="R1314" s="14"/>
      <c r="S1314" s="14"/>
      <c r="T1314" s="14"/>
      <c r="U1314" s="14"/>
      <c r="V1314" s="14"/>
      <c r="W1314" s="14"/>
      <c r="X1314" s="14"/>
      <c r="Y1314" s="14"/>
      <c r="Z1314" s="14"/>
      <c r="AA1314" s="14"/>
      <c r="AB1314" s="14"/>
      <c r="AC1314" s="14"/>
    </row>
    <row r="1315" spans="1:29" ht="21.95" customHeight="1" x14ac:dyDescent="0.2">
      <c r="A1315" s="14"/>
      <c r="B1315" s="14"/>
      <c r="C1315" s="14"/>
      <c r="D1315" s="14"/>
      <c r="E1315" s="14"/>
      <c r="F1315" s="14"/>
      <c r="G1315" s="14"/>
      <c r="H1315" s="14"/>
      <c r="I1315" s="14"/>
      <c r="J1315" s="14"/>
      <c r="K1315" s="14"/>
      <c r="L1315" s="14"/>
      <c r="M1315" s="14"/>
      <c r="N1315" s="14"/>
      <c r="O1315" s="14"/>
      <c r="P1315" s="14"/>
      <c r="Q1315" s="14"/>
      <c r="R1315" s="14"/>
      <c r="S1315" s="14"/>
      <c r="T1315" s="14"/>
      <c r="U1315" s="14"/>
      <c r="V1315" s="14"/>
      <c r="W1315" s="14"/>
      <c r="X1315" s="14"/>
      <c r="Y1315" s="14"/>
      <c r="Z1315" s="14"/>
      <c r="AA1315" s="14"/>
      <c r="AB1315" s="14"/>
      <c r="AC1315" s="14"/>
    </row>
    <row r="1316" spans="1:29" ht="21.95" customHeight="1" x14ac:dyDescent="0.2">
      <c r="A1316" s="14"/>
      <c r="B1316" s="14"/>
      <c r="C1316" s="14"/>
      <c r="D1316" s="14"/>
      <c r="E1316" s="14"/>
      <c r="F1316" s="14"/>
      <c r="G1316" s="14"/>
      <c r="H1316" s="14"/>
      <c r="I1316" s="14"/>
      <c r="J1316" s="14"/>
      <c r="K1316" s="14"/>
      <c r="L1316" s="14"/>
      <c r="M1316" s="14"/>
      <c r="N1316" s="14"/>
      <c r="O1316" s="14"/>
      <c r="P1316" s="14"/>
      <c r="Q1316" s="14"/>
      <c r="R1316" s="14"/>
      <c r="S1316" s="14"/>
      <c r="T1316" s="14"/>
      <c r="U1316" s="14"/>
      <c r="V1316" s="14"/>
      <c r="W1316" s="14"/>
      <c r="X1316" s="14"/>
      <c r="Y1316" s="14"/>
      <c r="Z1316" s="14"/>
      <c r="AA1316" s="14"/>
      <c r="AB1316" s="14"/>
      <c r="AC1316" s="14"/>
    </row>
    <row r="1317" spans="1:29" ht="21.95" customHeight="1" x14ac:dyDescent="0.2">
      <c r="A1317" s="14"/>
      <c r="B1317" s="14"/>
      <c r="C1317" s="14"/>
      <c r="D1317" s="14"/>
      <c r="E1317" s="14"/>
      <c r="F1317" s="14"/>
      <c r="G1317" s="14"/>
      <c r="H1317" s="14"/>
      <c r="I1317" s="14"/>
      <c r="J1317" s="14"/>
      <c r="K1317" s="14"/>
      <c r="L1317" s="14"/>
      <c r="M1317" s="14"/>
      <c r="N1317" s="14"/>
      <c r="O1317" s="14"/>
      <c r="P1317" s="14"/>
      <c r="Q1317" s="14"/>
      <c r="R1317" s="14"/>
      <c r="S1317" s="14"/>
      <c r="T1317" s="14"/>
      <c r="U1317" s="14"/>
      <c r="V1317" s="14"/>
      <c r="W1317" s="14"/>
      <c r="X1317" s="14"/>
      <c r="Y1317" s="14"/>
      <c r="Z1317" s="14"/>
      <c r="AA1317" s="14"/>
      <c r="AB1317" s="14"/>
      <c r="AC1317" s="14"/>
    </row>
    <row r="1318" spans="1:29" ht="21.95" customHeight="1" x14ac:dyDescent="0.2">
      <c r="A1318" s="14"/>
      <c r="B1318" s="14"/>
      <c r="C1318" s="14"/>
      <c r="D1318" s="14"/>
      <c r="E1318" s="14"/>
      <c r="F1318" s="14"/>
      <c r="G1318" s="14"/>
      <c r="H1318" s="14"/>
      <c r="I1318" s="14"/>
      <c r="J1318" s="14"/>
      <c r="K1318" s="14"/>
      <c r="L1318" s="14"/>
      <c r="M1318" s="14"/>
      <c r="N1318" s="14"/>
      <c r="O1318" s="14"/>
      <c r="P1318" s="14"/>
      <c r="Q1318" s="14"/>
      <c r="R1318" s="14"/>
      <c r="S1318" s="14"/>
      <c r="T1318" s="14"/>
      <c r="U1318" s="14"/>
      <c r="V1318" s="14"/>
      <c r="W1318" s="14"/>
      <c r="X1318" s="14"/>
      <c r="Y1318" s="14"/>
      <c r="Z1318" s="14"/>
      <c r="AA1318" s="14"/>
      <c r="AB1318" s="14"/>
      <c r="AC1318" s="14"/>
    </row>
    <row r="1319" spans="1:29" ht="21.95" customHeight="1" x14ac:dyDescent="0.2">
      <c r="A1319" s="14"/>
      <c r="B1319" s="14"/>
      <c r="C1319" s="14"/>
      <c r="D1319" s="14"/>
      <c r="E1319" s="14"/>
      <c r="F1319" s="14"/>
      <c r="G1319" s="14"/>
      <c r="H1319" s="14"/>
      <c r="I1319" s="14"/>
      <c r="J1319" s="14"/>
      <c r="K1319" s="14"/>
      <c r="L1319" s="14"/>
      <c r="M1319" s="14"/>
      <c r="N1319" s="14"/>
      <c r="O1319" s="14"/>
      <c r="P1319" s="14"/>
      <c r="Q1319" s="14"/>
      <c r="R1319" s="14"/>
      <c r="S1319" s="14"/>
      <c r="T1319" s="14"/>
      <c r="U1319" s="14"/>
      <c r="V1319" s="14"/>
      <c r="W1319" s="14"/>
      <c r="X1319" s="14"/>
      <c r="Y1319" s="14"/>
      <c r="Z1319" s="14"/>
      <c r="AA1319" s="14"/>
      <c r="AB1319" s="14"/>
      <c r="AC1319" s="14"/>
    </row>
    <row r="1320" spans="1:29" ht="21.95" customHeight="1" x14ac:dyDescent="0.2">
      <c r="A1320" s="14"/>
      <c r="B1320" s="14"/>
      <c r="C1320" s="14"/>
      <c r="D1320" s="14"/>
      <c r="E1320" s="14"/>
      <c r="F1320" s="14"/>
      <c r="G1320" s="14"/>
      <c r="H1320" s="14"/>
      <c r="I1320" s="14"/>
      <c r="J1320" s="14"/>
      <c r="K1320" s="14"/>
      <c r="L1320" s="14"/>
      <c r="M1320" s="14"/>
      <c r="N1320" s="14"/>
      <c r="O1320" s="14"/>
      <c r="P1320" s="14"/>
      <c r="Q1320" s="14"/>
      <c r="R1320" s="14"/>
      <c r="S1320" s="14"/>
      <c r="T1320" s="14"/>
      <c r="U1320" s="14"/>
      <c r="V1320" s="14"/>
      <c r="W1320" s="14"/>
      <c r="X1320" s="14"/>
      <c r="Y1320" s="14"/>
      <c r="Z1320" s="14"/>
      <c r="AA1320" s="14"/>
      <c r="AB1320" s="14"/>
      <c r="AC1320" s="14"/>
    </row>
    <row r="1321" spans="1:29" ht="21.95" customHeight="1" x14ac:dyDescent="0.2">
      <c r="A1321" s="14"/>
      <c r="B1321" s="14"/>
      <c r="C1321" s="14"/>
      <c r="D1321" s="14"/>
      <c r="E1321" s="14"/>
      <c r="F1321" s="14"/>
      <c r="G1321" s="14"/>
      <c r="H1321" s="14"/>
      <c r="I1321" s="14"/>
      <c r="J1321" s="14"/>
      <c r="K1321" s="14"/>
      <c r="L1321" s="14"/>
      <c r="M1321" s="14"/>
      <c r="N1321" s="14"/>
      <c r="O1321" s="14"/>
      <c r="P1321" s="14"/>
      <c r="Q1321" s="14"/>
      <c r="R1321" s="14"/>
      <c r="S1321" s="14"/>
      <c r="T1321" s="14"/>
      <c r="U1321" s="14"/>
      <c r="V1321" s="14"/>
      <c r="W1321" s="14"/>
      <c r="X1321" s="14"/>
      <c r="Y1321" s="14"/>
      <c r="Z1321" s="14"/>
      <c r="AA1321" s="14"/>
      <c r="AB1321" s="14"/>
      <c r="AC1321" s="14"/>
    </row>
    <row r="1322" spans="1:29" ht="21.95" customHeight="1" x14ac:dyDescent="0.2">
      <c r="A1322" s="14"/>
      <c r="B1322" s="14"/>
      <c r="C1322" s="14"/>
      <c r="D1322" s="14"/>
      <c r="E1322" s="14"/>
      <c r="F1322" s="14"/>
      <c r="G1322" s="14"/>
      <c r="H1322" s="14"/>
      <c r="I1322" s="14"/>
      <c r="J1322" s="14"/>
      <c r="K1322" s="14"/>
      <c r="L1322" s="14"/>
      <c r="M1322" s="14"/>
      <c r="N1322" s="14"/>
      <c r="O1322" s="14"/>
      <c r="P1322" s="14"/>
      <c r="Q1322" s="14"/>
      <c r="R1322" s="14"/>
      <c r="S1322" s="14"/>
      <c r="T1322" s="14"/>
      <c r="U1322" s="14"/>
      <c r="V1322" s="14"/>
      <c r="W1322" s="14"/>
      <c r="X1322" s="14"/>
      <c r="Y1322" s="14"/>
      <c r="Z1322" s="14"/>
      <c r="AA1322" s="14"/>
      <c r="AB1322" s="14"/>
      <c r="AC1322" s="14"/>
    </row>
    <row r="1323" spans="1:29" ht="21.95" customHeight="1" x14ac:dyDescent="0.2">
      <c r="A1323" s="14"/>
      <c r="B1323" s="14"/>
      <c r="C1323" s="14"/>
      <c r="D1323" s="14"/>
      <c r="E1323" s="14"/>
      <c r="F1323" s="14"/>
      <c r="G1323" s="14"/>
      <c r="H1323" s="14"/>
      <c r="I1323" s="14"/>
      <c r="J1323" s="14"/>
      <c r="K1323" s="14"/>
      <c r="L1323" s="14"/>
      <c r="M1323" s="14"/>
      <c r="N1323" s="14"/>
      <c r="O1323" s="14"/>
      <c r="P1323" s="14"/>
      <c r="Q1323" s="14"/>
      <c r="R1323" s="14"/>
      <c r="S1323" s="14"/>
      <c r="T1323" s="14"/>
      <c r="U1323" s="14"/>
      <c r="V1323" s="14"/>
      <c r="W1323" s="14"/>
      <c r="X1323" s="14"/>
      <c r="Y1323" s="14"/>
      <c r="Z1323" s="14"/>
      <c r="AA1323" s="14"/>
      <c r="AB1323" s="14"/>
      <c r="AC1323" s="14"/>
    </row>
    <row r="1324" spans="1:29" ht="21.95" customHeight="1" x14ac:dyDescent="0.2">
      <c r="A1324" s="14"/>
      <c r="B1324" s="14"/>
      <c r="C1324" s="14"/>
      <c r="D1324" s="14"/>
      <c r="E1324" s="14"/>
      <c r="F1324" s="14"/>
      <c r="G1324" s="14"/>
      <c r="H1324" s="14"/>
      <c r="I1324" s="14"/>
      <c r="J1324" s="14"/>
      <c r="K1324" s="14"/>
      <c r="L1324" s="14"/>
      <c r="M1324" s="14"/>
      <c r="N1324" s="14"/>
      <c r="O1324" s="14"/>
      <c r="P1324" s="14"/>
      <c r="Q1324" s="14"/>
      <c r="R1324" s="14"/>
      <c r="S1324" s="14"/>
      <c r="T1324" s="14"/>
      <c r="U1324" s="14"/>
      <c r="V1324" s="14"/>
      <c r="W1324" s="14"/>
      <c r="X1324" s="14"/>
      <c r="Y1324" s="14"/>
      <c r="Z1324" s="14"/>
      <c r="AA1324" s="14"/>
      <c r="AB1324" s="14"/>
      <c r="AC1324" s="14"/>
    </row>
    <row r="1325" spans="1:29" ht="21.95" customHeight="1" x14ac:dyDescent="0.2">
      <c r="A1325" s="14"/>
      <c r="B1325" s="14"/>
      <c r="C1325" s="14"/>
      <c r="D1325" s="14"/>
      <c r="E1325" s="14"/>
      <c r="F1325" s="14"/>
      <c r="G1325" s="14"/>
      <c r="H1325" s="14"/>
      <c r="I1325" s="14"/>
      <c r="J1325" s="14"/>
      <c r="K1325" s="14"/>
      <c r="L1325" s="14"/>
      <c r="M1325" s="14"/>
      <c r="N1325" s="14"/>
      <c r="O1325" s="14"/>
      <c r="P1325" s="14"/>
      <c r="Q1325" s="14"/>
      <c r="R1325" s="14"/>
      <c r="S1325" s="14"/>
      <c r="T1325" s="14"/>
      <c r="U1325" s="14"/>
      <c r="V1325" s="14"/>
      <c r="W1325" s="14"/>
      <c r="X1325" s="14"/>
      <c r="Y1325" s="14"/>
      <c r="Z1325" s="14"/>
      <c r="AA1325" s="14"/>
      <c r="AB1325" s="14"/>
      <c r="AC1325" s="14"/>
    </row>
    <row r="1326" spans="1:29" ht="21.95" customHeight="1" x14ac:dyDescent="0.2">
      <c r="A1326" s="14"/>
      <c r="B1326" s="14"/>
      <c r="C1326" s="14"/>
      <c r="D1326" s="14"/>
      <c r="E1326" s="14"/>
      <c r="F1326" s="14"/>
      <c r="G1326" s="14"/>
      <c r="H1326" s="14"/>
      <c r="I1326" s="14"/>
      <c r="J1326" s="14"/>
      <c r="K1326" s="14"/>
      <c r="L1326" s="14"/>
      <c r="M1326" s="14"/>
      <c r="N1326" s="14"/>
      <c r="O1326" s="14"/>
      <c r="P1326" s="14"/>
      <c r="Q1326" s="14"/>
      <c r="R1326" s="14"/>
      <c r="S1326" s="14"/>
      <c r="T1326" s="14"/>
      <c r="U1326" s="14"/>
      <c r="V1326" s="14"/>
      <c r="W1326" s="14"/>
      <c r="X1326" s="14"/>
      <c r="Y1326" s="14"/>
      <c r="Z1326" s="14"/>
      <c r="AA1326" s="14"/>
      <c r="AB1326" s="14"/>
      <c r="AC1326" s="14"/>
    </row>
    <row r="1327" spans="1:29" ht="21.95" customHeight="1" x14ac:dyDescent="0.2">
      <c r="A1327" s="14"/>
      <c r="B1327" s="14"/>
      <c r="C1327" s="14"/>
      <c r="D1327" s="14"/>
      <c r="E1327" s="14"/>
      <c r="F1327" s="14"/>
      <c r="G1327" s="14"/>
      <c r="H1327" s="14"/>
      <c r="I1327" s="14"/>
      <c r="J1327" s="14"/>
      <c r="K1327" s="14"/>
      <c r="L1327" s="14"/>
      <c r="M1327" s="14"/>
      <c r="N1327" s="14"/>
      <c r="O1327" s="14"/>
      <c r="P1327" s="14"/>
      <c r="Q1327" s="14"/>
      <c r="R1327" s="14"/>
      <c r="S1327" s="14"/>
      <c r="T1327" s="14"/>
      <c r="U1327" s="14"/>
      <c r="V1327" s="14"/>
      <c r="W1327" s="14"/>
      <c r="X1327" s="14"/>
      <c r="Y1327" s="14"/>
      <c r="Z1327" s="14"/>
      <c r="AA1327" s="14"/>
      <c r="AB1327" s="14"/>
      <c r="AC1327" s="14"/>
    </row>
    <row r="1328" spans="1:29" ht="21.95" customHeight="1" x14ac:dyDescent="0.2">
      <c r="A1328" s="14"/>
      <c r="B1328" s="14"/>
      <c r="C1328" s="14"/>
      <c r="D1328" s="14"/>
      <c r="E1328" s="14"/>
      <c r="F1328" s="14"/>
      <c r="G1328" s="14"/>
      <c r="H1328" s="14"/>
      <c r="I1328" s="14"/>
      <c r="J1328" s="14"/>
      <c r="K1328" s="14"/>
      <c r="L1328" s="14"/>
      <c r="M1328" s="14"/>
      <c r="N1328" s="14"/>
      <c r="O1328" s="14"/>
      <c r="P1328" s="14"/>
      <c r="Q1328" s="14"/>
      <c r="R1328" s="14"/>
      <c r="S1328" s="14"/>
      <c r="T1328" s="14"/>
      <c r="U1328" s="14"/>
      <c r="V1328" s="14"/>
      <c r="W1328" s="14"/>
      <c r="X1328" s="14"/>
      <c r="Y1328" s="14"/>
      <c r="Z1328" s="14"/>
      <c r="AA1328" s="14"/>
      <c r="AB1328" s="14"/>
      <c r="AC1328" s="14"/>
    </row>
    <row r="1329" spans="1:29" ht="21.95" customHeight="1" x14ac:dyDescent="0.2">
      <c r="A1329" s="14"/>
      <c r="B1329" s="14"/>
      <c r="C1329" s="14"/>
      <c r="D1329" s="14"/>
      <c r="E1329" s="14"/>
      <c r="F1329" s="14"/>
      <c r="G1329" s="14"/>
      <c r="H1329" s="14"/>
      <c r="I1329" s="14"/>
      <c r="J1329" s="14"/>
      <c r="K1329" s="14"/>
      <c r="L1329" s="14"/>
      <c r="M1329" s="14"/>
      <c r="N1329" s="14"/>
      <c r="O1329" s="14"/>
      <c r="P1329" s="14"/>
      <c r="Q1329" s="14"/>
      <c r="R1329" s="14"/>
      <c r="S1329" s="14"/>
      <c r="T1329" s="14"/>
      <c r="U1329" s="14"/>
      <c r="V1329" s="14"/>
      <c r="W1329" s="14"/>
      <c r="X1329" s="14"/>
      <c r="Y1329" s="14"/>
      <c r="Z1329" s="14"/>
      <c r="AA1329" s="14"/>
      <c r="AB1329" s="14"/>
      <c r="AC1329" s="14"/>
    </row>
    <row r="1330" spans="1:29" ht="21.95" customHeight="1" x14ac:dyDescent="0.2">
      <c r="A1330" s="14"/>
      <c r="B1330" s="14"/>
      <c r="C1330" s="14"/>
      <c r="D1330" s="14"/>
      <c r="E1330" s="14"/>
      <c r="F1330" s="14"/>
      <c r="G1330" s="14"/>
      <c r="H1330" s="14"/>
      <c r="I1330" s="14"/>
      <c r="J1330" s="14"/>
      <c r="K1330" s="14"/>
      <c r="L1330" s="14"/>
      <c r="M1330" s="14"/>
      <c r="N1330" s="14"/>
      <c r="O1330" s="14"/>
      <c r="P1330" s="14"/>
      <c r="Q1330" s="14"/>
      <c r="R1330" s="14"/>
      <c r="S1330" s="14"/>
      <c r="T1330" s="14"/>
      <c r="U1330" s="14"/>
      <c r="V1330" s="14"/>
      <c r="W1330" s="14"/>
      <c r="X1330" s="14"/>
      <c r="Y1330" s="14"/>
      <c r="Z1330" s="14"/>
      <c r="AA1330" s="14"/>
      <c r="AB1330" s="14"/>
      <c r="AC1330" s="14"/>
    </row>
    <row r="1331" spans="1:29" ht="21.95" customHeight="1" x14ac:dyDescent="0.2">
      <c r="A1331" s="14"/>
      <c r="B1331" s="14"/>
      <c r="C1331" s="14"/>
      <c r="D1331" s="14"/>
      <c r="E1331" s="14"/>
      <c r="F1331" s="14"/>
      <c r="G1331" s="14"/>
      <c r="H1331" s="14"/>
      <c r="I1331" s="14"/>
      <c r="J1331" s="14"/>
      <c r="K1331" s="14"/>
      <c r="L1331" s="14"/>
      <c r="M1331" s="14"/>
      <c r="N1331" s="14"/>
      <c r="O1331" s="14"/>
      <c r="P1331" s="14"/>
      <c r="Q1331" s="14"/>
      <c r="R1331" s="14"/>
      <c r="S1331" s="14"/>
      <c r="T1331" s="14"/>
      <c r="U1331" s="14"/>
      <c r="V1331" s="14"/>
      <c r="W1331" s="14"/>
      <c r="X1331" s="14"/>
      <c r="Y1331" s="14"/>
      <c r="Z1331" s="14"/>
      <c r="AA1331" s="14"/>
      <c r="AB1331" s="14"/>
      <c r="AC1331" s="14"/>
    </row>
    <row r="1332" spans="1:29" ht="21.95" customHeight="1" x14ac:dyDescent="0.2">
      <c r="A1332" s="14"/>
      <c r="B1332" s="14"/>
      <c r="C1332" s="14"/>
      <c r="D1332" s="14"/>
      <c r="E1332" s="14"/>
      <c r="F1332" s="14"/>
      <c r="G1332" s="14"/>
      <c r="H1332" s="14"/>
      <c r="I1332" s="14"/>
      <c r="J1332" s="14"/>
      <c r="K1332" s="14"/>
      <c r="L1332" s="14"/>
      <c r="M1332" s="14"/>
      <c r="N1332" s="14"/>
      <c r="O1332" s="14"/>
      <c r="P1332" s="14"/>
      <c r="Q1332" s="14"/>
      <c r="R1332" s="14"/>
      <c r="S1332" s="14"/>
      <c r="T1332" s="14"/>
      <c r="U1332" s="14"/>
      <c r="V1332" s="14"/>
      <c r="W1332" s="14"/>
      <c r="X1332" s="14"/>
      <c r="Y1332" s="14"/>
      <c r="Z1332" s="14"/>
      <c r="AA1332" s="14"/>
      <c r="AB1332" s="14"/>
      <c r="AC1332" s="14"/>
    </row>
    <row r="1333" spans="1:29" ht="21.95" customHeight="1" x14ac:dyDescent="0.2">
      <c r="A1333" s="14"/>
      <c r="B1333" s="14"/>
      <c r="C1333" s="14"/>
      <c r="D1333" s="14"/>
      <c r="E1333" s="14"/>
      <c r="F1333" s="14"/>
      <c r="G1333" s="14"/>
      <c r="H1333" s="14"/>
      <c r="I1333" s="14"/>
      <c r="J1333" s="14"/>
      <c r="K1333" s="14"/>
      <c r="L1333" s="14"/>
      <c r="M1333" s="14"/>
      <c r="N1333" s="14"/>
      <c r="O1333" s="14"/>
      <c r="P1333" s="14"/>
      <c r="Q1333" s="14"/>
      <c r="R1333" s="14"/>
      <c r="S1333" s="14"/>
      <c r="T1333" s="14"/>
      <c r="U1333" s="14"/>
      <c r="V1333" s="14"/>
      <c r="W1333" s="14"/>
      <c r="X1333" s="14"/>
      <c r="Y1333" s="14"/>
      <c r="Z1333" s="14"/>
      <c r="AA1333" s="14"/>
      <c r="AB1333" s="14"/>
      <c r="AC1333" s="14"/>
    </row>
    <row r="1334" spans="1:29" ht="21.95" customHeight="1" x14ac:dyDescent="0.2">
      <c r="A1334" s="14"/>
      <c r="B1334" s="14"/>
      <c r="C1334" s="14"/>
      <c r="D1334" s="14"/>
      <c r="E1334" s="14"/>
      <c r="F1334" s="14"/>
      <c r="G1334" s="14"/>
      <c r="H1334" s="14"/>
      <c r="I1334" s="14"/>
      <c r="J1334" s="14"/>
      <c r="K1334" s="14"/>
      <c r="L1334" s="14"/>
      <c r="M1334" s="14"/>
      <c r="N1334" s="14"/>
      <c r="O1334" s="14"/>
      <c r="P1334" s="14"/>
      <c r="Q1334" s="14"/>
      <c r="R1334" s="14"/>
      <c r="S1334" s="14"/>
      <c r="T1334" s="14"/>
      <c r="U1334" s="14"/>
      <c r="V1334" s="14"/>
      <c r="W1334" s="14"/>
      <c r="X1334" s="14"/>
      <c r="Y1334" s="14"/>
      <c r="Z1334" s="14"/>
      <c r="AA1334" s="14"/>
      <c r="AB1334" s="14"/>
      <c r="AC1334" s="14"/>
    </row>
    <row r="1335" spans="1:29" ht="21.95" customHeight="1" x14ac:dyDescent="0.2">
      <c r="A1335" s="14"/>
      <c r="B1335" s="14"/>
      <c r="C1335" s="14"/>
      <c r="D1335" s="14"/>
      <c r="E1335" s="14"/>
      <c r="F1335" s="14"/>
      <c r="G1335" s="14"/>
      <c r="H1335" s="14"/>
      <c r="I1335" s="14"/>
      <c r="J1335" s="14"/>
      <c r="K1335" s="14"/>
      <c r="L1335" s="14"/>
      <c r="M1335" s="14"/>
      <c r="N1335" s="14"/>
      <c r="O1335" s="14"/>
      <c r="P1335" s="14"/>
      <c r="Q1335" s="14"/>
      <c r="R1335" s="14"/>
      <c r="S1335" s="14"/>
      <c r="T1335" s="14"/>
      <c r="U1335" s="14"/>
      <c r="V1335" s="14"/>
      <c r="W1335" s="14"/>
      <c r="X1335" s="14"/>
      <c r="Y1335" s="14"/>
      <c r="Z1335" s="14"/>
      <c r="AA1335" s="14"/>
      <c r="AB1335" s="14"/>
      <c r="AC1335" s="14"/>
    </row>
    <row r="1336" spans="1:29" ht="21.95" customHeight="1" x14ac:dyDescent="0.2">
      <c r="A1336" s="14"/>
      <c r="B1336" s="14"/>
      <c r="C1336" s="14"/>
      <c r="D1336" s="14"/>
      <c r="E1336" s="14"/>
      <c r="F1336" s="14"/>
      <c r="G1336" s="14"/>
      <c r="H1336" s="14"/>
      <c r="I1336" s="14"/>
      <c r="J1336" s="14"/>
      <c r="K1336" s="14"/>
      <c r="L1336" s="14"/>
      <c r="M1336" s="14"/>
      <c r="N1336" s="14"/>
      <c r="O1336" s="14"/>
      <c r="P1336" s="14"/>
      <c r="Q1336" s="14"/>
      <c r="R1336" s="14"/>
      <c r="S1336" s="14"/>
      <c r="T1336" s="14"/>
      <c r="U1336" s="14"/>
      <c r="V1336" s="14"/>
      <c r="W1336" s="14"/>
      <c r="X1336" s="14"/>
      <c r="Y1336" s="14"/>
      <c r="Z1336" s="14"/>
      <c r="AA1336" s="14"/>
      <c r="AB1336" s="14"/>
      <c r="AC1336" s="14"/>
    </row>
    <row r="1337" spans="1:29" ht="21.95" customHeight="1" x14ac:dyDescent="0.2">
      <c r="A1337" s="14"/>
      <c r="B1337" s="14"/>
      <c r="C1337" s="14"/>
      <c r="D1337" s="14"/>
      <c r="E1337" s="14"/>
      <c r="F1337" s="14"/>
      <c r="G1337" s="14"/>
      <c r="H1337" s="14"/>
      <c r="I1337" s="14"/>
      <c r="J1337" s="14"/>
      <c r="K1337" s="14"/>
      <c r="L1337" s="14"/>
      <c r="M1337" s="14"/>
      <c r="N1337" s="14"/>
      <c r="O1337" s="14"/>
      <c r="P1337" s="14"/>
      <c r="Q1337" s="14"/>
      <c r="R1337" s="14"/>
      <c r="S1337" s="14"/>
      <c r="T1337" s="14"/>
      <c r="U1337" s="14"/>
      <c r="V1337" s="14"/>
      <c r="W1337" s="14"/>
      <c r="X1337" s="14"/>
      <c r="Y1337" s="14"/>
      <c r="Z1337" s="14"/>
      <c r="AA1337" s="14"/>
      <c r="AB1337" s="14"/>
      <c r="AC1337" s="14"/>
    </row>
    <row r="1338" spans="1:29" ht="21.95" customHeight="1" x14ac:dyDescent="0.2">
      <c r="A1338" s="14"/>
      <c r="B1338" s="14"/>
      <c r="C1338" s="14"/>
      <c r="D1338" s="14"/>
      <c r="E1338" s="14"/>
      <c r="F1338" s="14"/>
      <c r="G1338" s="14"/>
      <c r="H1338" s="14"/>
      <c r="I1338" s="14"/>
      <c r="J1338" s="14"/>
      <c r="K1338" s="14"/>
      <c r="L1338" s="14"/>
      <c r="M1338" s="14"/>
      <c r="N1338" s="14"/>
      <c r="O1338" s="14"/>
      <c r="P1338" s="14"/>
      <c r="Q1338" s="14"/>
      <c r="R1338" s="14"/>
      <c r="S1338" s="14"/>
      <c r="T1338" s="14"/>
      <c r="U1338" s="14"/>
      <c r="V1338" s="14"/>
      <c r="W1338" s="14"/>
      <c r="X1338" s="14"/>
      <c r="Y1338" s="14"/>
      <c r="Z1338" s="14"/>
      <c r="AA1338" s="14"/>
      <c r="AB1338" s="14"/>
      <c r="AC1338" s="14"/>
    </row>
    <row r="1339" spans="1:29" ht="21.95" customHeight="1" x14ac:dyDescent="0.2">
      <c r="A1339" s="14"/>
      <c r="B1339" s="14"/>
      <c r="C1339" s="14"/>
      <c r="D1339" s="14"/>
      <c r="E1339" s="14"/>
      <c r="F1339" s="14"/>
      <c r="G1339" s="14"/>
      <c r="H1339" s="14"/>
      <c r="I1339" s="14"/>
      <c r="J1339" s="14"/>
      <c r="K1339" s="14"/>
      <c r="L1339" s="14"/>
      <c r="M1339" s="14"/>
      <c r="N1339" s="14"/>
      <c r="O1339" s="14"/>
      <c r="P1339" s="14"/>
      <c r="Q1339" s="14"/>
      <c r="R1339" s="14"/>
      <c r="S1339" s="14"/>
      <c r="T1339" s="14"/>
      <c r="U1339" s="14"/>
      <c r="V1339" s="14"/>
      <c r="W1339" s="14"/>
      <c r="X1339" s="14"/>
      <c r="Y1339" s="14"/>
      <c r="Z1339" s="14"/>
      <c r="AA1339" s="14"/>
      <c r="AB1339" s="14"/>
      <c r="AC1339" s="14"/>
    </row>
    <row r="1340" spans="1:29" ht="21.95" customHeight="1" x14ac:dyDescent="0.2">
      <c r="A1340" s="14"/>
      <c r="B1340" s="14"/>
      <c r="C1340" s="14"/>
      <c r="D1340" s="14"/>
      <c r="E1340" s="14"/>
      <c r="F1340" s="14"/>
      <c r="G1340" s="14"/>
      <c r="H1340" s="14"/>
      <c r="I1340" s="14"/>
      <c r="J1340" s="14"/>
      <c r="K1340" s="14"/>
      <c r="L1340" s="14"/>
      <c r="M1340" s="14"/>
      <c r="N1340" s="14"/>
      <c r="O1340" s="14"/>
      <c r="P1340" s="14"/>
      <c r="Q1340" s="14"/>
      <c r="R1340" s="14"/>
      <c r="S1340" s="14"/>
      <c r="T1340" s="14"/>
      <c r="U1340" s="14"/>
      <c r="V1340" s="14"/>
      <c r="W1340" s="14"/>
      <c r="X1340" s="14"/>
      <c r="Y1340" s="14"/>
      <c r="Z1340" s="14"/>
      <c r="AA1340" s="14"/>
      <c r="AB1340" s="14"/>
      <c r="AC1340" s="14"/>
    </row>
    <row r="1341" spans="1:29" ht="21.95" customHeight="1" x14ac:dyDescent="0.2">
      <c r="A1341" s="14"/>
      <c r="B1341" s="14"/>
      <c r="C1341" s="14"/>
      <c r="D1341" s="14"/>
      <c r="E1341" s="14"/>
      <c r="F1341" s="14"/>
      <c r="G1341" s="14"/>
      <c r="H1341" s="14"/>
      <c r="I1341" s="14"/>
      <c r="J1341" s="14"/>
      <c r="K1341" s="14"/>
      <c r="L1341" s="14"/>
      <c r="M1341" s="14"/>
      <c r="N1341" s="14"/>
      <c r="O1341" s="14"/>
      <c r="P1341" s="14"/>
      <c r="Q1341" s="14"/>
      <c r="R1341" s="14"/>
      <c r="S1341" s="14"/>
      <c r="T1341" s="14"/>
      <c r="U1341" s="14"/>
      <c r="V1341" s="14"/>
      <c r="W1341" s="14"/>
      <c r="X1341" s="14"/>
      <c r="Y1341" s="14"/>
      <c r="Z1341" s="14"/>
      <c r="AA1341" s="14"/>
      <c r="AB1341" s="14"/>
      <c r="AC1341" s="14"/>
    </row>
    <row r="1342" spans="1:29" ht="21.95" customHeight="1" x14ac:dyDescent="0.2">
      <c r="A1342" s="14"/>
      <c r="B1342" s="14"/>
      <c r="C1342" s="14"/>
      <c r="D1342" s="14"/>
      <c r="E1342" s="14"/>
      <c r="F1342" s="14"/>
      <c r="G1342" s="14"/>
      <c r="H1342" s="14"/>
      <c r="I1342" s="14"/>
      <c r="J1342" s="14"/>
      <c r="K1342" s="14"/>
      <c r="L1342" s="14"/>
      <c r="M1342" s="14"/>
      <c r="N1342" s="14"/>
      <c r="O1342" s="14"/>
      <c r="P1342" s="14"/>
      <c r="Q1342" s="14"/>
      <c r="R1342" s="14"/>
      <c r="S1342" s="14"/>
      <c r="T1342" s="14"/>
      <c r="U1342" s="14"/>
      <c r="V1342" s="14"/>
      <c r="W1342" s="14"/>
      <c r="X1342" s="14"/>
      <c r="Y1342" s="14"/>
      <c r="Z1342" s="14"/>
      <c r="AA1342" s="14"/>
      <c r="AB1342" s="14"/>
      <c r="AC1342" s="14"/>
    </row>
    <row r="1343" spans="1:29" ht="21.95" customHeight="1" x14ac:dyDescent="0.2">
      <c r="A1343" s="14"/>
      <c r="B1343" s="14"/>
      <c r="C1343" s="14"/>
      <c r="D1343" s="14"/>
      <c r="E1343" s="14"/>
      <c r="F1343" s="14"/>
      <c r="G1343" s="14"/>
      <c r="H1343" s="14"/>
      <c r="I1343" s="14"/>
      <c r="J1343" s="14"/>
      <c r="K1343" s="14"/>
      <c r="L1343" s="14"/>
      <c r="M1343" s="14"/>
      <c r="N1343" s="14"/>
      <c r="O1343" s="14"/>
      <c r="P1343" s="14"/>
      <c r="Q1343" s="14"/>
      <c r="R1343" s="14"/>
      <c r="S1343" s="14"/>
      <c r="T1343" s="14"/>
      <c r="U1343" s="14"/>
      <c r="V1343" s="14"/>
      <c r="W1343" s="14"/>
      <c r="X1343" s="14"/>
      <c r="Y1343" s="14"/>
      <c r="Z1343" s="14"/>
      <c r="AA1343" s="14"/>
      <c r="AB1343" s="14"/>
      <c r="AC1343" s="14"/>
    </row>
    <row r="1344" spans="1:29" ht="21.95" customHeight="1" x14ac:dyDescent="0.2">
      <c r="A1344" s="14"/>
      <c r="B1344" s="14"/>
      <c r="C1344" s="14"/>
      <c r="D1344" s="14"/>
      <c r="E1344" s="14"/>
      <c r="F1344" s="14"/>
      <c r="G1344" s="14"/>
      <c r="H1344" s="14"/>
      <c r="I1344" s="14"/>
      <c r="J1344" s="14"/>
      <c r="K1344" s="14"/>
      <c r="L1344" s="14"/>
      <c r="M1344" s="14"/>
      <c r="N1344" s="14"/>
      <c r="O1344" s="14"/>
      <c r="P1344" s="14"/>
      <c r="Q1344" s="14"/>
      <c r="R1344" s="14"/>
      <c r="S1344" s="14"/>
      <c r="T1344" s="14"/>
      <c r="U1344" s="14"/>
      <c r="V1344" s="14"/>
      <c r="W1344" s="14"/>
      <c r="X1344" s="14"/>
      <c r="Y1344" s="14"/>
      <c r="Z1344" s="14"/>
      <c r="AA1344" s="14"/>
      <c r="AB1344" s="14"/>
      <c r="AC1344" s="14"/>
    </row>
    <row r="1345" spans="1:29" ht="21.95" customHeight="1" x14ac:dyDescent="0.2">
      <c r="A1345" s="14"/>
      <c r="B1345" s="14"/>
      <c r="C1345" s="14"/>
      <c r="D1345" s="14"/>
      <c r="E1345" s="14"/>
      <c r="F1345" s="14"/>
      <c r="G1345" s="14"/>
      <c r="H1345" s="14"/>
      <c r="I1345" s="14"/>
      <c r="J1345" s="14"/>
      <c r="K1345" s="14"/>
      <c r="L1345" s="14"/>
      <c r="M1345" s="14"/>
      <c r="N1345" s="14"/>
      <c r="O1345" s="14"/>
      <c r="P1345" s="14"/>
      <c r="Q1345" s="14"/>
      <c r="R1345" s="14"/>
      <c r="S1345" s="14"/>
      <c r="T1345" s="14"/>
      <c r="U1345" s="14"/>
      <c r="V1345" s="14"/>
      <c r="W1345" s="14"/>
      <c r="X1345" s="14"/>
      <c r="Y1345" s="14"/>
      <c r="Z1345" s="14"/>
      <c r="AA1345" s="14"/>
      <c r="AB1345" s="14"/>
      <c r="AC1345" s="14"/>
    </row>
    <row r="1346" spans="1:29" ht="21.95" customHeight="1" x14ac:dyDescent="0.2">
      <c r="A1346" s="14"/>
      <c r="B1346" s="14"/>
      <c r="C1346" s="14"/>
      <c r="D1346" s="14"/>
      <c r="E1346" s="14"/>
      <c r="F1346" s="14"/>
      <c r="G1346" s="14"/>
      <c r="H1346" s="14"/>
      <c r="I1346" s="14"/>
      <c r="J1346" s="14"/>
      <c r="K1346" s="14"/>
      <c r="L1346" s="14"/>
      <c r="M1346" s="14"/>
      <c r="N1346" s="14"/>
      <c r="O1346" s="14"/>
      <c r="P1346" s="14"/>
      <c r="Q1346" s="14"/>
      <c r="R1346" s="14"/>
      <c r="S1346" s="14"/>
      <c r="T1346" s="14"/>
      <c r="U1346" s="14"/>
      <c r="V1346" s="14"/>
      <c r="W1346" s="14"/>
      <c r="X1346" s="14"/>
      <c r="Y1346" s="14"/>
      <c r="Z1346" s="14"/>
      <c r="AA1346" s="14"/>
      <c r="AB1346" s="14"/>
      <c r="AC1346" s="14"/>
    </row>
    <row r="1347" spans="1:29" ht="21.95" customHeight="1" x14ac:dyDescent="0.2">
      <c r="A1347" s="14"/>
      <c r="B1347" s="14"/>
      <c r="C1347" s="14"/>
      <c r="D1347" s="14"/>
      <c r="E1347" s="14"/>
      <c r="F1347" s="14"/>
      <c r="G1347" s="14"/>
      <c r="H1347" s="14"/>
      <c r="I1347" s="14"/>
      <c r="J1347" s="14"/>
      <c r="K1347" s="14"/>
      <c r="L1347" s="14"/>
      <c r="M1347" s="14"/>
      <c r="N1347" s="14"/>
      <c r="O1347" s="14"/>
      <c r="P1347" s="14"/>
      <c r="Q1347" s="14"/>
      <c r="R1347" s="14"/>
      <c r="S1347" s="14"/>
      <c r="T1347" s="14"/>
      <c r="U1347" s="14"/>
      <c r="V1347" s="14"/>
      <c r="W1347" s="14"/>
      <c r="X1347" s="14"/>
      <c r="Y1347" s="14"/>
      <c r="Z1347" s="14"/>
      <c r="AA1347" s="14"/>
      <c r="AB1347" s="14"/>
      <c r="AC1347" s="14"/>
    </row>
    <row r="1348" spans="1:29" ht="21.95" customHeight="1" x14ac:dyDescent="0.2">
      <c r="A1348" s="14"/>
      <c r="B1348" s="14"/>
      <c r="C1348" s="14"/>
      <c r="D1348" s="14"/>
      <c r="E1348" s="14"/>
      <c r="F1348" s="14"/>
      <c r="G1348" s="14"/>
      <c r="H1348" s="14"/>
      <c r="I1348" s="14"/>
      <c r="J1348" s="14"/>
      <c r="K1348" s="14"/>
      <c r="L1348" s="14"/>
      <c r="M1348" s="14"/>
      <c r="N1348" s="14"/>
      <c r="O1348" s="14"/>
      <c r="P1348" s="14"/>
      <c r="Q1348" s="14"/>
      <c r="R1348" s="14"/>
      <c r="S1348" s="14"/>
      <c r="T1348" s="14"/>
      <c r="U1348" s="14"/>
      <c r="V1348" s="14"/>
      <c r="W1348" s="14"/>
      <c r="X1348" s="14"/>
      <c r="Y1348" s="14"/>
      <c r="Z1348" s="14"/>
      <c r="AA1348" s="14"/>
      <c r="AB1348" s="14"/>
      <c r="AC1348" s="14"/>
    </row>
    <row r="1349" spans="1:29" ht="21.95" customHeight="1" x14ac:dyDescent="0.2">
      <c r="A1349" s="14"/>
      <c r="B1349" s="14"/>
      <c r="C1349" s="14"/>
      <c r="D1349" s="14"/>
      <c r="E1349" s="14"/>
      <c r="F1349" s="14"/>
      <c r="G1349" s="14"/>
      <c r="H1349" s="14"/>
      <c r="I1349" s="14"/>
      <c r="J1349" s="14"/>
      <c r="K1349" s="14"/>
      <c r="L1349" s="14"/>
      <c r="M1349" s="14"/>
      <c r="N1349" s="14"/>
      <c r="O1349" s="14"/>
      <c r="P1349" s="14"/>
      <c r="Q1349" s="14"/>
      <c r="R1349" s="14"/>
      <c r="S1349" s="14"/>
      <c r="T1349" s="14"/>
      <c r="U1349" s="14"/>
      <c r="V1349" s="14"/>
      <c r="W1349" s="14"/>
      <c r="X1349" s="14"/>
      <c r="Y1349" s="14"/>
      <c r="Z1349" s="14"/>
      <c r="AA1349" s="14"/>
      <c r="AB1349" s="14"/>
      <c r="AC1349" s="14"/>
    </row>
    <row r="1350" spans="1:29" ht="21.95" customHeight="1" x14ac:dyDescent="0.2">
      <c r="A1350" s="14"/>
      <c r="B1350" s="14"/>
      <c r="C1350" s="14"/>
      <c r="D1350" s="14"/>
      <c r="E1350" s="14"/>
      <c r="F1350" s="14"/>
      <c r="G1350" s="14"/>
      <c r="H1350" s="14"/>
      <c r="I1350" s="14"/>
      <c r="J1350" s="14"/>
      <c r="K1350" s="14"/>
      <c r="L1350" s="14"/>
      <c r="M1350" s="14"/>
      <c r="N1350" s="14"/>
      <c r="O1350" s="14"/>
      <c r="P1350" s="14"/>
      <c r="Q1350" s="14"/>
      <c r="R1350" s="14"/>
      <c r="S1350" s="14"/>
      <c r="T1350" s="14"/>
      <c r="U1350" s="14"/>
      <c r="V1350" s="14"/>
      <c r="W1350" s="14"/>
      <c r="X1350" s="14"/>
      <c r="Y1350" s="14"/>
      <c r="Z1350" s="14"/>
      <c r="AA1350" s="14"/>
      <c r="AB1350" s="14"/>
      <c r="AC1350" s="14"/>
    </row>
    <row r="1351" spans="1:29" ht="21.95" customHeight="1" x14ac:dyDescent="0.2">
      <c r="A1351" s="14"/>
      <c r="B1351" s="14"/>
      <c r="C1351" s="14"/>
      <c r="D1351" s="14"/>
      <c r="E1351" s="14"/>
      <c r="F1351" s="14"/>
      <c r="G1351" s="14"/>
      <c r="H1351" s="14"/>
      <c r="I1351" s="14"/>
      <c r="J1351" s="14"/>
      <c r="K1351" s="14"/>
      <c r="L1351" s="14"/>
      <c r="M1351" s="14"/>
      <c r="N1351" s="14"/>
      <c r="O1351" s="14"/>
      <c r="P1351" s="14"/>
      <c r="Q1351" s="14"/>
      <c r="R1351" s="14"/>
      <c r="S1351" s="14"/>
      <c r="T1351" s="14"/>
      <c r="U1351" s="14"/>
      <c r="V1351" s="14"/>
      <c r="W1351" s="14"/>
      <c r="X1351" s="14"/>
      <c r="Y1351" s="14"/>
      <c r="Z1351" s="14"/>
      <c r="AA1351" s="14"/>
      <c r="AB1351" s="14"/>
      <c r="AC1351" s="14"/>
    </row>
    <row r="1352" spans="1:29" ht="21.95" customHeight="1" x14ac:dyDescent="0.2">
      <c r="A1352" s="14"/>
      <c r="B1352" s="14"/>
      <c r="C1352" s="14"/>
      <c r="D1352" s="14"/>
      <c r="E1352" s="14"/>
      <c r="F1352" s="14"/>
      <c r="G1352" s="14"/>
      <c r="H1352" s="14"/>
      <c r="I1352" s="14"/>
      <c r="J1352" s="14"/>
      <c r="K1352" s="14"/>
      <c r="L1352" s="14"/>
      <c r="M1352" s="14"/>
      <c r="N1352" s="14"/>
      <c r="O1352" s="14"/>
      <c r="P1352" s="14"/>
      <c r="Q1352" s="14"/>
      <c r="R1352" s="14"/>
      <c r="S1352" s="14"/>
      <c r="T1352" s="14"/>
      <c r="U1352" s="14"/>
      <c r="V1352" s="14"/>
      <c r="W1352" s="14"/>
      <c r="X1352" s="14"/>
      <c r="Y1352" s="14"/>
      <c r="Z1352" s="14"/>
      <c r="AA1352" s="14"/>
      <c r="AB1352" s="14"/>
      <c r="AC1352" s="14"/>
    </row>
    <row r="1353" spans="1:29" ht="21.95" customHeight="1" x14ac:dyDescent="0.2">
      <c r="A1353" s="14"/>
      <c r="B1353" s="14"/>
      <c r="C1353" s="14"/>
      <c r="D1353" s="14"/>
      <c r="E1353" s="14"/>
      <c r="F1353" s="14"/>
      <c r="G1353" s="14"/>
      <c r="H1353" s="14"/>
      <c r="I1353" s="14"/>
      <c r="J1353" s="14"/>
      <c r="K1353" s="14"/>
      <c r="L1353" s="14"/>
      <c r="M1353" s="14"/>
      <c r="N1353" s="14"/>
      <c r="O1353" s="14"/>
      <c r="P1353" s="14"/>
      <c r="Q1353" s="14"/>
      <c r="R1353" s="14"/>
      <c r="S1353" s="14"/>
      <c r="T1353" s="14"/>
      <c r="U1353" s="14"/>
      <c r="V1353" s="14"/>
      <c r="W1353" s="14"/>
      <c r="X1353" s="14"/>
      <c r="Y1353" s="14"/>
      <c r="Z1353" s="14"/>
      <c r="AA1353" s="14"/>
      <c r="AB1353" s="14"/>
      <c r="AC1353" s="14"/>
    </row>
    <row r="1354" spans="1:29" ht="21.95" customHeight="1" x14ac:dyDescent="0.2">
      <c r="A1354" s="14"/>
      <c r="B1354" s="14"/>
      <c r="C1354" s="14"/>
      <c r="D1354" s="14"/>
      <c r="E1354" s="14"/>
      <c r="F1354" s="14"/>
      <c r="G1354" s="14"/>
      <c r="H1354" s="14"/>
      <c r="I1354" s="14"/>
      <c r="J1354" s="14"/>
      <c r="K1354" s="14"/>
      <c r="L1354" s="14"/>
      <c r="M1354" s="14"/>
      <c r="N1354" s="14"/>
      <c r="O1354" s="14"/>
      <c r="P1354" s="14"/>
      <c r="Q1354" s="14"/>
      <c r="R1354" s="14"/>
      <c r="S1354" s="14"/>
      <c r="T1354" s="14"/>
      <c r="U1354" s="14"/>
      <c r="V1354" s="14"/>
      <c r="W1354" s="14"/>
      <c r="X1354" s="14"/>
      <c r="Y1354" s="14"/>
      <c r="Z1354" s="14"/>
      <c r="AA1354" s="14"/>
      <c r="AB1354" s="14"/>
      <c r="AC1354" s="14"/>
    </row>
    <row r="1355" spans="1:29" ht="21.95" customHeight="1" x14ac:dyDescent="0.2">
      <c r="A1355" s="14"/>
      <c r="B1355" s="14"/>
      <c r="C1355" s="14"/>
      <c r="D1355" s="14"/>
      <c r="E1355" s="14"/>
      <c r="F1355" s="14"/>
      <c r="G1355" s="14"/>
      <c r="H1355" s="14"/>
      <c r="I1355" s="14"/>
      <c r="J1355" s="14"/>
      <c r="K1355" s="14"/>
      <c r="L1355" s="14"/>
      <c r="M1355" s="14"/>
      <c r="N1355" s="14"/>
      <c r="O1355" s="14"/>
      <c r="P1355" s="14"/>
      <c r="Q1355" s="14"/>
      <c r="R1355" s="14"/>
      <c r="S1355" s="14"/>
      <c r="T1355" s="14"/>
      <c r="U1355" s="14"/>
      <c r="V1355" s="14"/>
      <c r="W1355" s="14"/>
      <c r="X1355" s="14"/>
      <c r="Y1355" s="14"/>
      <c r="Z1355" s="14"/>
      <c r="AA1355" s="14"/>
      <c r="AB1355" s="14"/>
      <c r="AC1355" s="14"/>
    </row>
    <row r="1356" spans="1:29" ht="21.95" customHeight="1" x14ac:dyDescent="0.2">
      <c r="A1356" s="14"/>
      <c r="B1356" s="14"/>
      <c r="C1356" s="14"/>
      <c r="D1356" s="14"/>
      <c r="E1356" s="14"/>
      <c r="F1356" s="14"/>
      <c r="G1356" s="14"/>
      <c r="H1356" s="14"/>
      <c r="I1356" s="14"/>
      <c r="J1356" s="14"/>
      <c r="K1356" s="14"/>
      <c r="L1356" s="14"/>
      <c r="M1356" s="14"/>
      <c r="N1356" s="14"/>
      <c r="O1356" s="14"/>
      <c r="P1356" s="14"/>
      <c r="Q1356" s="14"/>
      <c r="R1356" s="14"/>
      <c r="S1356" s="14"/>
      <c r="T1356" s="14"/>
      <c r="U1356" s="14"/>
      <c r="V1356" s="14"/>
      <c r="W1356" s="14"/>
      <c r="X1356" s="14"/>
      <c r="Y1356" s="14"/>
      <c r="Z1356" s="14"/>
      <c r="AA1356" s="14"/>
      <c r="AB1356" s="14"/>
      <c r="AC1356" s="14"/>
    </row>
    <row r="1357" spans="1:29" ht="21.95" customHeight="1" x14ac:dyDescent="0.2">
      <c r="A1357" s="14"/>
      <c r="B1357" s="14"/>
      <c r="C1357" s="14"/>
      <c r="D1357" s="14"/>
      <c r="E1357" s="14"/>
      <c r="F1357" s="14"/>
      <c r="G1357" s="14"/>
      <c r="H1357" s="14"/>
      <c r="I1357" s="14"/>
      <c r="J1357" s="14"/>
      <c r="K1357" s="14"/>
      <c r="L1357" s="14"/>
      <c r="M1357" s="14"/>
      <c r="N1357" s="14"/>
      <c r="O1357" s="14"/>
      <c r="P1357" s="14"/>
      <c r="Q1357" s="14"/>
      <c r="R1357" s="14"/>
      <c r="S1357" s="14"/>
      <c r="T1357" s="14"/>
      <c r="U1357" s="14"/>
      <c r="V1357" s="14"/>
      <c r="W1357" s="14"/>
      <c r="X1357" s="14"/>
      <c r="Y1357" s="14"/>
      <c r="Z1357" s="14"/>
      <c r="AA1357" s="14"/>
      <c r="AB1357" s="14"/>
      <c r="AC1357" s="14"/>
    </row>
    <row r="1358" spans="1:29" ht="21.95" customHeight="1" x14ac:dyDescent="0.2">
      <c r="A1358" s="14"/>
      <c r="B1358" s="14"/>
      <c r="C1358" s="14"/>
      <c r="D1358" s="14"/>
      <c r="E1358" s="14"/>
      <c r="F1358" s="14"/>
      <c r="G1358" s="14"/>
      <c r="H1358" s="14"/>
      <c r="I1358" s="14"/>
      <c r="J1358" s="14"/>
      <c r="K1358" s="14"/>
      <c r="L1358" s="14"/>
      <c r="M1358" s="14"/>
      <c r="N1358" s="14"/>
      <c r="O1358" s="14"/>
      <c r="P1358" s="14"/>
      <c r="Q1358" s="14"/>
      <c r="R1358" s="14"/>
      <c r="S1358" s="14"/>
      <c r="T1358" s="14"/>
      <c r="U1358" s="14"/>
      <c r="V1358" s="14"/>
      <c r="W1358" s="14"/>
      <c r="X1358" s="14"/>
      <c r="Y1358" s="14"/>
      <c r="Z1358" s="14"/>
      <c r="AA1358" s="14"/>
      <c r="AB1358" s="14"/>
      <c r="AC1358" s="14"/>
    </row>
    <row r="1359" spans="1:29" ht="21.95" customHeight="1" x14ac:dyDescent="0.2">
      <c r="A1359" s="14"/>
      <c r="B1359" s="14"/>
      <c r="C1359" s="14"/>
      <c r="D1359" s="14"/>
      <c r="E1359" s="14"/>
      <c r="F1359" s="14"/>
      <c r="G1359" s="14"/>
      <c r="H1359" s="14"/>
      <c r="I1359" s="14"/>
      <c r="J1359" s="14"/>
      <c r="K1359" s="14"/>
      <c r="L1359" s="14"/>
      <c r="M1359" s="14"/>
      <c r="N1359" s="14"/>
      <c r="O1359" s="14"/>
      <c r="P1359" s="14"/>
      <c r="Q1359" s="14"/>
      <c r="R1359" s="14"/>
      <c r="S1359" s="14"/>
      <c r="T1359" s="14"/>
      <c r="U1359" s="14"/>
      <c r="V1359" s="14"/>
      <c r="W1359" s="14"/>
      <c r="X1359" s="14"/>
      <c r="Y1359" s="14"/>
      <c r="Z1359" s="14"/>
      <c r="AA1359" s="14"/>
      <c r="AB1359" s="14"/>
      <c r="AC1359" s="14"/>
    </row>
    <row r="1360" spans="1:29" ht="21.95" customHeight="1" x14ac:dyDescent="0.2">
      <c r="A1360" s="14"/>
      <c r="B1360" s="14"/>
      <c r="C1360" s="14"/>
      <c r="D1360" s="14"/>
      <c r="E1360" s="14"/>
      <c r="F1360" s="14"/>
      <c r="G1360" s="14"/>
      <c r="H1360" s="14"/>
      <c r="I1360" s="14"/>
      <c r="J1360" s="14"/>
      <c r="K1360" s="14"/>
      <c r="L1360" s="14"/>
      <c r="M1360" s="14"/>
      <c r="N1360" s="14"/>
      <c r="O1360" s="14"/>
      <c r="P1360" s="14"/>
      <c r="Q1360" s="14"/>
      <c r="R1360" s="14"/>
      <c r="S1360" s="14"/>
      <c r="T1360" s="14"/>
      <c r="U1360" s="14"/>
      <c r="V1360" s="14"/>
      <c r="W1360" s="14"/>
      <c r="X1360" s="14"/>
      <c r="Y1360" s="14"/>
      <c r="Z1360" s="14"/>
      <c r="AA1360" s="14"/>
      <c r="AB1360" s="14"/>
      <c r="AC1360" s="14"/>
    </row>
    <row r="1361" spans="1:29" ht="21.95" customHeight="1" x14ac:dyDescent="0.2">
      <c r="A1361" s="14"/>
      <c r="B1361" s="14"/>
      <c r="C1361" s="14"/>
      <c r="D1361" s="14"/>
      <c r="E1361" s="14"/>
      <c r="F1361" s="14"/>
      <c r="G1361" s="14"/>
      <c r="H1361" s="14"/>
      <c r="I1361" s="14"/>
      <c r="J1361" s="14"/>
      <c r="K1361" s="14"/>
      <c r="L1361" s="14"/>
      <c r="M1361" s="14"/>
      <c r="N1361" s="14"/>
      <c r="O1361" s="14"/>
      <c r="P1361" s="14"/>
      <c r="Q1361" s="14"/>
      <c r="R1361" s="14"/>
      <c r="S1361" s="14"/>
      <c r="T1361" s="14"/>
      <c r="U1361" s="14"/>
      <c r="V1361" s="14"/>
      <c r="W1361" s="14"/>
      <c r="X1361" s="14"/>
      <c r="Y1361" s="14"/>
      <c r="Z1361" s="14"/>
      <c r="AA1361" s="14"/>
      <c r="AB1361" s="14"/>
      <c r="AC1361" s="14"/>
    </row>
    <row r="1362" spans="1:29" ht="21.95" customHeight="1" x14ac:dyDescent="0.2">
      <c r="A1362" s="14"/>
      <c r="B1362" s="14"/>
      <c r="C1362" s="14"/>
      <c r="D1362" s="14"/>
      <c r="E1362" s="14"/>
      <c r="F1362" s="14"/>
      <c r="G1362" s="14"/>
      <c r="H1362" s="14"/>
      <c r="I1362" s="14"/>
      <c r="J1362" s="14"/>
      <c r="K1362" s="14"/>
      <c r="L1362" s="14"/>
      <c r="M1362" s="14"/>
      <c r="N1362" s="14"/>
      <c r="O1362" s="14"/>
      <c r="P1362" s="14"/>
      <c r="Q1362" s="14"/>
      <c r="R1362" s="14"/>
      <c r="S1362" s="14"/>
      <c r="T1362" s="14"/>
      <c r="U1362" s="14"/>
      <c r="V1362" s="14"/>
      <c r="W1362" s="14"/>
      <c r="X1362" s="14"/>
      <c r="Y1362" s="14"/>
      <c r="Z1362" s="14"/>
      <c r="AA1362" s="14"/>
      <c r="AB1362" s="14"/>
      <c r="AC1362" s="14"/>
    </row>
    <row r="1363" spans="1:29" ht="21.95" customHeight="1" x14ac:dyDescent="0.2">
      <c r="A1363" s="14"/>
      <c r="B1363" s="14"/>
      <c r="C1363" s="14"/>
      <c r="D1363" s="14"/>
      <c r="E1363" s="14"/>
      <c r="F1363" s="14"/>
      <c r="G1363" s="14"/>
      <c r="H1363" s="14"/>
      <c r="I1363" s="14"/>
      <c r="J1363" s="14"/>
      <c r="K1363" s="14"/>
      <c r="L1363" s="14"/>
      <c r="M1363" s="14"/>
      <c r="N1363" s="14"/>
      <c r="O1363" s="14"/>
      <c r="P1363" s="14"/>
      <c r="Q1363" s="14"/>
      <c r="R1363" s="14"/>
      <c r="S1363" s="14"/>
      <c r="T1363" s="14"/>
      <c r="U1363" s="14"/>
      <c r="V1363" s="14"/>
      <c r="W1363" s="14"/>
      <c r="X1363" s="14"/>
      <c r="Y1363" s="14"/>
      <c r="Z1363" s="14"/>
      <c r="AA1363" s="14"/>
      <c r="AB1363" s="14"/>
      <c r="AC1363" s="14"/>
    </row>
    <row r="1364" spans="1:29" ht="21.95" customHeight="1" x14ac:dyDescent="0.2">
      <c r="A1364" s="14"/>
      <c r="B1364" s="14"/>
      <c r="C1364" s="14"/>
      <c r="D1364" s="14"/>
      <c r="E1364" s="14"/>
      <c r="F1364" s="14"/>
      <c r="G1364" s="14"/>
      <c r="H1364" s="14"/>
      <c r="I1364" s="14"/>
      <c r="J1364" s="14"/>
      <c r="K1364" s="14"/>
      <c r="L1364" s="14"/>
      <c r="M1364" s="14"/>
      <c r="N1364" s="14"/>
      <c r="O1364" s="14"/>
      <c r="P1364" s="14"/>
      <c r="Q1364" s="14"/>
      <c r="R1364" s="14"/>
      <c r="S1364" s="14"/>
      <c r="T1364" s="14"/>
      <c r="U1364" s="14"/>
      <c r="V1364" s="14"/>
      <c r="W1364" s="14"/>
      <c r="X1364" s="14"/>
      <c r="Y1364" s="14"/>
      <c r="Z1364" s="14"/>
      <c r="AA1364" s="14"/>
      <c r="AB1364" s="14"/>
      <c r="AC1364" s="14"/>
    </row>
    <row r="1365" spans="1:29" ht="21.95" customHeight="1" x14ac:dyDescent="0.2">
      <c r="A1365" s="14"/>
      <c r="B1365" s="14"/>
      <c r="C1365" s="14"/>
      <c r="D1365" s="14"/>
      <c r="E1365" s="14"/>
      <c r="F1365" s="14"/>
      <c r="G1365" s="14"/>
      <c r="H1365" s="14"/>
      <c r="I1365" s="14"/>
      <c r="J1365" s="14"/>
      <c r="K1365" s="14"/>
      <c r="L1365" s="14"/>
      <c r="M1365" s="14"/>
      <c r="N1365" s="14"/>
      <c r="O1365" s="14"/>
      <c r="P1365" s="14"/>
      <c r="Q1365" s="14"/>
      <c r="R1365" s="14"/>
      <c r="S1365" s="14"/>
      <c r="T1365" s="14"/>
      <c r="U1365" s="14"/>
      <c r="V1365" s="14"/>
      <c r="W1365" s="14"/>
      <c r="X1365" s="14"/>
      <c r="Y1365" s="14"/>
      <c r="Z1365" s="14"/>
      <c r="AA1365" s="14"/>
      <c r="AB1365" s="14"/>
      <c r="AC1365" s="14"/>
    </row>
    <row r="1366" spans="1:29" ht="21.95" customHeight="1" x14ac:dyDescent="0.2">
      <c r="A1366" s="14"/>
      <c r="B1366" s="14"/>
      <c r="C1366" s="14"/>
      <c r="D1366" s="14"/>
      <c r="E1366" s="14"/>
      <c r="F1366" s="14"/>
      <c r="G1366" s="14"/>
      <c r="H1366" s="14"/>
      <c r="I1366" s="14"/>
      <c r="J1366" s="14"/>
      <c r="K1366" s="14"/>
      <c r="L1366" s="14"/>
      <c r="M1366" s="14"/>
      <c r="N1366" s="14"/>
      <c r="O1366" s="14"/>
      <c r="P1366" s="14"/>
      <c r="Q1366" s="14"/>
      <c r="R1366" s="14"/>
      <c r="S1366" s="14"/>
      <c r="T1366" s="14"/>
      <c r="U1366" s="14"/>
      <c r="V1366" s="14"/>
      <c r="W1366" s="14"/>
      <c r="X1366" s="14"/>
      <c r="Y1366" s="14"/>
      <c r="Z1366" s="14"/>
      <c r="AA1366" s="14"/>
      <c r="AB1366" s="14"/>
      <c r="AC1366" s="14"/>
    </row>
    <row r="1367" spans="1:29" ht="21.95" customHeight="1" x14ac:dyDescent="0.2">
      <c r="A1367" s="14"/>
      <c r="B1367" s="14"/>
      <c r="C1367" s="14"/>
      <c r="D1367" s="14"/>
      <c r="E1367" s="14"/>
      <c r="F1367" s="14"/>
      <c r="G1367" s="14"/>
      <c r="H1367" s="14"/>
      <c r="I1367" s="14"/>
      <c r="J1367" s="14"/>
      <c r="K1367" s="14"/>
      <c r="L1367" s="14"/>
      <c r="M1367" s="14"/>
      <c r="N1367" s="14"/>
      <c r="O1367" s="14"/>
      <c r="P1367" s="14"/>
      <c r="Q1367" s="14"/>
      <c r="R1367" s="14"/>
      <c r="S1367" s="14"/>
      <c r="T1367" s="14"/>
      <c r="U1367" s="14"/>
      <c r="V1367" s="14"/>
      <c r="W1367" s="14"/>
      <c r="X1367" s="14"/>
      <c r="Y1367" s="14"/>
      <c r="Z1367" s="14"/>
      <c r="AA1367" s="14"/>
      <c r="AB1367" s="14"/>
      <c r="AC1367" s="14"/>
    </row>
    <row r="1368" spans="1:29" ht="21.95" customHeight="1" x14ac:dyDescent="0.2">
      <c r="A1368" s="14"/>
      <c r="B1368" s="14"/>
      <c r="C1368" s="14"/>
      <c r="D1368" s="14"/>
      <c r="E1368" s="14"/>
      <c r="F1368" s="14"/>
      <c r="G1368" s="14"/>
      <c r="H1368" s="14"/>
      <c r="I1368" s="14"/>
      <c r="J1368" s="14"/>
      <c r="K1368" s="14"/>
      <c r="L1368" s="14"/>
      <c r="M1368" s="14"/>
      <c r="N1368" s="14"/>
      <c r="O1368" s="14"/>
      <c r="P1368" s="14"/>
      <c r="Q1368" s="14"/>
      <c r="R1368" s="14"/>
      <c r="S1368" s="14"/>
      <c r="T1368" s="14"/>
      <c r="U1368" s="14"/>
      <c r="V1368" s="14"/>
      <c r="W1368" s="14"/>
      <c r="X1368" s="14"/>
      <c r="Y1368" s="14"/>
      <c r="Z1368" s="14"/>
      <c r="AA1368" s="14"/>
      <c r="AB1368" s="14"/>
      <c r="AC1368" s="14"/>
    </row>
    <row r="1369" spans="1:29" ht="21.95" customHeight="1" x14ac:dyDescent="0.2">
      <c r="A1369" s="14"/>
      <c r="B1369" s="14"/>
      <c r="C1369" s="14"/>
      <c r="D1369" s="14"/>
      <c r="E1369" s="14"/>
      <c r="F1369" s="14"/>
      <c r="G1369" s="14"/>
      <c r="H1369" s="14"/>
      <c r="I1369" s="14"/>
      <c r="J1369" s="14"/>
      <c r="K1369" s="14"/>
      <c r="L1369" s="14"/>
      <c r="M1369" s="14"/>
      <c r="N1369" s="14"/>
      <c r="O1369" s="14"/>
      <c r="P1369" s="14"/>
      <c r="Q1369" s="14"/>
      <c r="R1369" s="14"/>
      <c r="S1369" s="14"/>
      <c r="T1369" s="14"/>
      <c r="U1369" s="14"/>
      <c r="V1369" s="14"/>
      <c r="W1369" s="14"/>
      <c r="X1369" s="14"/>
      <c r="Y1369" s="14"/>
      <c r="Z1369" s="14"/>
      <c r="AA1369" s="14"/>
      <c r="AB1369" s="14"/>
      <c r="AC1369" s="14"/>
    </row>
    <row r="1370" spans="1:29" ht="21.95" customHeight="1" x14ac:dyDescent="0.2">
      <c r="A1370" s="14"/>
      <c r="B1370" s="14"/>
      <c r="C1370" s="14"/>
      <c r="D1370" s="14"/>
      <c r="E1370" s="14"/>
      <c r="F1370" s="14"/>
      <c r="G1370" s="14"/>
      <c r="H1370" s="14"/>
      <c r="I1370" s="14"/>
      <c r="J1370" s="14"/>
      <c r="K1370" s="14"/>
      <c r="L1370" s="14"/>
      <c r="M1370" s="14"/>
      <c r="N1370" s="14"/>
      <c r="O1370" s="14"/>
      <c r="P1370" s="14"/>
      <c r="Q1370" s="14"/>
      <c r="R1370" s="14"/>
      <c r="S1370" s="14"/>
      <c r="T1370" s="14"/>
      <c r="U1370" s="14"/>
      <c r="V1370" s="14"/>
      <c r="W1370" s="14"/>
      <c r="X1370" s="14"/>
      <c r="Y1370" s="14"/>
      <c r="Z1370" s="14"/>
      <c r="AA1370" s="14"/>
      <c r="AB1370" s="14"/>
      <c r="AC1370" s="14"/>
    </row>
    <row r="1371" spans="1:29" ht="21.95" customHeight="1" x14ac:dyDescent="0.2">
      <c r="A1371" s="14"/>
      <c r="B1371" s="14"/>
      <c r="C1371" s="14"/>
      <c r="D1371" s="14"/>
      <c r="E1371" s="14"/>
      <c r="F1371" s="14"/>
      <c r="G1371" s="14"/>
      <c r="H1371" s="14"/>
      <c r="I1371" s="14"/>
      <c r="J1371" s="14"/>
      <c r="K1371" s="14"/>
      <c r="L1371" s="14"/>
      <c r="M1371" s="14"/>
      <c r="N1371" s="14"/>
      <c r="O1371" s="14"/>
      <c r="P1371" s="14"/>
      <c r="Q1371" s="14"/>
      <c r="R1371" s="14"/>
      <c r="S1371" s="14"/>
      <c r="T1371" s="14"/>
      <c r="U1371" s="14"/>
      <c r="V1371" s="14"/>
      <c r="W1371" s="14"/>
      <c r="X1371" s="14"/>
      <c r="Y1371" s="14"/>
      <c r="Z1371" s="14"/>
      <c r="AA1371" s="14"/>
      <c r="AB1371" s="14"/>
      <c r="AC1371" s="14"/>
    </row>
    <row r="1372" spans="1:29" ht="21.95" customHeight="1" x14ac:dyDescent="0.2">
      <c r="A1372" s="14"/>
      <c r="B1372" s="14"/>
      <c r="C1372" s="14"/>
      <c r="D1372" s="14"/>
      <c r="E1372" s="14"/>
      <c r="F1372" s="14"/>
      <c r="G1372" s="14"/>
      <c r="H1372" s="14"/>
      <c r="I1372" s="14"/>
      <c r="J1372" s="14"/>
      <c r="K1372" s="14"/>
      <c r="L1372" s="14"/>
      <c r="M1372" s="14"/>
      <c r="N1372" s="14"/>
      <c r="O1372" s="14"/>
      <c r="P1372" s="14"/>
      <c r="Q1372" s="14"/>
      <c r="R1372" s="14"/>
      <c r="S1372" s="14"/>
      <c r="T1372" s="14"/>
      <c r="U1372" s="14"/>
      <c r="V1372" s="14"/>
      <c r="W1372" s="14"/>
      <c r="X1372" s="14"/>
      <c r="Y1372" s="14"/>
      <c r="Z1372" s="14"/>
      <c r="AA1372" s="14"/>
      <c r="AB1372" s="14"/>
      <c r="AC1372" s="14"/>
    </row>
    <row r="1373" spans="1:29" ht="21.95" customHeight="1" x14ac:dyDescent="0.2">
      <c r="A1373" s="14"/>
      <c r="B1373" s="14"/>
      <c r="C1373" s="14"/>
      <c r="D1373" s="14"/>
      <c r="E1373" s="14"/>
      <c r="F1373" s="14"/>
      <c r="G1373" s="14"/>
      <c r="H1373" s="14"/>
      <c r="I1373" s="14"/>
      <c r="J1373" s="14"/>
      <c r="K1373" s="14"/>
      <c r="L1373" s="14"/>
      <c r="M1373" s="14"/>
      <c r="N1373" s="14"/>
      <c r="O1373" s="14"/>
      <c r="P1373" s="14"/>
      <c r="Q1373" s="14"/>
      <c r="R1373" s="14"/>
      <c r="S1373" s="14"/>
      <c r="T1373" s="14"/>
      <c r="U1373" s="14"/>
      <c r="V1373" s="14"/>
      <c r="W1373" s="14"/>
      <c r="X1373" s="14"/>
      <c r="Y1373" s="14"/>
      <c r="Z1373" s="14"/>
      <c r="AA1373" s="14"/>
      <c r="AB1373" s="14"/>
      <c r="AC1373" s="14"/>
    </row>
    <row r="1374" spans="1:29" ht="21.95" customHeight="1" x14ac:dyDescent="0.2">
      <c r="A1374" s="14"/>
      <c r="B1374" s="14"/>
      <c r="C1374" s="14"/>
      <c r="D1374" s="14"/>
      <c r="E1374" s="14"/>
      <c r="F1374" s="14"/>
      <c r="G1374" s="14"/>
      <c r="H1374" s="14"/>
      <c r="I1374" s="14"/>
      <c r="J1374" s="14"/>
      <c r="K1374" s="14"/>
      <c r="L1374" s="14"/>
      <c r="M1374" s="14"/>
      <c r="N1374" s="14"/>
      <c r="O1374" s="14"/>
      <c r="P1374" s="14"/>
      <c r="Q1374" s="14"/>
      <c r="R1374" s="14"/>
      <c r="S1374" s="14"/>
      <c r="T1374" s="14"/>
      <c r="U1374" s="14"/>
      <c r="V1374" s="14"/>
      <c r="W1374" s="14"/>
      <c r="X1374" s="14"/>
      <c r="Y1374" s="14"/>
      <c r="Z1374" s="14"/>
      <c r="AA1374" s="14"/>
      <c r="AB1374" s="14"/>
      <c r="AC1374" s="14"/>
    </row>
    <row r="1375" spans="1:29" ht="21.95" customHeight="1" x14ac:dyDescent="0.2">
      <c r="A1375" s="14"/>
      <c r="B1375" s="14"/>
      <c r="C1375" s="14"/>
      <c r="D1375" s="14"/>
      <c r="E1375" s="14"/>
      <c r="F1375" s="14"/>
      <c r="G1375" s="14"/>
      <c r="H1375" s="14"/>
      <c r="I1375" s="14"/>
      <c r="J1375" s="14"/>
      <c r="K1375" s="14"/>
      <c r="L1375" s="14"/>
      <c r="M1375" s="14"/>
      <c r="N1375" s="14"/>
      <c r="O1375" s="14"/>
      <c r="P1375" s="14"/>
      <c r="Q1375" s="14"/>
      <c r="R1375" s="14"/>
      <c r="S1375" s="14"/>
      <c r="T1375" s="14"/>
      <c r="U1375" s="14"/>
      <c r="V1375" s="14"/>
      <c r="W1375" s="14"/>
      <c r="X1375" s="14"/>
      <c r="Y1375" s="14"/>
      <c r="Z1375" s="14"/>
      <c r="AA1375" s="14"/>
      <c r="AB1375" s="14"/>
      <c r="AC1375" s="14"/>
    </row>
    <row r="1376" spans="1:29" ht="21.95" customHeight="1" x14ac:dyDescent="0.2">
      <c r="A1376" s="14"/>
      <c r="B1376" s="14"/>
      <c r="C1376" s="14"/>
      <c r="D1376" s="14"/>
      <c r="E1376" s="14"/>
      <c r="F1376" s="14"/>
      <c r="G1376" s="14"/>
      <c r="H1376" s="14"/>
      <c r="I1376" s="14"/>
      <c r="J1376" s="14"/>
      <c r="K1376" s="14"/>
      <c r="L1376" s="14"/>
      <c r="M1376" s="14"/>
      <c r="N1376" s="14"/>
      <c r="O1376" s="14"/>
      <c r="P1376" s="14"/>
      <c r="Q1376" s="14"/>
      <c r="R1376" s="14"/>
      <c r="S1376" s="14"/>
      <c r="T1376" s="14"/>
      <c r="U1376" s="14"/>
      <c r="V1376" s="14"/>
      <c r="W1376" s="14"/>
      <c r="X1376" s="14"/>
      <c r="Y1376" s="14"/>
      <c r="Z1376" s="14"/>
      <c r="AA1376" s="14"/>
      <c r="AB1376" s="14"/>
      <c r="AC1376" s="14"/>
    </row>
    <row r="1377" spans="1:29" ht="21.95" customHeight="1" x14ac:dyDescent="0.2">
      <c r="A1377" s="14"/>
      <c r="B1377" s="14"/>
      <c r="C1377" s="14"/>
      <c r="D1377" s="14"/>
      <c r="E1377" s="14"/>
      <c r="F1377" s="14"/>
      <c r="G1377" s="14"/>
      <c r="H1377" s="14"/>
      <c r="I1377" s="14"/>
      <c r="J1377" s="14"/>
      <c r="K1377" s="14"/>
      <c r="L1377" s="14"/>
      <c r="M1377" s="14"/>
      <c r="N1377" s="14"/>
      <c r="O1377" s="14"/>
      <c r="P1377" s="14"/>
      <c r="Q1377" s="14"/>
      <c r="R1377" s="14"/>
      <c r="S1377" s="14"/>
      <c r="T1377" s="14"/>
      <c r="U1377" s="14"/>
      <c r="V1377" s="14"/>
      <c r="W1377" s="14"/>
      <c r="X1377" s="14"/>
      <c r="Y1377" s="14"/>
      <c r="Z1377" s="14"/>
      <c r="AA1377" s="14"/>
      <c r="AB1377" s="14"/>
      <c r="AC1377" s="14"/>
    </row>
    <row r="1378" spans="1:29" ht="21.95" customHeight="1" x14ac:dyDescent="0.2">
      <c r="A1378" s="14"/>
      <c r="B1378" s="14"/>
      <c r="C1378" s="14"/>
      <c r="D1378" s="14"/>
      <c r="E1378" s="14"/>
      <c r="F1378" s="14"/>
      <c r="G1378" s="14"/>
      <c r="H1378" s="14"/>
      <c r="I1378" s="14"/>
      <c r="J1378" s="14"/>
      <c r="K1378" s="14"/>
      <c r="L1378" s="14"/>
      <c r="M1378" s="14"/>
      <c r="N1378" s="14"/>
      <c r="O1378" s="14"/>
      <c r="P1378" s="14"/>
      <c r="Q1378" s="14"/>
      <c r="R1378" s="14"/>
      <c r="S1378" s="14"/>
      <c r="T1378" s="14"/>
      <c r="U1378" s="14"/>
      <c r="V1378" s="14"/>
      <c r="W1378" s="14"/>
      <c r="X1378" s="14"/>
      <c r="Y1378" s="14"/>
      <c r="Z1378" s="14"/>
      <c r="AA1378" s="14"/>
      <c r="AB1378" s="14"/>
      <c r="AC1378" s="14"/>
    </row>
    <row r="1379" spans="1:29" ht="21.95" customHeight="1" x14ac:dyDescent="0.2">
      <c r="A1379" s="14"/>
      <c r="B1379" s="14"/>
      <c r="C1379" s="14"/>
      <c r="D1379" s="14"/>
      <c r="E1379" s="14"/>
      <c r="F1379" s="14"/>
      <c r="G1379" s="14"/>
      <c r="H1379" s="14"/>
      <c r="I1379" s="14"/>
      <c r="J1379" s="14"/>
      <c r="K1379" s="14"/>
      <c r="L1379" s="14"/>
      <c r="M1379" s="14"/>
      <c r="N1379" s="14"/>
      <c r="O1379" s="14"/>
      <c r="P1379" s="14"/>
      <c r="Q1379" s="14"/>
      <c r="R1379" s="14"/>
      <c r="S1379" s="14"/>
      <c r="T1379" s="14"/>
      <c r="U1379" s="14"/>
      <c r="V1379" s="14"/>
      <c r="W1379" s="14"/>
      <c r="X1379" s="14"/>
      <c r="Y1379" s="14"/>
      <c r="Z1379" s="14"/>
      <c r="AA1379" s="14"/>
      <c r="AB1379" s="14"/>
      <c r="AC1379" s="14"/>
    </row>
    <row r="1380" spans="1:29" ht="21.95" customHeight="1" x14ac:dyDescent="0.2">
      <c r="A1380" s="14"/>
      <c r="B1380" s="14"/>
      <c r="C1380" s="14"/>
      <c r="D1380" s="14"/>
      <c r="E1380" s="14"/>
      <c r="F1380" s="14"/>
      <c r="G1380" s="14"/>
      <c r="H1380" s="14"/>
      <c r="I1380" s="14"/>
      <c r="J1380" s="14"/>
      <c r="K1380" s="14"/>
      <c r="L1380" s="14"/>
      <c r="M1380" s="14"/>
      <c r="N1380" s="14"/>
      <c r="O1380" s="14"/>
      <c r="P1380" s="14"/>
      <c r="Q1380" s="14"/>
      <c r="R1380" s="14"/>
      <c r="S1380" s="14"/>
      <c r="T1380" s="14"/>
      <c r="U1380" s="14"/>
      <c r="V1380" s="14"/>
      <c r="W1380" s="14"/>
      <c r="X1380" s="14"/>
      <c r="Y1380" s="14"/>
      <c r="Z1380" s="14"/>
      <c r="AA1380" s="14"/>
      <c r="AB1380" s="14"/>
      <c r="AC1380" s="14"/>
    </row>
    <row r="1381" spans="1:29" ht="21.95" customHeight="1" x14ac:dyDescent="0.2">
      <c r="A1381" s="14"/>
      <c r="B1381" s="14"/>
      <c r="C1381" s="14"/>
      <c r="D1381" s="14"/>
      <c r="E1381" s="14"/>
      <c r="F1381" s="14"/>
      <c r="G1381" s="14"/>
      <c r="H1381" s="14"/>
      <c r="I1381" s="14"/>
      <c r="J1381" s="14"/>
      <c r="K1381" s="14"/>
      <c r="L1381" s="14"/>
      <c r="M1381" s="14"/>
      <c r="N1381" s="14"/>
      <c r="O1381" s="14"/>
      <c r="P1381" s="14"/>
      <c r="Q1381" s="14"/>
      <c r="R1381" s="14"/>
      <c r="S1381" s="14"/>
      <c r="T1381" s="14"/>
      <c r="U1381" s="14"/>
      <c r="V1381" s="14"/>
      <c r="W1381" s="14"/>
      <c r="X1381" s="14"/>
      <c r="Y1381" s="14"/>
      <c r="Z1381" s="14"/>
      <c r="AA1381" s="14"/>
      <c r="AB1381" s="14"/>
      <c r="AC1381" s="14"/>
    </row>
    <row r="1382" spans="1:29" ht="21.95" customHeight="1" x14ac:dyDescent="0.2">
      <c r="A1382" s="14"/>
      <c r="B1382" s="14"/>
      <c r="C1382" s="14"/>
      <c r="D1382" s="14"/>
      <c r="E1382" s="14"/>
      <c r="F1382" s="14"/>
      <c r="G1382" s="14"/>
      <c r="H1382" s="14"/>
      <c r="I1382" s="14"/>
      <c r="J1382" s="14"/>
      <c r="K1382" s="14"/>
      <c r="L1382" s="14"/>
      <c r="M1382" s="14"/>
      <c r="N1382" s="14"/>
      <c r="O1382" s="14"/>
      <c r="P1382" s="14"/>
      <c r="Q1382" s="14"/>
      <c r="R1382" s="14"/>
      <c r="S1382" s="14"/>
      <c r="T1382" s="14"/>
      <c r="U1382" s="14"/>
      <c r="V1382" s="14"/>
      <c r="W1382" s="14"/>
      <c r="X1382" s="14"/>
      <c r="Y1382" s="14"/>
      <c r="Z1382" s="14"/>
      <c r="AA1382" s="14"/>
      <c r="AB1382" s="14"/>
      <c r="AC1382" s="14"/>
    </row>
    <row r="1383" spans="1:29" ht="21.95" customHeight="1" x14ac:dyDescent="0.2">
      <c r="A1383" s="14"/>
      <c r="B1383" s="14"/>
      <c r="C1383" s="14"/>
      <c r="D1383" s="14"/>
      <c r="E1383" s="14"/>
      <c r="F1383" s="14"/>
      <c r="G1383" s="14"/>
      <c r="H1383" s="14"/>
      <c r="I1383" s="14"/>
      <c r="J1383" s="14"/>
      <c r="K1383" s="14"/>
      <c r="L1383" s="14"/>
      <c r="M1383" s="14"/>
      <c r="N1383" s="14"/>
      <c r="O1383" s="14"/>
      <c r="P1383" s="14"/>
      <c r="Q1383" s="14"/>
      <c r="R1383" s="14"/>
      <c r="S1383" s="14"/>
      <c r="T1383" s="14"/>
      <c r="U1383" s="14"/>
      <c r="V1383" s="14"/>
      <c r="W1383" s="14"/>
      <c r="X1383" s="14"/>
      <c r="Y1383" s="14"/>
      <c r="Z1383" s="14"/>
      <c r="AA1383" s="14"/>
      <c r="AB1383" s="14"/>
      <c r="AC1383" s="14"/>
    </row>
    <row r="1384" spans="1:29" ht="21.95" customHeight="1" x14ac:dyDescent="0.2">
      <c r="A1384" s="14"/>
      <c r="B1384" s="14"/>
      <c r="C1384" s="14"/>
      <c r="D1384" s="14"/>
      <c r="E1384" s="14"/>
      <c r="F1384" s="14"/>
      <c r="G1384" s="14"/>
      <c r="H1384" s="14"/>
      <c r="I1384" s="14"/>
      <c r="J1384" s="14"/>
      <c r="K1384" s="14"/>
      <c r="L1384" s="14"/>
      <c r="M1384" s="14"/>
      <c r="N1384" s="14"/>
      <c r="O1384" s="14"/>
      <c r="P1384" s="14"/>
      <c r="Q1384" s="14"/>
      <c r="R1384" s="14"/>
      <c r="S1384" s="14"/>
      <c r="T1384" s="14"/>
      <c r="U1384" s="14"/>
      <c r="V1384" s="14"/>
      <c r="W1384" s="14"/>
      <c r="X1384" s="14"/>
      <c r="Y1384" s="14"/>
      <c r="Z1384" s="14"/>
      <c r="AA1384" s="14"/>
      <c r="AB1384" s="14"/>
      <c r="AC1384" s="14"/>
    </row>
    <row r="1385" spans="1:29" ht="21.95" customHeight="1" x14ac:dyDescent="0.2">
      <c r="A1385" s="14"/>
      <c r="B1385" s="14"/>
      <c r="C1385" s="14"/>
      <c r="D1385" s="14"/>
      <c r="E1385" s="14"/>
      <c r="F1385" s="14"/>
      <c r="G1385" s="14"/>
      <c r="H1385" s="14"/>
      <c r="I1385" s="14"/>
      <c r="J1385" s="14"/>
      <c r="K1385" s="14"/>
      <c r="L1385" s="14"/>
      <c r="M1385" s="14"/>
      <c r="N1385" s="14"/>
      <c r="O1385" s="14"/>
      <c r="P1385" s="14"/>
      <c r="Q1385" s="14"/>
      <c r="R1385" s="14"/>
      <c r="S1385" s="14"/>
      <c r="T1385" s="14"/>
      <c r="U1385" s="14"/>
      <c r="V1385" s="14"/>
      <c r="W1385" s="14"/>
      <c r="X1385" s="14"/>
      <c r="Y1385" s="14"/>
      <c r="Z1385" s="14"/>
      <c r="AA1385" s="14"/>
      <c r="AB1385" s="14"/>
      <c r="AC1385" s="14"/>
    </row>
    <row r="1386" spans="1:29" ht="21.95" customHeight="1" x14ac:dyDescent="0.2">
      <c r="A1386" s="14"/>
      <c r="B1386" s="14"/>
      <c r="C1386" s="14"/>
      <c r="D1386" s="14"/>
      <c r="E1386" s="14"/>
      <c r="F1386" s="14"/>
      <c r="G1386" s="14"/>
      <c r="H1386" s="14"/>
      <c r="I1386" s="14"/>
      <c r="J1386" s="14"/>
      <c r="K1386" s="14"/>
      <c r="L1386" s="14"/>
      <c r="M1386" s="14"/>
      <c r="N1386" s="14"/>
      <c r="O1386" s="14"/>
      <c r="P1386" s="14"/>
      <c r="Q1386" s="14"/>
      <c r="R1386" s="14"/>
      <c r="S1386" s="14"/>
      <c r="T1386" s="14"/>
      <c r="U1386" s="14"/>
      <c r="V1386" s="14"/>
      <c r="W1386" s="14"/>
      <c r="X1386" s="14"/>
      <c r="Y1386" s="14"/>
      <c r="Z1386" s="14"/>
      <c r="AA1386" s="14"/>
      <c r="AB1386" s="14"/>
      <c r="AC1386" s="14"/>
    </row>
    <row r="1387" spans="1:29" ht="21.95" customHeight="1" x14ac:dyDescent="0.2">
      <c r="A1387" s="14"/>
      <c r="B1387" s="14"/>
      <c r="C1387" s="14"/>
      <c r="D1387" s="14"/>
      <c r="E1387" s="14"/>
      <c r="F1387" s="14"/>
      <c r="G1387" s="14"/>
      <c r="H1387" s="14"/>
      <c r="I1387" s="14"/>
      <c r="J1387" s="14"/>
      <c r="K1387" s="14"/>
      <c r="L1387" s="14"/>
      <c r="M1387" s="14"/>
      <c r="N1387" s="14"/>
      <c r="O1387" s="14"/>
      <c r="P1387" s="14"/>
      <c r="Q1387" s="14"/>
      <c r="R1387" s="14"/>
      <c r="S1387" s="14"/>
      <c r="T1387" s="14"/>
      <c r="U1387" s="14"/>
      <c r="V1387" s="14"/>
      <c r="W1387" s="14"/>
      <c r="X1387" s="14"/>
      <c r="Y1387" s="14"/>
      <c r="Z1387" s="14"/>
      <c r="AA1387" s="14"/>
      <c r="AB1387" s="14"/>
      <c r="AC1387" s="14"/>
    </row>
    <row r="1388" spans="1:29" ht="21.95" customHeight="1" x14ac:dyDescent="0.2">
      <c r="A1388" s="14"/>
      <c r="B1388" s="14"/>
      <c r="C1388" s="14"/>
      <c r="D1388" s="14"/>
      <c r="E1388" s="14"/>
      <c r="F1388" s="14"/>
      <c r="G1388" s="14"/>
      <c r="H1388" s="14"/>
      <c r="I1388" s="14"/>
      <c r="J1388" s="14"/>
      <c r="K1388" s="14"/>
      <c r="L1388" s="14"/>
      <c r="M1388" s="14"/>
      <c r="N1388" s="14"/>
      <c r="O1388" s="14"/>
      <c r="P1388" s="14"/>
      <c r="Q1388" s="14"/>
      <c r="R1388" s="14"/>
      <c r="S1388" s="14"/>
      <c r="T1388" s="14"/>
      <c r="U1388" s="14"/>
      <c r="V1388" s="14"/>
      <c r="W1388" s="14"/>
      <c r="X1388" s="14"/>
      <c r="Y1388" s="14"/>
      <c r="Z1388" s="14"/>
      <c r="AA1388" s="14"/>
      <c r="AB1388" s="14"/>
      <c r="AC1388" s="14"/>
    </row>
    <row r="1389" spans="1:29" ht="21.95" customHeight="1" x14ac:dyDescent="0.2">
      <c r="A1389" s="14"/>
      <c r="B1389" s="14"/>
      <c r="C1389" s="14"/>
      <c r="D1389" s="14"/>
      <c r="E1389" s="14"/>
      <c r="F1389" s="14"/>
      <c r="G1389" s="14"/>
      <c r="H1389" s="14"/>
      <c r="I1389" s="14"/>
      <c r="J1389" s="14"/>
      <c r="K1389" s="14"/>
      <c r="L1389" s="14"/>
      <c r="M1389" s="14"/>
      <c r="N1389" s="14"/>
      <c r="O1389" s="14"/>
      <c r="P1389" s="14"/>
      <c r="Q1389" s="14"/>
      <c r="R1389" s="14"/>
      <c r="S1389" s="14"/>
      <c r="T1389" s="14"/>
      <c r="U1389" s="14"/>
      <c r="V1389" s="14"/>
      <c r="W1389" s="14"/>
      <c r="X1389" s="14"/>
      <c r="Y1389" s="14"/>
      <c r="Z1389" s="14"/>
      <c r="AA1389" s="14"/>
      <c r="AB1389" s="14"/>
      <c r="AC1389" s="14"/>
    </row>
    <row r="1390" spans="1:29" ht="21.95" customHeight="1" x14ac:dyDescent="0.2">
      <c r="A1390" s="14"/>
      <c r="B1390" s="14"/>
      <c r="C1390" s="14"/>
      <c r="D1390" s="14"/>
      <c r="E1390" s="14"/>
      <c r="F1390" s="14"/>
      <c r="G1390" s="14"/>
      <c r="H1390" s="14"/>
      <c r="I1390" s="14"/>
      <c r="J1390" s="14"/>
      <c r="K1390" s="14"/>
      <c r="L1390" s="14"/>
      <c r="M1390" s="14"/>
      <c r="N1390" s="14"/>
      <c r="O1390" s="14"/>
      <c r="P1390" s="14"/>
      <c r="Q1390" s="14"/>
      <c r="R1390" s="14"/>
      <c r="S1390" s="14"/>
      <c r="T1390" s="14"/>
      <c r="U1390" s="14"/>
      <c r="V1390" s="14"/>
      <c r="W1390" s="14"/>
      <c r="X1390" s="14"/>
      <c r="Y1390" s="14"/>
      <c r="Z1390" s="14"/>
      <c r="AA1390" s="14"/>
      <c r="AB1390" s="14"/>
      <c r="AC1390" s="14"/>
    </row>
    <row r="1391" spans="1:29" ht="21.95" customHeight="1" x14ac:dyDescent="0.2">
      <c r="A1391" s="14"/>
      <c r="B1391" s="14"/>
      <c r="C1391" s="14"/>
      <c r="D1391" s="14"/>
      <c r="E1391" s="14"/>
      <c r="F1391" s="14"/>
      <c r="G1391" s="14"/>
      <c r="H1391" s="14"/>
      <c r="I1391" s="14"/>
      <c r="J1391" s="14"/>
      <c r="K1391" s="14"/>
      <c r="L1391" s="14"/>
      <c r="M1391" s="14"/>
      <c r="N1391" s="14"/>
      <c r="O1391" s="14"/>
      <c r="P1391" s="14"/>
      <c r="Q1391" s="14"/>
      <c r="R1391" s="14"/>
      <c r="S1391" s="14"/>
      <c r="T1391" s="14"/>
      <c r="U1391" s="14"/>
      <c r="V1391" s="14"/>
      <c r="W1391" s="14"/>
      <c r="X1391" s="14"/>
      <c r="Y1391" s="14"/>
      <c r="Z1391" s="14"/>
      <c r="AA1391" s="14"/>
      <c r="AB1391" s="14"/>
      <c r="AC1391" s="14"/>
    </row>
    <row r="1392" spans="1:29" ht="21.95" customHeight="1" x14ac:dyDescent="0.2">
      <c r="A1392" s="14"/>
      <c r="B1392" s="14"/>
      <c r="C1392" s="14"/>
      <c r="D1392" s="14"/>
      <c r="E1392" s="14"/>
      <c r="F1392" s="14"/>
      <c r="G1392" s="14"/>
      <c r="H1392" s="14"/>
      <c r="I1392" s="14"/>
      <c r="J1392" s="14"/>
      <c r="K1392" s="14"/>
      <c r="L1392" s="14"/>
      <c r="M1392" s="14"/>
      <c r="N1392" s="14"/>
      <c r="O1392" s="14"/>
      <c r="P1392" s="14"/>
      <c r="Q1392" s="14"/>
      <c r="R1392" s="14"/>
      <c r="S1392" s="14"/>
      <c r="T1392" s="14"/>
      <c r="U1392" s="14"/>
      <c r="V1392" s="14"/>
      <c r="W1392" s="14"/>
      <c r="X1392" s="14"/>
      <c r="Y1392" s="14"/>
      <c r="Z1392" s="14"/>
      <c r="AA1392" s="14"/>
      <c r="AB1392" s="14"/>
      <c r="AC1392" s="14"/>
    </row>
    <row r="1393" spans="1:29" ht="21.95" customHeight="1" x14ac:dyDescent="0.2">
      <c r="A1393" s="14"/>
      <c r="B1393" s="14"/>
      <c r="C1393" s="14"/>
      <c r="D1393" s="14"/>
      <c r="E1393" s="14"/>
      <c r="F1393" s="14"/>
      <c r="G1393" s="14"/>
      <c r="H1393" s="14"/>
      <c r="I1393" s="14"/>
      <c r="J1393" s="14"/>
      <c r="K1393" s="14"/>
      <c r="L1393" s="14"/>
      <c r="M1393" s="14"/>
      <c r="N1393" s="14"/>
      <c r="O1393" s="14"/>
      <c r="P1393" s="14"/>
      <c r="Q1393" s="14"/>
      <c r="R1393" s="14"/>
      <c r="S1393" s="14"/>
      <c r="T1393" s="14"/>
      <c r="U1393" s="14"/>
      <c r="V1393" s="14"/>
      <c r="W1393" s="14"/>
      <c r="X1393" s="14"/>
      <c r="Y1393" s="14"/>
      <c r="Z1393" s="14"/>
      <c r="AA1393" s="14"/>
      <c r="AB1393" s="14"/>
      <c r="AC1393" s="14"/>
    </row>
    <row r="1394" spans="1:29" ht="21.95" customHeight="1" x14ac:dyDescent="0.2">
      <c r="A1394" s="14"/>
      <c r="B1394" s="14"/>
      <c r="C1394" s="14"/>
      <c r="D1394" s="14"/>
      <c r="E1394" s="14"/>
      <c r="F1394" s="14"/>
      <c r="G1394" s="14"/>
      <c r="H1394" s="14"/>
      <c r="I1394" s="14"/>
      <c r="J1394" s="14"/>
      <c r="K1394" s="14"/>
      <c r="L1394" s="14"/>
      <c r="M1394" s="14"/>
      <c r="N1394" s="14"/>
      <c r="O1394" s="14"/>
      <c r="P1394" s="14"/>
      <c r="Q1394" s="14"/>
      <c r="R1394" s="14"/>
      <c r="S1394" s="14"/>
      <c r="T1394" s="14"/>
      <c r="U1394" s="14"/>
      <c r="V1394" s="14"/>
      <c r="W1394" s="14"/>
      <c r="X1394" s="14"/>
      <c r="Y1394" s="14"/>
      <c r="Z1394" s="14"/>
      <c r="AA1394" s="14"/>
      <c r="AB1394" s="14"/>
      <c r="AC1394" s="14"/>
    </row>
    <row r="1395" spans="1:29" ht="21.95" customHeight="1" x14ac:dyDescent="0.2">
      <c r="A1395" s="14"/>
      <c r="B1395" s="14"/>
      <c r="C1395" s="14"/>
      <c r="D1395" s="14"/>
      <c r="E1395" s="14"/>
      <c r="F1395" s="14"/>
      <c r="G1395" s="14"/>
      <c r="H1395" s="14"/>
      <c r="I1395" s="14"/>
      <c r="J1395" s="14"/>
      <c r="K1395" s="14"/>
      <c r="L1395" s="14"/>
      <c r="M1395" s="14"/>
      <c r="N1395" s="14"/>
      <c r="O1395" s="14"/>
      <c r="P1395" s="14"/>
      <c r="Q1395" s="14"/>
      <c r="R1395" s="14"/>
      <c r="S1395" s="14"/>
      <c r="T1395" s="14"/>
      <c r="U1395" s="14"/>
      <c r="V1395" s="14"/>
      <c r="W1395" s="14"/>
      <c r="X1395" s="14"/>
      <c r="Y1395" s="14"/>
      <c r="Z1395" s="14"/>
      <c r="AA1395" s="14"/>
      <c r="AB1395" s="14"/>
      <c r="AC1395" s="14"/>
    </row>
    <row r="1396" spans="1:29" ht="21.95" customHeight="1" x14ac:dyDescent="0.2">
      <c r="A1396" s="14"/>
      <c r="B1396" s="14"/>
      <c r="C1396" s="14"/>
      <c r="D1396" s="14"/>
      <c r="E1396" s="14"/>
      <c r="F1396" s="14"/>
      <c r="G1396" s="14"/>
      <c r="H1396" s="14"/>
      <c r="I1396" s="14"/>
      <c r="J1396" s="14"/>
      <c r="K1396" s="14"/>
      <c r="L1396" s="14"/>
      <c r="M1396" s="14"/>
      <c r="N1396" s="14"/>
      <c r="O1396" s="14"/>
      <c r="P1396" s="14"/>
      <c r="Q1396" s="14"/>
      <c r="R1396" s="14"/>
      <c r="S1396" s="14"/>
      <c r="T1396" s="14"/>
      <c r="U1396" s="14"/>
      <c r="V1396" s="14"/>
      <c r="W1396" s="14"/>
      <c r="X1396" s="14"/>
      <c r="Y1396" s="14"/>
      <c r="Z1396" s="14"/>
      <c r="AA1396" s="14"/>
      <c r="AB1396" s="14"/>
      <c r="AC1396" s="14"/>
    </row>
    <row r="1397" spans="1:29" ht="21.95" customHeight="1" x14ac:dyDescent="0.2">
      <c r="A1397" s="14"/>
      <c r="B1397" s="14"/>
      <c r="C1397" s="14"/>
      <c r="D1397" s="14"/>
      <c r="E1397" s="14"/>
      <c r="F1397" s="14"/>
      <c r="G1397" s="14"/>
      <c r="H1397" s="14"/>
      <c r="I1397" s="14"/>
      <c r="J1397" s="14"/>
      <c r="K1397" s="14"/>
      <c r="L1397" s="14"/>
      <c r="M1397" s="14"/>
      <c r="N1397" s="14"/>
      <c r="O1397" s="14"/>
      <c r="P1397" s="14"/>
      <c r="Q1397" s="14"/>
      <c r="R1397" s="14"/>
      <c r="S1397" s="14"/>
      <c r="T1397" s="14"/>
      <c r="U1397" s="14"/>
      <c r="V1397" s="14"/>
      <c r="W1397" s="14"/>
      <c r="X1397" s="14"/>
      <c r="Y1397" s="14"/>
      <c r="Z1397" s="14"/>
      <c r="AA1397" s="14"/>
      <c r="AB1397" s="14"/>
      <c r="AC1397" s="14"/>
    </row>
    <row r="1398" spans="1:29" ht="21.95" customHeight="1" x14ac:dyDescent="0.2">
      <c r="A1398" s="14"/>
      <c r="B1398" s="14"/>
      <c r="C1398" s="14"/>
      <c r="D1398" s="14"/>
      <c r="E1398" s="14"/>
      <c r="F1398" s="14"/>
      <c r="G1398" s="14"/>
      <c r="H1398" s="14"/>
      <c r="I1398" s="14"/>
      <c r="J1398" s="14"/>
      <c r="K1398" s="14"/>
      <c r="L1398" s="14"/>
      <c r="M1398" s="14"/>
      <c r="N1398" s="14"/>
      <c r="O1398" s="14"/>
      <c r="P1398" s="14"/>
      <c r="Q1398" s="14"/>
      <c r="R1398" s="14"/>
      <c r="S1398" s="14"/>
      <c r="T1398" s="14"/>
      <c r="U1398" s="14"/>
      <c r="V1398" s="14"/>
      <c r="W1398" s="14"/>
      <c r="X1398" s="14"/>
      <c r="Y1398" s="14"/>
      <c r="Z1398" s="14"/>
      <c r="AA1398" s="14"/>
      <c r="AB1398" s="14"/>
      <c r="AC1398" s="14"/>
    </row>
    <row r="1399" spans="1:29" ht="21.95" customHeight="1" x14ac:dyDescent="0.2">
      <c r="A1399" s="14"/>
      <c r="B1399" s="14"/>
      <c r="C1399" s="14"/>
      <c r="D1399" s="14"/>
      <c r="E1399" s="14"/>
      <c r="F1399" s="14"/>
      <c r="G1399" s="14"/>
      <c r="H1399" s="14"/>
      <c r="I1399" s="14"/>
      <c r="J1399" s="14"/>
      <c r="K1399" s="14"/>
      <c r="L1399" s="14"/>
      <c r="M1399" s="14"/>
      <c r="N1399" s="14"/>
      <c r="O1399" s="14"/>
      <c r="P1399" s="14"/>
      <c r="Q1399" s="14"/>
      <c r="R1399" s="14"/>
      <c r="S1399" s="14"/>
      <c r="T1399" s="14"/>
      <c r="U1399" s="14"/>
      <c r="V1399" s="14"/>
      <c r="W1399" s="14"/>
      <c r="X1399" s="14"/>
      <c r="Y1399" s="14"/>
      <c r="Z1399" s="14"/>
      <c r="AA1399" s="14"/>
      <c r="AB1399" s="14"/>
      <c r="AC1399" s="14"/>
    </row>
    <row r="1400" spans="1:29" ht="21.95" customHeight="1" x14ac:dyDescent="0.2">
      <c r="A1400" s="14"/>
      <c r="B1400" s="14"/>
      <c r="C1400" s="14"/>
      <c r="D1400" s="14"/>
      <c r="E1400" s="14"/>
      <c r="F1400" s="14"/>
      <c r="G1400" s="14"/>
      <c r="H1400" s="14"/>
      <c r="I1400" s="14"/>
      <c r="J1400" s="14"/>
      <c r="K1400" s="14"/>
      <c r="L1400" s="14"/>
      <c r="M1400" s="14"/>
      <c r="N1400" s="14"/>
      <c r="O1400" s="14"/>
      <c r="P1400" s="14"/>
      <c r="Q1400" s="14"/>
      <c r="R1400" s="14"/>
      <c r="S1400" s="14"/>
      <c r="T1400" s="14"/>
      <c r="U1400" s="14"/>
      <c r="V1400" s="14"/>
      <c r="W1400" s="14"/>
      <c r="X1400" s="14"/>
      <c r="Y1400" s="14"/>
      <c r="Z1400" s="14"/>
      <c r="AA1400" s="14"/>
      <c r="AB1400" s="14"/>
      <c r="AC1400" s="14"/>
    </row>
    <row r="1401" spans="1:29" ht="21.95" customHeight="1" x14ac:dyDescent="0.2">
      <c r="A1401" s="14"/>
      <c r="B1401" s="14"/>
      <c r="C1401" s="14"/>
      <c r="D1401" s="14"/>
      <c r="E1401" s="14"/>
      <c r="F1401" s="14"/>
      <c r="G1401" s="14"/>
      <c r="H1401" s="14"/>
      <c r="I1401" s="14"/>
      <c r="J1401" s="14"/>
      <c r="K1401" s="14"/>
      <c r="L1401" s="14"/>
      <c r="M1401" s="14"/>
      <c r="N1401" s="14"/>
      <c r="O1401" s="14"/>
      <c r="P1401" s="14"/>
      <c r="Q1401" s="14"/>
      <c r="R1401" s="14"/>
      <c r="S1401" s="14"/>
      <c r="T1401" s="14"/>
      <c r="U1401" s="14"/>
      <c r="V1401" s="14"/>
      <c r="W1401" s="14"/>
      <c r="X1401" s="14"/>
      <c r="Y1401" s="14"/>
      <c r="Z1401" s="14"/>
      <c r="AA1401" s="14"/>
      <c r="AB1401" s="14"/>
      <c r="AC1401" s="14"/>
    </row>
    <row r="1402" spans="1:29" ht="21.95" customHeight="1" x14ac:dyDescent="0.2">
      <c r="A1402" s="14"/>
      <c r="B1402" s="14"/>
      <c r="C1402" s="14"/>
      <c r="D1402" s="14"/>
      <c r="E1402" s="14"/>
      <c r="F1402" s="14"/>
      <c r="G1402" s="14"/>
      <c r="H1402" s="14"/>
      <c r="I1402" s="14"/>
      <c r="J1402" s="14"/>
      <c r="K1402" s="14"/>
      <c r="L1402" s="14"/>
      <c r="M1402" s="14"/>
      <c r="N1402" s="14"/>
      <c r="O1402" s="14"/>
      <c r="P1402" s="14"/>
      <c r="Q1402" s="14"/>
      <c r="R1402" s="14"/>
      <c r="S1402" s="14"/>
      <c r="T1402" s="14"/>
      <c r="U1402" s="14"/>
      <c r="V1402" s="14"/>
      <c r="W1402" s="14"/>
      <c r="X1402" s="14"/>
      <c r="Y1402" s="14"/>
      <c r="Z1402" s="14"/>
      <c r="AA1402" s="14"/>
      <c r="AB1402" s="14"/>
      <c r="AC1402" s="14"/>
    </row>
    <row r="1403" spans="1:29" ht="21.95" customHeight="1" x14ac:dyDescent="0.2">
      <c r="A1403" s="14"/>
      <c r="B1403" s="14"/>
      <c r="C1403" s="14"/>
      <c r="D1403" s="14"/>
      <c r="E1403" s="14"/>
      <c r="F1403" s="14"/>
      <c r="G1403" s="14"/>
      <c r="H1403" s="14"/>
      <c r="I1403" s="14"/>
      <c r="J1403" s="14"/>
      <c r="K1403" s="14"/>
      <c r="L1403" s="14"/>
      <c r="M1403" s="14"/>
      <c r="N1403" s="14"/>
      <c r="O1403" s="14"/>
      <c r="P1403" s="14"/>
      <c r="Q1403" s="14"/>
      <c r="R1403" s="14"/>
      <c r="S1403" s="14"/>
      <c r="T1403" s="14"/>
      <c r="U1403" s="14"/>
      <c r="V1403" s="14"/>
      <c r="W1403" s="14"/>
      <c r="X1403" s="14"/>
      <c r="Y1403" s="14"/>
      <c r="Z1403" s="14"/>
      <c r="AA1403" s="14"/>
      <c r="AB1403" s="14"/>
      <c r="AC1403" s="14"/>
    </row>
    <row r="1404" spans="1:29" ht="21.95" customHeight="1" x14ac:dyDescent="0.2">
      <c r="A1404" s="14"/>
      <c r="B1404" s="14"/>
      <c r="C1404" s="14"/>
      <c r="D1404" s="14"/>
      <c r="E1404" s="14"/>
      <c r="F1404" s="14"/>
      <c r="G1404" s="14"/>
      <c r="H1404" s="14"/>
      <c r="I1404" s="14"/>
      <c r="J1404" s="14"/>
      <c r="K1404" s="14"/>
      <c r="L1404" s="14"/>
      <c r="M1404" s="14"/>
      <c r="N1404" s="14"/>
      <c r="O1404" s="14"/>
      <c r="P1404" s="14"/>
      <c r="Q1404" s="14"/>
      <c r="R1404" s="14"/>
      <c r="S1404" s="14"/>
      <c r="T1404" s="14"/>
      <c r="U1404" s="14"/>
      <c r="V1404" s="14"/>
      <c r="W1404" s="14"/>
      <c r="X1404" s="14"/>
      <c r="Y1404" s="14"/>
      <c r="Z1404" s="14"/>
      <c r="AA1404" s="14"/>
      <c r="AB1404" s="14"/>
      <c r="AC1404" s="14"/>
    </row>
    <row r="1405" spans="1:29" ht="21.95" customHeight="1" x14ac:dyDescent="0.2">
      <c r="A1405" s="14"/>
      <c r="B1405" s="14"/>
      <c r="C1405" s="14"/>
      <c r="D1405" s="14"/>
      <c r="E1405" s="14"/>
      <c r="F1405" s="14"/>
      <c r="G1405" s="14"/>
      <c r="H1405" s="14"/>
      <c r="I1405" s="14"/>
      <c r="J1405" s="14"/>
      <c r="K1405" s="14"/>
      <c r="L1405" s="14"/>
      <c r="M1405" s="14"/>
      <c r="N1405" s="14"/>
      <c r="O1405" s="14"/>
      <c r="P1405" s="14"/>
      <c r="Q1405" s="14"/>
      <c r="R1405" s="14"/>
      <c r="S1405" s="14"/>
      <c r="T1405" s="14"/>
      <c r="U1405" s="14"/>
      <c r="V1405" s="14"/>
      <c r="W1405" s="14"/>
      <c r="X1405" s="14"/>
      <c r="Y1405" s="14"/>
      <c r="Z1405" s="14"/>
      <c r="AA1405" s="14"/>
      <c r="AB1405" s="14"/>
      <c r="AC1405" s="14"/>
    </row>
    <row r="1406" spans="1:29" ht="21.95" customHeight="1" x14ac:dyDescent="0.2">
      <c r="A1406" s="14"/>
      <c r="B1406" s="14"/>
      <c r="C1406" s="14"/>
      <c r="D1406" s="14"/>
      <c r="E1406" s="14"/>
      <c r="F1406" s="14"/>
      <c r="G1406" s="14"/>
      <c r="H1406" s="14"/>
      <c r="I1406" s="14"/>
      <c r="J1406" s="14"/>
      <c r="K1406" s="14"/>
      <c r="L1406" s="14"/>
      <c r="M1406" s="14"/>
      <c r="N1406" s="14"/>
      <c r="O1406" s="14"/>
      <c r="P1406" s="14"/>
      <c r="Q1406" s="14"/>
      <c r="R1406" s="14"/>
      <c r="S1406" s="14"/>
      <c r="T1406" s="14"/>
      <c r="U1406" s="14"/>
      <c r="V1406" s="14"/>
      <c r="W1406" s="14"/>
      <c r="X1406" s="14"/>
      <c r="Y1406" s="14"/>
      <c r="Z1406" s="14"/>
      <c r="AA1406" s="14"/>
      <c r="AB1406" s="14"/>
      <c r="AC1406" s="14"/>
    </row>
    <row r="1407" spans="1:29" ht="21.95" customHeight="1" x14ac:dyDescent="0.2">
      <c r="A1407" s="14"/>
      <c r="B1407" s="14"/>
      <c r="C1407" s="14"/>
      <c r="D1407" s="14"/>
      <c r="E1407" s="14"/>
      <c r="F1407" s="14"/>
      <c r="G1407" s="14"/>
      <c r="H1407" s="14"/>
      <c r="I1407" s="14"/>
      <c r="J1407" s="14"/>
      <c r="K1407" s="14"/>
      <c r="L1407" s="14"/>
      <c r="M1407" s="14"/>
      <c r="N1407" s="14"/>
      <c r="O1407" s="14"/>
      <c r="P1407" s="14"/>
      <c r="Q1407" s="14"/>
      <c r="R1407" s="14"/>
      <c r="S1407" s="14"/>
      <c r="T1407" s="14"/>
      <c r="U1407" s="14"/>
      <c r="V1407" s="14"/>
      <c r="W1407" s="14"/>
      <c r="X1407" s="14"/>
      <c r="Y1407" s="14"/>
      <c r="Z1407" s="14"/>
      <c r="AA1407" s="14"/>
      <c r="AB1407" s="14"/>
      <c r="AC1407" s="14"/>
    </row>
    <row r="1408" spans="1:29" ht="21.95" customHeight="1" x14ac:dyDescent="0.2">
      <c r="A1408" s="14"/>
      <c r="B1408" s="14"/>
      <c r="C1408" s="14"/>
      <c r="D1408" s="14"/>
      <c r="E1408" s="14"/>
      <c r="F1408" s="14"/>
      <c r="G1408" s="14"/>
      <c r="H1408" s="14"/>
      <c r="I1408" s="14"/>
      <c r="J1408" s="14"/>
      <c r="K1408" s="14"/>
      <c r="L1408" s="14"/>
      <c r="M1408" s="14"/>
      <c r="N1408" s="14"/>
      <c r="O1408" s="14"/>
      <c r="P1408" s="14"/>
      <c r="Q1408" s="14"/>
      <c r="R1408" s="14"/>
      <c r="S1408" s="14"/>
      <c r="T1408" s="14"/>
      <c r="U1408" s="14"/>
      <c r="V1408" s="14"/>
      <c r="W1408" s="14"/>
      <c r="X1408" s="14"/>
      <c r="Y1408" s="14"/>
      <c r="Z1408" s="14"/>
      <c r="AA1408" s="14"/>
      <c r="AB1408" s="14"/>
      <c r="AC1408" s="14"/>
    </row>
    <row r="1409" spans="1:29" ht="21.95" customHeight="1" x14ac:dyDescent="0.2">
      <c r="A1409" s="14"/>
      <c r="B1409" s="14"/>
      <c r="C1409" s="14"/>
      <c r="D1409" s="14"/>
      <c r="E1409" s="14"/>
      <c r="F1409" s="14"/>
      <c r="G1409" s="14"/>
      <c r="H1409" s="14"/>
      <c r="I1409" s="14"/>
      <c r="J1409" s="14"/>
      <c r="K1409" s="14"/>
      <c r="L1409" s="14"/>
      <c r="M1409" s="14"/>
      <c r="N1409" s="14"/>
      <c r="O1409" s="14"/>
      <c r="P1409" s="14"/>
      <c r="Q1409" s="14"/>
      <c r="R1409" s="14"/>
      <c r="S1409" s="14"/>
      <c r="T1409" s="14"/>
      <c r="U1409" s="14"/>
      <c r="V1409" s="14"/>
      <c r="W1409" s="14"/>
      <c r="X1409" s="14"/>
      <c r="Y1409" s="14"/>
      <c r="Z1409" s="14"/>
      <c r="AA1409" s="14"/>
      <c r="AB1409" s="14"/>
      <c r="AC1409" s="14"/>
    </row>
    <row r="1410" spans="1:29" ht="21.95" customHeight="1" x14ac:dyDescent="0.2">
      <c r="A1410" s="14"/>
      <c r="B1410" s="14"/>
      <c r="C1410" s="14"/>
      <c r="D1410" s="14"/>
      <c r="E1410" s="14"/>
      <c r="F1410" s="14"/>
      <c r="G1410" s="14"/>
      <c r="H1410" s="14"/>
      <c r="I1410" s="14"/>
      <c r="J1410" s="14"/>
      <c r="K1410" s="14"/>
      <c r="L1410" s="14"/>
      <c r="M1410" s="14"/>
      <c r="N1410" s="14"/>
      <c r="O1410" s="14"/>
      <c r="P1410" s="14"/>
      <c r="Q1410" s="14"/>
      <c r="R1410" s="14"/>
      <c r="S1410" s="14"/>
      <c r="T1410" s="14"/>
      <c r="U1410" s="14"/>
      <c r="V1410" s="14"/>
      <c r="W1410" s="14"/>
      <c r="X1410" s="14"/>
      <c r="Y1410" s="14"/>
      <c r="Z1410" s="14"/>
      <c r="AA1410" s="14"/>
      <c r="AB1410" s="14"/>
      <c r="AC1410" s="14"/>
    </row>
    <row r="1411" spans="1:29" ht="21.95" customHeight="1" x14ac:dyDescent="0.2">
      <c r="A1411" s="14"/>
      <c r="B1411" s="14"/>
      <c r="C1411" s="14"/>
      <c r="D1411" s="14"/>
      <c r="E1411" s="14"/>
      <c r="F1411" s="14"/>
      <c r="G1411" s="14"/>
      <c r="H1411" s="14"/>
      <c r="I1411" s="14"/>
      <c r="J1411" s="14"/>
      <c r="K1411" s="14"/>
      <c r="L1411" s="14"/>
      <c r="M1411" s="14"/>
      <c r="N1411" s="14"/>
      <c r="O1411" s="14"/>
      <c r="P1411" s="14"/>
      <c r="Q1411" s="14"/>
      <c r="R1411" s="14"/>
      <c r="S1411" s="14"/>
      <c r="T1411" s="14"/>
      <c r="U1411" s="14"/>
      <c r="V1411" s="14"/>
      <c r="W1411" s="14"/>
      <c r="X1411" s="14"/>
      <c r="Y1411" s="14"/>
      <c r="Z1411" s="14"/>
      <c r="AA1411" s="14"/>
      <c r="AB1411" s="14"/>
      <c r="AC1411" s="14"/>
    </row>
    <row r="1412" spans="1:29" ht="21.95" customHeight="1" x14ac:dyDescent="0.2">
      <c r="A1412" s="14"/>
      <c r="B1412" s="14"/>
      <c r="C1412" s="14"/>
      <c r="D1412" s="14"/>
      <c r="E1412" s="14"/>
      <c r="F1412" s="14"/>
      <c r="G1412" s="14"/>
      <c r="H1412" s="14"/>
      <c r="I1412" s="14"/>
      <c r="J1412" s="14"/>
      <c r="K1412" s="14"/>
      <c r="L1412" s="14"/>
      <c r="M1412" s="14"/>
      <c r="N1412" s="14"/>
      <c r="O1412" s="14"/>
      <c r="P1412" s="14"/>
      <c r="Q1412" s="14"/>
      <c r="R1412" s="14"/>
      <c r="S1412" s="14"/>
      <c r="T1412" s="14"/>
      <c r="U1412" s="14"/>
      <c r="V1412" s="14"/>
      <c r="W1412" s="14"/>
      <c r="X1412" s="14"/>
      <c r="Y1412" s="14"/>
      <c r="Z1412" s="14"/>
      <c r="AA1412" s="14"/>
      <c r="AB1412" s="14"/>
      <c r="AC1412" s="14"/>
    </row>
    <row r="1413" spans="1:29" ht="21.95" customHeight="1" x14ac:dyDescent="0.2">
      <c r="A1413" s="14"/>
      <c r="B1413" s="14"/>
      <c r="C1413" s="14"/>
      <c r="D1413" s="14"/>
      <c r="E1413" s="14"/>
      <c r="F1413" s="14"/>
      <c r="G1413" s="14"/>
      <c r="H1413" s="14"/>
      <c r="I1413" s="14"/>
      <c r="J1413" s="14"/>
      <c r="K1413" s="14"/>
      <c r="L1413" s="14"/>
      <c r="M1413" s="14"/>
      <c r="N1413" s="14"/>
      <c r="O1413" s="14"/>
      <c r="P1413" s="14"/>
      <c r="Q1413" s="14"/>
      <c r="R1413" s="14"/>
      <c r="S1413" s="14"/>
      <c r="T1413" s="14"/>
      <c r="U1413" s="14"/>
      <c r="V1413" s="14"/>
      <c r="W1413" s="14"/>
      <c r="X1413" s="14"/>
      <c r="Y1413" s="14"/>
      <c r="Z1413" s="14"/>
      <c r="AA1413" s="14"/>
      <c r="AB1413" s="14"/>
      <c r="AC1413" s="14"/>
    </row>
    <row r="1414" spans="1:29" ht="21.95" customHeight="1" x14ac:dyDescent="0.2">
      <c r="A1414" s="14"/>
      <c r="B1414" s="14"/>
      <c r="C1414" s="14"/>
      <c r="D1414" s="14"/>
      <c r="E1414" s="14"/>
      <c r="F1414" s="14"/>
      <c r="G1414" s="14"/>
      <c r="H1414" s="14"/>
      <c r="I1414" s="14"/>
      <c r="J1414" s="14"/>
      <c r="K1414" s="14"/>
      <c r="L1414" s="14"/>
      <c r="M1414" s="14"/>
      <c r="N1414" s="14"/>
      <c r="O1414" s="14"/>
      <c r="P1414" s="14"/>
      <c r="Q1414" s="14"/>
      <c r="R1414" s="14"/>
      <c r="S1414" s="14"/>
      <c r="T1414" s="14"/>
      <c r="U1414" s="14"/>
      <c r="V1414" s="14"/>
      <c r="W1414" s="14"/>
      <c r="X1414" s="14"/>
      <c r="Y1414" s="14"/>
      <c r="Z1414" s="14"/>
      <c r="AA1414" s="14"/>
      <c r="AB1414" s="14"/>
      <c r="AC1414" s="14"/>
    </row>
    <row r="1415" spans="1:29" ht="21.95" customHeight="1" x14ac:dyDescent="0.2">
      <c r="A1415" s="14"/>
      <c r="B1415" s="14"/>
      <c r="C1415" s="14"/>
      <c r="D1415" s="14"/>
      <c r="E1415" s="14"/>
      <c r="F1415" s="14"/>
      <c r="G1415" s="14"/>
      <c r="H1415" s="14"/>
      <c r="I1415" s="14"/>
      <c r="J1415" s="14"/>
      <c r="K1415" s="14"/>
      <c r="L1415" s="14"/>
      <c r="M1415" s="14"/>
      <c r="N1415" s="14"/>
      <c r="O1415" s="14"/>
      <c r="P1415" s="14"/>
      <c r="Q1415" s="14"/>
      <c r="R1415" s="14"/>
      <c r="S1415" s="14"/>
      <c r="T1415" s="14"/>
      <c r="U1415" s="14"/>
      <c r="V1415" s="14"/>
      <c r="W1415" s="14"/>
      <c r="X1415" s="14"/>
      <c r="Y1415" s="14"/>
      <c r="Z1415" s="14"/>
      <c r="AA1415" s="14"/>
      <c r="AB1415" s="14"/>
      <c r="AC1415" s="14"/>
    </row>
    <row r="1416" spans="1:29" ht="21.95" customHeight="1" x14ac:dyDescent="0.2">
      <c r="A1416" s="14"/>
      <c r="B1416" s="14"/>
      <c r="C1416" s="14"/>
      <c r="D1416" s="14"/>
      <c r="E1416" s="14"/>
      <c r="F1416" s="14"/>
      <c r="G1416" s="14"/>
      <c r="H1416" s="14"/>
      <c r="I1416" s="14"/>
      <c r="J1416" s="14"/>
      <c r="K1416" s="14"/>
      <c r="L1416" s="14"/>
      <c r="M1416" s="14"/>
      <c r="N1416" s="14"/>
      <c r="O1416" s="14"/>
      <c r="P1416" s="14"/>
      <c r="Q1416" s="14"/>
      <c r="R1416" s="14"/>
      <c r="S1416" s="14"/>
      <c r="T1416" s="14"/>
      <c r="U1416" s="14"/>
      <c r="V1416" s="14"/>
      <c r="W1416" s="14"/>
      <c r="X1416" s="14"/>
      <c r="Y1416" s="14"/>
      <c r="Z1416" s="14"/>
      <c r="AA1416" s="14"/>
      <c r="AB1416" s="14"/>
      <c r="AC1416" s="14"/>
    </row>
    <row r="1417" spans="1:29" ht="21.95" customHeight="1" x14ac:dyDescent="0.2">
      <c r="A1417" s="14"/>
      <c r="B1417" s="14"/>
      <c r="C1417" s="14"/>
      <c r="D1417" s="14"/>
      <c r="E1417" s="14"/>
      <c r="F1417" s="14"/>
      <c r="G1417" s="14"/>
      <c r="H1417" s="14"/>
      <c r="I1417" s="14"/>
      <c r="J1417" s="14"/>
      <c r="K1417" s="14"/>
      <c r="L1417" s="14"/>
      <c r="M1417" s="14"/>
      <c r="N1417" s="14"/>
      <c r="O1417" s="14"/>
      <c r="P1417" s="14"/>
      <c r="Q1417" s="14"/>
      <c r="R1417" s="14"/>
      <c r="S1417" s="14"/>
      <c r="T1417" s="14"/>
      <c r="U1417" s="14"/>
      <c r="V1417" s="14"/>
      <c r="W1417" s="14"/>
      <c r="X1417" s="14"/>
      <c r="Y1417" s="14"/>
      <c r="Z1417" s="14"/>
      <c r="AA1417" s="14"/>
      <c r="AB1417" s="14"/>
      <c r="AC1417" s="14"/>
    </row>
    <row r="1418" spans="1:29" ht="21.95" customHeight="1" x14ac:dyDescent="0.2">
      <c r="A1418" s="14"/>
      <c r="B1418" s="14"/>
      <c r="C1418" s="14"/>
      <c r="D1418" s="14"/>
      <c r="E1418" s="14"/>
      <c r="F1418" s="14"/>
      <c r="G1418" s="14"/>
      <c r="H1418" s="14"/>
      <c r="I1418" s="14"/>
      <c r="J1418" s="14"/>
      <c r="K1418" s="14"/>
      <c r="L1418" s="14"/>
      <c r="M1418" s="14"/>
      <c r="N1418" s="14"/>
      <c r="O1418" s="14"/>
      <c r="P1418" s="14"/>
      <c r="Q1418" s="14"/>
      <c r="R1418" s="14"/>
      <c r="S1418" s="14"/>
      <c r="T1418" s="14"/>
      <c r="U1418" s="14"/>
      <c r="V1418" s="14"/>
      <c r="W1418" s="14"/>
      <c r="X1418" s="14"/>
      <c r="Y1418" s="14"/>
      <c r="Z1418" s="14"/>
      <c r="AA1418" s="14"/>
      <c r="AB1418" s="14"/>
      <c r="AC1418" s="14"/>
    </row>
    <row r="1419" spans="1:29" ht="21.95" customHeight="1" x14ac:dyDescent="0.2">
      <c r="A1419" s="14"/>
      <c r="B1419" s="14"/>
      <c r="C1419" s="14"/>
      <c r="D1419" s="14"/>
      <c r="E1419" s="14"/>
      <c r="F1419" s="14"/>
      <c r="G1419" s="14"/>
      <c r="H1419" s="14"/>
      <c r="I1419" s="14"/>
      <c r="J1419" s="14"/>
      <c r="K1419" s="14"/>
      <c r="L1419" s="14"/>
      <c r="M1419" s="14"/>
      <c r="N1419" s="14"/>
      <c r="O1419" s="14"/>
      <c r="P1419" s="14"/>
      <c r="Q1419" s="14"/>
      <c r="R1419" s="14"/>
      <c r="S1419" s="14"/>
      <c r="T1419" s="14"/>
      <c r="U1419" s="14"/>
      <c r="V1419" s="14"/>
      <c r="W1419" s="14"/>
      <c r="X1419" s="14"/>
      <c r="Y1419" s="14"/>
      <c r="Z1419" s="14"/>
      <c r="AA1419" s="14"/>
      <c r="AB1419" s="14"/>
      <c r="AC1419" s="14"/>
    </row>
    <row r="1420" spans="1:29" ht="21.95" customHeight="1" x14ac:dyDescent="0.2">
      <c r="A1420" s="14"/>
      <c r="B1420" s="14"/>
      <c r="C1420" s="14"/>
      <c r="D1420" s="14"/>
      <c r="E1420" s="14"/>
      <c r="F1420" s="14"/>
      <c r="G1420" s="14"/>
      <c r="H1420" s="14"/>
      <c r="I1420" s="14"/>
      <c r="J1420" s="14"/>
      <c r="K1420" s="14"/>
      <c r="L1420" s="14"/>
      <c r="M1420" s="14"/>
      <c r="N1420" s="14"/>
      <c r="O1420" s="14"/>
      <c r="P1420" s="14"/>
      <c r="Q1420" s="14"/>
      <c r="R1420" s="14"/>
      <c r="S1420" s="14"/>
      <c r="T1420" s="14"/>
      <c r="U1420" s="14"/>
      <c r="V1420" s="14"/>
      <c r="W1420" s="14"/>
      <c r="X1420" s="14"/>
      <c r="Y1420" s="14"/>
      <c r="Z1420" s="14"/>
      <c r="AA1420" s="14"/>
      <c r="AB1420" s="14"/>
      <c r="AC1420" s="14"/>
    </row>
    <row r="1421" spans="1:29" ht="21.95" customHeight="1" x14ac:dyDescent="0.2">
      <c r="A1421" s="14"/>
      <c r="B1421" s="14"/>
      <c r="C1421" s="14"/>
      <c r="D1421" s="14"/>
      <c r="E1421" s="14"/>
      <c r="F1421" s="14"/>
      <c r="G1421" s="14"/>
      <c r="H1421" s="14"/>
      <c r="I1421" s="14"/>
      <c r="J1421" s="14"/>
      <c r="K1421" s="14"/>
      <c r="L1421" s="14"/>
      <c r="M1421" s="14"/>
      <c r="N1421" s="14"/>
      <c r="O1421" s="14"/>
      <c r="P1421" s="14"/>
      <c r="Q1421" s="14"/>
      <c r="R1421" s="14"/>
      <c r="S1421" s="14"/>
      <c r="T1421" s="14"/>
      <c r="U1421" s="14"/>
      <c r="V1421" s="14"/>
      <c r="W1421" s="14"/>
      <c r="X1421" s="14"/>
      <c r="Y1421" s="14"/>
      <c r="Z1421" s="14"/>
      <c r="AA1421" s="14"/>
      <c r="AB1421" s="14"/>
      <c r="AC1421" s="14"/>
    </row>
    <row r="1422" spans="1:29" ht="21.95" customHeight="1" x14ac:dyDescent="0.2">
      <c r="A1422" s="14"/>
      <c r="B1422" s="14"/>
      <c r="C1422" s="14"/>
      <c r="D1422" s="14"/>
      <c r="E1422" s="14"/>
      <c r="F1422" s="14"/>
      <c r="G1422" s="14"/>
      <c r="H1422" s="14"/>
      <c r="I1422" s="14"/>
      <c r="J1422" s="14"/>
      <c r="K1422" s="14"/>
      <c r="L1422" s="14"/>
      <c r="M1422" s="14"/>
      <c r="N1422" s="14"/>
      <c r="O1422" s="14"/>
      <c r="P1422" s="14"/>
      <c r="Q1422" s="14"/>
      <c r="R1422" s="14"/>
      <c r="S1422" s="14"/>
      <c r="T1422" s="14"/>
      <c r="U1422" s="14"/>
      <c r="V1422" s="14"/>
      <c r="W1422" s="14"/>
      <c r="X1422" s="14"/>
      <c r="Y1422" s="14"/>
      <c r="Z1422" s="14"/>
      <c r="AA1422" s="14"/>
      <c r="AB1422" s="14"/>
      <c r="AC1422" s="14"/>
    </row>
    <row r="1423" spans="1:29" ht="21.95" customHeight="1" x14ac:dyDescent="0.2">
      <c r="A1423" s="14"/>
      <c r="B1423" s="14"/>
      <c r="C1423" s="14"/>
      <c r="D1423" s="14"/>
      <c r="E1423" s="14"/>
      <c r="F1423" s="14"/>
      <c r="G1423" s="14"/>
      <c r="H1423" s="14"/>
      <c r="I1423" s="14"/>
      <c r="J1423" s="14"/>
      <c r="K1423" s="14"/>
      <c r="L1423" s="14"/>
      <c r="M1423" s="14"/>
      <c r="N1423" s="14"/>
      <c r="O1423" s="14"/>
      <c r="P1423" s="14"/>
      <c r="Q1423" s="14"/>
      <c r="R1423" s="14"/>
      <c r="S1423" s="14"/>
      <c r="T1423" s="14"/>
      <c r="U1423" s="14"/>
      <c r="V1423" s="14"/>
      <c r="W1423" s="14"/>
      <c r="X1423" s="14"/>
      <c r="Y1423" s="14"/>
      <c r="Z1423" s="14"/>
      <c r="AA1423" s="14"/>
      <c r="AB1423" s="14"/>
      <c r="AC1423" s="14"/>
    </row>
    <row r="1424" spans="1:29" ht="21.95" customHeight="1" x14ac:dyDescent="0.2">
      <c r="A1424" s="14"/>
      <c r="B1424" s="14"/>
      <c r="C1424" s="14"/>
      <c r="D1424" s="14"/>
      <c r="E1424" s="14"/>
      <c r="F1424" s="14"/>
      <c r="G1424" s="14"/>
      <c r="H1424" s="14"/>
      <c r="I1424" s="14"/>
      <c r="J1424" s="14"/>
      <c r="K1424" s="14"/>
      <c r="L1424" s="14"/>
      <c r="M1424" s="14"/>
      <c r="N1424" s="14"/>
      <c r="O1424" s="14"/>
      <c r="P1424" s="14"/>
      <c r="Q1424" s="14"/>
      <c r="R1424" s="14"/>
      <c r="S1424" s="14"/>
      <c r="T1424" s="14"/>
      <c r="U1424" s="14"/>
      <c r="V1424" s="14"/>
      <c r="W1424" s="14"/>
      <c r="X1424" s="14"/>
      <c r="Y1424" s="14"/>
      <c r="Z1424" s="14"/>
      <c r="AA1424" s="14"/>
      <c r="AB1424" s="14"/>
      <c r="AC1424" s="14"/>
    </row>
    <row r="1425" spans="1:29" ht="21.95" customHeight="1" x14ac:dyDescent="0.2">
      <c r="A1425" s="14"/>
      <c r="B1425" s="14"/>
      <c r="C1425" s="14"/>
      <c r="D1425" s="14"/>
      <c r="E1425" s="14"/>
      <c r="F1425" s="14"/>
      <c r="G1425" s="14"/>
      <c r="H1425" s="14"/>
      <c r="I1425" s="14"/>
      <c r="J1425" s="14"/>
      <c r="K1425" s="14"/>
      <c r="L1425" s="14"/>
      <c r="M1425" s="14"/>
      <c r="N1425" s="14"/>
      <c r="O1425" s="14"/>
      <c r="P1425" s="14"/>
      <c r="Q1425" s="14"/>
      <c r="R1425" s="14"/>
      <c r="S1425" s="14"/>
      <c r="T1425" s="14"/>
      <c r="U1425" s="14"/>
      <c r="V1425" s="14"/>
      <c r="W1425" s="14"/>
      <c r="X1425" s="14"/>
      <c r="Y1425" s="14"/>
      <c r="Z1425" s="14"/>
      <c r="AA1425" s="14"/>
      <c r="AB1425" s="14"/>
      <c r="AC1425" s="14"/>
    </row>
    <row r="1426" spans="1:29" ht="21.95" customHeight="1" x14ac:dyDescent="0.2">
      <c r="A1426" s="14"/>
      <c r="B1426" s="14"/>
      <c r="C1426" s="14"/>
      <c r="D1426" s="14"/>
      <c r="E1426" s="14"/>
      <c r="F1426" s="14"/>
      <c r="G1426" s="14"/>
      <c r="H1426" s="14"/>
      <c r="I1426" s="14"/>
      <c r="J1426" s="14"/>
      <c r="K1426" s="14"/>
      <c r="L1426" s="14"/>
      <c r="M1426" s="14"/>
      <c r="N1426" s="14"/>
      <c r="O1426" s="14"/>
      <c r="P1426" s="14"/>
      <c r="Q1426" s="14"/>
      <c r="R1426" s="14"/>
      <c r="S1426" s="14"/>
      <c r="T1426" s="14"/>
      <c r="U1426" s="14"/>
      <c r="V1426" s="14"/>
      <c r="W1426" s="14"/>
      <c r="X1426" s="14"/>
      <c r="Y1426" s="14"/>
      <c r="Z1426" s="14"/>
      <c r="AA1426" s="14"/>
      <c r="AB1426" s="14"/>
      <c r="AC1426" s="14"/>
    </row>
    <row r="1427" spans="1:29" ht="21.95" customHeight="1" x14ac:dyDescent="0.2">
      <c r="A1427" s="14"/>
      <c r="B1427" s="14"/>
      <c r="C1427" s="14"/>
      <c r="D1427" s="14"/>
      <c r="E1427" s="14"/>
      <c r="F1427" s="14"/>
      <c r="G1427" s="14"/>
      <c r="H1427" s="14"/>
      <c r="I1427" s="14"/>
      <c r="J1427" s="14"/>
      <c r="K1427" s="14"/>
      <c r="L1427" s="14"/>
      <c r="M1427" s="14"/>
      <c r="N1427" s="14"/>
      <c r="O1427" s="14"/>
      <c r="P1427" s="14"/>
      <c r="Q1427" s="14"/>
      <c r="R1427" s="14"/>
      <c r="S1427" s="14"/>
      <c r="T1427" s="14"/>
      <c r="U1427" s="14"/>
      <c r="V1427" s="14"/>
      <c r="W1427" s="14"/>
      <c r="X1427" s="14"/>
      <c r="Y1427" s="14"/>
      <c r="Z1427" s="14"/>
      <c r="AA1427" s="14"/>
      <c r="AB1427" s="14"/>
      <c r="AC1427" s="14"/>
    </row>
    <row r="1428" spans="1:29" ht="21.95" customHeight="1" x14ac:dyDescent="0.2">
      <c r="A1428" s="14"/>
      <c r="B1428" s="14"/>
      <c r="C1428" s="14"/>
      <c r="D1428" s="14"/>
      <c r="E1428" s="14"/>
      <c r="F1428" s="14"/>
      <c r="G1428" s="14"/>
      <c r="H1428" s="14"/>
      <c r="I1428" s="14"/>
      <c r="J1428" s="14"/>
      <c r="K1428" s="14"/>
      <c r="L1428" s="14"/>
      <c r="M1428" s="14"/>
      <c r="N1428" s="14"/>
      <c r="O1428" s="14"/>
      <c r="P1428" s="14"/>
      <c r="Q1428" s="14"/>
      <c r="R1428" s="14"/>
      <c r="S1428" s="14"/>
      <c r="T1428" s="14"/>
      <c r="U1428" s="14"/>
      <c r="V1428" s="14"/>
      <c r="W1428" s="14"/>
      <c r="X1428" s="14"/>
      <c r="Y1428" s="14"/>
      <c r="Z1428" s="14"/>
      <c r="AA1428" s="14"/>
      <c r="AB1428" s="14"/>
      <c r="AC1428" s="14"/>
    </row>
    <row r="1429" spans="1:29" ht="21.95" customHeight="1" x14ac:dyDescent="0.2">
      <c r="A1429" s="14"/>
      <c r="B1429" s="14"/>
      <c r="C1429" s="14"/>
      <c r="D1429" s="14"/>
      <c r="E1429" s="14"/>
      <c r="F1429" s="14"/>
      <c r="G1429" s="14"/>
      <c r="H1429" s="14"/>
      <c r="I1429" s="14"/>
      <c r="J1429" s="14"/>
      <c r="K1429" s="14"/>
      <c r="L1429" s="14"/>
      <c r="M1429" s="14"/>
      <c r="N1429" s="14"/>
      <c r="O1429" s="14"/>
      <c r="P1429" s="14"/>
      <c r="Q1429" s="14"/>
      <c r="R1429" s="14"/>
      <c r="S1429" s="14"/>
      <c r="T1429" s="14"/>
      <c r="U1429" s="14"/>
      <c r="V1429" s="14"/>
      <c r="W1429" s="14"/>
      <c r="X1429" s="14"/>
      <c r="Y1429" s="14"/>
      <c r="Z1429" s="14"/>
      <c r="AA1429" s="14"/>
      <c r="AB1429" s="14"/>
      <c r="AC1429" s="14"/>
    </row>
    <row r="1430" spans="1:29" ht="21.95" customHeight="1" x14ac:dyDescent="0.2">
      <c r="A1430" s="14"/>
      <c r="B1430" s="14"/>
      <c r="C1430" s="14"/>
      <c r="D1430" s="14"/>
      <c r="E1430" s="14"/>
      <c r="F1430" s="14"/>
      <c r="G1430" s="14"/>
      <c r="H1430" s="14"/>
      <c r="I1430" s="14"/>
      <c r="J1430" s="14"/>
      <c r="K1430" s="14"/>
      <c r="L1430" s="14"/>
      <c r="M1430" s="14"/>
      <c r="N1430" s="14"/>
      <c r="O1430" s="14"/>
      <c r="P1430" s="14"/>
      <c r="Q1430" s="14"/>
      <c r="R1430" s="14"/>
      <c r="S1430" s="14"/>
      <c r="T1430" s="14"/>
      <c r="U1430" s="14"/>
      <c r="V1430" s="14"/>
      <c r="W1430" s="14"/>
      <c r="X1430" s="14"/>
      <c r="Y1430" s="14"/>
      <c r="Z1430" s="14"/>
      <c r="AA1430" s="14"/>
      <c r="AB1430" s="14"/>
      <c r="AC1430" s="14"/>
    </row>
    <row r="1431" spans="1:29" ht="21.95" customHeight="1" x14ac:dyDescent="0.2">
      <c r="A1431" s="14"/>
      <c r="B1431" s="14"/>
      <c r="C1431" s="14"/>
      <c r="D1431" s="14"/>
      <c r="E1431" s="14"/>
      <c r="F1431" s="14"/>
      <c r="G1431" s="14"/>
      <c r="H1431" s="14"/>
      <c r="I1431" s="14"/>
      <c r="J1431" s="14"/>
      <c r="K1431" s="14"/>
      <c r="L1431" s="14"/>
      <c r="M1431" s="14"/>
      <c r="N1431" s="14"/>
      <c r="O1431" s="14"/>
      <c r="P1431" s="14"/>
      <c r="Q1431" s="14"/>
      <c r="R1431" s="14"/>
      <c r="S1431" s="14"/>
      <c r="T1431" s="14"/>
      <c r="U1431" s="14"/>
      <c r="V1431" s="14"/>
      <c r="W1431" s="14"/>
      <c r="X1431" s="14"/>
      <c r="Y1431" s="14"/>
      <c r="Z1431" s="14"/>
      <c r="AA1431" s="14"/>
      <c r="AB1431" s="14"/>
      <c r="AC1431" s="14"/>
    </row>
    <row r="1432" spans="1:29" ht="21.95" customHeight="1" x14ac:dyDescent="0.2">
      <c r="A1432" s="14"/>
      <c r="B1432" s="14"/>
      <c r="C1432" s="14"/>
      <c r="D1432" s="14"/>
      <c r="E1432" s="14"/>
      <c r="F1432" s="14"/>
      <c r="G1432" s="14"/>
      <c r="H1432" s="14"/>
      <c r="I1432" s="14"/>
      <c r="J1432" s="14"/>
      <c r="K1432" s="14"/>
      <c r="L1432" s="14"/>
      <c r="M1432" s="14"/>
      <c r="N1432" s="14"/>
      <c r="O1432" s="14"/>
      <c r="P1432" s="14"/>
      <c r="Q1432" s="14"/>
      <c r="R1432" s="14"/>
      <c r="S1432" s="14"/>
      <c r="T1432" s="14"/>
      <c r="U1432" s="14"/>
      <c r="V1432" s="14"/>
      <c r="W1432" s="14"/>
      <c r="X1432" s="14"/>
      <c r="Y1432" s="14"/>
      <c r="Z1432" s="14"/>
      <c r="AA1432" s="14"/>
      <c r="AB1432" s="14"/>
      <c r="AC1432" s="14"/>
    </row>
    <row r="1433" spans="1:29" ht="21.95" customHeight="1" x14ac:dyDescent="0.2">
      <c r="A1433" s="14"/>
      <c r="B1433" s="14"/>
      <c r="C1433" s="14"/>
      <c r="D1433" s="14"/>
      <c r="E1433" s="14"/>
      <c r="F1433" s="14"/>
      <c r="G1433" s="14"/>
      <c r="H1433" s="14"/>
      <c r="I1433" s="14"/>
      <c r="J1433" s="14"/>
      <c r="K1433" s="14"/>
      <c r="L1433" s="14"/>
      <c r="M1433" s="14"/>
      <c r="N1433" s="14"/>
      <c r="O1433" s="14"/>
      <c r="P1433" s="14"/>
      <c r="Q1433" s="14"/>
      <c r="R1433" s="14"/>
      <c r="S1433" s="14"/>
      <c r="T1433" s="14"/>
      <c r="U1433" s="14"/>
      <c r="V1433" s="14"/>
      <c r="W1433" s="14"/>
      <c r="X1433" s="14"/>
      <c r="Y1433" s="14"/>
      <c r="Z1433" s="14"/>
      <c r="AA1433" s="14"/>
      <c r="AB1433" s="14"/>
      <c r="AC1433" s="14"/>
    </row>
    <row r="1434" spans="1:29" ht="21.95" customHeight="1" x14ac:dyDescent="0.2">
      <c r="A1434" s="14"/>
      <c r="B1434" s="14"/>
      <c r="C1434" s="14"/>
      <c r="D1434" s="14"/>
      <c r="E1434" s="14"/>
      <c r="F1434" s="14"/>
      <c r="G1434" s="14"/>
      <c r="H1434" s="14"/>
      <c r="I1434" s="14"/>
      <c r="J1434" s="14"/>
      <c r="K1434" s="14"/>
      <c r="L1434" s="14"/>
      <c r="M1434" s="14"/>
      <c r="N1434" s="14"/>
      <c r="O1434" s="14"/>
      <c r="P1434" s="14"/>
      <c r="Q1434" s="14"/>
      <c r="R1434" s="14"/>
      <c r="S1434" s="14"/>
      <c r="T1434" s="14"/>
      <c r="U1434" s="14"/>
      <c r="V1434" s="14"/>
      <c r="W1434" s="14"/>
      <c r="X1434" s="14"/>
      <c r="Y1434" s="14"/>
      <c r="Z1434" s="14"/>
      <c r="AA1434" s="14"/>
      <c r="AB1434" s="14"/>
      <c r="AC1434" s="14"/>
    </row>
    <row r="1435" spans="1:29" ht="21.95" customHeight="1" x14ac:dyDescent="0.2">
      <c r="A1435" s="14"/>
      <c r="B1435" s="14"/>
      <c r="C1435" s="14"/>
      <c r="D1435" s="14"/>
      <c r="E1435" s="14"/>
      <c r="F1435" s="14"/>
      <c r="G1435" s="14"/>
      <c r="H1435" s="14"/>
      <c r="I1435" s="14"/>
      <c r="J1435" s="14"/>
      <c r="K1435" s="14"/>
      <c r="L1435" s="14"/>
      <c r="M1435" s="14"/>
      <c r="N1435" s="14"/>
      <c r="O1435" s="14"/>
      <c r="P1435" s="14"/>
      <c r="Q1435" s="14"/>
      <c r="R1435" s="14"/>
      <c r="S1435" s="14"/>
      <c r="T1435" s="14"/>
      <c r="U1435" s="14"/>
      <c r="V1435" s="14"/>
      <c r="W1435" s="14"/>
      <c r="X1435" s="14"/>
      <c r="Y1435" s="14"/>
      <c r="Z1435" s="14"/>
      <c r="AA1435" s="14"/>
      <c r="AB1435" s="14"/>
      <c r="AC1435" s="14"/>
    </row>
    <row r="1436" spans="1:29" ht="21.95" customHeight="1" x14ac:dyDescent="0.2">
      <c r="A1436" s="14"/>
      <c r="B1436" s="14"/>
      <c r="C1436" s="14"/>
      <c r="D1436" s="14"/>
      <c r="E1436" s="14"/>
      <c r="F1436" s="14"/>
      <c r="G1436" s="14"/>
      <c r="H1436" s="14"/>
      <c r="I1436" s="14"/>
      <c r="J1436" s="14"/>
      <c r="K1436" s="14"/>
      <c r="L1436" s="14"/>
      <c r="M1436" s="14"/>
      <c r="N1436" s="14"/>
      <c r="O1436" s="14"/>
      <c r="P1436" s="14"/>
      <c r="Q1436" s="14"/>
      <c r="R1436" s="14"/>
      <c r="S1436" s="14"/>
      <c r="T1436" s="14"/>
      <c r="U1436" s="14"/>
      <c r="V1436" s="14"/>
      <c r="W1436" s="14"/>
      <c r="X1436" s="14"/>
      <c r="Y1436" s="14"/>
      <c r="Z1436" s="14"/>
      <c r="AA1436" s="14"/>
      <c r="AB1436" s="14"/>
      <c r="AC1436" s="14"/>
    </row>
    <row r="1437" spans="1:29" ht="21.95" customHeight="1" x14ac:dyDescent="0.2">
      <c r="A1437" s="14"/>
      <c r="B1437" s="14"/>
      <c r="C1437" s="14"/>
      <c r="D1437" s="14"/>
      <c r="E1437" s="14"/>
      <c r="F1437" s="14"/>
      <c r="G1437" s="14"/>
      <c r="H1437" s="14"/>
      <c r="I1437" s="14"/>
      <c r="J1437" s="14"/>
      <c r="K1437" s="14"/>
      <c r="L1437" s="14"/>
      <c r="M1437" s="14"/>
      <c r="N1437" s="14"/>
      <c r="O1437" s="14"/>
      <c r="P1437" s="14"/>
      <c r="Q1437" s="14"/>
      <c r="R1437" s="14"/>
      <c r="S1437" s="14"/>
      <c r="T1437" s="14"/>
      <c r="U1437" s="14"/>
      <c r="V1437" s="14"/>
      <c r="W1437" s="14"/>
      <c r="X1437" s="14"/>
      <c r="Y1437" s="14"/>
      <c r="Z1437" s="14"/>
      <c r="AA1437" s="14"/>
      <c r="AB1437" s="14"/>
      <c r="AC1437" s="14"/>
    </row>
    <row r="1438" spans="1:29" ht="21.95" customHeight="1" x14ac:dyDescent="0.2">
      <c r="A1438" s="14"/>
      <c r="B1438" s="14"/>
      <c r="C1438" s="14"/>
      <c r="D1438" s="14"/>
      <c r="E1438" s="14"/>
      <c r="F1438" s="14"/>
      <c r="G1438" s="14"/>
      <c r="H1438" s="14"/>
      <c r="I1438" s="14"/>
      <c r="J1438" s="14"/>
      <c r="K1438" s="14"/>
      <c r="L1438" s="14"/>
      <c r="M1438" s="14"/>
      <c r="N1438" s="14"/>
      <c r="O1438" s="14"/>
      <c r="P1438" s="14"/>
      <c r="Q1438" s="14"/>
      <c r="R1438" s="14"/>
      <c r="S1438" s="14"/>
      <c r="T1438" s="14"/>
      <c r="U1438" s="14"/>
      <c r="V1438" s="14"/>
      <c r="W1438" s="14"/>
      <c r="X1438" s="14"/>
      <c r="Y1438" s="14"/>
      <c r="Z1438" s="14"/>
      <c r="AA1438" s="14"/>
      <c r="AB1438" s="14"/>
      <c r="AC1438" s="14"/>
    </row>
    <row r="1439" spans="1:29" ht="21.95" customHeight="1" x14ac:dyDescent="0.2">
      <c r="A1439" s="14"/>
      <c r="B1439" s="14"/>
      <c r="C1439" s="14"/>
      <c r="D1439" s="14"/>
      <c r="E1439" s="14"/>
      <c r="F1439" s="14"/>
      <c r="G1439" s="14"/>
      <c r="H1439" s="14"/>
      <c r="I1439" s="14"/>
      <c r="J1439" s="14"/>
      <c r="K1439" s="14"/>
      <c r="L1439" s="14"/>
      <c r="M1439" s="14"/>
      <c r="N1439" s="14"/>
      <c r="O1439" s="14"/>
      <c r="P1439" s="14"/>
      <c r="Q1439" s="14"/>
      <c r="R1439" s="14"/>
      <c r="S1439" s="14"/>
      <c r="T1439" s="14"/>
      <c r="U1439" s="14"/>
      <c r="V1439" s="14"/>
      <c r="W1439" s="14"/>
      <c r="X1439" s="14"/>
      <c r="Y1439" s="14"/>
      <c r="Z1439" s="14"/>
      <c r="AA1439" s="14"/>
      <c r="AB1439" s="14"/>
      <c r="AC1439" s="14"/>
    </row>
    <row r="1440" spans="1:29" ht="21.95" customHeight="1" x14ac:dyDescent="0.2">
      <c r="A1440" s="14"/>
      <c r="B1440" s="14"/>
      <c r="C1440" s="14"/>
      <c r="D1440" s="14"/>
      <c r="E1440" s="14"/>
      <c r="F1440" s="14"/>
      <c r="G1440" s="14"/>
      <c r="H1440" s="14"/>
      <c r="I1440" s="14"/>
      <c r="J1440" s="14"/>
      <c r="K1440" s="14"/>
      <c r="L1440" s="14"/>
      <c r="M1440" s="14"/>
      <c r="N1440" s="14"/>
      <c r="O1440" s="14"/>
      <c r="P1440" s="14"/>
      <c r="Q1440" s="14"/>
      <c r="R1440" s="14"/>
      <c r="S1440" s="14"/>
      <c r="T1440" s="14"/>
      <c r="U1440" s="14"/>
      <c r="V1440" s="14"/>
      <c r="W1440" s="14"/>
      <c r="X1440" s="14"/>
      <c r="Y1440" s="14"/>
      <c r="Z1440" s="14"/>
      <c r="AA1440" s="14"/>
      <c r="AB1440" s="14"/>
      <c r="AC1440" s="14"/>
    </row>
    <row r="1441" spans="1:29" ht="21.95" customHeight="1" x14ac:dyDescent="0.2">
      <c r="A1441" s="14"/>
      <c r="B1441" s="14"/>
      <c r="C1441" s="14"/>
      <c r="D1441" s="14"/>
      <c r="E1441" s="14"/>
      <c r="F1441" s="14"/>
      <c r="G1441" s="14"/>
      <c r="H1441" s="14"/>
      <c r="I1441" s="14"/>
      <c r="J1441" s="14"/>
      <c r="K1441" s="14"/>
      <c r="L1441" s="14"/>
      <c r="M1441" s="14"/>
      <c r="N1441" s="14"/>
      <c r="O1441" s="14"/>
      <c r="P1441" s="14"/>
      <c r="Q1441" s="14"/>
      <c r="R1441" s="14"/>
      <c r="S1441" s="14"/>
      <c r="T1441" s="14"/>
      <c r="U1441" s="14"/>
      <c r="V1441" s="14"/>
      <c r="W1441" s="14"/>
      <c r="X1441" s="14"/>
      <c r="Y1441" s="14"/>
      <c r="Z1441" s="14"/>
      <c r="AA1441" s="14"/>
      <c r="AB1441" s="14"/>
      <c r="AC1441" s="14"/>
    </row>
    <row r="1442" spans="1:29" ht="21.95" customHeight="1" x14ac:dyDescent="0.2">
      <c r="A1442" s="14"/>
      <c r="B1442" s="14"/>
      <c r="C1442" s="14"/>
      <c r="D1442" s="14"/>
      <c r="E1442" s="14"/>
      <c r="F1442" s="14"/>
      <c r="G1442" s="14"/>
      <c r="H1442" s="14"/>
      <c r="I1442" s="14"/>
      <c r="J1442" s="14"/>
      <c r="K1442" s="14"/>
      <c r="L1442" s="14"/>
      <c r="M1442" s="14"/>
      <c r="N1442" s="14"/>
      <c r="O1442" s="14"/>
      <c r="P1442" s="14"/>
      <c r="Q1442" s="14"/>
      <c r="R1442" s="14"/>
      <c r="S1442" s="14"/>
      <c r="T1442" s="14"/>
      <c r="U1442" s="14"/>
      <c r="V1442" s="14"/>
      <c r="W1442" s="14"/>
      <c r="X1442" s="14"/>
      <c r="Y1442" s="14"/>
      <c r="Z1442" s="14"/>
      <c r="AA1442" s="14"/>
      <c r="AB1442" s="14"/>
      <c r="AC1442" s="14"/>
    </row>
    <row r="1443" spans="1:29" ht="21.95" customHeight="1" x14ac:dyDescent="0.2">
      <c r="A1443" s="14"/>
      <c r="B1443" s="14"/>
      <c r="C1443" s="14"/>
      <c r="D1443" s="14"/>
      <c r="E1443" s="14"/>
      <c r="F1443" s="14"/>
      <c r="G1443" s="14"/>
      <c r="H1443" s="14"/>
      <c r="I1443" s="14"/>
      <c r="J1443" s="14"/>
      <c r="K1443" s="14"/>
      <c r="L1443" s="14"/>
      <c r="M1443" s="14"/>
      <c r="N1443" s="14"/>
      <c r="O1443" s="14"/>
      <c r="P1443" s="14"/>
      <c r="Q1443" s="14"/>
      <c r="R1443" s="14"/>
      <c r="S1443" s="14"/>
      <c r="T1443" s="14"/>
      <c r="U1443" s="14"/>
      <c r="V1443" s="14"/>
      <c r="W1443" s="14"/>
      <c r="X1443" s="14"/>
      <c r="Y1443" s="14"/>
      <c r="Z1443" s="14"/>
      <c r="AA1443" s="14"/>
      <c r="AB1443" s="14"/>
      <c r="AC1443" s="14"/>
    </row>
    <row r="1444" spans="1:29" ht="21.95" customHeight="1" x14ac:dyDescent="0.2">
      <c r="A1444" s="14"/>
      <c r="B1444" s="14"/>
      <c r="C1444" s="14"/>
      <c r="D1444" s="14"/>
      <c r="E1444" s="14"/>
      <c r="F1444" s="14"/>
      <c r="G1444" s="14"/>
      <c r="H1444" s="14"/>
      <c r="I1444" s="14"/>
      <c r="J1444" s="14"/>
      <c r="K1444" s="14"/>
      <c r="L1444" s="14"/>
      <c r="M1444" s="14"/>
      <c r="N1444" s="14"/>
      <c r="O1444" s="14"/>
      <c r="P1444" s="14"/>
      <c r="Q1444" s="14"/>
      <c r="R1444" s="14"/>
      <c r="S1444" s="14"/>
      <c r="T1444" s="14"/>
      <c r="U1444" s="14"/>
      <c r="V1444" s="14"/>
      <c r="W1444" s="14"/>
      <c r="X1444" s="14"/>
      <c r="Y1444" s="14"/>
      <c r="Z1444" s="14"/>
      <c r="AA1444" s="14"/>
      <c r="AB1444" s="14"/>
      <c r="AC1444" s="14"/>
    </row>
    <row r="1445" spans="1:29" ht="21.95" customHeight="1" x14ac:dyDescent="0.2">
      <c r="A1445" s="14"/>
      <c r="B1445" s="14"/>
      <c r="C1445" s="14"/>
      <c r="D1445" s="14"/>
      <c r="E1445" s="14"/>
      <c r="F1445" s="14"/>
      <c r="G1445" s="14"/>
      <c r="H1445" s="14"/>
      <c r="I1445" s="14"/>
      <c r="J1445" s="14"/>
      <c r="K1445" s="14"/>
      <c r="L1445" s="14"/>
      <c r="M1445" s="14"/>
      <c r="N1445" s="14"/>
      <c r="O1445" s="14"/>
      <c r="P1445" s="14"/>
      <c r="Q1445" s="14"/>
      <c r="R1445" s="14"/>
      <c r="S1445" s="14"/>
      <c r="T1445" s="14"/>
      <c r="U1445" s="14"/>
      <c r="V1445" s="14"/>
      <c r="W1445" s="14"/>
      <c r="X1445" s="14"/>
      <c r="Y1445" s="14"/>
      <c r="Z1445" s="14"/>
      <c r="AA1445" s="14"/>
      <c r="AB1445" s="14"/>
      <c r="AC1445" s="14"/>
    </row>
    <row r="1446" spans="1:29" ht="21.95" customHeight="1" x14ac:dyDescent="0.2">
      <c r="A1446" s="14"/>
      <c r="B1446" s="14"/>
      <c r="C1446" s="14"/>
      <c r="D1446" s="14"/>
      <c r="E1446" s="14"/>
      <c r="F1446" s="14"/>
      <c r="G1446" s="14"/>
      <c r="H1446" s="14"/>
      <c r="I1446" s="14"/>
      <c r="J1446" s="14"/>
      <c r="K1446" s="14"/>
      <c r="L1446" s="14"/>
      <c r="M1446" s="14"/>
      <c r="N1446" s="14"/>
      <c r="O1446" s="14"/>
      <c r="P1446" s="14"/>
      <c r="Q1446" s="14"/>
      <c r="R1446" s="14"/>
      <c r="S1446" s="14"/>
      <c r="T1446" s="14"/>
      <c r="U1446" s="14"/>
      <c r="V1446" s="14"/>
      <c r="W1446" s="14"/>
      <c r="X1446" s="14"/>
      <c r="Y1446" s="14"/>
      <c r="Z1446" s="14"/>
      <c r="AA1446" s="14"/>
      <c r="AB1446" s="14"/>
      <c r="AC1446" s="14"/>
    </row>
    <row r="1447" spans="1:29" ht="21.95" customHeight="1" x14ac:dyDescent="0.2">
      <c r="A1447" s="14"/>
      <c r="B1447" s="14"/>
      <c r="C1447" s="14"/>
      <c r="D1447" s="14"/>
      <c r="E1447" s="14"/>
      <c r="F1447" s="14"/>
      <c r="G1447" s="14"/>
      <c r="H1447" s="14"/>
      <c r="I1447" s="14"/>
      <c r="J1447" s="14"/>
      <c r="K1447" s="14"/>
      <c r="L1447" s="14"/>
      <c r="M1447" s="14"/>
      <c r="N1447" s="14"/>
      <c r="O1447" s="14"/>
      <c r="P1447" s="14"/>
      <c r="Q1447" s="14"/>
      <c r="R1447" s="14"/>
      <c r="S1447" s="14"/>
      <c r="T1447" s="14"/>
      <c r="U1447" s="14"/>
      <c r="V1447" s="14"/>
      <c r="W1447" s="14"/>
      <c r="X1447" s="14"/>
      <c r="Y1447" s="14"/>
      <c r="Z1447" s="14"/>
      <c r="AA1447" s="14"/>
      <c r="AB1447" s="14"/>
      <c r="AC1447" s="14"/>
    </row>
    <row r="1448" spans="1:29" ht="21.95" customHeight="1" x14ac:dyDescent="0.2">
      <c r="A1448" s="14"/>
      <c r="B1448" s="14"/>
      <c r="C1448" s="14"/>
      <c r="D1448" s="14"/>
      <c r="E1448" s="14"/>
      <c r="F1448" s="14"/>
      <c r="G1448" s="14"/>
      <c r="H1448" s="14"/>
      <c r="I1448" s="14"/>
      <c r="J1448" s="14"/>
      <c r="K1448" s="14"/>
      <c r="L1448" s="14"/>
      <c r="M1448" s="14"/>
      <c r="N1448" s="14"/>
      <c r="O1448" s="14"/>
      <c r="P1448" s="14"/>
      <c r="Q1448" s="14"/>
      <c r="R1448" s="14"/>
      <c r="S1448" s="14"/>
      <c r="T1448" s="14"/>
      <c r="U1448" s="14"/>
      <c r="V1448" s="14"/>
      <c r="W1448" s="14"/>
      <c r="X1448" s="14"/>
      <c r="Y1448" s="14"/>
      <c r="Z1448" s="14"/>
      <c r="AA1448" s="14"/>
      <c r="AB1448" s="14"/>
      <c r="AC1448" s="14"/>
    </row>
    <row r="1449" spans="1:29" ht="21.95" customHeight="1" x14ac:dyDescent="0.2">
      <c r="A1449" s="14"/>
      <c r="B1449" s="14"/>
      <c r="C1449" s="14"/>
      <c r="D1449" s="14"/>
      <c r="E1449" s="14"/>
      <c r="F1449" s="14"/>
      <c r="G1449" s="14"/>
      <c r="H1449" s="14"/>
      <c r="I1449" s="14"/>
      <c r="J1449" s="14"/>
      <c r="K1449" s="14"/>
      <c r="L1449" s="14"/>
      <c r="M1449" s="14"/>
      <c r="N1449" s="14"/>
      <c r="O1449" s="14"/>
      <c r="P1449" s="14"/>
      <c r="Q1449" s="14"/>
      <c r="R1449" s="14"/>
      <c r="S1449" s="14"/>
      <c r="T1449" s="14"/>
      <c r="U1449" s="14"/>
      <c r="V1449" s="14"/>
      <c r="W1449" s="14"/>
      <c r="X1449" s="14"/>
      <c r="Y1449" s="14"/>
      <c r="Z1449" s="14"/>
      <c r="AA1449" s="14"/>
      <c r="AB1449" s="14"/>
      <c r="AC1449" s="14"/>
    </row>
    <row r="1450" spans="1:29" ht="21.95" customHeight="1" x14ac:dyDescent="0.2">
      <c r="A1450" s="14"/>
      <c r="B1450" s="14"/>
      <c r="C1450" s="14"/>
      <c r="D1450" s="14"/>
      <c r="E1450" s="14"/>
      <c r="F1450" s="14"/>
      <c r="G1450" s="14"/>
      <c r="H1450" s="14"/>
      <c r="I1450" s="14"/>
      <c r="J1450" s="14"/>
      <c r="K1450" s="14"/>
      <c r="L1450" s="14"/>
      <c r="M1450" s="14"/>
      <c r="N1450" s="14"/>
      <c r="O1450" s="14"/>
      <c r="P1450" s="14"/>
      <c r="Q1450" s="14"/>
      <c r="R1450" s="14"/>
      <c r="S1450" s="14"/>
      <c r="T1450" s="14"/>
      <c r="U1450" s="14"/>
      <c r="V1450" s="14"/>
      <c r="W1450" s="14"/>
      <c r="X1450" s="14"/>
      <c r="Y1450" s="14"/>
      <c r="Z1450" s="14"/>
      <c r="AA1450" s="14"/>
      <c r="AB1450" s="14"/>
      <c r="AC1450" s="14"/>
    </row>
    <row r="1451" spans="1:29" ht="21.95" customHeight="1" x14ac:dyDescent="0.2">
      <c r="A1451" s="14"/>
      <c r="B1451" s="14"/>
      <c r="C1451" s="14"/>
      <c r="D1451" s="14"/>
      <c r="E1451" s="14"/>
      <c r="F1451" s="14"/>
      <c r="G1451" s="14"/>
      <c r="H1451" s="14"/>
      <c r="I1451" s="14"/>
      <c r="J1451" s="14"/>
      <c r="K1451" s="14"/>
      <c r="L1451" s="14"/>
      <c r="M1451" s="14"/>
      <c r="N1451" s="14"/>
      <c r="O1451" s="14"/>
      <c r="P1451" s="14"/>
      <c r="Q1451" s="14"/>
      <c r="R1451" s="14"/>
      <c r="S1451" s="14"/>
      <c r="T1451" s="14"/>
      <c r="U1451" s="14"/>
      <c r="V1451" s="14"/>
      <c r="W1451" s="14"/>
      <c r="X1451" s="14"/>
      <c r="Y1451" s="14"/>
      <c r="Z1451" s="14"/>
      <c r="AA1451" s="14"/>
      <c r="AB1451" s="14"/>
      <c r="AC1451" s="14"/>
    </row>
    <row r="1452" spans="1:29" ht="21.95" customHeight="1" x14ac:dyDescent="0.2">
      <c r="A1452" s="14"/>
      <c r="B1452" s="14"/>
      <c r="C1452" s="14"/>
      <c r="D1452" s="14"/>
      <c r="E1452" s="14"/>
      <c r="F1452" s="14"/>
      <c r="G1452" s="14"/>
      <c r="H1452" s="14"/>
      <c r="I1452" s="14"/>
      <c r="J1452" s="14"/>
      <c r="K1452" s="14"/>
      <c r="L1452" s="14"/>
      <c r="M1452" s="14"/>
      <c r="N1452" s="14"/>
      <c r="O1452" s="14"/>
      <c r="P1452" s="14"/>
      <c r="Q1452" s="14"/>
      <c r="R1452" s="14"/>
      <c r="S1452" s="14"/>
      <c r="T1452" s="14"/>
      <c r="U1452" s="14"/>
      <c r="V1452" s="14"/>
      <c r="W1452" s="14"/>
      <c r="X1452" s="14"/>
      <c r="Y1452" s="14"/>
      <c r="Z1452" s="14"/>
      <c r="AA1452" s="14"/>
      <c r="AB1452" s="14"/>
      <c r="AC1452" s="14"/>
    </row>
    <row r="1453" spans="1:29" ht="21.95" customHeight="1" x14ac:dyDescent="0.2">
      <c r="A1453" s="14"/>
      <c r="B1453" s="14"/>
      <c r="C1453" s="14"/>
      <c r="D1453" s="14"/>
      <c r="E1453" s="14"/>
      <c r="F1453" s="14"/>
      <c r="G1453" s="14"/>
      <c r="H1453" s="14"/>
      <c r="I1453" s="14"/>
      <c r="J1453" s="14"/>
      <c r="K1453" s="14"/>
      <c r="L1453" s="14"/>
      <c r="M1453" s="14"/>
      <c r="N1453" s="14"/>
      <c r="O1453" s="14"/>
      <c r="P1453" s="14"/>
      <c r="Q1453" s="14"/>
      <c r="R1453" s="14"/>
      <c r="S1453" s="14"/>
      <c r="T1453" s="14"/>
      <c r="U1453" s="14"/>
      <c r="V1453" s="14"/>
      <c r="W1453" s="14"/>
      <c r="X1453" s="14"/>
      <c r="Y1453" s="14"/>
      <c r="Z1453" s="14"/>
      <c r="AA1453" s="14"/>
      <c r="AB1453" s="14"/>
      <c r="AC1453" s="14"/>
    </row>
    <row r="1454" spans="1:29" ht="21.95" customHeight="1" x14ac:dyDescent="0.2">
      <c r="A1454" s="14"/>
      <c r="B1454" s="14"/>
      <c r="C1454" s="14"/>
      <c r="D1454" s="14"/>
      <c r="E1454" s="14"/>
      <c r="F1454" s="14"/>
      <c r="G1454" s="14"/>
      <c r="H1454" s="14"/>
      <c r="I1454" s="14"/>
      <c r="J1454" s="14"/>
      <c r="K1454" s="14"/>
      <c r="L1454" s="14"/>
      <c r="M1454" s="14"/>
      <c r="N1454" s="14"/>
      <c r="O1454" s="14"/>
      <c r="P1454" s="14"/>
      <c r="Q1454" s="14"/>
      <c r="R1454" s="14"/>
      <c r="S1454" s="14"/>
      <c r="T1454" s="14"/>
      <c r="U1454" s="14"/>
      <c r="V1454" s="14"/>
      <c r="W1454" s="14"/>
      <c r="X1454" s="14"/>
      <c r="Y1454" s="14"/>
      <c r="Z1454" s="14"/>
      <c r="AA1454" s="14"/>
      <c r="AB1454" s="14"/>
      <c r="AC1454" s="14"/>
    </row>
    <row r="1455" spans="1:29" ht="21.95" customHeight="1" x14ac:dyDescent="0.2">
      <c r="A1455" s="14"/>
      <c r="B1455" s="14"/>
      <c r="C1455" s="14"/>
      <c r="D1455" s="14"/>
      <c r="E1455" s="14"/>
      <c r="F1455" s="14"/>
      <c r="G1455" s="14"/>
      <c r="H1455" s="14"/>
      <c r="I1455" s="14"/>
      <c r="J1455" s="14"/>
      <c r="K1455" s="14"/>
      <c r="L1455" s="14"/>
      <c r="M1455" s="14"/>
      <c r="N1455" s="14"/>
      <c r="O1455" s="14"/>
      <c r="P1455" s="14"/>
      <c r="Q1455" s="14"/>
      <c r="R1455" s="14"/>
      <c r="S1455" s="14"/>
      <c r="T1455" s="14"/>
      <c r="U1455" s="14"/>
      <c r="V1455" s="14"/>
      <c r="W1455" s="14"/>
      <c r="X1455" s="14"/>
      <c r="Y1455" s="14"/>
      <c r="Z1455" s="14"/>
      <c r="AA1455" s="14"/>
      <c r="AB1455" s="14"/>
      <c r="AC1455" s="14"/>
    </row>
    <row r="1456" spans="1:29" ht="21.95" customHeight="1" x14ac:dyDescent="0.2">
      <c r="A1456" s="14"/>
      <c r="B1456" s="14"/>
      <c r="C1456" s="14"/>
      <c r="D1456" s="14"/>
      <c r="E1456" s="14"/>
      <c r="F1456" s="14"/>
      <c r="G1456" s="14"/>
      <c r="H1456" s="14"/>
      <c r="I1456" s="14"/>
      <c r="J1456" s="14"/>
      <c r="K1456" s="14"/>
      <c r="L1456" s="14"/>
      <c r="M1456" s="14"/>
      <c r="N1456" s="14"/>
      <c r="O1456" s="14"/>
      <c r="P1456" s="14"/>
      <c r="Q1456" s="14"/>
      <c r="R1456" s="14"/>
      <c r="S1456" s="14"/>
      <c r="T1456" s="14"/>
      <c r="U1456" s="14"/>
      <c r="V1456" s="14"/>
      <c r="W1456" s="14"/>
      <c r="X1456" s="14"/>
      <c r="Y1456" s="14"/>
      <c r="Z1456" s="14"/>
      <c r="AA1456" s="14"/>
      <c r="AB1456" s="14"/>
      <c r="AC1456" s="14"/>
    </row>
    <row r="1457" spans="1:29" ht="21.95" customHeight="1" x14ac:dyDescent="0.2">
      <c r="A1457" s="14"/>
      <c r="B1457" s="14"/>
      <c r="C1457" s="14"/>
      <c r="D1457" s="14"/>
      <c r="E1457" s="14"/>
      <c r="F1457" s="14"/>
      <c r="G1457" s="14"/>
      <c r="H1457" s="14"/>
      <c r="I1457" s="14"/>
      <c r="J1457" s="14"/>
      <c r="K1457" s="14"/>
      <c r="L1457" s="14"/>
      <c r="M1457" s="14"/>
      <c r="N1457" s="14"/>
      <c r="O1457" s="14"/>
      <c r="P1457" s="14"/>
      <c r="Q1457" s="14"/>
      <c r="R1457" s="14"/>
      <c r="S1457" s="14"/>
      <c r="T1457" s="14"/>
      <c r="U1457" s="14"/>
      <c r="V1457" s="14"/>
      <c r="W1457" s="14"/>
      <c r="X1457" s="14"/>
      <c r="Y1457" s="14"/>
      <c r="Z1457" s="14"/>
      <c r="AA1457" s="14"/>
      <c r="AB1457" s="14"/>
      <c r="AC1457" s="14"/>
    </row>
    <row r="1458" spans="1:29" ht="21.95" customHeight="1" x14ac:dyDescent="0.2">
      <c r="A1458" s="14"/>
      <c r="B1458" s="14"/>
      <c r="C1458" s="14"/>
      <c r="D1458" s="14"/>
      <c r="E1458" s="14"/>
      <c r="F1458" s="14"/>
      <c r="G1458" s="14"/>
      <c r="H1458" s="14"/>
      <c r="I1458" s="14"/>
      <c r="J1458" s="14"/>
      <c r="K1458" s="14"/>
      <c r="L1458" s="14"/>
      <c r="M1458" s="14"/>
      <c r="N1458" s="14"/>
      <c r="O1458" s="14"/>
      <c r="P1458" s="14"/>
      <c r="Q1458" s="14"/>
      <c r="R1458" s="14"/>
      <c r="S1458" s="14"/>
      <c r="T1458" s="14"/>
      <c r="U1458" s="14"/>
      <c r="V1458" s="14"/>
      <c r="W1458" s="14"/>
      <c r="X1458" s="14"/>
      <c r="Y1458" s="14"/>
      <c r="Z1458" s="14"/>
      <c r="AA1458" s="14"/>
      <c r="AB1458" s="14"/>
      <c r="AC1458" s="14"/>
    </row>
    <row r="1459" spans="1:29" ht="21.95" customHeight="1" x14ac:dyDescent="0.2">
      <c r="A1459" s="14"/>
      <c r="B1459" s="14"/>
      <c r="C1459" s="14"/>
      <c r="D1459" s="14"/>
      <c r="E1459" s="14"/>
      <c r="F1459" s="14"/>
      <c r="G1459" s="14"/>
      <c r="H1459" s="14"/>
      <c r="I1459" s="14"/>
      <c r="J1459" s="14"/>
      <c r="K1459" s="14"/>
      <c r="L1459" s="14"/>
      <c r="M1459" s="14"/>
      <c r="N1459" s="14"/>
      <c r="O1459" s="14"/>
      <c r="P1459" s="14"/>
      <c r="Q1459" s="14"/>
      <c r="R1459" s="14"/>
      <c r="S1459" s="14"/>
      <c r="T1459" s="14"/>
      <c r="U1459" s="14"/>
      <c r="V1459" s="14"/>
      <c r="W1459" s="14"/>
      <c r="X1459" s="14"/>
      <c r="Y1459" s="14"/>
      <c r="Z1459" s="14"/>
      <c r="AA1459" s="14"/>
      <c r="AB1459" s="14"/>
      <c r="AC1459" s="14"/>
    </row>
    <row r="1460" spans="1:29" ht="21.95" customHeight="1" x14ac:dyDescent="0.2">
      <c r="A1460" s="14"/>
      <c r="B1460" s="14"/>
      <c r="C1460" s="14"/>
      <c r="D1460" s="14"/>
      <c r="E1460" s="14"/>
      <c r="F1460" s="14"/>
      <c r="G1460" s="14"/>
      <c r="H1460" s="14"/>
      <c r="I1460" s="14"/>
      <c r="J1460" s="14"/>
      <c r="K1460" s="14"/>
      <c r="L1460" s="14"/>
      <c r="M1460" s="14"/>
      <c r="N1460" s="14"/>
      <c r="O1460" s="14"/>
      <c r="P1460" s="14"/>
      <c r="Q1460" s="14"/>
      <c r="R1460" s="14"/>
      <c r="S1460" s="14"/>
      <c r="T1460" s="14"/>
      <c r="U1460" s="14"/>
      <c r="V1460" s="14"/>
      <c r="W1460" s="14"/>
      <c r="X1460" s="14"/>
      <c r="Y1460" s="14"/>
      <c r="Z1460" s="14"/>
      <c r="AA1460" s="14"/>
      <c r="AB1460" s="14"/>
      <c r="AC1460" s="14"/>
    </row>
    <row r="1461" spans="1:29" ht="21.95" customHeight="1" x14ac:dyDescent="0.2">
      <c r="A1461" s="14"/>
      <c r="B1461" s="14"/>
      <c r="C1461" s="14"/>
      <c r="D1461" s="14"/>
      <c r="E1461" s="14"/>
      <c r="F1461" s="14"/>
      <c r="G1461" s="14"/>
      <c r="H1461" s="14"/>
      <c r="I1461" s="14"/>
      <c r="J1461" s="14"/>
      <c r="K1461" s="14"/>
      <c r="L1461" s="14"/>
      <c r="M1461" s="14"/>
      <c r="N1461" s="14"/>
      <c r="O1461" s="14"/>
      <c r="P1461" s="14"/>
      <c r="Q1461" s="14"/>
      <c r="R1461" s="14"/>
      <c r="S1461" s="14"/>
      <c r="T1461" s="14"/>
      <c r="U1461" s="14"/>
      <c r="V1461" s="14"/>
      <c r="W1461" s="14"/>
      <c r="X1461" s="14"/>
      <c r="Y1461" s="14"/>
      <c r="Z1461" s="14"/>
      <c r="AA1461" s="14"/>
      <c r="AB1461" s="14"/>
      <c r="AC1461" s="14"/>
    </row>
    <row r="1462" spans="1:29" ht="21.95" customHeight="1" x14ac:dyDescent="0.2">
      <c r="A1462" s="14"/>
      <c r="B1462" s="14"/>
      <c r="C1462" s="14"/>
      <c r="D1462" s="14"/>
      <c r="E1462" s="14"/>
      <c r="F1462" s="14"/>
      <c r="G1462" s="14"/>
      <c r="H1462" s="14"/>
      <c r="I1462" s="14"/>
      <c r="J1462" s="14"/>
      <c r="K1462" s="14"/>
      <c r="L1462" s="14"/>
      <c r="M1462" s="14"/>
      <c r="N1462" s="14"/>
      <c r="O1462" s="14"/>
      <c r="P1462" s="14"/>
      <c r="Q1462" s="14"/>
      <c r="R1462" s="14"/>
      <c r="S1462" s="14"/>
      <c r="T1462" s="14"/>
      <c r="U1462" s="14"/>
      <c r="V1462" s="14"/>
      <c r="W1462" s="14"/>
      <c r="X1462" s="14"/>
      <c r="Y1462" s="14"/>
      <c r="Z1462" s="14"/>
      <c r="AA1462" s="14"/>
      <c r="AB1462" s="14"/>
      <c r="AC1462" s="14"/>
    </row>
    <row r="1463" spans="1:29" ht="21.95" customHeight="1" x14ac:dyDescent="0.2">
      <c r="A1463" s="14"/>
      <c r="B1463" s="14"/>
      <c r="C1463" s="14"/>
      <c r="D1463" s="14"/>
      <c r="E1463" s="14"/>
      <c r="F1463" s="14"/>
      <c r="G1463" s="14"/>
      <c r="H1463" s="14"/>
      <c r="I1463" s="14"/>
      <c r="J1463" s="14"/>
      <c r="K1463" s="14"/>
      <c r="L1463" s="14"/>
      <c r="M1463" s="14"/>
      <c r="N1463" s="14"/>
      <c r="O1463" s="14"/>
      <c r="P1463" s="14"/>
      <c r="Q1463" s="14"/>
      <c r="R1463" s="14"/>
      <c r="S1463" s="14"/>
      <c r="T1463" s="14"/>
      <c r="U1463" s="14"/>
      <c r="V1463" s="14"/>
      <c r="W1463" s="14"/>
      <c r="X1463" s="14"/>
      <c r="Y1463" s="14"/>
      <c r="Z1463" s="14"/>
      <c r="AA1463" s="14"/>
      <c r="AB1463" s="14"/>
      <c r="AC1463" s="14"/>
    </row>
    <row r="1464" spans="1:29" ht="21.95" customHeight="1" x14ac:dyDescent="0.2">
      <c r="A1464" s="14"/>
      <c r="B1464" s="14"/>
      <c r="C1464" s="14"/>
      <c r="D1464" s="14"/>
      <c r="E1464" s="14"/>
      <c r="F1464" s="14"/>
      <c r="G1464" s="14"/>
      <c r="H1464" s="14"/>
      <c r="I1464" s="14"/>
      <c r="J1464" s="14"/>
      <c r="K1464" s="14"/>
      <c r="L1464" s="14"/>
      <c r="M1464" s="14"/>
      <c r="N1464" s="14"/>
      <c r="O1464" s="14"/>
      <c r="P1464" s="14"/>
      <c r="Q1464" s="14"/>
      <c r="R1464" s="14"/>
      <c r="S1464" s="14"/>
      <c r="T1464" s="14"/>
      <c r="U1464" s="14"/>
      <c r="V1464" s="14"/>
      <c r="W1464" s="14"/>
      <c r="X1464" s="14"/>
      <c r="Y1464" s="14"/>
      <c r="Z1464" s="14"/>
      <c r="AA1464" s="14"/>
      <c r="AB1464" s="14"/>
      <c r="AC1464" s="14"/>
    </row>
    <row r="1465" spans="1:29" ht="21.95" customHeight="1" x14ac:dyDescent="0.2">
      <c r="A1465" s="14"/>
      <c r="B1465" s="14"/>
      <c r="C1465" s="14"/>
      <c r="D1465" s="14"/>
      <c r="E1465" s="14"/>
      <c r="F1465" s="14"/>
      <c r="G1465" s="14"/>
      <c r="H1465" s="14"/>
      <c r="I1465" s="14"/>
      <c r="J1465" s="14"/>
      <c r="K1465" s="14"/>
      <c r="L1465" s="14"/>
      <c r="M1465" s="14"/>
      <c r="N1465" s="14"/>
      <c r="O1465" s="14"/>
      <c r="P1465" s="14"/>
      <c r="Q1465" s="14"/>
      <c r="R1465" s="14"/>
      <c r="S1465" s="14"/>
      <c r="T1465" s="14"/>
      <c r="U1465" s="14"/>
      <c r="V1465" s="14"/>
      <c r="W1465" s="14"/>
      <c r="X1465" s="14"/>
      <c r="Y1465" s="14"/>
      <c r="Z1465" s="14"/>
      <c r="AA1465" s="14"/>
      <c r="AB1465" s="14"/>
      <c r="AC1465" s="14"/>
    </row>
    <row r="1466" spans="1:29" ht="21.95" customHeight="1" x14ac:dyDescent="0.2">
      <c r="A1466" s="14"/>
      <c r="B1466" s="14"/>
      <c r="C1466" s="14"/>
      <c r="D1466" s="14"/>
      <c r="E1466" s="14"/>
      <c r="F1466" s="14"/>
      <c r="G1466" s="14"/>
      <c r="H1466" s="14"/>
      <c r="I1466" s="14"/>
      <c r="J1466" s="14"/>
      <c r="K1466" s="14"/>
      <c r="L1466" s="14"/>
      <c r="M1466" s="14"/>
      <c r="N1466" s="14"/>
      <c r="O1466" s="14"/>
      <c r="P1466" s="14"/>
      <c r="Q1466" s="14"/>
      <c r="R1466" s="14"/>
      <c r="S1466" s="14"/>
      <c r="T1466" s="14"/>
      <c r="U1466" s="14"/>
      <c r="V1466" s="14"/>
      <c r="W1466" s="14"/>
      <c r="X1466" s="14"/>
      <c r="Y1466" s="14"/>
      <c r="Z1466" s="14"/>
      <c r="AA1466" s="14"/>
      <c r="AB1466" s="14"/>
      <c r="AC1466" s="14"/>
    </row>
    <row r="1467" spans="1:29" ht="21.95" customHeight="1" x14ac:dyDescent="0.2">
      <c r="A1467" s="14"/>
      <c r="B1467" s="14"/>
      <c r="C1467" s="14"/>
      <c r="D1467" s="14"/>
      <c r="E1467" s="14"/>
      <c r="F1467" s="14"/>
      <c r="G1467" s="14"/>
      <c r="H1467" s="14"/>
      <c r="I1467" s="14"/>
      <c r="J1467" s="14"/>
      <c r="K1467" s="14"/>
      <c r="L1467" s="14"/>
      <c r="M1467" s="14"/>
      <c r="N1467" s="14"/>
      <c r="O1467" s="14"/>
      <c r="P1467" s="14"/>
      <c r="Q1467" s="14"/>
      <c r="R1467" s="14"/>
      <c r="S1467" s="14"/>
      <c r="T1467" s="14"/>
      <c r="U1467" s="14"/>
      <c r="V1467" s="14"/>
      <c r="W1467" s="14"/>
      <c r="X1467" s="14"/>
      <c r="Y1467" s="14"/>
      <c r="Z1467" s="14"/>
      <c r="AA1467" s="14"/>
      <c r="AB1467" s="14"/>
      <c r="AC1467" s="14"/>
    </row>
    <row r="1468" spans="1:29" ht="21.95" customHeight="1" x14ac:dyDescent="0.2">
      <c r="A1468" s="14"/>
      <c r="B1468" s="14"/>
      <c r="C1468" s="14"/>
      <c r="D1468" s="14"/>
      <c r="E1468" s="14"/>
      <c r="F1468" s="14"/>
      <c r="G1468" s="14"/>
      <c r="H1468" s="14"/>
      <c r="I1468" s="14"/>
      <c r="J1468" s="14"/>
      <c r="K1468" s="14"/>
      <c r="L1468" s="14"/>
      <c r="M1468" s="14"/>
      <c r="N1468" s="14"/>
      <c r="O1468" s="14"/>
      <c r="P1468" s="14"/>
      <c r="Q1468" s="14"/>
      <c r="R1468" s="14"/>
      <c r="S1468" s="14"/>
      <c r="T1468" s="14"/>
      <c r="U1468" s="14"/>
      <c r="V1468" s="14"/>
      <c r="W1468" s="14"/>
      <c r="X1468" s="14"/>
      <c r="Y1468" s="14"/>
      <c r="Z1468" s="14"/>
      <c r="AA1468" s="14"/>
      <c r="AB1468" s="14"/>
      <c r="AC1468" s="14"/>
    </row>
    <row r="1469" spans="1:29" ht="21.95" customHeight="1" x14ac:dyDescent="0.2">
      <c r="A1469" s="14"/>
      <c r="B1469" s="14"/>
      <c r="C1469" s="14"/>
      <c r="D1469" s="14"/>
      <c r="E1469" s="14"/>
      <c r="F1469" s="14"/>
      <c r="G1469" s="14"/>
      <c r="H1469" s="14"/>
      <c r="I1469" s="14"/>
      <c r="J1469" s="14"/>
      <c r="K1469" s="14"/>
      <c r="L1469" s="14"/>
      <c r="M1469" s="14"/>
      <c r="N1469" s="14"/>
      <c r="O1469" s="14"/>
      <c r="P1469" s="14"/>
      <c r="Q1469" s="14"/>
      <c r="R1469" s="14"/>
      <c r="S1469" s="14"/>
      <c r="T1469" s="14"/>
      <c r="U1469" s="14"/>
      <c r="V1469" s="14"/>
      <c r="W1469" s="14"/>
      <c r="X1469" s="14"/>
      <c r="Y1469" s="14"/>
      <c r="Z1469" s="14"/>
      <c r="AA1469" s="14"/>
      <c r="AB1469" s="14"/>
      <c r="AC1469" s="14"/>
    </row>
    <row r="1470" spans="1:29" ht="21.95" customHeight="1" x14ac:dyDescent="0.2">
      <c r="A1470" s="14"/>
      <c r="B1470" s="14"/>
      <c r="C1470" s="14"/>
      <c r="D1470" s="14"/>
      <c r="E1470" s="14"/>
      <c r="F1470" s="14"/>
      <c r="G1470" s="14"/>
      <c r="H1470" s="14"/>
      <c r="I1470" s="14"/>
      <c r="J1470" s="14"/>
      <c r="K1470" s="14"/>
      <c r="L1470" s="14"/>
      <c r="M1470" s="14"/>
      <c r="N1470" s="14"/>
      <c r="O1470" s="14"/>
      <c r="P1470" s="14"/>
      <c r="Q1470" s="14"/>
      <c r="R1470" s="14"/>
      <c r="S1470" s="14"/>
      <c r="T1470" s="14"/>
      <c r="U1470" s="14"/>
      <c r="V1470" s="14"/>
      <c r="W1470" s="14"/>
      <c r="X1470" s="14"/>
      <c r="Y1470" s="14"/>
      <c r="Z1470" s="14"/>
      <c r="AA1470" s="14"/>
      <c r="AB1470" s="14"/>
      <c r="AC1470" s="14"/>
    </row>
    <row r="1471" spans="1:29" ht="21.95" customHeight="1" x14ac:dyDescent="0.2">
      <c r="A1471" s="14"/>
      <c r="B1471" s="14"/>
      <c r="C1471" s="14"/>
      <c r="D1471" s="14"/>
      <c r="E1471" s="14"/>
      <c r="F1471" s="14"/>
      <c r="G1471" s="14"/>
      <c r="H1471" s="14"/>
      <c r="I1471" s="14"/>
      <c r="J1471" s="14"/>
      <c r="K1471" s="14"/>
      <c r="L1471" s="14"/>
      <c r="M1471" s="14"/>
      <c r="N1471" s="14"/>
      <c r="O1471" s="14"/>
      <c r="P1471" s="14"/>
      <c r="Q1471" s="14"/>
      <c r="R1471" s="14"/>
      <c r="S1471" s="14"/>
      <c r="T1471" s="14"/>
      <c r="U1471" s="14"/>
      <c r="V1471" s="14"/>
      <c r="W1471" s="14"/>
      <c r="X1471" s="14"/>
      <c r="Y1471" s="14"/>
      <c r="Z1471" s="14"/>
      <c r="AA1471" s="14"/>
      <c r="AB1471" s="14"/>
      <c r="AC1471" s="14"/>
    </row>
    <row r="1472" spans="1:29" ht="21.95" customHeight="1" x14ac:dyDescent="0.2">
      <c r="A1472" s="14"/>
      <c r="B1472" s="14"/>
      <c r="C1472" s="14"/>
      <c r="D1472" s="14"/>
      <c r="E1472" s="14"/>
      <c r="F1472" s="14"/>
      <c r="G1472" s="14"/>
      <c r="H1472" s="14"/>
      <c r="I1472" s="14"/>
      <c r="J1472" s="14"/>
      <c r="K1472" s="14"/>
      <c r="L1472" s="14"/>
      <c r="M1472" s="14"/>
      <c r="N1472" s="14"/>
      <c r="O1472" s="14"/>
      <c r="P1472" s="14"/>
      <c r="Q1472" s="14"/>
      <c r="R1472" s="14"/>
      <c r="S1472" s="14"/>
      <c r="T1472" s="14"/>
      <c r="U1472" s="14"/>
      <c r="V1472" s="14"/>
      <c r="W1472" s="14"/>
      <c r="X1472" s="14"/>
      <c r="Y1472" s="14"/>
      <c r="Z1472" s="14"/>
      <c r="AA1472" s="14"/>
      <c r="AB1472" s="14"/>
      <c r="AC1472" s="14"/>
    </row>
    <row r="1473" spans="1:29" ht="21.95" customHeight="1" x14ac:dyDescent="0.2">
      <c r="A1473" s="14"/>
      <c r="B1473" s="14"/>
      <c r="C1473" s="14"/>
      <c r="D1473" s="14"/>
      <c r="E1473" s="14"/>
      <c r="F1473" s="14"/>
      <c r="G1473" s="14"/>
      <c r="H1473" s="14"/>
      <c r="I1473" s="14"/>
      <c r="J1473" s="14"/>
      <c r="K1473" s="14"/>
      <c r="L1473" s="14"/>
      <c r="M1473" s="14"/>
      <c r="N1473" s="14"/>
      <c r="O1473" s="14"/>
      <c r="P1473" s="14"/>
      <c r="Q1473" s="14"/>
      <c r="R1473" s="14"/>
      <c r="S1473" s="14"/>
      <c r="T1473" s="14"/>
      <c r="U1473" s="14"/>
      <c r="V1473" s="14"/>
      <c r="W1473" s="14"/>
      <c r="X1473" s="14"/>
      <c r="Y1473" s="14"/>
      <c r="Z1473" s="14"/>
      <c r="AA1473" s="14"/>
      <c r="AB1473" s="14"/>
      <c r="AC1473" s="14"/>
    </row>
    <row r="1474" spans="1:29" ht="21.95" customHeight="1" x14ac:dyDescent="0.2">
      <c r="A1474" s="14"/>
      <c r="B1474" s="14"/>
      <c r="C1474" s="14"/>
      <c r="D1474" s="14"/>
      <c r="E1474" s="14"/>
      <c r="F1474" s="14"/>
      <c r="G1474" s="14"/>
      <c r="H1474" s="14"/>
      <c r="I1474" s="14"/>
      <c r="J1474" s="14"/>
      <c r="K1474" s="14"/>
      <c r="L1474" s="14"/>
      <c r="M1474" s="14"/>
      <c r="N1474" s="14"/>
      <c r="O1474" s="14"/>
      <c r="P1474" s="14"/>
      <c r="Q1474" s="14"/>
      <c r="R1474" s="14"/>
      <c r="S1474" s="14"/>
      <c r="T1474" s="14"/>
      <c r="U1474" s="14"/>
      <c r="V1474" s="14"/>
      <c r="W1474" s="14"/>
      <c r="X1474" s="14"/>
      <c r="Y1474" s="14"/>
      <c r="Z1474" s="14"/>
      <c r="AA1474" s="14"/>
      <c r="AB1474" s="14"/>
      <c r="AC1474" s="14"/>
    </row>
    <row r="1475" spans="1:29" ht="21.95" customHeight="1" x14ac:dyDescent="0.2">
      <c r="A1475" s="14"/>
      <c r="B1475" s="14"/>
      <c r="C1475" s="14"/>
      <c r="D1475" s="14"/>
      <c r="E1475" s="14"/>
      <c r="F1475" s="14"/>
      <c r="G1475" s="14"/>
      <c r="H1475" s="14"/>
      <c r="I1475" s="14"/>
      <c r="J1475" s="14"/>
      <c r="K1475" s="14"/>
      <c r="L1475" s="14"/>
      <c r="M1475" s="14"/>
      <c r="N1475" s="14"/>
      <c r="O1475" s="14"/>
      <c r="P1475" s="14"/>
      <c r="Q1475" s="14"/>
      <c r="R1475" s="14"/>
      <c r="S1475" s="14"/>
      <c r="T1475" s="14"/>
      <c r="U1475" s="14"/>
      <c r="V1475" s="14"/>
      <c r="W1475" s="14"/>
      <c r="X1475" s="14"/>
      <c r="Y1475" s="14"/>
      <c r="Z1475" s="14"/>
      <c r="AA1475" s="14"/>
      <c r="AB1475" s="14"/>
      <c r="AC1475" s="14"/>
    </row>
    <row r="1476" spans="1:29" ht="21.95" customHeight="1" x14ac:dyDescent="0.2">
      <c r="A1476" s="14"/>
      <c r="B1476" s="14"/>
      <c r="C1476" s="14"/>
      <c r="D1476" s="14"/>
      <c r="E1476" s="14"/>
      <c r="F1476" s="14"/>
      <c r="G1476" s="14"/>
      <c r="H1476" s="14"/>
      <c r="I1476" s="14"/>
      <c r="J1476" s="14"/>
      <c r="K1476" s="14"/>
      <c r="L1476" s="14"/>
      <c r="M1476" s="14"/>
      <c r="N1476" s="14"/>
      <c r="O1476" s="14"/>
      <c r="P1476" s="14"/>
      <c r="Q1476" s="14"/>
      <c r="R1476" s="14"/>
      <c r="S1476" s="14"/>
      <c r="T1476" s="14"/>
      <c r="U1476" s="14"/>
      <c r="V1476" s="14"/>
      <c r="W1476" s="14"/>
      <c r="X1476" s="14"/>
      <c r="Y1476" s="14"/>
      <c r="Z1476" s="14"/>
      <c r="AA1476" s="14"/>
      <c r="AB1476" s="14"/>
      <c r="AC1476" s="14"/>
    </row>
    <row r="1477" spans="1:29" ht="21.95" customHeight="1" x14ac:dyDescent="0.2">
      <c r="A1477" s="14"/>
      <c r="B1477" s="14"/>
      <c r="C1477" s="14"/>
      <c r="D1477" s="14"/>
      <c r="E1477" s="14"/>
      <c r="F1477" s="14"/>
      <c r="G1477" s="14"/>
      <c r="H1477" s="14"/>
      <c r="I1477" s="14"/>
      <c r="J1477" s="14"/>
      <c r="K1477" s="14"/>
      <c r="L1477" s="14"/>
      <c r="M1477" s="14"/>
      <c r="N1477" s="14"/>
      <c r="O1477" s="14"/>
      <c r="P1477" s="14"/>
      <c r="Q1477" s="14"/>
      <c r="R1477" s="14"/>
      <c r="S1477" s="14"/>
      <c r="T1477" s="14"/>
      <c r="U1477" s="14"/>
      <c r="V1477" s="14"/>
      <c r="W1477" s="14"/>
      <c r="X1477" s="14"/>
      <c r="Y1477" s="14"/>
      <c r="Z1477" s="14"/>
      <c r="AA1477" s="14"/>
      <c r="AB1477" s="14"/>
      <c r="AC1477" s="14"/>
    </row>
    <row r="1478" spans="1:29" ht="21.95" customHeight="1" x14ac:dyDescent="0.2">
      <c r="A1478" s="14"/>
      <c r="B1478" s="14"/>
      <c r="C1478" s="14"/>
      <c r="D1478" s="14"/>
      <c r="E1478" s="14"/>
      <c r="F1478" s="14"/>
      <c r="G1478" s="14"/>
      <c r="H1478" s="14"/>
      <c r="I1478" s="14"/>
      <c r="J1478" s="14"/>
      <c r="K1478" s="14"/>
      <c r="L1478" s="14"/>
      <c r="M1478" s="14"/>
      <c r="N1478" s="14"/>
      <c r="O1478" s="14"/>
      <c r="P1478" s="14"/>
      <c r="Q1478" s="14"/>
      <c r="R1478" s="14"/>
      <c r="S1478" s="14"/>
      <c r="T1478" s="14"/>
      <c r="U1478" s="14"/>
      <c r="V1478" s="14"/>
      <c r="W1478" s="14"/>
      <c r="X1478" s="14"/>
      <c r="Y1478" s="14"/>
      <c r="Z1478" s="14"/>
      <c r="AA1478" s="14"/>
      <c r="AB1478" s="14"/>
      <c r="AC1478" s="14"/>
    </row>
    <row r="1479" spans="1:29" ht="21.95" customHeight="1" x14ac:dyDescent="0.2">
      <c r="A1479" s="14"/>
      <c r="B1479" s="14"/>
      <c r="C1479" s="14"/>
      <c r="D1479" s="14"/>
      <c r="E1479" s="14"/>
      <c r="F1479" s="14"/>
      <c r="G1479" s="14"/>
      <c r="H1479" s="14"/>
      <c r="I1479" s="14"/>
      <c r="J1479" s="14"/>
      <c r="K1479" s="14"/>
      <c r="L1479" s="14"/>
      <c r="M1479" s="14"/>
      <c r="N1479" s="14"/>
      <c r="O1479" s="14"/>
      <c r="P1479" s="14"/>
      <c r="Q1479" s="14"/>
      <c r="R1479" s="14"/>
      <c r="S1479" s="14"/>
      <c r="T1479" s="14"/>
      <c r="U1479" s="14"/>
      <c r="V1479" s="14"/>
      <c r="W1479" s="14"/>
      <c r="X1479" s="14"/>
      <c r="Y1479" s="14"/>
      <c r="Z1479" s="14"/>
      <c r="AA1479" s="14"/>
      <c r="AB1479" s="14"/>
      <c r="AC1479" s="14"/>
    </row>
    <row r="1480" spans="1:29" ht="21.95" customHeight="1" x14ac:dyDescent="0.2">
      <c r="A1480" s="14"/>
      <c r="B1480" s="14"/>
      <c r="C1480" s="14"/>
      <c r="D1480" s="14"/>
      <c r="E1480" s="14"/>
      <c r="F1480" s="14"/>
      <c r="G1480" s="14"/>
      <c r="H1480" s="14"/>
      <c r="I1480" s="14"/>
      <c r="J1480" s="14"/>
      <c r="K1480" s="14"/>
      <c r="L1480" s="14"/>
      <c r="M1480" s="14"/>
      <c r="N1480" s="14"/>
      <c r="O1480" s="14"/>
      <c r="P1480" s="14"/>
      <c r="Q1480" s="14"/>
      <c r="R1480" s="14"/>
      <c r="S1480" s="14"/>
      <c r="T1480" s="14"/>
      <c r="U1480" s="14"/>
      <c r="V1480" s="14"/>
      <c r="W1480" s="14"/>
      <c r="X1480" s="14"/>
      <c r="Y1480" s="14"/>
      <c r="Z1480" s="14"/>
      <c r="AA1480" s="14"/>
      <c r="AB1480" s="14"/>
      <c r="AC1480" s="14"/>
    </row>
    <row r="1481" spans="1:29" ht="21.95" customHeight="1" x14ac:dyDescent="0.2">
      <c r="A1481" s="14"/>
      <c r="B1481" s="14"/>
      <c r="C1481" s="14"/>
      <c r="D1481" s="14"/>
      <c r="E1481" s="14"/>
      <c r="F1481" s="14"/>
      <c r="G1481" s="14"/>
      <c r="H1481" s="14"/>
      <c r="I1481" s="14"/>
      <c r="J1481" s="14"/>
      <c r="K1481" s="14"/>
      <c r="L1481" s="14"/>
      <c r="M1481" s="14"/>
      <c r="N1481" s="14"/>
      <c r="O1481" s="14"/>
      <c r="P1481" s="14"/>
      <c r="Q1481" s="14"/>
      <c r="R1481" s="14"/>
      <c r="S1481" s="14"/>
      <c r="T1481" s="14"/>
      <c r="U1481" s="14"/>
      <c r="V1481" s="14"/>
      <c r="W1481" s="14"/>
      <c r="X1481" s="14"/>
      <c r="Y1481" s="14"/>
      <c r="Z1481" s="14"/>
      <c r="AA1481" s="14"/>
      <c r="AB1481" s="14"/>
      <c r="AC1481" s="14"/>
    </row>
    <row r="1482" spans="1:29" ht="21.95" customHeight="1" x14ac:dyDescent="0.2">
      <c r="A1482" s="14"/>
      <c r="B1482" s="14"/>
      <c r="C1482" s="14"/>
      <c r="D1482" s="14"/>
      <c r="E1482" s="14"/>
      <c r="F1482" s="14"/>
      <c r="G1482" s="14"/>
      <c r="H1482" s="14"/>
      <c r="I1482" s="14"/>
      <c r="J1482" s="14"/>
      <c r="K1482" s="14"/>
      <c r="L1482" s="14"/>
      <c r="M1482" s="14"/>
      <c r="N1482" s="14"/>
      <c r="O1482" s="14"/>
      <c r="P1482" s="14"/>
      <c r="Q1482" s="14"/>
      <c r="R1482" s="14"/>
      <c r="S1482" s="14"/>
      <c r="T1482" s="14"/>
      <c r="U1482" s="14"/>
      <c r="V1482" s="14"/>
      <c r="W1482" s="14"/>
      <c r="X1482" s="14"/>
      <c r="Y1482" s="14"/>
      <c r="Z1482" s="14"/>
      <c r="AA1482" s="14"/>
      <c r="AB1482" s="14"/>
      <c r="AC1482" s="14"/>
    </row>
    <row r="1483" spans="1:29" ht="21.95" customHeight="1" x14ac:dyDescent="0.2">
      <c r="A1483" s="14"/>
      <c r="B1483" s="14"/>
      <c r="C1483" s="14"/>
      <c r="D1483" s="14"/>
      <c r="E1483" s="14"/>
      <c r="F1483" s="14"/>
      <c r="G1483" s="14"/>
      <c r="H1483" s="14"/>
      <c r="I1483" s="14"/>
      <c r="J1483" s="14"/>
      <c r="K1483" s="14"/>
      <c r="L1483" s="14"/>
      <c r="M1483" s="14"/>
      <c r="N1483" s="14"/>
      <c r="O1483" s="14"/>
      <c r="P1483" s="14"/>
      <c r="Q1483" s="14"/>
      <c r="R1483" s="14"/>
      <c r="S1483" s="14"/>
      <c r="T1483" s="14"/>
      <c r="U1483" s="14"/>
      <c r="V1483" s="14"/>
      <c r="W1483" s="14"/>
      <c r="X1483" s="14"/>
      <c r="Y1483" s="14"/>
      <c r="Z1483" s="14"/>
      <c r="AA1483" s="14"/>
      <c r="AB1483" s="14"/>
      <c r="AC1483" s="14"/>
    </row>
    <row r="1484" spans="1:29" ht="21.95" customHeight="1" x14ac:dyDescent="0.2">
      <c r="A1484" s="14"/>
      <c r="B1484" s="14"/>
      <c r="C1484" s="14"/>
      <c r="D1484" s="14"/>
      <c r="E1484" s="14"/>
      <c r="F1484" s="14"/>
      <c r="G1484" s="14"/>
      <c r="H1484" s="14"/>
      <c r="I1484" s="14"/>
      <c r="J1484" s="14"/>
      <c r="K1484" s="14"/>
      <c r="L1484" s="14"/>
      <c r="M1484" s="14"/>
      <c r="N1484" s="14"/>
      <c r="O1484" s="14"/>
      <c r="P1484" s="14"/>
      <c r="Q1484" s="14"/>
      <c r="R1484" s="14"/>
      <c r="S1484" s="14"/>
      <c r="T1484" s="14"/>
      <c r="U1484" s="14"/>
      <c r="V1484" s="14"/>
      <c r="W1484" s="14"/>
      <c r="X1484" s="14"/>
      <c r="Y1484" s="14"/>
      <c r="Z1484" s="14"/>
      <c r="AA1484" s="14"/>
      <c r="AB1484" s="14"/>
      <c r="AC1484" s="14"/>
    </row>
    <row r="1485" spans="1:29" ht="21.95" customHeight="1" x14ac:dyDescent="0.2">
      <c r="A1485" s="14"/>
      <c r="B1485" s="14"/>
      <c r="C1485" s="14"/>
      <c r="D1485" s="14"/>
      <c r="E1485" s="14"/>
      <c r="F1485" s="14"/>
      <c r="G1485" s="14"/>
      <c r="H1485" s="14"/>
      <c r="I1485" s="14"/>
      <c r="J1485" s="14"/>
      <c r="K1485" s="14"/>
      <c r="L1485" s="14"/>
      <c r="M1485" s="14"/>
      <c r="N1485" s="14"/>
      <c r="O1485" s="14"/>
      <c r="P1485" s="14"/>
      <c r="Q1485" s="14"/>
      <c r="R1485" s="14"/>
      <c r="S1485" s="14"/>
      <c r="T1485" s="14"/>
      <c r="U1485" s="14"/>
      <c r="V1485" s="14"/>
      <c r="W1485" s="14"/>
      <c r="X1485" s="14"/>
      <c r="Y1485" s="14"/>
      <c r="Z1485" s="14"/>
      <c r="AA1485" s="14"/>
      <c r="AB1485" s="14"/>
      <c r="AC1485" s="14"/>
    </row>
    <row r="1486" spans="1:29" ht="21.95" customHeight="1" x14ac:dyDescent="0.2">
      <c r="A1486" s="14"/>
      <c r="B1486" s="14"/>
      <c r="C1486" s="14"/>
      <c r="D1486" s="14"/>
      <c r="E1486" s="14"/>
      <c r="F1486" s="14"/>
      <c r="G1486" s="14"/>
      <c r="H1486" s="14"/>
      <c r="I1486" s="14"/>
      <c r="J1486" s="14"/>
      <c r="K1486" s="14"/>
      <c r="L1486" s="14"/>
      <c r="M1486" s="14"/>
      <c r="N1486" s="14"/>
      <c r="O1486" s="14"/>
      <c r="P1486" s="14"/>
      <c r="Q1486" s="14"/>
      <c r="R1486" s="14"/>
      <c r="S1486" s="14"/>
      <c r="T1486" s="14"/>
      <c r="U1486" s="14"/>
      <c r="V1486" s="14"/>
      <c r="W1486" s="14"/>
      <c r="X1486" s="14"/>
      <c r="Y1486" s="14"/>
      <c r="Z1486" s="14"/>
      <c r="AA1486" s="14"/>
      <c r="AB1486" s="14"/>
      <c r="AC1486" s="14"/>
    </row>
    <row r="1487" spans="1:29" ht="21.95" customHeight="1" x14ac:dyDescent="0.2">
      <c r="A1487" s="14"/>
      <c r="B1487" s="14"/>
      <c r="C1487" s="14"/>
      <c r="D1487" s="14"/>
      <c r="E1487" s="14"/>
      <c r="F1487" s="14"/>
      <c r="G1487" s="14"/>
      <c r="H1487" s="14"/>
      <c r="I1487" s="14"/>
      <c r="J1487" s="14"/>
      <c r="K1487" s="14"/>
      <c r="L1487" s="14"/>
      <c r="M1487" s="14"/>
      <c r="N1487" s="14"/>
      <c r="O1487" s="14"/>
      <c r="P1487" s="14"/>
      <c r="Q1487" s="14"/>
      <c r="R1487" s="14"/>
      <c r="S1487" s="14"/>
      <c r="T1487" s="14"/>
      <c r="U1487" s="14"/>
      <c r="V1487" s="14"/>
      <c r="W1487" s="14"/>
      <c r="X1487" s="14"/>
      <c r="Y1487" s="14"/>
      <c r="Z1487" s="14"/>
      <c r="AA1487" s="14"/>
      <c r="AB1487" s="14"/>
      <c r="AC1487" s="14"/>
    </row>
    <row r="1488" spans="1:29" ht="21.95" customHeight="1" x14ac:dyDescent="0.2">
      <c r="A1488" s="14"/>
      <c r="B1488" s="14"/>
      <c r="C1488" s="14"/>
      <c r="D1488" s="14"/>
      <c r="E1488" s="14"/>
      <c r="F1488" s="14"/>
      <c r="G1488" s="14"/>
      <c r="H1488" s="14"/>
      <c r="I1488" s="14"/>
      <c r="J1488" s="14"/>
      <c r="K1488" s="14"/>
      <c r="L1488" s="14"/>
      <c r="M1488" s="14"/>
      <c r="N1488" s="14"/>
      <c r="O1488" s="14"/>
      <c r="P1488" s="14"/>
      <c r="Q1488" s="14"/>
      <c r="R1488" s="14"/>
      <c r="S1488" s="14"/>
      <c r="T1488" s="14"/>
      <c r="U1488" s="14"/>
      <c r="V1488" s="14"/>
      <c r="W1488" s="14"/>
      <c r="X1488" s="14"/>
      <c r="Y1488" s="14"/>
      <c r="Z1488" s="14"/>
      <c r="AA1488" s="14"/>
      <c r="AB1488" s="14"/>
      <c r="AC1488" s="14"/>
    </row>
    <row r="1489" spans="1:29" ht="21.95" customHeight="1" x14ac:dyDescent="0.2">
      <c r="A1489" s="14"/>
      <c r="B1489" s="14"/>
      <c r="C1489" s="14"/>
      <c r="D1489" s="14"/>
      <c r="E1489" s="14"/>
      <c r="F1489" s="14"/>
      <c r="G1489" s="14"/>
      <c r="H1489" s="14"/>
      <c r="I1489" s="14"/>
      <c r="J1489" s="14"/>
      <c r="K1489" s="14"/>
      <c r="L1489" s="14"/>
      <c r="M1489" s="14"/>
      <c r="N1489" s="14"/>
      <c r="O1489" s="14"/>
      <c r="P1489" s="14"/>
      <c r="Q1489" s="14"/>
      <c r="R1489" s="14"/>
      <c r="S1489" s="14"/>
      <c r="T1489" s="14"/>
      <c r="U1489" s="14"/>
      <c r="V1489" s="14"/>
      <c r="W1489" s="14"/>
      <c r="X1489" s="14"/>
      <c r="Y1489" s="14"/>
      <c r="Z1489" s="14"/>
      <c r="AA1489" s="14"/>
      <c r="AB1489" s="14"/>
      <c r="AC1489" s="14"/>
    </row>
    <row r="1490" spans="1:29" ht="21.95" customHeight="1" x14ac:dyDescent="0.2">
      <c r="A1490" s="14"/>
      <c r="B1490" s="14"/>
      <c r="C1490" s="14"/>
      <c r="D1490" s="14"/>
      <c r="E1490" s="14"/>
      <c r="F1490" s="14"/>
      <c r="G1490" s="14"/>
      <c r="H1490" s="14"/>
      <c r="I1490" s="14"/>
      <c r="J1490" s="14"/>
      <c r="K1490" s="14"/>
      <c r="L1490" s="14"/>
      <c r="M1490" s="14"/>
      <c r="N1490" s="14"/>
      <c r="O1490" s="14"/>
      <c r="P1490" s="14"/>
      <c r="Q1490" s="14"/>
      <c r="R1490" s="14"/>
      <c r="S1490" s="14"/>
      <c r="T1490" s="14"/>
      <c r="U1490" s="14"/>
      <c r="V1490" s="14"/>
      <c r="W1490" s="14"/>
      <c r="X1490" s="14"/>
      <c r="Y1490" s="14"/>
      <c r="Z1490" s="14"/>
      <c r="AA1490" s="14"/>
      <c r="AB1490" s="14"/>
      <c r="AC1490" s="14"/>
    </row>
    <row r="1491" spans="1:29" ht="21.95" customHeight="1" x14ac:dyDescent="0.2">
      <c r="A1491" s="14"/>
      <c r="B1491" s="14"/>
      <c r="C1491" s="14"/>
      <c r="D1491" s="14"/>
      <c r="E1491" s="14"/>
      <c r="F1491" s="14"/>
      <c r="G1491" s="14"/>
      <c r="H1491" s="14"/>
      <c r="I1491" s="14"/>
      <c r="J1491" s="14"/>
      <c r="K1491" s="14"/>
      <c r="L1491" s="14"/>
      <c r="M1491" s="14"/>
      <c r="N1491" s="14"/>
      <c r="O1491" s="14"/>
      <c r="P1491" s="14"/>
      <c r="Q1491" s="14"/>
      <c r="R1491" s="14"/>
      <c r="S1491" s="14"/>
      <c r="T1491" s="14"/>
      <c r="U1491" s="14"/>
      <c r="V1491" s="14"/>
      <c r="W1491" s="14"/>
      <c r="X1491" s="14"/>
      <c r="Y1491" s="14"/>
      <c r="Z1491" s="14"/>
      <c r="AA1491" s="14"/>
      <c r="AB1491" s="14"/>
      <c r="AC1491" s="14"/>
    </row>
    <row r="1492" spans="1:29" ht="21.95" customHeight="1" x14ac:dyDescent="0.2">
      <c r="A1492" s="14"/>
      <c r="B1492" s="14"/>
      <c r="C1492" s="14"/>
      <c r="D1492" s="14"/>
      <c r="E1492" s="14"/>
      <c r="F1492" s="14"/>
      <c r="G1492" s="14"/>
      <c r="H1492" s="14"/>
      <c r="I1492" s="14"/>
      <c r="J1492" s="14"/>
      <c r="K1492" s="14"/>
      <c r="L1492" s="14"/>
      <c r="M1492" s="14"/>
      <c r="N1492" s="14"/>
      <c r="O1492" s="14"/>
      <c r="P1492" s="14"/>
      <c r="Q1492" s="14"/>
      <c r="R1492" s="14"/>
      <c r="S1492" s="14"/>
      <c r="T1492" s="14"/>
      <c r="U1492" s="14"/>
      <c r="V1492" s="14"/>
      <c r="W1492" s="14"/>
      <c r="X1492" s="14"/>
      <c r="Y1492" s="14"/>
      <c r="Z1492" s="14"/>
      <c r="AA1492" s="14"/>
      <c r="AB1492" s="14"/>
      <c r="AC1492" s="14"/>
    </row>
    <row r="1493" spans="1:29" ht="21.95" customHeight="1" x14ac:dyDescent="0.2">
      <c r="A1493" s="14"/>
      <c r="B1493" s="14"/>
      <c r="C1493" s="14"/>
      <c r="D1493" s="14"/>
      <c r="E1493" s="14"/>
      <c r="F1493" s="14"/>
      <c r="G1493" s="14"/>
      <c r="H1493" s="14"/>
      <c r="I1493" s="14"/>
      <c r="J1493" s="14"/>
      <c r="K1493" s="14"/>
      <c r="L1493" s="14"/>
      <c r="M1493" s="14"/>
      <c r="N1493" s="14"/>
      <c r="O1493" s="14"/>
      <c r="P1493" s="14"/>
      <c r="Q1493" s="14"/>
      <c r="R1493" s="14"/>
      <c r="S1493" s="14"/>
      <c r="T1493" s="14"/>
      <c r="U1493" s="14"/>
      <c r="V1493" s="14"/>
      <c r="W1493" s="14"/>
      <c r="X1493" s="14"/>
      <c r="Y1493" s="14"/>
      <c r="Z1493" s="14"/>
      <c r="AA1493" s="14"/>
      <c r="AB1493" s="14"/>
      <c r="AC1493" s="14"/>
    </row>
    <row r="1494" spans="1:29" ht="21.95" customHeight="1" x14ac:dyDescent="0.2">
      <c r="A1494" s="14"/>
      <c r="B1494" s="14"/>
      <c r="C1494" s="14"/>
      <c r="D1494" s="14"/>
      <c r="E1494" s="14"/>
      <c r="F1494" s="14"/>
      <c r="G1494" s="14"/>
      <c r="H1494" s="14"/>
      <c r="I1494" s="14"/>
      <c r="J1494" s="14"/>
      <c r="K1494" s="14"/>
      <c r="L1494" s="14"/>
      <c r="M1494" s="14"/>
      <c r="N1494" s="14"/>
      <c r="O1494" s="14"/>
      <c r="P1494" s="14"/>
      <c r="Q1494" s="14"/>
      <c r="R1494" s="14"/>
      <c r="S1494" s="14"/>
      <c r="T1494" s="14"/>
      <c r="U1494" s="14"/>
      <c r="V1494" s="14"/>
      <c r="W1494" s="14"/>
      <c r="X1494" s="14"/>
      <c r="Y1494" s="14"/>
      <c r="Z1494" s="14"/>
      <c r="AA1494" s="14"/>
      <c r="AB1494" s="14"/>
      <c r="AC1494" s="14"/>
    </row>
    <row r="1495" spans="1:29" ht="21.95" customHeight="1" x14ac:dyDescent="0.2">
      <c r="A1495" s="14"/>
      <c r="B1495" s="14"/>
      <c r="C1495" s="14"/>
      <c r="D1495" s="14"/>
      <c r="E1495" s="14"/>
      <c r="F1495" s="14"/>
      <c r="G1495" s="14"/>
      <c r="H1495" s="14"/>
      <c r="I1495" s="14"/>
      <c r="J1495" s="14"/>
      <c r="K1495" s="14"/>
      <c r="L1495" s="14"/>
      <c r="M1495" s="14"/>
      <c r="N1495" s="14"/>
      <c r="O1495" s="14"/>
      <c r="P1495" s="14"/>
      <c r="Q1495" s="14"/>
      <c r="R1495" s="14"/>
      <c r="S1495" s="14"/>
      <c r="T1495" s="14"/>
      <c r="U1495" s="14"/>
      <c r="V1495" s="14"/>
      <c r="W1495" s="14"/>
      <c r="X1495" s="14"/>
      <c r="Y1495" s="14"/>
      <c r="Z1495" s="14"/>
      <c r="AA1495" s="14"/>
      <c r="AB1495" s="14"/>
      <c r="AC1495" s="14"/>
    </row>
    <row r="1496" spans="1:29" ht="21.95" customHeight="1" x14ac:dyDescent="0.2">
      <c r="A1496" s="14"/>
      <c r="B1496" s="14"/>
      <c r="C1496" s="14"/>
      <c r="D1496" s="14"/>
      <c r="E1496" s="14"/>
      <c r="F1496" s="14"/>
      <c r="G1496" s="14"/>
      <c r="H1496" s="14"/>
      <c r="I1496" s="14"/>
      <c r="J1496" s="14"/>
      <c r="K1496" s="14"/>
      <c r="L1496" s="14"/>
      <c r="M1496" s="14"/>
      <c r="N1496" s="14"/>
      <c r="O1496" s="14"/>
      <c r="P1496" s="14"/>
      <c r="Q1496" s="14"/>
      <c r="R1496" s="14"/>
      <c r="S1496" s="14"/>
      <c r="T1496" s="14"/>
      <c r="U1496" s="14"/>
      <c r="V1496" s="14"/>
      <c r="W1496" s="14"/>
      <c r="X1496" s="14"/>
      <c r="Y1496" s="14"/>
      <c r="Z1496" s="14"/>
      <c r="AA1496" s="14"/>
      <c r="AB1496" s="14"/>
      <c r="AC1496" s="14"/>
    </row>
    <row r="1497" spans="1:29" ht="21.95" customHeight="1" x14ac:dyDescent="0.2">
      <c r="A1497" s="14"/>
      <c r="B1497" s="14"/>
      <c r="C1497" s="14"/>
      <c r="D1497" s="14"/>
      <c r="E1497" s="14"/>
      <c r="F1497" s="14"/>
      <c r="G1497" s="14"/>
      <c r="H1497" s="14"/>
      <c r="I1497" s="14"/>
      <c r="J1497" s="14"/>
      <c r="K1497" s="14"/>
      <c r="L1497" s="14"/>
      <c r="M1497" s="14"/>
      <c r="N1497" s="14"/>
      <c r="O1497" s="14"/>
      <c r="P1497" s="14"/>
      <c r="Q1497" s="14"/>
      <c r="R1497" s="14"/>
      <c r="S1497" s="14"/>
      <c r="T1497" s="14"/>
      <c r="U1497" s="14"/>
      <c r="V1497" s="14"/>
      <c r="W1497" s="14"/>
      <c r="X1497" s="14"/>
      <c r="Y1497" s="14"/>
      <c r="Z1497" s="14"/>
      <c r="AA1497" s="14"/>
      <c r="AB1497" s="14"/>
      <c r="AC1497" s="14"/>
    </row>
    <row r="1498" spans="1:29" ht="21.95" customHeight="1" x14ac:dyDescent="0.2">
      <c r="A1498" s="14"/>
      <c r="B1498" s="14"/>
      <c r="C1498" s="14"/>
      <c r="D1498" s="14"/>
      <c r="E1498" s="14"/>
      <c r="F1498" s="14"/>
      <c r="G1498" s="14"/>
      <c r="H1498" s="14"/>
      <c r="I1498" s="14"/>
      <c r="J1498" s="14"/>
      <c r="K1498" s="14"/>
      <c r="L1498" s="14"/>
      <c r="M1498" s="14"/>
      <c r="N1498" s="14"/>
      <c r="O1498" s="14"/>
      <c r="P1498" s="14"/>
      <c r="Q1498" s="14"/>
      <c r="R1498" s="14"/>
      <c r="S1498" s="14"/>
      <c r="T1498" s="14"/>
      <c r="U1498" s="14"/>
      <c r="V1498" s="14"/>
      <c r="W1498" s="14"/>
      <c r="X1498" s="14"/>
      <c r="Y1498" s="14"/>
      <c r="Z1498" s="14"/>
      <c r="AA1498" s="14"/>
      <c r="AB1498" s="14"/>
      <c r="AC1498" s="14"/>
    </row>
    <row r="1499" spans="1:29" ht="21.95" customHeight="1" x14ac:dyDescent="0.2">
      <c r="A1499" s="14"/>
      <c r="B1499" s="14"/>
      <c r="C1499" s="14"/>
      <c r="D1499" s="14"/>
      <c r="E1499" s="14"/>
      <c r="F1499" s="14"/>
      <c r="G1499" s="14"/>
      <c r="H1499" s="14"/>
      <c r="I1499" s="14"/>
      <c r="J1499" s="14"/>
      <c r="K1499" s="14"/>
      <c r="L1499" s="14"/>
      <c r="M1499" s="14"/>
      <c r="N1499" s="14"/>
      <c r="O1499" s="14"/>
      <c r="P1499" s="14"/>
      <c r="Q1499" s="14"/>
      <c r="R1499" s="14"/>
      <c r="S1499" s="14"/>
      <c r="T1499" s="14"/>
      <c r="U1499" s="14"/>
      <c r="V1499" s="14"/>
      <c r="W1499" s="14"/>
      <c r="X1499" s="14"/>
      <c r="Y1499" s="14"/>
      <c r="Z1499" s="14"/>
      <c r="AA1499" s="14"/>
      <c r="AB1499" s="14"/>
      <c r="AC1499" s="14"/>
    </row>
    <row r="1500" spans="1:29" ht="21.95" customHeight="1" x14ac:dyDescent="0.2">
      <c r="A1500" s="14"/>
      <c r="B1500" s="14"/>
      <c r="C1500" s="14"/>
      <c r="D1500" s="14"/>
      <c r="E1500" s="14"/>
      <c r="F1500" s="14"/>
      <c r="G1500" s="14"/>
      <c r="H1500" s="14"/>
      <c r="I1500" s="14"/>
      <c r="J1500" s="14"/>
      <c r="K1500" s="14"/>
      <c r="L1500" s="14"/>
      <c r="M1500" s="14"/>
      <c r="N1500" s="14"/>
      <c r="O1500" s="14"/>
      <c r="P1500" s="14"/>
      <c r="Q1500" s="14"/>
      <c r="R1500" s="14"/>
      <c r="S1500" s="14"/>
      <c r="T1500" s="14"/>
      <c r="U1500" s="14"/>
      <c r="V1500" s="14"/>
      <c r="W1500" s="14"/>
      <c r="X1500" s="14"/>
      <c r="Y1500" s="14"/>
      <c r="Z1500" s="14"/>
      <c r="AA1500" s="14"/>
      <c r="AB1500" s="14"/>
      <c r="AC1500" s="14"/>
    </row>
    <row r="1501" spans="1:29" ht="21.95" customHeight="1" x14ac:dyDescent="0.2">
      <c r="A1501" s="14"/>
      <c r="B1501" s="14"/>
      <c r="C1501" s="14"/>
      <c r="D1501" s="14"/>
      <c r="E1501" s="14"/>
      <c r="F1501" s="14"/>
      <c r="G1501" s="14"/>
      <c r="H1501" s="14"/>
      <c r="I1501" s="14"/>
      <c r="J1501" s="14"/>
      <c r="K1501" s="14"/>
      <c r="L1501" s="14"/>
      <c r="M1501" s="14"/>
      <c r="N1501" s="14"/>
      <c r="O1501" s="14"/>
      <c r="P1501" s="14"/>
      <c r="Q1501" s="14"/>
      <c r="R1501" s="14"/>
      <c r="S1501" s="14"/>
      <c r="T1501" s="14"/>
      <c r="U1501" s="14"/>
      <c r="V1501" s="14"/>
      <c r="W1501" s="14"/>
      <c r="X1501" s="14"/>
      <c r="Y1501" s="14"/>
      <c r="Z1501" s="14"/>
      <c r="AA1501" s="14"/>
      <c r="AB1501" s="14"/>
      <c r="AC1501" s="14"/>
    </row>
    <row r="1502" spans="1:29" ht="21.95" customHeight="1" x14ac:dyDescent="0.2">
      <c r="A1502" s="14"/>
      <c r="B1502" s="14"/>
      <c r="C1502" s="14"/>
      <c r="D1502" s="14"/>
      <c r="E1502" s="14"/>
      <c r="F1502" s="14"/>
      <c r="G1502" s="14"/>
      <c r="H1502" s="14"/>
      <c r="I1502" s="14"/>
      <c r="J1502" s="14"/>
      <c r="K1502" s="14"/>
      <c r="L1502" s="14"/>
      <c r="M1502" s="14"/>
      <c r="N1502" s="14"/>
      <c r="O1502" s="14"/>
      <c r="P1502" s="14"/>
      <c r="Q1502" s="14"/>
      <c r="R1502" s="14"/>
      <c r="S1502" s="14"/>
      <c r="T1502" s="14"/>
      <c r="U1502" s="14"/>
      <c r="V1502" s="14"/>
      <c r="W1502" s="14"/>
      <c r="X1502" s="14"/>
      <c r="Y1502" s="14"/>
      <c r="Z1502" s="14"/>
      <c r="AA1502" s="14"/>
      <c r="AB1502" s="14"/>
      <c r="AC1502" s="14"/>
    </row>
    <row r="1503" spans="1:29" ht="21.95" customHeight="1" x14ac:dyDescent="0.2">
      <c r="A1503" s="14"/>
      <c r="B1503" s="14"/>
      <c r="C1503" s="14"/>
      <c r="D1503" s="14"/>
      <c r="E1503" s="14"/>
      <c r="F1503" s="14"/>
      <c r="G1503" s="14"/>
      <c r="H1503" s="14"/>
      <c r="I1503" s="14"/>
      <c r="J1503" s="14"/>
      <c r="K1503" s="14"/>
      <c r="L1503" s="14"/>
      <c r="M1503" s="14"/>
      <c r="N1503" s="14"/>
      <c r="O1503" s="14"/>
      <c r="P1503" s="14"/>
      <c r="Q1503" s="14"/>
      <c r="R1503" s="14"/>
      <c r="S1503" s="14"/>
      <c r="T1503" s="14"/>
      <c r="U1503" s="14"/>
      <c r="V1503" s="14"/>
      <c r="W1503" s="14"/>
      <c r="X1503" s="14"/>
      <c r="Y1503" s="14"/>
      <c r="Z1503" s="14"/>
      <c r="AA1503" s="14"/>
      <c r="AB1503" s="14"/>
      <c r="AC1503" s="14"/>
    </row>
    <row r="1504" spans="1:29" ht="21.95" customHeight="1" x14ac:dyDescent="0.2">
      <c r="A1504" s="14"/>
      <c r="B1504" s="14"/>
      <c r="C1504" s="14"/>
      <c r="D1504" s="14"/>
      <c r="E1504" s="14"/>
      <c r="F1504" s="14"/>
      <c r="G1504" s="14"/>
      <c r="H1504" s="14"/>
      <c r="I1504" s="14"/>
      <c r="J1504" s="14"/>
      <c r="K1504" s="14"/>
      <c r="L1504" s="14"/>
      <c r="M1504" s="14"/>
      <c r="N1504" s="14"/>
      <c r="O1504" s="14"/>
      <c r="P1504" s="14"/>
      <c r="Q1504" s="14"/>
      <c r="R1504" s="14"/>
      <c r="S1504" s="14"/>
      <c r="T1504" s="14"/>
      <c r="U1504" s="14"/>
      <c r="V1504" s="14"/>
      <c r="W1504" s="14"/>
      <c r="X1504" s="14"/>
      <c r="Y1504" s="14"/>
      <c r="Z1504" s="14"/>
      <c r="AA1504" s="14"/>
      <c r="AB1504" s="14"/>
      <c r="AC1504" s="14"/>
    </row>
    <row r="1505" spans="1:29" ht="21.95" customHeight="1" x14ac:dyDescent="0.2">
      <c r="A1505" s="14"/>
      <c r="B1505" s="14"/>
      <c r="C1505" s="14"/>
      <c r="D1505" s="14"/>
      <c r="E1505" s="14"/>
      <c r="F1505" s="14"/>
      <c r="G1505" s="14"/>
      <c r="H1505" s="14"/>
      <c r="I1505" s="14"/>
      <c r="J1505" s="14"/>
      <c r="K1505" s="14"/>
      <c r="L1505" s="14"/>
      <c r="M1505" s="14"/>
      <c r="N1505" s="14"/>
      <c r="O1505" s="14"/>
      <c r="P1505" s="14"/>
      <c r="Q1505" s="14"/>
      <c r="R1505" s="14"/>
      <c r="S1505" s="14"/>
      <c r="T1505" s="14"/>
      <c r="U1505" s="14"/>
      <c r="V1505" s="14"/>
      <c r="W1505" s="14"/>
      <c r="X1505" s="14"/>
      <c r="Y1505" s="14"/>
      <c r="Z1505" s="14"/>
      <c r="AA1505" s="14"/>
      <c r="AB1505" s="14"/>
      <c r="AC1505" s="14"/>
    </row>
    <row r="1506" spans="1:29" ht="21.95" customHeight="1" x14ac:dyDescent="0.2">
      <c r="A1506" s="14"/>
      <c r="B1506" s="14"/>
      <c r="C1506" s="14"/>
      <c r="D1506" s="14"/>
      <c r="E1506" s="14"/>
      <c r="F1506" s="14"/>
      <c r="G1506" s="14"/>
      <c r="H1506" s="14"/>
      <c r="I1506" s="14"/>
      <c r="J1506" s="14"/>
      <c r="K1506" s="14"/>
      <c r="L1506" s="14"/>
      <c r="M1506" s="14"/>
      <c r="N1506" s="14"/>
      <c r="O1506" s="14"/>
      <c r="P1506" s="14"/>
      <c r="Q1506" s="14"/>
      <c r="R1506" s="14"/>
      <c r="S1506" s="14"/>
      <c r="T1506" s="14"/>
      <c r="U1506" s="14"/>
      <c r="V1506" s="14"/>
      <c r="W1506" s="14"/>
      <c r="X1506" s="14"/>
      <c r="Y1506" s="14"/>
      <c r="Z1506" s="14"/>
      <c r="AA1506" s="14"/>
      <c r="AB1506" s="14"/>
      <c r="AC1506" s="14"/>
    </row>
    <row r="1507" spans="1:29" ht="21.95" customHeight="1" x14ac:dyDescent="0.2">
      <c r="A1507" s="14"/>
      <c r="B1507" s="14"/>
      <c r="C1507" s="14"/>
      <c r="D1507" s="14"/>
      <c r="E1507" s="14"/>
      <c r="F1507" s="14"/>
      <c r="G1507" s="14"/>
      <c r="H1507" s="14"/>
      <c r="I1507" s="14"/>
      <c r="J1507" s="14"/>
      <c r="K1507" s="14"/>
      <c r="L1507" s="14"/>
      <c r="M1507" s="14"/>
      <c r="N1507" s="14"/>
      <c r="O1507" s="14"/>
      <c r="P1507" s="14"/>
      <c r="Q1507" s="14"/>
      <c r="R1507" s="14"/>
      <c r="S1507" s="14"/>
      <c r="T1507" s="14"/>
      <c r="U1507" s="14"/>
      <c r="V1507" s="14"/>
      <c r="W1507" s="14"/>
      <c r="X1507" s="14"/>
      <c r="Y1507" s="14"/>
      <c r="Z1507" s="14"/>
      <c r="AA1507" s="14"/>
      <c r="AB1507" s="14"/>
      <c r="AC1507" s="14"/>
    </row>
    <row r="1508" spans="1:29" ht="21.95" customHeight="1" x14ac:dyDescent="0.2">
      <c r="A1508" s="14"/>
      <c r="B1508" s="14"/>
      <c r="C1508" s="14"/>
      <c r="D1508" s="14"/>
      <c r="E1508" s="14"/>
      <c r="F1508" s="14"/>
      <c r="G1508" s="14"/>
      <c r="H1508" s="14"/>
      <c r="I1508" s="14"/>
      <c r="J1508" s="14"/>
      <c r="K1508" s="14"/>
      <c r="L1508" s="14"/>
      <c r="M1508" s="14"/>
      <c r="N1508" s="14"/>
      <c r="O1508" s="14"/>
      <c r="P1508" s="14"/>
      <c r="Q1508" s="14"/>
      <c r="R1508" s="14"/>
      <c r="S1508" s="14"/>
      <c r="T1508" s="14"/>
      <c r="U1508" s="14"/>
      <c r="V1508" s="14"/>
      <c r="W1508" s="14"/>
      <c r="X1508" s="14"/>
      <c r="Y1508" s="14"/>
      <c r="Z1508" s="14"/>
      <c r="AA1508" s="14"/>
      <c r="AB1508" s="14"/>
      <c r="AC1508" s="14"/>
    </row>
    <row r="1509" spans="1:29" ht="21.95" customHeight="1" x14ac:dyDescent="0.2">
      <c r="A1509" s="14"/>
      <c r="B1509" s="14"/>
      <c r="C1509" s="14"/>
      <c r="D1509" s="14"/>
      <c r="E1509" s="14"/>
      <c r="F1509" s="14"/>
      <c r="G1509" s="14"/>
      <c r="H1509" s="14"/>
      <c r="I1509" s="14"/>
      <c r="J1509" s="14"/>
      <c r="K1509" s="14"/>
      <c r="L1509" s="14"/>
      <c r="M1509" s="14"/>
      <c r="N1509" s="14"/>
      <c r="O1509" s="14"/>
      <c r="P1509" s="14"/>
      <c r="Q1509" s="14"/>
      <c r="R1509" s="14"/>
      <c r="S1509" s="14"/>
      <c r="T1509" s="14"/>
      <c r="U1509" s="14"/>
      <c r="V1509" s="14"/>
      <c r="W1509" s="14"/>
      <c r="X1509" s="14"/>
      <c r="Y1509" s="14"/>
      <c r="Z1509" s="14"/>
      <c r="AA1509" s="14"/>
      <c r="AB1509" s="14"/>
      <c r="AC1509" s="14"/>
    </row>
    <row r="1510" spans="1:29" ht="21.95" customHeight="1" x14ac:dyDescent="0.2">
      <c r="A1510" s="14"/>
      <c r="B1510" s="14"/>
      <c r="C1510" s="14"/>
      <c r="D1510" s="14"/>
      <c r="E1510" s="14"/>
      <c r="F1510" s="14"/>
      <c r="G1510" s="14"/>
      <c r="H1510" s="14"/>
      <c r="I1510" s="14"/>
      <c r="J1510" s="14"/>
      <c r="K1510" s="14"/>
      <c r="L1510" s="14"/>
      <c r="M1510" s="14"/>
      <c r="N1510" s="14"/>
      <c r="O1510" s="14"/>
      <c r="P1510" s="14"/>
      <c r="Q1510" s="14"/>
      <c r="R1510" s="14"/>
      <c r="S1510" s="14"/>
      <c r="T1510" s="14"/>
      <c r="U1510" s="14"/>
      <c r="V1510" s="14"/>
      <c r="W1510" s="14"/>
      <c r="X1510" s="14"/>
      <c r="Y1510" s="14"/>
      <c r="Z1510" s="14"/>
      <c r="AA1510" s="14"/>
      <c r="AB1510" s="14"/>
      <c r="AC1510" s="14"/>
    </row>
    <row r="1511" spans="1:29" ht="21.95" customHeight="1" x14ac:dyDescent="0.2">
      <c r="A1511" s="14"/>
      <c r="B1511" s="14"/>
      <c r="C1511" s="14"/>
      <c r="D1511" s="14"/>
      <c r="E1511" s="14"/>
      <c r="F1511" s="14"/>
      <c r="G1511" s="14"/>
      <c r="H1511" s="14"/>
      <c r="I1511" s="14"/>
      <c r="J1511" s="14"/>
      <c r="K1511" s="14"/>
      <c r="L1511" s="14"/>
      <c r="M1511" s="14"/>
      <c r="N1511" s="14"/>
      <c r="O1511" s="14"/>
      <c r="P1511" s="14"/>
      <c r="Q1511" s="14"/>
      <c r="R1511" s="14"/>
      <c r="S1511" s="14"/>
      <c r="T1511" s="14"/>
      <c r="U1511" s="14"/>
      <c r="V1511" s="14"/>
      <c r="W1511" s="14"/>
      <c r="X1511" s="14"/>
      <c r="Y1511" s="14"/>
      <c r="Z1511" s="14"/>
      <c r="AA1511" s="14"/>
      <c r="AB1511" s="14"/>
      <c r="AC1511" s="14"/>
    </row>
    <row r="1512" spans="1:29" ht="21.95" customHeight="1" x14ac:dyDescent="0.2">
      <c r="A1512" s="14"/>
      <c r="B1512" s="14"/>
      <c r="C1512" s="14"/>
      <c r="D1512" s="14"/>
      <c r="E1512" s="14"/>
      <c r="F1512" s="14"/>
      <c r="G1512" s="14"/>
      <c r="H1512" s="14"/>
      <c r="I1512" s="14"/>
      <c r="J1512" s="14"/>
      <c r="K1512" s="14"/>
      <c r="L1512" s="14"/>
      <c r="M1512" s="14"/>
      <c r="N1512" s="14"/>
      <c r="O1512" s="14"/>
      <c r="P1512" s="14"/>
      <c r="Q1512" s="14"/>
      <c r="R1512" s="14"/>
      <c r="S1512" s="14"/>
      <c r="T1512" s="14"/>
      <c r="U1512" s="14"/>
      <c r="V1512" s="14"/>
      <c r="W1512" s="14"/>
      <c r="X1512" s="14"/>
      <c r="Y1512" s="14"/>
      <c r="Z1512" s="14"/>
      <c r="AA1512" s="14"/>
      <c r="AB1512" s="14"/>
      <c r="AC1512" s="14"/>
    </row>
    <row r="1513" spans="1:29" ht="21.95" customHeight="1" x14ac:dyDescent="0.2">
      <c r="A1513" s="14"/>
      <c r="B1513" s="14"/>
      <c r="C1513" s="14"/>
      <c r="D1513" s="14"/>
      <c r="E1513" s="14"/>
      <c r="F1513" s="14"/>
      <c r="G1513" s="14"/>
      <c r="H1513" s="14"/>
      <c r="I1513" s="14"/>
      <c r="J1513" s="14"/>
      <c r="K1513" s="14"/>
      <c r="L1513" s="14"/>
      <c r="M1513" s="14"/>
      <c r="N1513" s="14"/>
      <c r="O1513" s="14"/>
      <c r="P1513" s="14"/>
      <c r="Q1513" s="14"/>
      <c r="R1513" s="14"/>
      <c r="S1513" s="14"/>
      <c r="T1513" s="14"/>
      <c r="U1513" s="14"/>
      <c r="V1513" s="14"/>
      <c r="W1513" s="14"/>
      <c r="X1513" s="14"/>
      <c r="Y1513" s="14"/>
      <c r="Z1513" s="14"/>
      <c r="AA1513" s="14"/>
      <c r="AB1513" s="14"/>
      <c r="AC1513" s="14"/>
    </row>
    <row r="1514" spans="1:29" ht="21.95" customHeight="1" x14ac:dyDescent="0.2">
      <c r="A1514" s="14"/>
      <c r="B1514" s="14"/>
      <c r="C1514" s="14"/>
      <c r="D1514" s="14"/>
      <c r="E1514" s="14"/>
      <c r="F1514" s="14"/>
      <c r="G1514" s="14"/>
      <c r="H1514" s="14"/>
      <c r="I1514" s="14"/>
      <c r="J1514" s="14"/>
      <c r="K1514" s="14"/>
      <c r="L1514" s="14"/>
      <c r="M1514" s="14"/>
      <c r="N1514" s="14"/>
      <c r="O1514" s="14"/>
      <c r="P1514" s="14"/>
      <c r="Q1514" s="14"/>
      <c r="R1514" s="14"/>
      <c r="S1514" s="14"/>
      <c r="T1514" s="14"/>
      <c r="U1514" s="14"/>
      <c r="V1514" s="14"/>
      <c r="W1514" s="14"/>
      <c r="X1514" s="14"/>
      <c r="Y1514" s="14"/>
      <c r="Z1514" s="14"/>
      <c r="AA1514" s="14"/>
      <c r="AB1514" s="14"/>
      <c r="AC1514" s="14"/>
    </row>
    <row r="1515" spans="1:29" ht="21.95" customHeight="1" x14ac:dyDescent="0.2">
      <c r="A1515" s="14"/>
      <c r="B1515" s="14"/>
      <c r="C1515" s="14"/>
      <c r="D1515" s="14"/>
      <c r="E1515" s="14"/>
      <c r="F1515" s="14"/>
      <c r="G1515" s="14"/>
      <c r="H1515" s="14"/>
      <c r="I1515" s="14"/>
      <c r="J1515" s="14"/>
      <c r="K1515" s="14"/>
      <c r="L1515" s="14"/>
      <c r="M1515" s="14"/>
      <c r="N1515" s="14"/>
      <c r="O1515" s="14"/>
      <c r="P1515" s="14"/>
      <c r="Q1515" s="14"/>
      <c r="R1515" s="14"/>
      <c r="S1515" s="14"/>
      <c r="T1515" s="14"/>
      <c r="U1515" s="14"/>
      <c r="V1515" s="14"/>
      <c r="W1515" s="14"/>
      <c r="X1515" s="14"/>
      <c r="Y1515" s="14"/>
      <c r="Z1515" s="14"/>
      <c r="AA1515" s="14"/>
      <c r="AB1515" s="14"/>
      <c r="AC1515" s="14"/>
    </row>
    <row r="1516" spans="1:29" ht="21.95" customHeight="1" x14ac:dyDescent="0.2">
      <c r="A1516" s="14"/>
      <c r="B1516" s="14"/>
      <c r="C1516" s="14"/>
      <c r="D1516" s="14"/>
      <c r="E1516" s="14"/>
      <c r="F1516" s="14"/>
      <c r="G1516" s="14"/>
      <c r="H1516" s="14"/>
      <c r="I1516" s="14"/>
      <c r="J1516" s="14"/>
      <c r="K1516" s="14"/>
      <c r="L1516" s="14"/>
      <c r="M1516" s="14"/>
      <c r="N1516" s="14"/>
      <c r="O1516" s="14"/>
      <c r="P1516" s="14"/>
      <c r="Q1516" s="14"/>
      <c r="R1516" s="14"/>
      <c r="S1516" s="14"/>
      <c r="T1516" s="14"/>
      <c r="U1516" s="14"/>
      <c r="V1516" s="14"/>
      <c r="W1516" s="14"/>
      <c r="X1516" s="14"/>
      <c r="Y1516" s="14"/>
      <c r="Z1516" s="14"/>
      <c r="AA1516" s="14"/>
      <c r="AB1516" s="14"/>
      <c r="AC1516" s="14"/>
    </row>
    <row r="1517" spans="1:29" ht="21.95" customHeight="1" x14ac:dyDescent="0.2">
      <c r="A1517" s="14"/>
      <c r="B1517" s="14"/>
      <c r="C1517" s="14"/>
      <c r="D1517" s="14"/>
      <c r="E1517" s="14"/>
      <c r="F1517" s="14"/>
      <c r="G1517" s="14"/>
      <c r="H1517" s="14"/>
      <c r="I1517" s="14"/>
      <c r="J1517" s="14"/>
      <c r="K1517" s="14"/>
      <c r="L1517" s="14"/>
      <c r="M1517" s="14"/>
      <c r="N1517" s="14"/>
      <c r="O1517" s="14"/>
      <c r="P1517" s="14"/>
      <c r="Q1517" s="14"/>
      <c r="R1517" s="14"/>
      <c r="S1517" s="14"/>
      <c r="T1517" s="14"/>
      <c r="U1517" s="14"/>
      <c r="V1517" s="14"/>
      <c r="W1517" s="14"/>
      <c r="X1517" s="14"/>
      <c r="Y1517" s="14"/>
      <c r="Z1517" s="14"/>
      <c r="AA1517" s="14"/>
      <c r="AB1517" s="14"/>
      <c r="AC1517" s="14"/>
    </row>
    <row r="1518" spans="1:29" ht="21.95" customHeight="1" x14ac:dyDescent="0.2">
      <c r="A1518" s="14"/>
      <c r="B1518" s="14"/>
      <c r="C1518" s="14"/>
      <c r="D1518" s="14"/>
      <c r="E1518" s="14"/>
      <c r="F1518" s="14"/>
      <c r="G1518" s="14"/>
      <c r="H1518" s="14"/>
      <c r="I1518" s="14"/>
      <c r="J1518" s="14"/>
      <c r="K1518" s="14"/>
      <c r="L1518" s="14"/>
      <c r="M1518" s="14"/>
      <c r="N1518" s="14"/>
      <c r="O1518" s="14"/>
      <c r="P1518" s="14"/>
      <c r="Q1518" s="14"/>
      <c r="R1518" s="14"/>
      <c r="S1518" s="14"/>
      <c r="T1518" s="14"/>
      <c r="U1518" s="14"/>
      <c r="V1518" s="14"/>
      <c r="W1518" s="14"/>
      <c r="X1518" s="14"/>
      <c r="Y1518" s="14"/>
      <c r="Z1518" s="14"/>
      <c r="AA1518" s="14"/>
      <c r="AB1518" s="14"/>
      <c r="AC1518" s="14"/>
    </row>
    <row r="1519" spans="1:29" ht="21.95" customHeight="1" x14ac:dyDescent="0.2">
      <c r="A1519" s="14"/>
      <c r="B1519" s="14"/>
      <c r="C1519" s="14"/>
      <c r="D1519" s="14"/>
      <c r="E1519" s="14"/>
      <c r="F1519" s="14"/>
      <c r="G1519" s="14"/>
      <c r="H1519" s="14"/>
      <c r="I1519" s="14"/>
      <c r="J1519" s="14"/>
      <c r="K1519" s="14"/>
      <c r="L1519" s="14"/>
      <c r="M1519" s="14"/>
      <c r="N1519" s="14"/>
      <c r="O1519" s="14"/>
      <c r="P1519" s="14"/>
      <c r="Q1519" s="14"/>
      <c r="R1519" s="14"/>
      <c r="S1519" s="14"/>
      <c r="T1519" s="14"/>
      <c r="U1519" s="14"/>
      <c r="V1519" s="14"/>
      <c r="W1519" s="14"/>
      <c r="X1519" s="14"/>
      <c r="Y1519" s="14"/>
      <c r="Z1519" s="14"/>
      <c r="AA1519" s="14"/>
      <c r="AB1519" s="14"/>
      <c r="AC1519" s="14"/>
    </row>
    <row r="1520" spans="1:29" ht="21.95" customHeight="1" x14ac:dyDescent="0.2">
      <c r="A1520" s="14"/>
      <c r="B1520" s="14"/>
      <c r="C1520" s="14"/>
      <c r="D1520" s="14"/>
      <c r="E1520" s="14"/>
      <c r="F1520" s="14"/>
      <c r="G1520" s="14"/>
      <c r="H1520" s="14"/>
      <c r="I1520" s="14"/>
      <c r="J1520" s="14"/>
      <c r="K1520" s="14"/>
      <c r="L1520" s="14"/>
      <c r="M1520" s="14"/>
      <c r="N1520" s="14"/>
      <c r="O1520" s="14"/>
      <c r="P1520" s="14"/>
      <c r="Q1520" s="14"/>
      <c r="R1520" s="14"/>
      <c r="S1520" s="14"/>
      <c r="T1520" s="14"/>
      <c r="U1520" s="14"/>
      <c r="V1520" s="14"/>
      <c r="W1520" s="14"/>
      <c r="X1520" s="14"/>
      <c r="Y1520" s="14"/>
      <c r="Z1520" s="14"/>
      <c r="AA1520" s="14"/>
      <c r="AB1520" s="14"/>
      <c r="AC1520" s="14"/>
    </row>
    <row r="1521" spans="1:29" ht="21.95" customHeight="1" x14ac:dyDescent="0.2">
      <c r="A1521" s="14"/>
      <c r="B1521" s="14"/>
      <c r="C1521" s="14"/>
      <c r="D1521" s="14"/>
      <c r="E1521" s="14"/>
      <c r="F1521" s="14"/>
      <c r="G1521" s="14"/>
      <c r="H1521" s="14"/>
      <c r="I1521" s="14"/>
      <c r="J1521" s="14"/>
      <c r="K1521" s="14"/>
      <c r="L1521" s="14"/>
      <c r="M1521" s="14"/>
      <c r="N1521" s="14"/>
      <c r="O1521" s="14"/>
      <c r="P1521" s="14"/>
      <c r="Q1521" s="14"/>
      <c r="R1521" s="14"/>
      <c r="S1521" s="14"/>
      <c r="T1521" s="14"/>
      <c r="U1521" s="14"/>
      <c r="V1521" s="14"/>
      <c r="W1521" s="14"/>
      <c r="X1521" s="14"/>
      <c r="Y1521" s="14"/>
      <c r="Z1521" s="14"/>
      <c r="AA1521" s="14"/>
      <c r="AB1521" s="14"/>
      <c r="AC1521" s="14"/>
    </row>
    <row r="1522" spans="1:29" ht="21.95" customHeight="1" x14ac:dyDescent="0.2">
      <c r="A1522" s="14"/>
      <c r="B1522" s="14"/>
      <c r="C1522" s="14"/>
      <c r="D1522" s="14"/>
      <c r="E1522" s="14"/>
      <c r="F1522" s="14"/>
      <c r="G1522" s="14"/>
      <c r="H1522" s="14"/>
      <c r="I1522" s="14"/>
      <c r="J1522" s="14"/>
      <c r="K1522" s="14"/>
      <c r="L1522" s="14"/>
      <c r="M1522" s="14"/>
      <c r="N1522" s="14"/>
      <c r="O1522" s="14"/>
      <c r="P1522" s="14"/>
      <c r="Q1522" s="14"/>
      <c r="R1522" s="14"/>
      <c r="S1522" s="14"/>
      <c r="T1522" s="14"/>
      <c r="U1522" s="14"/>
      <c r="V1522" s="14"/>
      <c r="W1522" s="14"/>
      <c r="X1522" s="14"/>
      <c r="Y1522" s="14"/>
      <c r="Z1522" s="14"/>
      <c r="AA1522" s="14"/>
      <c r="AB1522" s="14"/>
      <c r="AC1522" s="14"/>
    </row>
    <row r="1523" spans="1:29" ht="21.95" customHeight="1" x14ac:dyDescent="0.2">
      <c r="A1523" s="14"/>
      <c r="B1523" s="14"/>
      <c r="C1523" s="14"/>
      <c r="D1523" s="14"/>
      <c r="E1523" s="14"/>
      <c r="F1523" s="14"/>
      <c r="G1523" s="14"/>
      <c r="H1523" s="14"/>
      <c r="I1523" s="14"/>
      <c r="J1523" s="14"/>
      <c r="K1523" s="14"/>
      <c r="L1523" s="14"/>
      <c r="M1523" s="14"/>
      <c r="N1523" s="14"/>
      <c r="O1523" s="14"/>
      <c r="P1523" s="14"/>
      <c r="Q1523" s="14"/>
      <c r="R1523" s="14"/>
      <c r="S1523" s="14"/>
      <c r="T1523" s="14"/>
      <c r="U1523" s="14"/>
      <c r="V1523" s="14"/>
      <c r="W1523" s="14"/>
      <c r="X1523" s="14"/>
      <c r="Y1523" s="14"/>
      <c r="Z1523" s="14"/>
      <c r="AA1523" s="14"/>
      <c r="AB1523" s="14"/>
      <c r="AC1523" s="14"/>
    </row>
    <row r="1524" spans="1:29" ht="21.95" customHeight="1" x14ac:dyDescent="0.2">
      <c r="A1524" s="14"/>
      <c r="B1524" s="14"/>
      <c r="C1524" s="14"/>
      <c r="D1524" s="14"/>
      <c r="E1524" s="14"/>
      <c r="F1524" s="14"/>
      <c r="G1524" s="14"/>
      <c r="H1524" s="14"/>
      <c r="I1524" s="14"/>
      <c r="J1524" s="14"/>
      <c r="K1524" s="14"/>
      <c r="L1524" s="14"/>
      <c r="M1524" s="14"/>
      <c r="N1524" s="14"/>
      <c r="O1524" s="14"/>
      <c r="P1524" s="14"/>
      <c r="Q1524" s="14"/>
      <c r="R1524" s="14"/>
      <c r="S1524" s="14"/>
      <c r="T1524" s="14"/>
      <c r="U1524" s="14"/>
      <c r="V1524" s="14"/>
      <c r="W1524" s="14"/>
      <c r="X1524" s="14"/>
      <c r="Y1524" s="14"/>
      <c r="Z1524" s="14"/>
      <c r="AA1524" s="14"/>
      <c r="AB1524" s="14"/>
      <c r="AC1524" s="14"/>
    </row>
    <row r="1525" spans="1:29" ht="21.95" customHeight="1" x14ac:dyDescent="0.2">
      <c r="A1525" s="14"/>
      <c r="B1525" s="14"/>
      <c r="C1525" s="14"/>
      <c r="D1525" s="14"/>
      <c r="E1525" s="14"/>
      <c r="F1525" s="14"/>
      <c r="G1525" s="14"/>
      <c r="H1525" s="14"/>
      <c r="I1525" s="14"/>
      <c r="J1525" s="14"/>
      <c r="K1525" s="14"/>
      <c r="L1525" s="14"/>
      <c r="M1525" s="14"/>
      <c r="N1525" s="14"/>
      <c r="O1525" s="14"/>
      <c r="P1525" s="14"/>
      <c r="Q1525" s="14"/>
      <c r="R1525" s="14"/>
      <c r="S1525" s="14"/>
      <c r="T1525" s="14"/>
      <c r="U1525" s="14"/>
      <c r="V1525" s="14"/>
      <c r="W1525" s="14"/>
      <c r="X1525" s="14"/>
      <c r="Y1525" s="14"/>
      <c r="Z1525" s="14"/>
      <c r="AA1525" s="14"/>
      <c r="AB1525" s="14"/>
      <c r="AC1525" s="14"/>
    </row>
    <row r="1526" spans="1:29" ht="21.95" customHeight="1" x14ac:dyDescent="0.2">
      <c r="A1526" s="14"/>
      <c r="B1526" s="14"/>
      <c r="C1526" s="14"/>
      <c r="D1526" s="14"/>
      <c r="E1526" s="14"/>
      <c r="F1526" s="14"/>
      <c r="G1526" s="14"/>
      <c r="H1526" s="14"/>
      <c r="I1526" s="14"/>
      <c r="J1526" s="14"/>
      <c r="K1526" s="14"/>
      <c r="L1526" s="14"/>
      <c r="M1526" s="14"/>
      <c r="N1526" s="14"/>
      <c r="O1526" s="14"/>
      <c r="P1526" s="14"/>
      <c r="Q1526" s="14"/>
      <c r="R1526" s="14"/>
      <c r="S1526" s="14"/>
      <c r="T1526" s="14"/>
      <c r="U1526" s="14"/>
      <c r="V1526" s="14"/>
      <c r="W1526" s="14"/>
      <c r="X1526" s="14"/>
      <c r="Y1526" s="14"/>
      <c r="Z1526" s="14"/>
      <c r="AA1526" s="14"/>
      <c r="AB1526" s="14"/>
      <c r="AC1526" s="14"/>
    </row>
    <row r="1527" spans="1:29" ht="21.95" customHeight="1" x14ac:dyDescent="0.2">
      <c r="A1527" s="14"/>
      <c r="B1527" s="14"/>
      <c r="C1527" s="14"/>
      <c r="D1527" s="14"/>
      <c r="E1527" s="14"/>
      <c r="F1527" s="14"/>
      <c r="G1527" s="14"/>
      <c r="H1527" s="14"/>
      <c r="I1527" s="14"/>
      <c r="J1527" s="14"/>
      <c r="K1527" s="14"/>
      <c r="L1527" s="14"/>
      <c r="M1527" s="14"/>
      <c r="N1527" s="14"/>
      <c r="O1527" s="14"/>
      <c r="P1527" s="14"/>
      <c r="Q1527" s="14"/>
      <c r="R1527" s="14"/>
      <c r="S1527" s="14"/>
      <c r="T1527" s="14"/>
      <c r="U1527" s="14"/>
      <c r="V1527" s="14"/>
      <c r="W1527" s="14"/>
      <c r="X1527" s="14"/>
      <c r="Y1527" s="14"/>
      <c r="Z1527" s="14"/>
      <c r="AA1527" s="14"/>
      <c r="AB1527" s="14"/>
      <c r="AC1527" s="14"/>
    </row>
    <row r="1528" spans="1:29" ht="21.95" customHeight="1" x14ac:dyDescent="0.2">
      <c r="A1528" s="14"/>
      <c r="B1528" s="14"/>
      <c r="C1528" s="14"/>
      <c r="D1528" s="14"/>
      <c r="E1528" s="14"/>
      <c r="F1528" s="14"/>
      <c r="G1528" s="14"/>
      <c r="H1528" s="14"/>
      <c r="I1528" s="14"/>
      <c r="J1528" s="14"/>
      <c r="K1528" s="14"/>
      <c r="L1528" s="14"/>
      <c r="M1528" s="14"/>
      <c r="N1528" s="14"/>
      <c r="O1528" s="14"/>
      <c r="P1528" s="14"/>
      <c r="Q1528" s="14"/>
      <c r="R1528" s="14"/>
      <c r="S1528" s="14"/>
      <c r="T1528" s="14"/>
      <c r="U1528" s="14"/>
      <c r="V1528" s="14"/>
      <c r="W1528" s="14"/>
      <c r="X1528" s="14"/>
      <c r="Y1528" s="14"/>
      <c r="Z1528" s="14"/>
      <c r="AA1528" s="14"/>
      <c r="AB1528" s="14"/>
      <c r="AC1528" s="14"/>
    </row>
    <row r="1529" spans="1:29" ht="21.95" customHeight="1" x14ac:dyDescent="0.2">
      <c r="A1529" s="14"/>
      <c r="B1529" s="14"/>
      <c r="C1529" s="14"/>
      <c r="D1529" s="14"/>
      <c r="E1529" s="14"/>
      <c r="F1529" s="14"/>
      <c r="G1529" s="14"/>
      <c r="H1529" s="14"/>
      <c r="I1529" s="14"/>
      <c r="J1529" s="14"/>
      <c r="K1529" s="14"/>
      <c r="L1529" s="14"/>
      <c r="M1529" s="14"/>
      <c r="N1529" s="14"/>
      <c r="O1529" s="14"/>
      <c r="P1529" s="14"/>
      <c r="Q1529" s="14"/>
      <c r="R1529" s="14"/>
      <c r="S1529" s="14"/>
      <c r="T1529" s="14"/>
      <c r="U1529" s="14"/>
      <c r="V1529" s="14"/>
      <c r="W1529" s="14"/>
      <c r="X1529" s="14"/>
      <c r="Y1529" s="14"/>
      <c r="Z1529" s="14"/>
      <c r="AA1529" s="14"/>
      <c r="AB1529" s="14"/>
      <c r="AC1529" s="14"/>
    </row>
    <row r="1530" spans="1:29" ht="21.95" customHeight="1" x14ac:dyDescent="0.2">
      <c r="A1530" s="14"/>
      <c r="B1530" s="14"/>
      <c r="C1530" s="14"/>
      <c r="D1530" s="14"/>
      <c r="E1530" s="14"/>
      <c r="F1530" s="14"/>
      <c r="G1530" s="14"/>
      <c r="H1530" s="14"/>
      <c r="I1530" s="14"/>
      <c r="J1530" s="14"/>
      <c r="K1530" s="14"/>
      <c r="L1530" s="14"/>
      <c r="M1530" s="14"/>
      <c r="N1530" s="14"/>
      <c r="O1530" s="14"/>
      <c r="P1530" s="14"/>
      <c r="Q1530" s="14"/>
      <c r="R1530" s="14"/>
      <c r="S1530" s="14"/>
      <c r="T1530" s="14"/>
      <c r="U1530" s="14"/>
      <c r="V1530" s="14"/>
      <c r="W1530" s="14"/>
      <c r="X1530" s="14"/>
      <c r="Y1530" s="14"/>
      <c r="Z1530" s="14"/>
      <c r="AA1530" s="14"/>
      <c r="AB1530" s="14"/>
      <c r="AC1530" s="14"/>
    </row>
    <row r="1531" spans="1:29" ht="21.95" customHeight="1" x14ac:dyDescent="0.2">
      <c r="A1531" s="14"/>
      <c r="B1531" s="14"/>
      <c r="C1531" s="14"/>
      <c r="D1531" s="14"/>
      <c r="E1531" s="14"/>
      <c r="F1531" s="14"/>
      <c r="G1531" s="14"/>
      <c r="H1531" s="14"/>
      <c r="I1531" s="14"/>
      <c r="J1531" s="14"/>
      <c r="K1531" s="14"/>
      <c r="L1531" s="14"/>
      <c r="M1531" s="14"/>
      <c r="N1531" s="14"/>
      <c r="O1531" s="14"/>
      <c r="P1531" s="14"/>
      <c r="Q1531" s="14"/>
      <c r="R1531" s="14"/>
      <c r="S1531" s="14"/>
      <c r="T1531" s="14"/>
      <c r="U1531" s="14"/>
      <c r="V1531" s="14"/>
      <c r="W1531" s="14"/>
      <c r="X1531" s="14"/>
      <c r="Y1531" s="14"/>
      <c r="Z1531" s="14"/>
      <c r="AA1531" s="14"/>
      <c r="AB1531" s="14"/>
      <c r="AC1531" s="14"/>
    </row>
    <row r="1532" spans="1:29" ht="21.95" customHeight="1" x14ac:dyDescent="0.2">
      <c r="A1532" s="14"/>
      <c r="B1532" s="14"/>
      <c r="C1532" s="14"/>
      <c r="D1532" s="14"/>
      <c r="E1532" s="14"/>
      <c r="F1532" s="14"/>
      <c r="G1532" s="14"/>
      <c r="H1532" s="14"/>
      <c r="I1532" s="14"/>
      <c r="J1532" s="14"/>
      <c r="K1532" s="14"/>
      <c r="L1532" s="14"/>
      <c r="M1532" s="14"/>
      <c r="N1532" s="14"/>
      <c r="O1532" s="14"/>
      <c r="P1532" s="14"/>
      <c r="Q1532" s="14"/>
      <c r="R1532" s="14"/>
      <c r="S1532" s="14"/>
      <c r="T1532" s="14"/>
      <c r="U1532" s="14"/>
      <c r="V1532" s="14"/>
      <c r="W1532" s="14"/>
      <c r="X1532" s="14"/>
      <c r="Y1532" s="14"/>
      <c r="Z1532" s="14"/>
      <c r="AA1532" s="14"/>
      <c r="AB1532" s="14"/>
      <c r="AC1532" s="14"/>
    </row>
    <row r="1533" spans="1:29" ht="21.95" customHeight="1" x14ac:dyDescent="0.2">
      <c r="A1533" s="14"/>
      <c r="B1533" s="14"/>
      <c r="C1533" s="14"/>
      <c r="D1533" s="14"/>
      <c r="E1533" s="14"/>
      <c r="F1533" s="14"/>
      <c r="G1533" s="14"/>
      <c r="H1533" s="14"/>
      <c r="I1533" s="14"/>
      <c r="J1533" s="14"/>
      <c r="K1533" s="14"/>
      <c r="L1533" s="14"/>
      <c r="M1533" s="14"/>
      <c r="N1533" s="14"/>
      <c r="O1533" s="14"/>
      <c r="P1533" s="14"/>
      <c r="Q1533" s="14"/>
      <c r="R1533" s="14"/>
      <c r="S1533" s="14"/>
      <c r="T1533" s="14"/>
      <c r="U1533" s="14"/>
      <c r="V1533" s="14"/>
      <c r="W1533" s="14"/>
      <c r="X1533" s="14"/>
      <c r="Y1533" s="14"/>
      <c r="Z1533" s="14"/>
      <c r="AA1533" s="14"/>
      <c r="AB1533" s="14"/>
      <c r="AC1533" s="14"/>
    </row>
    <row r="1534" spans="1:29" ht="21.95" customHeight="1" x14ac:dyDescent="0.2">
      <c r="A1534" s="14"/>
      <c r="B1534" s="14"/>
      <c r="C1534" s="14"/>
      <c r="D1534" s="14"/>
      <c r="E1534" s="14"/>
      <c r="F1534" s="14"/>
      <c r="G1534" s="14"/>
      <c r="H1534" s="14"/>
      <c r="I1534" s="14"/>
      <c r="J1534" s="14"/>
      <c r="K1534" s="14"/>
      <c r="L1534" s="14"/>
      <c r="M1534" s="14"/>
      <c r="N1534" s="14"/>
      <c r="O1534" s="14"/>
      <c r="P1534" s="14"/>
      <c r="Q1534" s="14"/>
      <c r="R1534" s="14"/>
      <c r="S1534" s="14"/>
      <c r="T1534" s="14"/>
      <c r="U1534" s="14"/>
      <c r="V1534" s="14"/>
      <c r="W1534" s="14"/>
      <c r="X1534" s="14"/>
      <c r="Y1534" s="14"/>
      <c r="Z1534" s="14"/>
      <c r="AA1534" s="14"/>
      <c r="AB1534" s="14"/>
      <c r="AC1534" s="14"/>
    </row>
    <row r="1535" spans="1:29" ht="21.95" customHeight="1" x14ac:dyDescent="0.2">
      <c r="A1535" s="14"/>
      <c r="B1535" s="14"/>
      <c r="C1535" s="14"/>
      <c r="D1535" s="14"/>
      <c r="E1535" s="14"/>
      <c r="F1535" s="14"/>
      <c r="G1535" s="14"/>
      <c r="H1535" s="14"/>
      <c r="I1535" s="14"/>
      <c r="J1535" s="14"/>
      <c r="K1535" s="14"/>
      <c r="L1535" s="14"/>
      <c r="M1535" s="14"/>
      <c r="N1535" s="14"/>
      <c r="O1535" s="14"/>
      <c r="P1535" s="14"/>
      <c r="Q1535" s="14"/>
      <c r="R1535" s="14"/>
      <c r="S1535" s="14"/>
      <c r="T1535" s="14"/>
      <c r="U1535" s="14"/>
      <c r="V1535" s="14"/>
      <c r="W1535" s="14"/>
      <c r="X1535" s="14"/>
      <c r="Y1535" s="14"/>
      <c r="Z1535" s="14"/>
      <c r="AA1535" s="14"/>
      <c r="AB1535" s="14"/>
      <c r="AC1535" s="14"/>
    </row>
    <row r="1536" spans="1:29" ht="21.95" customHeight="1" x14ac:dyDescent="0.2">
      <c r="A1536" s="14"/>
      <c r="B1536" s="14"/>
      <c r="C1536" s="14"/>
      <c r="D1536" s="14"/>
      <c r="E1536" s="14"/>
      <c r="F1536" s="14"/>
      <c r="G1536" s="14"/>
      <c r="H1536" s="14"/>
      <c r="I1536" s="14"/>
      <c r="J1536" s="14"/>
      <c r="K1536" s="14"/>
      <c r="L1536" s="14"/>
      <c r="M1536" s="14"/>
      <c r="N1536" s="14"/>
      <c r="O1536" s="14"/>
      <c r="P1536" s="14"/>
      <c r="Q1536" s="14"/>
      <c r="R1536" s="14"/>
      <c r="S1536" s="14"/>
      <c r="T1536" s="14"/>
      <c r="U1536" s="14"/>
      <c r="V1536" s="14"/>
      <c r="W1536" s="14"/>
      <c r="X1536" s="14"/>
      <c r="Y1536" s="14"/>
      <c r="Z1536" s="14"/>
      <c r="AA1536" s="14"/>
      <c r="AB1536" s="14"/>
      <c r="AC1536" s="14"/>
    </row>
    <row r="1537" spans="1:29" ht="21.95" customHeight="1" x14ac:dyDescent="0.2">
      <c r="A1537" s="14"/>
      <c r="B1537" s="14"/>
      <c r="C1537" s="14"/>
      <c r="D1537" s="14"/>
      <c r="E1537" s="14"/>
      <c r="F1537" s="14"/>
      <c r="G1537" s="14"/>
      <c r="H1537" s="14"/>
      <c r="I1537" s="14"/>
      <c r="J1537" s="14"/>
      <c r="K1537" s="14"/>
      <c r="L1537" s="14"/>
      <c r="M1537" s="14"/>
      <c r="N1537" s="14"/>
      <c r="O1537" s="14"/>
      <c r="P1537" s="14"/>
      <c r="Q1537" s="14"/>
      <c r="R1537" s="14"/>
      <c r="S1537" s="14"/>
      <c r="T1537" s="14"/>
      <c r="U1537" s="14"/>
      <c r="V1537" s="14"/>
      <c r="W1537" s="14"/>
      <c r="X1537" s="14"/>
      <c r="Y1537" s="14"/>
      <c r="Z1537" s="14"/>
      <c r="AA1537" s="14"/>
      <c r="AB1537" s="14"/>
      <c r="AC1537" s="14"/>
    </row>
    <row r="1538" spans="1:29" ht="21.95" customHeight="1" x14ac:dyDescent="0.2">
      <c r="A1538" s="14"/>
      <c r="B1538" s="14"/>
      <c r="C1538" s="14"/>
      <c r="D1538" s="14"/>
      <c r="E1538" s="14"/>
      <c r="F1538" s="14"/>
      <c r="G1538" s="14"/>
      <c r="H1538" s="14"/>
      <c r="I1538" s="14"/>
      <c r="J1538" s="14"/>
      <c r="K1538" s="14"/>
      <c r="L1538" s="14"/>
      <c r="M1538" s="14"/>
      <c r="N1538" s="14"/>
      <c r="O1538" s="14"/>
      <c r="P1538" s="14"/>
      <c r="Q1538" s="14"/>
      <c r="R1538" s="14"/>
      <c r="S1538" s="14"/>
      <c r="T1538" s="14"/>
      <c r="U1538" s="14"/>
      <c r="V1538" s="14"/>
      <c r="W1538" s="14"/>
      <c r="X1538" s="14"/>
      <c r="Y1538" s="14"/>
      <c r="Z1538" s="14"/>
      <c r="AA1538" s="14"/>
      <c r="AB1538" s="14"/>
      <c r="AC1538" s="14"/>
    </row>
    <row r="1539" spans="1:29" ht="21.95" customHeight="1" x14ac:dyDescent="0.2">
      <c r="A1539" s="14"/>
      <c r="B1539" s="14"/>
      <c r="C1539" s="14"/>
      <c r="D1539" s="14"/>
      <c r="E1539" s="14"/>
      <c r="F1539" s="14"/>
      <c r="G1539" s="14"/>
      <c r="H1539" s="14"/>
      <c r="I1539" s="14"/>
      <c r="J1539" s="14"/>
      <c r="K1539" s="14"/>
      <c r="L1539" s="14"/>
      <c r="M1539" s="14"/>
      <c r="N1539" s="14"/>
      <c r="O1539" s="14"/>
      <c r="P1539" s="14"/>
      <c r="Q1539" s="14"/>
      <c r="R1539" s="14"/>
      <c r="S1539" s="14"/>
      <c r="T1539" s="14"/>
      <c r="U1539" s="14"/>
      <c r="V1539" s="14"/>
      <c r="W1539" s="14"/>
      <c r="X1539" s="14"/>
      <c r="Y1539" s="14"/>
      <c r="Z1539" s="14"/>
      <c r="AA1539" s="14"/>
      <c r="AB1539" s="14"/>
      <c r="AC1539" s="14"/>
    </row>
    <row r="1540" spans="1:29" ht="21.95" customHeight="1" x14ac:dyDescent="0.2">
      <c r="A1540" s="14"/>
      <c r="B1540" s="14"/>
      <c r="C1540" s="14"/>
      <c r="D1540" s="14"/>
      <c r="E1540" s="14"/>
      <c r="F1540" s="14"/>
      <c r="G1540" s="14"/>
      <c r="H1540" s="14"/>
      <c r="I1540" s="14"/>
      <c r="J1540" s="14"/>
      <c r="K1540" s="14"/>
      <c r="L1540" s="14"/>
      <c r="M1540" s="14"/>
      <c r="N1540" s="14"/>
      <c r="O1540" s="14"/>
      <c r="P1540" s="14"/>
      <c r="Q1540" s="14"/>
      <c r="R1540" s="14"/>
      <c r="S1540" s="14"/>
      <c r="T1540" s="14"/>
      <c r="U1540" s="14"/>
      <c r="V1540" s="14"/>
      <c r="W1540" s="14"/>
      <c r="X1540" s="14"/>
      <c r="Y1540" s="14"/>
      <c r="Z1540" s="14"/>
      <c r="AA1540" s="14"/>
      <c r="AB1540" s="14"/>
      <c r="AC1540" s="14"/>
    </row>
    <row r="1541" spans="1:29" ht="21.95" customHeight="1" x14ac:dyDescent="0.2">
      <c r="A1541" s="14"/>
      <c r="B1541" s="14"/>
      <c r="C1541" s="14"/>
      <c r="D1541" s="14"/>
      <c r="E1541" s="14"/>
      <c r="F1541" s="14"/>
      <c r="G1541" s="14"/>
      <c r="H1541" s="14"/>
      <c r="I1541" s="14"/>
      <c r="J1541" s="14"/>
      <c r="K1541" s="14"/>
      <c r="L1541" s="14"/>
      <c r="M1541" s="14"/>
      <c r="N1541" s="14"/>
      <c r="O1541" s="14"/>
      <c r="P1541" s="14"/>
      <c r="Q1541" s="14"/>
      <c r="R1541" s="14"/>
      <c r="S1541" s="14"/>
      <c r="T1541" s="14"/>
      <c r="U1541" s="14"/>
      <c r="V1541" s="14"/>
      <c r="W1541" s="14"/>
      <c r="X1541" s="14"/>
      <c r="Y1541" s="14"/>
      <c r="Z1541" s="14"/>
      <c r="AA1541" s="14"/>
      <c r="AB1541" s="14"/>
      <c r="AC1541" s="14"/>
    </row>
    <row r="1542" spans="1:29" ht="21.95" customHeight="1" x14ac:dyDescent="0.2">
      <c r="A1542" s="14"/>
      <c r="B1542" s="14"/>
      <c r="C1542" s="14"/>
      <c r="D1542" s="14"/>
      <c r="E1542" s="14"/>
      <c r="F1542" s="14"/>
      <c r="G1542" s="14"/>
      <c r="H1542" s="14"/>
      <c r="I1542" s="14"/>
      <c r="J1542" s="14"/>
      <c r="K1542" s="14"/>
      <c r="L1542" s="14"/>
      <c r="M1542" s="14"/>
      <c r="N1542" s="14"/>
      <c r="O1542" s="14"/>
      <c r="P1542" s="14"/>
      <c r="Q1542" s="14"/>
      <c r="R1542" s="14"/>
      <c r="S1542" s="14"/>
      <c r="T1542" s="14"/>
      <c r="U1542" s="14"/>
      <c r="V1542" s="14"/>
      <c r="W1542" s="14"/>
      <c r="X1542" s="14"/>
      <c r="Y1542" s="14"/>
      <c r="Z1542" s="14"/>
      <c r="AA1542" s="14"/>
      <c r="AB1542" s="14"/>
      <c r="AC1542" s="14"/>
    </row>
    <row r="1543" spans="1:29" ht="21.95" customHeight="1" x14ac:dyDescent="0.2">
      <c r="A1543" s="14"/>
      <c r="B1543" s="14"/>
      <c r="C1543" s="14"/>
      <c r="D1543" s="14"/>
      <c r="E1543" s="14"/>
      <c r="F1543" s="14"/>
      <c r="G1543" s="14"/>
      <c r="H1543" s="14"/>
      <c r="I1543" s="14"/>
      <c r="J1543" s="14"/>
      <c r="K1543" s="14"/>
      <c r="L1543" s="14"/>
      <c r="M1543" s="14"/>
      <c r="N1543" s="14"/>
      <c r="O1543" s="14"/>
      <c r="P1543" s="14"/>
      <c r="Q1543" s="14"/>
      <c r="R1543" s="14"/>
      <c r="S1543" s="14"/>
      <c r="T1543" s="14"/>
      <c r="U1543" s="14"/>
      <c r="V1543" s="14"/>
      <c r="W1543" s="14"/>
      <c r="X1543" s="14"/>
      <c r="Y1543" s="14"/>
      <c r="Z1543" s="14"/>
      <c r="AA1543" s="14"/>
      <c r="AB1543" s="14"/>
      <c r="AC1543" s="14"/>
    </row>
    <row r="1544" spans="1:29" ht="21.95" customHeight="1" x14ac:dyDescent="0.2">
      <c r="A1544" s="14"/>
      <c r="B1544" s="14"/>
      <c r="C1544" s="14"/>
      <c r="D1544" s="14"/>
      <c r="E1544" s="14"/>
      <c r="F1544" s="14"/>
      <c r="G1544" s="14"/>
      <c r="H1544" s="14"/>
      <c r="I1544" s="14"/>
      <c r="J1544" s="14"/>
      <c r="K1544" s="14"/>
      <c r="L1544" s="14"/>
      <c r="M1544" s="14"/>
      <c r="N1544" s="14"/>
      <c r="O1544" s="14"/>
      <c r="P1544" s="14"/>
      <c r="Q1544" s="14"/>
      <c r="R1544" s="14"/>
      <c r="S1544" s="14"/>
      <c r="T1544" s="14"/>
      <c r="U1544" s="14"/>
      <c r="V1544" s="14"/>
      <c r="W1544" s="14"/>
      <c r="X1544" s="14"/>
      <c r="Y1544" s="14"/>
      <c r="Z1544" s="14"/>
      <c r="AA1544" s="14"/>
      <c r="AB1544" s="14"/>
      <c r="AC1544" s="14"/>
    </row>
    <row r="1545" spans="1:29" ht="21.95" customHeight="1" x14ac:dyDescent="0.2">
      <c r="A1545" s="14"/>
      <c r="B1545" s="14"/>
      <c r="C1545" s="14"/>
      <c r="D1545" s="14"/>
      <c r="E1545" s="14"/>
      <c r="F1545" s="14"/>
      <c r="G1545" s="14"/>
      <c r="H1545" s="14"/>
      <c r="I1545" s="14"/>
      <c r="J1545" s="14"/>
      <c r="K1545" s="14"/>
      <c r="L1545" s="14"/>
      <c r="M1545" s="14"/>
      <c r="N1545" s="14"/>
      <c r="O1545" s="14"/>
      <c r="P1545" s="14"/>
      <c r="Q1545" s="14"/>
      <c r="R1545" s="14"/>
      <c r="S1545" s="14"/>
      <c r="T1545" s="14"/>
      <c r="U1545" s="14"/>
      <c r="V1545" s="14"/>
      <c r="W1545" s="14"/>
      <c r="X1545" s="14"/>
      <c r="Y1545" s="14"/>
      <c r="Z1545" s="14"/>
      <c r="AA1545" s="14"/>
      <c r="AB1545" s="14"/>
      <c r="AC1545" s="14"/>
    </row>
    <row r="1546" spans="1:29" ht="21.95" customHeight="1" x14ac:dyDescent="0.2">
      <c r="A1546" s="14"/>
      <c r="B1546" s="14"/>
      <c r="C1546" s="14"/>
      <c r="D1546" s="14"/>
      <c r="E1546" s="14"/>
      <c r="F1546" s="14"/>
      <c r="G1546" s="14"/>
      <c r="H1546" s="14"/>
      <c r="I1546" s="14"/>
      <c r="J1546" s="14"/>
      <c r="K1546" s="14"/>
      <c r="L1546" s="14"/>
      <c r="M1546" s="14"/>
      <c r="N1546" s="14"/>
      <c r="O1546" s="14"/>
      <c r="P1546" s="14"/>
      <c r="Q1546" s="14"/>
      <c r="R1546" s="14"/>
      <c r="S1546" s="14"/>
      <c r="T1546" s="14"/>
      <c r="U1546" s="14"/>
      <c r="V1546" s="14"/>
      <c r="W1546" s="14"/>
      <c r="X1546" s="14"/>
      <c r="Y1546" s="14"/>
      <c r="Z1546" s="14"/>
      <c r="AA1546" s="14"/>
      <c r="AB1546" s="14"/>
      <c r="AC1546" s="14"/>
    </row>
    <row r="1547" spans="1:29" ht="21.95" customHeight="1" x14ac:dyDescent="0.2">
      <c r="A1547" s="14"/>
      <c r="B1547" s="14"/>
      <c r="C1547" s="14"/>
      <c r="D1547" s="14"/>
      <c r="E1547" s="14"/>
      <c r="F1547" s="14"/>
      <c r="G1547" s="14"/>
      <c r="H1547" s="14"/>
      <c r="I1547" s="14"/>
      <c r="J1547" s="14"/>
      <c r="K1547" s="14"/>
      <c r="L1547" s="14"/>
      <c r="M1547" s="14"/>
      <c r="N1547" s="14"/>
      <c r="O1547" s="14"/>
      <c r="P1547" s="14"/>
      <c r="Q1547" s="14"/>
      <c r="R1547" s="14"/>
      <c r="S1547" s="14"/>
      <c r="T1547" s="14"/>
      <c r="U1547" s="14"/>
      <c r="V1547" s="14"/>
      <c r="W1547" s="14"/>
      <c r="X1547" s="14"/>
      <c r="Y1547" s="14"/>
      <c r="Z1547" s="14"/>
      <c r="AA1547" s="14"/>
      <c r="AB1547" s="14"/>
      <c r="AC1547" s="14"/>
    </row>
    <row r="1548" spans="1:29" ht="21.95" customHeight="1" x14ac:dyDescent="0.2">
      <c r="A1548" s="14"/>
      <c r="B1548" s="14"/>
      <c r="C1548" s="14"/>
      <c r="D1548" s="14"/>
      <c r="E1548" s="14"/>
      <c r="F1548" s="14"/>
      <c r="G1548" s="14"/>
      <c r="H1548" s="14"/>
      <c r="I1548" s="14"/>
      <c r="J1548" s="14"/>
      <c r="K1548" s="14"/>
      <c r="L1548" s="14"/>
      <c r="M1548" s="14"/>
      <c r="N1548" s="14"/>
      <c r="O1548" s="14"/>
      <c r="P1548" s="14"/>
      <c r="Q1548" s="14"/>
      <c r="R1548" s="14"/>
      <c r="S1548" s="14"/>
      <c r="T1548" s="14"/>
      <c r="U1548" s="14"/>
      <c r="V1548" s="14"/>
      <c r="W1548" s="14"/>
      <c r="X1548" s="14"/>
      <c r="Y1548" s="14"/>
      <c r="Z1548" s="14"/>
      <c r="AA1548" s="14"/>
      <c r="AB1548" s="14"/>
      <c r="AC1548" s="14"/>
    </row>
    <row r="1549" spans="1:29" ht="21.95" customHeight="1" x14ac:dyDescent="0.2">
      <c r="A1549" s="14"/>
      <c r="B1549" s="14"/>
      <c r="C1549" s="14"/>
      <c r="D1549" s="14"/>
      <c r="E1549" s="14"/>
      <c r="F1549" s="14"/>
      <c r="G1549" s="14"/>
      <c r="H1549" s="14"/>
      <c r="I1549" s="14"/>
      <c r="J1549" s="14"/>
      <c r="K1549" s="14"/>
      <c r="L1549" s="14"/>
      <c r="M1549" s="14"/>
      <c r="N1549" s="14"/>
      <c r="O1549" s="14"/>
      <c r="P1549" s="14"/>
      <c r="Q1549" s="14"/>
      <c r="R1549" s="14"/>
      <c r="S1549" s="14"/>
      <c r="T1549" s="14"/>
      <c r="U1549" s="14"/>
      <c r="V1549" s="14"/>
      <c r="W1549" s="14"/>
      <c r="X1549" s="14"/>
      <c r="Y1549" s="14"/>
      <c r="Z1549" s="14"/>
      <c r="AA1549" s="14"/>
      <c r="AB1549" s="14"/>
      <c r="AC1549" s="14"/>
    </row>
    <row r="1550" spans="1:29" ht="21.95" customHeight="1" x14ac:dyDescent="0.2">
      <c r="A1550" s="14"/>
      <c r="B1550" s="14"/>
      <c r="C1550" s="14"/>
      <c r="D1550" s="14"/>
      <c r="E1550" s="14"/>
      <c r="F1550" s="14"/>
      <c r="G1550" s="14"/>
      <c r="H1550" s="14"/>
      <c r="I1550" s="14"/>
      <c r="J1550" s="14"/>
      <c r="K1550" s="14"/>
      <c r="L1550" s="14"/>
      <c r="M1550" s="14"/>
      <c r="N1550" s="14"/>
      <c r="O1550" s="14"/>
      <c r="P1550" s="14"/>
      <c r="Q1550" s="14"/>
      <c r="R1550" s="14"/>
      <c r="S1550" s="14"/>
      <c r="T1550" s="14"/>
      <c r="U1550" s="14"/>
      <c r="V1550" s="14"/>
      <c r="W1550" s="14"/>
      <c r="X1550" s="14"/>
      <c r="Y1550" s="14"/>
      <c r="Z1550" s="14"/>
      <c r="AA1550" s="14"/>
      <c r="AB1550" s="14"/>
      <c r="AC1550" s="14"/>
    </row>
    <row r="1551" spans="1:29" ht="21.95" customHeight="1" x14ac:dyDescent="0.2">
      <c r="A1551" s="14"/>
      <c r="B1551" s="14"/>
      <c r="C1551" s="14"/>
      <c r="D1551" s="14"/>
      <c r="E1551" s="14"/>
      <c r="F1551" s="14"/>
      <c r="G1551" s="14"/>
      <c r="H1551" s="14"/>
      <c r="I1551" s="14"/>
      <c r="J1551" s="14"/>
      <c r="K1551" s="14"/>
      <c r="L1551" s="14"/>
      <c r="M1551" s="14"/>
      <c r="N1551" s="14"/>
      <c r="O1551" s="14"/>
      <c r="P1551" s="14"/>
      <c r="Q1551" s="14"/>
      <c r="R1551" s="14"/>
      <c r="S1551" s="14"/>
      <c r="T1551" s="14"/>
      <c r="U1551" s="14"/>
      <c r="V1551" s="14"/>
      <c r="W1551" s="14"/>
      <c r="X1551" s="14"/>
      <c r="Y1551" s="14"/>
      <c r="Z1551" s="14"/>
      <c r="AA1551" s="14"/>
      <c r="AB1551" s="14"/>
      <c r="AC1551" s="14"/>
    </row>
    <row r="1552" spans="1:29" ht="21.95" customHeight="1" x14ac:dyDescent="0.2">
      <c r="A1552" s="14"/>
      <c r="B1552" s="14"/>
      <c r="C1552" s="14"/>
      <c r="D1552" s="14"/>
      <c r="E1552" s="14"/>
      <c r="F1552" s="14"/>
      <c r="G1552" s="14"/>
      <c r="H1552" s="14"/>
      <c r="I1552" s="14"/>
      <c r="J1552" s="14"/>
      <c r="K1552" s="14"/>
      <c r="L1552" s="14"/>
      <c r="M1552" s="14"/>
      <c r="N1552" s="14"/>
      <c r="O1552" s="14"/>
      <c r="P1552" s="14"/>
      <c r="Q1552" s="14"/>
      <c r="R1552" s="14"/>
      <c r="S1552" s="14"/>
      <c r="T1552" s="14"/>
      <c r="U1552" s="14"/>
      <c r="V1552" s="14"/>
      <c r="W1552" s="14"/>
      <c r="X1552" s="14"/>
      <c r="Y1552" s="14"/>
      <c r="Z1552" s="14"/>
      <c r="AA1552" s="14"/>
      <c r="AB1552" s="14"/>
      <c r="AC1552" s="14"/>
    </row>
    <row r="1553" spans="1:29" ht="21.95" customHeight="1" x14ac:dyDescent="0.2">
      <c r="A1553" s="14"/>
      <c r="B1553" s="14"/>
      <c r="C1553" s="14"/>
      <c r="D1553" s="14"/>
      <c r="E1553" s="14"/>
      <c r="F1553" s="14"/>
      <c r="G1553" s="14"/>
      <c r="H1553" s="14"/>
      <c r="I1553" s="14"/>
      <c r="J1553" s="14"/>
      <c r="K1553" s="14"/>
      <c r="L1553" s="14"/>
      <c r="M1553" s="14"/>
      <c r="N1553" s="14"/>
      <c r="O1553" s="14"/>
      <c r="P1553" s="14"/>
      <c r="Q1553" s="14"/>
      <c r="R1553" s="14"/>
      <c r="S1553" s="14"/>
      <c r="T1553" s="14"/>
      <c r="U1553" s="14"/>
      <c r="V1553" s="14"/>
      <c r="W1553" s="14"/>
      <c r="X1553" s="14"/>
      <c r="Y1553" s="14"/>
      <c r="Z1553" s="14"/>
      <c r="AA1553" s="14"/>
      <c r="AB1553" s="14"/>
      <c r="AC1553" s="14"/>
    </row>
    <row r="1554" spans="1:29" ht="21.95" customHeight="1" x14ac:dyDescent="0.2">
      <c r="A1554" s="14"/>
      <c r="B1554" s="14"/>
      <c r="C1554" s="14"/>
      <c r="D1554" s="14"/>
      <c r="E1554" s="14"/>
      <c r="F1554" s="14"/>
      <c r="G1554" s="14"/>
      <c r="H1554" s="14"/>
      <c r="I1554" s="14"/>
      <c r="J1554" s="14"/>
      <c r="K1554" s="14"/>
      <c r="L1554" s="14"/>
      <c r="M1554" s="14"/>
      <c r="N1554" s="14"/>
      <c r="O1554" s="14"/>
      <c r="P1554" s="14"/>
      <c r="Q1554" s="14"/>
      <c r="R1554" s="14"/>
      <c r="S1554" s="14"/>
      <c r="T1554" s="14"/>
      <c r="U1554" s="14"/>
      <c r="V1554" s="14"/>
      <c r="W1554" s="14"/>
      <c r="X1554" s="14"/>
      <c r="Y1554" s="14"/>
      <c r="Z1554" s="14"/>
      <c r="AA1554" s="14"/>
      <c r="AB1554" s="14"/>
      <c r="AC1554" s="14"/>
    </row>
    <row r="1555" spans="1:29" ht="21.95" customHeight="1" x14ac:dyDescent="0.2">
      <c r="A1555" s="14"/>
      <c r="B1555" s="14"/>
      <c r="C1555" s="14"/>
      <c r="D1555" s="14"/>
      <c r="E1555" s="14"/>
      <c r="F1555" s="14"/>
      <c r="G1555" s="14"/>
      <c r="H1555" s="14"/>
      <c r="I1555" s="14"/>
      <c r="J1555" s="14"/>
      <c r="K1555" s="14"/>
      <c r="L1555" s="14"/>
      <c r="M1555" s="14"/>
      <c r="N1555" s="14"/>
      <c r="O1555" s="14"/>
      <c r="P1555" s="14"/>
      <c r="Q1555" s="14"/>
      <c r="R1555" s="14"/>
      <c r="S1555" s="14"/>
      <c r="T1555" s="14"/>
      <c r="U1555" s="14"/>
      <c r="V1555" s="14"/>
      <c r="W1555" s="14"/>
      <c r="X1555" s="14"/>
      <c r="Y1555" s="14"/>
      <c r="Z1555" s="14"/>
      <c r="AA1555" s="14"/>
      <c r="AB1555" s="14"/>
      <c r="AC1555" s="14"/>
    </row>
    <row r="1556" spans="1:29" ht="21.95" customHeight="1" x14ac:dyDescent="0.2">
      <c r="A1556" s="14"/>
      <c r="B1556" s="14"/>
      <c r="C1556" s="14"/>
      <c r="D1556" s="14"/>
      <c r="E1556" s="14"/>
      <c r="F1556" s="14"/>
      <c r="G1556" s="14"/>
      <c r="H1556" s="14"/>
      <c r="I1556" s="14"/>
      <c r="J1556" s="14"/>
      <c r="K1556" s="14"/>
      <c r="L1556" s="14"/>
      <c r="M1556" s="14"/>
      <c r="N1556" s="14"/>
      <c r="O1556" s="14"/>
      <c r="P1556" s="14"/>
      <c r="Q1556" s="14"/>
      <c r="R1556" s="14"/>
      <c r="S1556" s="14"/>
      <c r="T1556" s="14"/>
      <c r="U1556" s="14"/>
      <c r="V1556" s="14"/>
      <c r="W1556" s="14"/>
      <c r="X1556" s="14"/>
      <c r="Y1556" s="14"/>
      <c r="Z1556" s="14"/>
      <c r="AA1556" s="14"/>
      <c r="AB1556" s="14"/>
      <c r="AC1556" s="14"/>
    </row>
    <row r="1557" spans="1:29" ht="21.95" customHeight="1" x14ac:dyDescent="0.2">
      <c r="A1557" s="14"/>
      <c r="B1557" s="14"/>
      <c r="C1557" s="14"/>
      <c r="D1557" s="14"/>
      <c r="E1557" s="14"/>
      <c r="F1557" s="14"/>
      <c r="G1557" s="14"/>
      <c r="H1557" s="14"/>
      <c r="I1557" s="14"/>
      <c r="J1557" s="14"/>
      <c r="K1557" s="14"/>
      <c r="L1557" s="14"/>
      <c r="M1557" s="14"/>
      <c r="N1557" s="14"/>
      <c r="O1557" s="14"/>
      <c r="P1557" s="14"/>
      <c r="Q1557" s="14"/>
      <c r="R1557" s="14"/>
      <c r="S1557" s="14"/>
      <c r="T1557" s="14"/>
      <c r="U1557" s="14"/>
      <c r="V1557" s="14"/>
      <c r="W1557" s="14"/>
      <c r="X1557" s="14"/>
      <c r="Y1557" s="14"/>
      <c r="Z1557" s="14"/>
      <c r="AA1557" s="14"/>
      <c r="AB1557" s="14"/>
      <c r="AC1557" s="14"/>
    </row>
    <row r="1558" spans="1:29" ht="21.95" customHeight="1" x14ac:dyDescent="0.2">
      <c r="A1558" s="14"/>
      <c r="B1558" s="14"/>
      <c r="C1558" s="14"/>
      <c r="D1558" s="14"/>
      <c r="E1558" s="14"/>
      <c r="F1558" s="14"/>
      <c r="G1558" s="14"/>
      <c r="H1558" s="14"/>
      <c r="I1558" s="14"/>
      <c r="J1558" s="14"/>
      <c r="K1558" s="14"/>
      <c r="L1558" s="14"/>
      <c r="M1558" s="14"/>
      <c r="N1558" s="14"/>
      <c r="O1558" s="14"/>
      <c r="P1558" s="14"/>
      <c r="Q1558" s="14"/>
      <c r="R1558" s="14"/>
      <c r="S1558" s="14"/>
      <c r="T1558" s="14"/>
      <c r="U1558" s="14"/>
      <c r="V1558" s="14"/>
      <c r="W1558" s="14"/>
      <c r="X1558" s="14"/>
      <c r="Y1558" s="14"/>
      <c r="Z1558" s="14"/>
      <c r="AA1558" s="14"/>
      <c r="AB1558" s="14"/>
      <c r="AC1558" s="14"/>
    </row>
    <row r="1559" spans="1:29" ht="21.95" customHeight="1" x14ac:dyDescent="0.2">
      <c r="A1559" s="14"/>
      <c r="B1559" s="14"/>
      <c r="C1559" s="14"/>
      <c r="D1559" s="14"/>
      <c r="E1559" s="14"/>
      <c r="F1559" s="14"/>
      <c r="G1559" s="14"/>
      <c r="H1559" s="14"/>
      <c r="I1559" s="14"/>
      <c r="J1559" s="14"/>
      <c r="K1559" s="14"/>
      <c r="L1559" s="14"/>
      <c r="M1559" s="14"/>
      <c r="N1559" s="14"/>
      <c r="O1559" s="14"/>
      <c r="P1559" s="14"/>
      <c r="Q1559" s="14"/>
      <c r="R1559" s="14"/>
      <c r="S1559" s="14"/>
      <c r="T1559" s="14"/>
      <c r="U1559" s="14"/>
      <c r="V1559" s="14"/>
      <c r="W1559" s="14"/>
      <c r="X1559" s="14"/>
      <c r="Y1559" s="14"/>
      <c r="Z1559" s="14"/>
      <c r="AA1559" s="14"/>
      <c r="AB1559" s="14"/>
      <c r="AC1559" s="14"/>
    </row>
    <row r="1560" spans="1:29" ht="21.95" customHeight="1" x14ac:dyDescent="0.2">
      <c r="A1560" s="14"/>
      <c r="B1560" s="14"/>
      <c r="C1560" s="14"/>
      <c r="D1560" s="14"/>
      <c r="E1560" s="14"/>
      <c r="F1560" s="14"/>
      <c r="G1560" s="14"/>
      <c r="H1560" s="14"/>
      <c r="I1560" s="14"/>
      <c r="J1560" s="14"/>
      <c r="K1560" s="14"/>
      <c r="L1560" s="14"/>
      <c r="M1560" s="14"/>
      <c r="N1560" s="14"/>
      <c r="O1560" s="14"/>
      <c r="P1560" s="14"/>
      <c r="Q1560" s="14"/>
      <c r="R1560" s="14"/>
      <c r="S1560" s="14"/>
      <c r="T1560" s="14"/>
      <c r="U1560" s="14"/>
      <c r="V1560" s="14"/>
      <c r="W1560" s="14"/>
      <c r="X1560" s="14"/>
      <c r="Y1560" s="14"/>
      <c r="Z1560" s="14"/>
      <c r="AA1560" s="14"/>
      <c r="AB1560" s="14"/>
      <c r="AC1560" s="14"/>
    </row>
    <row r="1561" spans="1:29" ht="21.95" customHeight="1" x14ac:dyDescent="0.2">
      <c r="A1561" s="14"/>
      <c r="B1561" s="14"/>
      <c r="C1561" s="14"/>
      <c r="D1561" s="14"/>
      <c r="E1561" s="14"/>
      <c r="F1561" s="14"/>
      <c r="G1561" s="14"/>
      <c r="H1561" s="14"/>
      <c r="I1561" s="14"/>
      <c r="J1561" s="14"/>
      <c r="K1561" s="14"/>
      <c r="L1561" s="14"/>
      <c r="M1561" s="14"/>
      <c r="N1561" s="14"/>
      <c r="O1561" s="14"/>
      <c r="P1561" s="14"/>
      <c r="Q1561" s="14"/>
      <c r="R1561" s="14"/>
      <c r="S1561" s="14"/>
      <c r="T1561" s="14"/>
      <c r="U1561" s="14"/>
      <c r="V1561" s="14"/>
      <c r="W1561" s="14"/>
      <c r="X1561" s="14"/>
      <c r="Y1561" s="14"/>
      <c r="Z1561" s="14"/>
      <c r="AA1561" s="14"/>
      <c r="AB1561" s="14"/>
      <c r="AC1561" s="14"/>
    </row>
    <row r="1562" spans="1:29" ht="21.95" customHeight="1" x14ac:dyDescent="0.2">
      <c r="A1562" s="14"/>
      <c r="B1562" s="14"/>
      <c r="C1562" s="14"/>
      <c r="D1562" s="14"/>
      <c r="E1562" s="14"/>
      <c r="F1562" s="14"/>
      <c r="G1562" s="14"/>
      <c r="H1562" s="14"/>
      <c r="I1562" s="14"/>
      <c r="J1562" s="14"/>
      <c r="K1562" s="14"/>
      <c r="L1562" s="14"/>
      <c r="M1562" s="14"/>
      <c r="N1562" s="14"/>
      <c r="O1562" s="14"/>
      <c r="P1562" s="14"/>
      <c r="Q1562" s="14"/>
      <c r="R1562" s="14"/>
      <c r="S1562" s="14"/>
      <c r="T1562" s="14"/>
      <c r="U1562" s="14"/>
      <c r="V1562" s="14"/>
      <c r="W1562" s="14"/>
      <c r="X1562" s="14"/>
      <c r="Y1562" s="14"/>
      <c r="Z1562" s="14"/>
      <c r="AA1562" s="14"/>
      <c r="AB1562" s="14"/>
      <c r="AC1562" s="14"/>
    </row>
    <row r="1563" spans="1:29" ht="21.95" customHeight="1" x14ac:dyDescent="0.2">
      <c r="A1563" s="14"/>
      <c r="B1563" s="14"/>
      <c r="C1563" s="14"/>
      <c r="D1563" s="14"/>
      <c r="E1563" s="14"/>
      <c r="F1563" s="14"/>
      <c r="G1563" s="14"/>
      <c r="H1563" s="14"/>
      <c r="I1563" s="14"/>
      <c r="J1563" s="14"/>
      <c r="K1563" s="14"/>
      <c r="L1563" s="14"/>
      <c r="M1563" s="14"/>
      <c r="N1563" s="14"/>
      <c r="O1563" s="14"/>
      <c r="P1563" s="14"/>
      <c r="Q1563" s="14"/>
      <c r="R1563" s="14"/>
      <c r="S1563" s="14"/>
      <c r="T1563" s="14"/>
      <c r="U1563" s="14"/>
      <c r="V1563" s="14"/>
      <c r="W1563" s="14"/>
      <c r="X1563" s="14"/>
      <c r="Y1563" s="14"/>
      <c r="Z1563" s="14"/>
      <c r="AA1563" s="14"/>
      <c r="AB1563" s="14"/>
      <c r="AC1563" s="14"/>
    </row>
    <row r="1564" spans="1:29" ht="21.95" customHeight="1" x14ac:dyDescent="0.2">
      <c r="A1564" s="14"/>
      <c r="B1564" s="14"/>
      <c r="C1564" s="14"/>
      <c r="D1564" s="14"/>
      <c r="E1564" s="14"/>
      <c r="F1564" s="14"/>
      <c r="G1564" s="14"/>
      <c r="H1564" s="14"/>
      <c r="I1564" s="14"/>
      <c r="J1564" s="14"/>
      <c r="K1564" s="14"/>
      <c r="L1564" s="14"/>
      <c r="M1564" s="14"/>
      <c r="N1564" s="14"/>
      <c r="O1564" s="14"/>
      <c r="P1564" s="14"/>
      <c r="Q1564" s="14"/>
      <c r="R1564" s="14"/>
      <c r="S1564" s="14"/>
      <c r="T1564" s="14"/>
      <c r="U1564" s="14"/>
      <c r="V1564" s="14"/>
      <c r="W1564" s="14"/>
      <c r="X1564" s="14"/>
      <c r="Y1564" s="14"/>
      <c r="Z1564" s="14"/>
      <c r="AA1564" s="14"/>
      <c r="AB1564" s="14"/>
      <c r="AC1564" s="14"/>
    </row>
    <row r="1565" spans="1:29" ht="21.95" customHeight="1" x14ac:dyDescent="0.2">
      <c r="A1565" s="14"/>
      <c r="B1565" s="14"/>
      <c r="C1565" s="14"/>
      <c r="D1565" s="14"/>
      <c r="E1565" s="14"/>
      <c r="F1565" s="14"/>
      <c r="G1565" s="14"/>
      <c r="H1565" s="14"/>
      <c r="I1565" s="14"/>
      <c r="J1565" s="14"/>
      <c r="K1565" s="14"/>
      <c r="L1565" s="14"/>
      <c r="M1565" s="14"/>
      <c r="N1565" s="14"/>
      <c r="O1565" s="14"/>
      <c r="P1565" s="14"/>
      <c r="Q1565" s="14"/>
      <c r="R1565" s="14"/>
      <c r="S1565" s="14"/>
      <c r="T1565" s="14"/>
      <c r="U1565" s="14"/>
      <c r="V1565" s="14"/>
      <c r="W1565" s="14"/>
      <c r="X1565" s="14"/>
      <c r="Y1565" s="14"/>
      <c r="Z1565" s="14"/>
      <c r="AA1565" s="14"/>
      <c r="AB1565" s="14"/>
      <c r="AC1565" s="14"/>
    </row>
    <row r="1566" spans="1:29" ht="21.95" customHeight="1" x14ac:dyDescent="0.2">
      <c r="A1566" s="14"/>
      <c r="B1566" s="14"/>
      <c r="C1566" s="14"/>
      <c r="D1566" s="14"/>
      <c r="E1566" s="14"/>
      <c r="F1566" s="14"/>
      <c r="G1566" s="14"/>
      <c r="H1566" s="14"/>
      <c r="I1566" s="14"/>
      <c r="J1566" s="14"/>
      <c r="K1566" s="14"/>
      <c r="L1566" s="14"/>
      <c r="M1566" s="14"/>
      <c r="N1566" s="14"/>
      <c r="O1566" s="14"/>
      <c r="P1566" s="14"/>
      <c r="Q1566" s="14"/>
      <c r="R1566" s="14"/>
      <c r="S1566" s="14"/>
      <c r="T1566" s="14"/>
      <c r="U1566" s="14"/>
      <c r="V1566" s="14"/>
      <c r="W1566" s="14"/>
      <c r="X1566" s="14"/>
      <c r="Y1566" s="14"/>
      <c r="Z1566" s="14"/>
      <c r="AA1566" s="14"/>
      <c r="AB1566" s="14"/>
      <c r="AC1566" s="14"/>
    </row>
    <row r="1567" spans="1:29" ht="21.95" customHeight="1" x14ac:dyDescent="0.2">
      <c r="A1567" s="14"/>
      <c r="B1567" s="14"/>
      <c r="C1567" s="14"/>
      <c r="D1567" s="14"/>
      <c r="E1567" s="14"/>
      <c r="F1567" s="14"/>
      <c r="G1567" s="14"/>
      <c r="H1567" s="14"/>
      <c r="I1567" s="14"/>
      <c r="J1567" s="14"/>
      <c r="K1567" s="14"/>
      <c r="L1567" s="14"/>
      <c r="M1567" s="14"/>
      <c r="N1567" s="14"/>
      <c r="O1567" s="14"/>
      <c r="P1567" s="14"/>
      <c r="Q1567" s="14"/>
      <c r="R1567" s="14"/>
      <c r="S1567" s="14"/>
      <c r="T1567" s="14"/>
      <c r="U1567" s="14"/>
      <c r="V1567" s="14"/>
      <c r="W1567" s="14"/>
      <c r="X1567" s="14"/>
      <c r="Y1567" s="14"/>
      <c r="Z1567" s="14"/>
      <c r="AA1567" s="14"/>
      <c r="AB1567" s="14"/>
      <c r="AC1567" s="14"/>
    </row>
    <row r="1568" spans="1:29" ht="21.95" customHeight="1" x14ac:dyDescent="0.2">
      <c r="A1568" s="14"/>
      <c r="B1568" s="14"/>
      <c r="C1568" s="14"/>
      <c r="D1568" s="14"/>
      <c r="E1568" s="14"/>
      <c r="F1568" s="14"/>
      <c r="G1568" s="14"/>
      <c r="H1568" s="14"/>
      <c r="I1568" s="14"/>
      <c r="J1568" s="14"/>
      <c r="K1568" s="14"/>
      <c r="L1568" s="14"/>
      <c r="M1568" s="14"/>
      <c r="N1568" s="14"/>
      <c r="O1568" s="14"/>
      <c r="P1568" s="14"/>
      <c r="Q1568" s="14"/>
      <c r="R1568" s="14"/>
      <c r="S1568" s="14"/>
      <c r="T1568" s="14"/>
      <c r="U1568" s="14"/>
      <c r="V1568" s="14"/>
      <c r="W1568" s="14"/>
      <c r="X1568" s="14"/>
      <c r="Y1568" s="14"/>
      <c r="Z1568" s="14"/>
      <c r="AA1568" s="14"/>
      <c r="AB1568" s="14"/>
      <c r="AC1568" s="14"/>
    </row>
    <row r="1569" spans="1:29" ht="21.95" customHeight="1" x14ac:dyDescent="0.2">
      <c r="A1569" s="14"/>
      <c r="B1569" s="14"/>
      <c r="C1569" s="14"/>
      <c r="D1569" s="14"/>
      <c r="E1569" s="14"/>
      <c r="F1569" s="14"/>
      <c r="G1569" s="14"/>
      <c r="H1569" s="14"/>
      <c r="I1569" s="14"/>
      <c r="J1569" s="14"/>
      <c r="K1569" s="14"/>
      <c r="L1569" s="14"/>
      <c r="M1569" s="14"/>
      <c r="N1569" s="14"/>
      <c r="O1569" s="14"/>
      <c r="P1569" s="14"/>
      <c r="Q1569" s="14"/>
      <c r="R1569" s="14"/>
      <c r="S1569" s="14"/>
      <c r="T1569" s="14"/>
      <c r="U1569" s="14"/>
      <c r="V1569" s="14"/>
      <c r="W1569" s="14"/>
      <c r="X1569" s="14"/>
      <c r="Y1569" s="14"/>
      <c r="Z1569" s="14"/>
      <c r="AA1569" s="14"/>
      <c r="AB1569" s="14"/>
      <c r="AC1569" s="14"/>
    </row>
    <row r="1570" spans="1:29" ht="21.95" customHeight="1" x14ac:dyDescent="0.2">
      <c r="A1570" s="14"/>
      <c r="B1570" s="14"/>
      <c r="C1570" s="14"/>
      <c r="D1570" s="14"/>
      <c r="E1570" s="14"/>
      <c r="F1570" s="14"/>
      <c r="G1570" s="14"/>
      <c r="H1570" s="14"/>
      <c r="I1570" s="14"/>
      <c r="J1570" s="14"/>
      <c r="K1570" s="14"/>
      <c r="L1570" s="14"/>
      <c r="M1570" s="14"/>
      <c r="N1570" s="14"/>
      <c r="O1570" s="14"/>
      <c r="P1570" s="14"/>
      <c r="Q1570" s="14"/>
      <c r="R1570" s="14"/>
      <c r="S1570" s="14"/>
      <c r="T1570" s="14"/>
      <c r="U1570" s="14"/>
      <c r="V1570" s="14"/>
      <c r="W1570" s="14"/>
      <c r="X1570" s="14"/>
      <c r="Y1570" s="14"/>
      <c r="Z1570" s="14"/>
      <c r="AA1570" s="14"/>
      <c r="AB1570" s="14"/>
      <c r="AC1570" s="14"/>
    </row>
    <row r="1571" spans="1:29" ht="21.95" customHeight="1" x14ac:dyDescent="0.2">
      <c r="A1571" s="14"/>
      <c r="B1571" s="14"/>
      <c r="C1571" s="14"/>
      <c r="D1571" s="14"/>
      <c r="E1571" s="14"/>
      <c r="F1571" s="14"/>
      <c r="G1571" s="14"/>
      <c r="H1571" s="14"/>
      <c r="I1571" s="14"/>
      <c r="J1571" s="14"/>
      <c r="K1571" s="14"/>
      <c r="L1571" s="14"/>
      <c r="M1571" s="14"/>
      <c r="N1571" s="14"/>
      <c r="O1571" s="14"/>
      <c r="P1571" s="14"/>
      <c r="Q1571" s="14"/>
      <c r="R1571" s="14"/>
      <c r="S1571" s="14"/>
      <c r="T1571" s="14"/>
      <c r="U1571" s="14"/>
      <c r="V1571" s="14"/>
      <c r="W1571" s="14"/>
      <c r="X1571" s="14"/>
      <c r="Y1571" s="14"/>
      <c r="Z1571" s="14"/>
      <c r="AA1571" s="14"/>
      <c r="AB1571" s="14"/>
      <c r="AC1571" s="14"/>
    </row>
    <row r="1572" spans="1:29" ht="21.95" customHeight="1" x14ac:dyDescent="0.2">
      <c r="A1572" s="14"/>
      <c r="B1572" s="14"/>
      <c r="C1572" s="14"/>
      <c r="D1572" s="14"/>
      <c r="E1572" s="14"/>
      <c r="F1572" s="14"/>
      <c r="G1572" s="14"/>
      <c r="H1572" s="14"/>
      <c r="I1572" s="14"/>
      <c r="J1572" s="14"/>
      <c r="K1572" s="14"/>
      <c r="L1572" s="14"/>
      <c r="M1572" s="14"/>
      <c r="N1572" s="14"/>
      <c r="O1572" s="14"/>
      <c r="P1572" s="14"/>
      <c r="Q1572" s="14"/>
      <c r="R1572" s="14"/>
      <c r="S1572" s="14"/>
      <c r="T1572" s="14"/>
      <c r="U1572" s="14"/>
      <c r="V1572" s="14"/>
      <c r="W1572" s="14"/>
      <c r="X1572" s="14"/>
      <c r="Y1572" s="14"/>
      <c r="Z1572" s="14"/>
      <c r="AA1572" s="14"/>
      <c r="AB1572" s="14"/>
      <c r="AC1572" s="14"/>
    </row>
    <row r="1573" spans="1:29" ht="21.95" customHeight="1" x14ac:dyDescent="0.2">
      <c r="A1573" s="14"/>
      <c r="B1573" s="14"/>
      <c r="C1573" s="14"/>
      <c r="D1573" s="14"/>
      <c r="E1573" s="14"/>
      <c r="F1573" s="14"/>
      <c r="G1573" s="14"/>
      <c r="H1573" s="14"/>
      <c r="I1573" s="14"/>
      <c r="J1573" s="14"/>
      <c r="K1573" s="14"/>
      <c r="L1573" s="14"/>
      <c r="M1573" s="14"/>
      <c r="N1573" s="14"/>
      <c r="O1573" s="14"/>
      <c r="P1573" s="14"/>
      <c r="Q1573" s="14"/>
      <c r="R1573" s="14"/>
      <c r="S1573" s="14"/>
      <c r="T1573" s="14"/>
      <c r="U1573" s="14"/>
      <c r="V1573" s="14"/>
      <c r="W1573" s="14"/>
      <c r="X1573" s="14"/>
      <c r="Y1573" s="14"/>
      <c r="Z1573" s="14"/>
      <c r="AA1573" s="14"/>
      <c r="AB1573" s="14"/>
      <c r="AC1573" s="14"/>
    </row>
    <row r="1574" spans="1:29" ht="21.95" customHeight="1" x14ac:dyDescent="0.2">
      <c r="A1574" s="14"/>
      <c r="B1574" s="14"/>
      <c r="C1574" s="14"/>
      <c r="D1574" s="14"/>
      <c r="E1574" s="14"/>
      <c r="F1574" s="14"/>
      <c r="G1574" s="14"/>
      <c r="H1574" s="14"/>
      <c r="I1574" s="14"/>
      <c r="J1574" s="14"/>
      <c r="K1574" s="14"/>
      <c r="L1574" s="14"/>
      <c r="M1574" s="14"/>
      <c r="N1574" s="14"/>
      <c r="O1574" s="14"/>
      <c r="P1574" s="14"/>
      <c r="Q1574" s="14"/>
      <c r="R1574" s="14"/>
      <c r="S1574" s="14"/>
      <c r="T1574" s="14"/>
      <c r="U1574" s="14"/>
      <c r="V1574" s="14"/>
      <c r="W1574" s="14"/>
      <c r="X1574" s="14"/>
      <c r="Y1574" s="14"/>
      <c r="Z1574" s="14"/>
      <c r="AA1574" s="14"/>
      <c r="AB1574" s="14"/>
      <c r="AC1574" s="14"/>
    </row>
    <row r="1575" spans="1:29" ht="21.95" customHeight="1" x14ac:dyDescent="0.2">
      <c r="A1575" s="14"/>
      <c r="B1575" s="14"/>
      <c r="C1575" s="14"/>
      <c r="D1575" s="14"/>
      <c r="E1575" s="14"/>
      <c r="F1575" s="14"/>
      <c r="G1575" s="14"/>
      <c r="H1575" s="14"/>
      <c r="I1575" s="14"/>
      <c r="J1575" s="14"/>
      <c r="K1575" s="14"/>
      <c r="L1575" s="14"/>
      <c r="M1575" s="14"/>
      <c r="N1575" s="14"/>
      <c r="O1575" s="14"/>
      <c r="P1575" s="14"/>
      <c r="Q1575" s="14"/>
      <c r="R1575" s="14"/>
      <c r="S1575" s="14"/>
      <c r="T1575" s="14"/>
      <c r="U1575" s="14"/>
      <c r="V1575" s="14"/>
      <c r="W1575" s="14"/>
      <c r="X1575" s="14"/>
      <c r="Y1575" s="14"/>
      <c r="Z1575" s="14"/>
      <c r="AA1575" s="14"/>
      <c r="AB1575" s="14"/>
      <c r="AC1575" s="14"/>
    </row>
    <row r="1576" spans="1:29" ht="21.95" customHeight="1" x14ac:dyDescent="0.2">
      <c r="A1576" s="14"/>
      <c r="B1576" s="14"/>
      <c r="C1576" s="14"/>
      <c r="D1576" s="14"/>
      <c r="E1576" s="14"/>
      <c r="F1576" s="14"/>
      <c r="G1576" s="14"/>
      <c r="H1576" s="14"/>
      <c r="I1576" s="14"/>
      <c r="J1576" s="14"/>
      <c r="K1576" s="14"/>
      <c r="L1576" s="14"/>
      <c r="M1576" s="14"/>
      <c r="N1576" s="14"/>
      <c r="O1576" s="14"/>
      <c r="P1576" s="14"/>
      <c r="Q1576" s="14"/>
      <c r="R1576" s="14"/>
      <c r="S1576" s="14"/>
      <c r="T1576" s="14"/>
      <c r="U1576" s="14"/>
      <c r="V1576" s="14"/>
      <c r="W1576" s="14"/>
      <c r="X1576" s="14"/>
      <c r="Y1576" s="14"/>
      <c r="Z1576" s="14"/>
      <c r="AA1576" s="14"/>
      <c r="AB1576" s="14"/>
      <c r="AC1576" s="14"/>
    </row>
    <row r="1577" spans="1:29" ht="21.95" customHeight="1" x14ac:dyDescent="0.2">
      <c r="A1577" s="14"/>
      <c r="B1577" s="14"/>
      <c r="C1577" s="14"/>
      <c r="D1577" s="14"/>
      <c r="E1577" s="14"/>
      <c r="F1577" s="14"/>
      <c r="G1577" s="14"/>
      <c r="H1577" s="14"/>
      <c r="I1577" s="14"/>
      <c r="J1577" s="14"/>
      <c r="K1577" s="14"/>
      <c r="L1577" s="14"/>
      <c r="M1577" s="14"/>
      <c r="N1577" s="14"/>
      <c r="O1577" s="14"/>
      <c r="P1577" s="14"/>
      <c r="Q1577" s="14"/>
      <c r="R1577" s="14"/>
      <c r="S1577" s="14"/>
      <c r="T1577" s="14"/>
      <c r="U1577" s="14"/>
      <c r="V1577" s="14"/>
      <c r="W1577" s="14"/>
      <c r="X1577" s="14"/>
      <c r="Y1577" s="14"/>
      <c r="Z1577" s="14"/>
      <c r="AA1577" s="14"/>
      <c r="AB1577" s="14"/>
      <c r="AC1577" s="14"/>
    </row>
    <row r="1578" spans="1:29" ht="21.95" customHeight="1" x14ac:dyDescent="0.2">
      <c r="A1578" s="14"/>
      <c r="B1578" s="14"/>
      <c r="C1578" s="14"/>
      <c r="D1578" s="14"/>
      <c r="E1578" s="14"/>
      <c r="F1578" s="14"/>
      <c r="G1578" s="14"/>
      <c r="H1578" s="14"/>
      <c r="I1578" s="14"/>
      <c r="J1578" s="14"/>
      <c r="K1578" s="14"/>
      <c r="L1578" s="14"/>
      <c r="M1578" s="14"/>
      <c r="N1578" s="14"/>
      <c r="O1578" s="14"/>
      <c r="P1578" s="14"/>
      <c r="Q1578" s="14"/>
      <c r="R1578" s="14"/>
      <c r="S1578" s="14"/>
      <c r="T1578" s="14"/>
      <c r="U1578" s="14"/>
      <c r="V1578" s="14"/>
      <c r="W1578" s="14"/>
      <c r="X1578" s="14"/>
      <c r="Y1578" s="14"/>
      <c r="Z1578" s="14"/>
      <c r="AA1578" s="14"/>
      <c r="AB1578" s="14"/>
      <c r="AC1578" s="14"/>
    </row>
    <row r="1579" spans="1:29" ht="21.95" customHeight="1" x14ac:dyDescent="0.2">
      <c r="A1579" s="14"/>
      <c r="B1579" s="14"/>
      <c r="C1579" s="14"/>
      <c r="D1579" s="14"/>
      <c r="E1579" s="14"/>
      <c r="F1579" s="14"/>
      <c r="G1579" s="14"/>
      <c r="H1579" s="14"/>
      <c r="I1579" s="14"/>
      <c r="J1579" s="14"/>
      <c r="K1579" s="14"/>
      <c r="L1579" s="14"/>
      <c r="M1579" s="14"/>
      <c r="N1579" s="14"/>
      <c r="O1579" s="14"/>
      <c r="P1579" s="14"/>
      <c r="Q1579" s="14"/>
      <c r="R1579" s="14"/>
      <c r="S1579" s="14"/>
      <c r="T1579" s="14"/>
      <c r="U1579" s="14"/>
      <c r="V1579" s="14"/>
      <c r="W1579" s="14"/>
      <c r="X1579" s="14"/>
      <c r="Y1579" s="14"/>
      <c r="Z1579" s="14"/>
      <c r="AA1579" s="14"/>
      <c r="AB1579" s="14"/>
      <c r="AC1579" s="14"/>
    </row>
    <row r="1580" spans="1:29" ht="21.95" customHeight="1" x14ac:dyDescent="0.2">
      <c r="A1580" s="14"/>
      <c r="B1580" s="14"/>
      <c r="C1580" s="14"/>
      <c r="D1580" s="14"/>
      <c r="E1580" s="14"/>
      <c r="F1580" s="14"/>
      <c r="G1580" s="14"/>
      <c r="H1580" s="14"/>
      <c r="I1580" s="14"/>
      <c r="J1580" s="14"/>
      <c r="K1580" s="14"/>
      <c r="L1580" s="14"/>
      <c r="M1580" s="14"/>
      <c r="N1580" s="14"/>
      <c r="O1580" s="14"/>
      <c r="P1580" s="14"/>
      <c r="Q1580" s="14"/>
      <c r="R1580" s="14"/>
      <c r="S1580" s="14"/>
      <c r="T1580" s="14"/>
      <c r="U1580" s="14"/>
      <c r="V1580" s="14"/>
      <c r="W1580" s="14"/>
      <c r="X1580" s="14"/>
      <c r="Y1580" s="14"/>
      <c r="Z1580" s="14"/>
      <c r="AA1580" s="14"/>
      <c r="AB1580" s="14"/>
      <c r="AC1580" s="14"/>
    </row>
    <row r="1581" spans="1:29" ht="21.95" customHeight="1" x14ac:dyDescent="0.2">
      <c r="A1581" s="14"/>
      <c r="B1581" s="14"/>
      <c r="C1581" s="14"/>
      <c r="D1581" s="14"/>
      <c r="E1581" s="14"/>
      <c r="F1581" s="14"/>
      <c r="G1581" s="14"/>
      <c r="H1581" s="14"/>
      <c r="I1581" s="14"/>
      <c r="J1581" s="14"/>
      <c r="K1581" s="14"/>
      <c r="L1581" s="14"/>
      <c r="M1581" s="14"/>
      <c r="N1581" s="14"/>
      <c r="O1581" s="14"/>
      <c r="P1581" s="14"/>
      <c r="Q1581" s="14"/>
      <c r="R1581" s="14"/>
      <c r="S1581" s="14"/>
      <c r="T1581" s="14"/>
      <c r="U1581" s="14"/>
      <c r="V1581" s="14"/>
      <c r="W1581" s="14"/>
      <c r="X1581" s="14"/>
      <c r="Y1581" s="14"/>
      <c r="Z1581" s="14"/>
      <c r="AA1581" s="14"/>
      <c r="AB1581" s="14"/>
      <c r="AC1581" s="14"/>
    </row>
    <row r="1582" spans="1:29" ht="21.95" customHeight="1" x14ac:dyDescent="0.2">
      <c r="A1582" s="14"/>
      <c r="B1582" s="14"/>
      <c r="C1582" s="14"/>
      <c r="D1582" s="14"/>
      <c r="E1582" s="14"/>
      <c r="F1582" s="14"/>
      <c r="G1582" s="14"/>
      <c r="H1582" s="14"/>
      <c r="I1582" s="14"/>
      <c r="J1582" s="14"/>
      <c r="K1582" s="14"/>
      <c r="L1582" s="14"/>
      <c r="M1582" s="14"/>
      <c r="N1582" s="14"/>
      <c r="O1582" s="14"/>
      <c r="P1582" s="14"/>
      <c r="Q1582" s="14"/>
      <c r="R1582" s="14"/>
      <c r="S1582" s="14"/>
      <c r="T1582" s="14"/>
      <c r="U1582" s="14"/>
      <c r="V1582" s="14"/>
      <c r="W1582" s="14"/>
      <c r="X1582" s="14"/>
      <c r="Y1582" s="14"/>
      <c r="Z1582" s="14"/>
      <c r="AA1582" s="14"/>
      <c r="AB1582" s="14"/>
      <c r="AC1582" s="14"/>
    </row>
    <row r="1583" spans="1:29" ht="21.95" customHeight="1" x14ac:dyDescent="0.2">
      <c r="A1583" s="14"/>
      <c r="B1583" s="14"/>
      <c r="C1583" s="14"/>
      <c r="D1583" s="14"/>
      <c r="E1583" s="14"/>
      <c r="F1583" s="14"/>
      <c r="G1583" s="14"/>
      <c r="H1583" s="14"/>
      <c r="I1583" s="14"/>
      <c r="J1583" s="14"/>
      <c r="K1583" s="14"/>
      <c r="L1583" s="14"/>
      <c r="M1583" s="14"/>
      <c r="N1583" s="14"/>
      <c r="O1583" s="14"/>
      <c r="P1583" s="14"/>
      <c r="Q1583" s="14"/>
      <c r="R1583" s="14"/>
      <c r="S1583" s="14"/>
      <c r="T1583" s="14"/>
      <c r="U1583" s="14"/>
      <c r="V1583" s="14"/>
      <c r="W1583" s="14"/>
      <c r="X1583" s="14"/>
      <c r="Y1583" s="14"/>
      <c r="Z1583" s="14"/>
      <c r="AA1583" s="14"/>
      <c r="AB1583" s="14"/>
      <c r="AC1583" s="14"/>
    </row>
    <row r="1584" spans="1:29" ht="21.95" customHeight="1" x14ac:dyDescent="0.2">
      <c r="A1584" s="14"/>
      <c r="B1584" s="14"/>
      <c r="C1584" s="14"/>
      <c r="D1584" s="14"/>
      <c r="E1584" s="14"/>
      <c r="F1584" s="14"/>
      <c r="G1584" s="14"/>
      <c r="H1584" s="14"/>
      <c r="I1584" s="14"/>
      <c r="J1584" s="14"/>
      <c r="K1584" s="14"/>
      <c r="L1584" s="14"/>
      <c r="M1584" s="14"/>
      <c r="N1584" s="14"/>
      <c r="O1584" s="14"/>
      <c r="P1584" s="14"/>
      <c r="Q1584" s="14"/>
      <c r="R1584" s="14"/>
      <c r="S1584" s="14"/>
      <c r="T1584" s="14"/>
      <c r="U1584" s="14"/>
      <c r="V1584" s="14"/>
      <c r="W1584" s="14"/>
      <c r="X1584" s="14"/>
      <c r="Y1584" s="14"/>
      <c r="Z1584" s="14"/>
      <c r="AA1584" s="14"/>
      <c r="AB1584" s="14"/>
      <c r="AC1584" s="14"/>
    </row>
    <row r="1585" spans="1:29" ht="21.95" customHeight="1" x14ac:dyDescent="0.2">
      <c r="A1585" s="14"/>
      <c r="B1585" s="14"/>
      <c r="C1585" s="14"/>
      <c r="D1585" s="14"/>
      <c r="E1585" s="14"/>
      <c r="F1585" s="14"/>
      <c r="G1585" s="14"/>
      <c r="H1585" s="14"/>
      <c r="I1585" s="14"/>
      <c r="J1585" s="14"/>
      <c r="K1585" s="14"/>
      <c r="L1585" s="14"/>
      <c r="M1585" s="14"/>
      <c r="N1585" s="14"/>
      <c r="O1585" s="14"/>
      <c r="P1585" s="14"/>
      <c r="Q1585" s="14"/>
      <c r="R1585" s="14"/>
      <c r="S1585" s="14"/>
      <c r="T1585" s="14"/>
      <c r="U1585" s="14"/>
      <c r="V1585" s="14"/>
      <c r="W1585" s="14"/>
      <c r="X1585" s="14"/>
      <c r="Y1585" s="14"/>
      <c r="Z1585" s="14"/>
      <c r="AA1585" s="14"/>
      <c r="AB1585" s="14"/>
      <c r="AC1585" s="14"/>
    </row>
    <row r="1586" spans="1:29" ht="21.95" customHeight="1" x14ac:dyDescent="0.2">
      <c r="A1586" s="14"/>
      <c r="B1586" s="14"/>
      <c r="C1586" s="14"/>
      <c r="D1586" s="14"/>
      <c r="E1586" s="14"/>
      <c r="F1586" s="14"/>
      <c r="G1586" s="14"/>
      <c r="H1586" s="14"/>
      <c r="I1586" s="14"/>
      <c r="J1586" s="14"/>
      <c r="K1586" s="14"/>
      <c r="L1586" s="14"/>
      <c r="M1586" s="14"/>
      <c r="N1586" s="14"/>
      <c r="O1586" s="14"/>
      <c r="P1586" s="14"/>
      <c r="Q1586" s="14"/>
      <c r="R1586" s="14"/>
      <c r="S1586" s="14"/>
      <c r="T1586" s="14"/>
      <c r="U1586" s="14"/>
      <c r="V1586" s="14"/>
      <c r="W1586" s="14"/>
      <c r="X1586" s="14"/>
      <c r="Y1586" s="14"/>
      <c r="Z1586" s="14"/>
      <c r="AA1586" s="14"/>
      <c r="AB1586" s="14"/>
      <c r="AC1586" s="14"/>
    </row>
    <row r="1587" spans="1:29" ht="21.95" customHeight="1" x14ac:dyDescent="0.2">
      <c r="A1587" s="14"/>
      <c r="B1587" s="14"/>
      <c r="C1587" s="14"/>
      <c r="D1587" s="14"/>
      <c r="E1587" s="14"/>
      <c r="F1587" s="14"/>
      <c r="G1587" s="14"/>
      <c r="H1587" s="14"/>
      <c r="I1587" s="14"/>
      <c r="J1587" s="14"/>
      <c r="K1587" s="14"/>
      <c r="L1587" s="14"/>
      <c r="M1587" s="14"/>
      <c r="N1587" s="14"/>
      <c r="O1587" s="14"/>
      <c r="P1587" s="14"/>
      <c r="Q1587" s="14"/>
      <c r="R1587" s="14"/>
      <c r="S1587" s="14"/>
      <c r="T1587" s="14"/>
      <c r="U1587" s="14"/>
      <c r="V1587" s="14"/>
      <c r="W1587" s="14"/>
      <c r="X1587" s="14"/>
      <c r="Y1587" s="14"/>
      <c r="Z1587" s="14"/>
      <c r="AA1587" s="14"/>
      <c r="AB1587" s="14"/>
      <c r="AC1587" s="14"/>
    </row>
    <row r="1588" spans="1:29" ht="21.95" customHeight="1" x14ac:dyDescent="0.2">
      <c r="A1588" s="14"/>
      <c r="B1588" s="14"/>
      <c r="C1588" s="14"/>
      <c r="D1588" s="14"/>
      <c r="E1588" s="14"/>
      <c r="F1588" s="14"/>
      <c r="G1588" s="14"/>
      <c r="H1588" s="14"/>
      <c r="I1588" s="14"/>
      <c r="J1588" s="14"/>
      <c r="K1588" s="14"/>
      <c r="L1588" s="14"/>
      <c r="M1588" s="14"/>
      <c r="N1588" s="14"/>
      <c r="O1588" s="14"/>
      <c r="P1588" s="14"/>
      <c r="Q1588" s="14"/>
      <c r="R1588" s="14"/>
      <c r="S1588" s="14"/>
      <c r="T1588" s="14"/>
      <c r="U1588" s="14"/>
      <c r="V1588" s="14"/>
      <c r="W1588" s="14"/>
      <c r="X1588" s="14"/>
      <c r="Y1588" s="14"/>
      <c r="Z1588" s="14"/>
      <c r="AA1588" s="14"/>
      <c r="AB1588" s="14"/>
      <c r="AC1588" s="14"/>
    </row>
    <row r="1589" spans="1:29" ht="21.95" customHeight="1" x14ac:dyDescent="0.2">
      <c r="A1589" s="14"/>
      <c r="B1589" s="14"/>
      <c r="C1589" s="14"/>
      <c r="D1589" s="14"/>
      <c r="E1589" s="14"/>
      <c r="F1589" s="14"/>
      <c r="G1589" s="14"/>
      <c r="H1589" s="14"/>
      <c r="I1589" s="14"/>
      <c r="J1589" s="14"/>
      <c r="K1589" s="14"/>
      <c r="L1589" s="14"/>
      <c r="M1589" s="14"/>
      <c r="N1589" s="14"/>
      <c r="O1589" s="14"/>
      <c r="P1589" s="14"/>
      <c r="Q1589" s="14"/>
      <c r="R1589" s="14"/>
      <c r="S1589" s="14"/>
      <c r="T1589" s="14"/>
      <c r="U1589" s="14"/>
      <c r="V1589" s="14"/>
      <c r="W1589" s="14"/>
      <c r="X1589" s="14"/>
      <c r="Y1589" s="14"/>
      <c r="Z1589" s="14"/>
      <c r="AA1589" s="14"/>
      <c r="AB1589" s="14"/>
      <c r="AC1589" s="14"/>
    </row>
    <row r="1590" spans="1:29" ht="21.95" customHeight="1" x14ac:dyDescent="0.2">
      <c r="A1590" s="14"/>
      <c r="B1590" s="14"/>
      <c r="C1590" s="14"/>
      <c r="D1590" s="14"/>
      <c r="E1590" s="14"/>
      <c r="F1590" s="14"/>
      <c r="G1590" s="14"/>
      <c r="H1590" s="14"/>
      <c r="I1590" s="14"/>
      <c r="J1590" s="14"/>
      <c r="K1590" s="14"/>
      <c r="L1590" s="14"/>
      <c r="M1590" s="14"/>
      <c r="N1590" s="14"/>
      <c r="O1590" s="14"/>
      <c r="P1590" s="14"/>
      <c r="Q1590" s="14"/>
      <c r="R1590" s="14"/>
      <c r="S1590" s="14"/>
      <c r="T1590" s="14"/>
      <c r="U1590" s="14"/>
      <c r="V1590" s="14"/>
      <c r="W1590" s="14"/>
      <c r="X1590" s="14"/>
      <c r="Y1590" s="14"/>
      <c r="Z1590" s="14"/>
      <c r="AA1590" s="14"/>
      <c r="AB1590" s="14"/>
      <c r="AC1590" s="14"/>
    </row>
    <row r="1591" spans="1:29" ht="21.95" customHeight="1" x14ac:dyDescent="0.2">
      <c r="A1591" s="14"/>
      <c r="B1591" s="14"/>
      <c r="C1591" s="14"/>
      <c r="D1591" s="14"/>
      <c r="E1591" s="14"/>
      <c r="F1591" s="14"/>
      <c r="G1591" s="14"/>
      <c r="H1591" s="14"/>
      <c r="I1591" s="14"/>
      <c r="J1591" s="14"/>
      <c r="K1591" s="14"/>
      <c r="L1591" s="14"/>
      <c r="M1591" s="14"/>
      <c r="N1591" s="14"/>
      <c r="O1591" s="14"/>
      <c r="P1591" s="14"/>
      <c r="Q1591" s="14"/>
      <c r="R1591" s="14"/>
      <c r="S1591" s="14"/>
      <c r="T1591" s="14"/>
      <c r="U1591" s="14"/>
      <c r="V1591" s="14"/>
      <c r="W1591" s="14"/>
      <c r="X1591" s="14"/>
      <c r="Y1591" s="14"/>
      <c r="Z1591" s="14"/>
      <c r="AA1591" s="14"/>
      <c r="AB1591" s="14"/>
      <c r="AC1591" s="14"/>
    </row>
    <row r="1592" spans="1:29" ht="21.95" customHeight="1" x14ac:dyDescent="0.2">
      <c r="A1592" s="14"/>
      <c r="B1592" s="14"/>
      <c r="C1592" s="14"/>
      <c r="D1592" s="14"/>
      <c r="E1592" s="14"/>
      <c r="F1592" s="14"/>
      <c r="G1592" s="14"/>
      <c r="H1592" s="14"/>
      <c r="I1592" s="14"/>
      <c r="J1592" s="14"/>
      <c r="K1592" s="14"/>
      <c r="L1592" s="14"/>
      <c r="M1592" s="14"/>
      <c r="N1592" s="14"/>
      <c r="O1592" s="14"/>
      <c r="P1592" s="14"/>
      <c r="Q1592" s="14"/>
      <c r="R1592" s="14"/>
      <c r="S1592" s="14"/>
      <c r="T1592" s="14"/>
      <c r="U1592" s="14"/>
      <c r="V1592" s="14"/>
      <c r="W1592" s="14"/>
      <c r="X1592" s="14"/>
      <c r="Y1592" s="14"/>
      <c r="Z1592" s="14"/>
      <c r="AA1592" s="14"/>
      <c r="AB1592" s="14"/>
      <c r="AC1592" s="14"/>
    </row>
    <row r="1593" spans="1:29" ht="21.95" customHeight="1" x14ac:dyDescent="0.2">
      <c r="A1593" s="14"/>
      <c r="B1593" s="14"/>
      <c r="C1593" s="14"/>
      <c r="D1593" s="14"/>
      <c r="E1593" s="14"/>
      <c r="F1593" s="14"/>
      <c r="G1593" s="14"/>
      <c r="H1593" s="14"/>
      <c r="I1593" s="14"/>
      <c r="J1593" s="14"/>
      <c r="K1593" s="14"/>
      <c r="L1593" s="14"/>
      <c r="M1593" s="14"/>
      <c r="N1593" s="14"/>
      <c r="O1593" s="14"/>
      <c r="P1593" s="14"/>
      <c r="Q1593" s="14"/>
      <c r="R1593" s="14"/>
      <c r="S1593" s="14"/>
      <c r="T1593" s="14"/>
      <c r="U1593" s="14"/>
      <c r="V1593" s="14"/>
      <c r="W1593" s="14"/>
      <c r="X1593" s="14"/>
      <c r="Y1593" s="14"/>
      <c r="Z1593" s="14"/>
      <c r="AA1593" s="14"/>
      <c r="AB1593" s="14"/>
      <c r="AC1593" s="14"/>
    </row>
    <row r="1594" spans="1:29" ht="21.95" customHeight="1" x14ac:dyDescent="0.2">
      <c r="A1594" s="14"/>
      <c r="B1594" s="14"/>
      <c r="C1594" s="14"/>
      <c r="D1594" s="14"/>
      <c r="E1594" s="14"/>
      <c r="F1594" s="14"/>
      <c r="G1594" s="14"/>
      <c r="H1594" s="14"/>
      <c r="I1594" s="14"/>
      <c r="J1594" s="14"/>
      <c r="K1594" s="14"/>
      <c r="L1594" s="14"/>
      <c r="M1594" s="14"/>
      <c r="N1594" s="14"/>
      <c r="O1594" s="14"/>
      <c r="P1594" s="14"/>
      <c r="Q1594" s="14"/>
      <c r="R1594" s="14"/>
      <c r="S1594" s="14"/>
      <c r="T1594" s="14"/>
      <c r="U1594" s="14"/>
      <c r="V1594" s="14"/>
      <c r="W1594" s="14"/>
      <c r="X1594" s="14"/>
      <c r="Y1594" s="14"/>
      <c r="Z1594" s="14"/>
      <c r="AA1594" s="14"/>
      <c r="AB1594" s="14"/>
      <c r="AC1594" s="14"/>
    </row>
    <row r="1595" spans="1:29" ht="21.95" customHeight="1" x14ac:dyDescent="0.2">
      <c r="A1595" s="14"/>
      <c r="B1595" s="14"/>
      <c r="C1595" s="14"/>
      <c r="D1595" s="14"/>
      <c r="E1595" s="14"/>
      <c r="F1595" s="14"/>
      <c r="G1595" s="14"/>
      <c r="H1595" s="14"/>
      <c r="I1595" s="14"/>
      <c r="J1595" s="14"/>
      <c r="K1595" s="14"/>
      <c r="L1595" s="14"/>
      <c r="M1595" s="14"/>
      <c r="N1595" s="14"/>
      <c r="O1595" s="14"/>
      <c r="P1595" s="14"/>
      <c r="Q1595" s="14"/>
      <c r="R1595" s="14"/>
      <c r="S1595" s="14"/>
      <c r="T1595" s="14"/>
      <c r="U1595" s="14"/>
      <c r="V1595" s="14"/>
      <c r="W1595" s="14"/>
      <c r="X1595" s="14"/>
      <c r="Y1595" s="14"/>
      <c r="Z1595" s="14"/>
      <c r="AA1595" s="14"/>
      <c r="AB1595" s="14"/>
      <c r="AC1595" s="14"/>
    </row>
    <row r="1596" spans="1:29" ht="21.95" customHeight="1" x14ac:dyDescent="0.2">
      <c r="A1596" s="14"/>
      <c r="B1596" s="14"/>
      <c r="C1596" s="14"/>
      <c r="D1596" s="14"/>
      <c r="E1596" s="14"/>
      <c r="F1596" s="14"/>
      <c r="G1596" s="14"/>
      <c r="H1596" s="14"/>
      <c r="I1596" s="14"/>
      <c r="J1596" s="14"/>
      <c r="K1596" s="14"/>
      <c r="L1596" s="14"/>
      <c r="M1596" s="14"/>
      <c r="N1596" s="14"/>
      <c r="O1596" s="14"/>
      <c r="P1596" s="14"/>
      <c r="Q1596" s="14"/>
      <c r="R1596" s="14"/>
      <c r="S1596" s="14"/>
      <c r="T1596" s="14"/>
      <c r="U1596" s="14"/>
      <c r="V1596" s="14"/>
      <c r="W1596" s="14"/>
      <c r="X1596" s="14"/>
      <c r="Y1596" s="14"/>
      <c r="Z1596" s="14"/>
      <c r="AA1596" s="14"/>
      <c r="AB1596" s="14"/>
      <c r="AC1596" s="14"/>
    </row>
    <row r="1597" spans="1:29" ht="21.95" customHeight="1" x14ac:dyDescent="0.2">
      <c r="A1597" s="14"/>
      <c r="B1597" s="14"/>
      <c r="C1597" s="14"/>
      <c r="D1597" s="14"/>
      <c r="E1597" s="14"/>
      <c r="F1597" s="14"/>
      <c r="G1597" s="14"/>
      <c r="H1597" s="14"/>
      <c r="I1597" s="14"/>
      <c r="J1597" s="14"/>
      <c r="K1597" s="14"/>
      <c r="L1597" s="14"/>
      <c r="M1597" s="14"/>
      <c r="N1597" s="14"/>
      <c r="O1597" s="14"/>
      <c r="P1597" s="14"/>
      <c r="Q1597" s="14"/>
      <c r="R1597" s="14"/>
      <c r="S1597" s="14"/>
      <c r="T1597" s="14"/>
      <c r="U1597" s="14"/>
      <c r="V1597" s="14"/>
      <c r="W1597" s="14"/>
      <c r="X1597" s="14"/>
      <c r="Y1597" s="14"/>
      <c r="Z1597" s="14"/>
      <c r="AA1597" s="14"/>
      <c r="AB1597" s="14"/>
      <c r="AC1597" s="14"/>
    </row>
    <row r="1598" spans="1:29" ht="21.95" customHeight="1" x14ac:dyDescent="0.2">
      <c r="A1598" s="14"/>
      <c r="B1598" s="14"/>
      <c r="C1598" s="14"/>
      <c r="D1598" s="14"/>
      <c r="E1598" s="14"/>
      <c r="F1598" s="14"/>
      <c r="G1598" s="14"/>
      <c r="H1598" s="14"/>
      <c r="I1598" s="14"/>
      <c r="J1598" s="14"/>
      <c r="K1598" s="14"/>
      <c r="L1598" s="14"/>
      <c r="M1598" s="14"/>
      <c r="N1598" s="14"/>
      <c r="O1598" s="14"/>
      <c r="P1598" s="14"/>
      <c r="Q1598" s="14"/>
      <c r="R1598" s="14"/>
      <c r="S1598" s="14"/>
      <c r="T1598" s="14"/>
      <c r="U1598" s="14"/>
      <c r="V1598" s="14"/>
      <c r="W1598" s="14"/>
      <c r="X1598" s="14"/>
      <c r="Y1598" s="14"/>
      <c r="Z1598" s="14"/>
      <c r="AA1598" s="14"/>
      <c r="AB1598" s="14"/>
      <c r="AC1598" s="14"/>
    </row>
    <row r="1599" spans="1:29" ht="21.95" customHeight="1" x14ac:dyDescent="0.2">
      <c r="A1599" s="14"/>
      <c r="B1599" s="14"/>
      <c r="C1599" s="14"/>
      <c r="D1599" s="14"/>
      <c r="E1599" s="14"/>
      <c r="F1599" s="14"/>
      <c r="G1599" s="14"/>
      <c r="H1599" s="14"/>
      <c r="I1599" s="14"/>
      <c r="J1599" s="14"/>
      <c r="K1599" s="14"/>
      <c r="L1599" s="14"/>
      <c r="M1599" s="14"/>
      <c r="N1599" s="14"/>
      <c r="O1599" s="14"/>
      <c r="P1599" s="14"/>
      <c r="Q1599" s="14"/>
      <c r="R1599" s="14"/>
      <c r="S1599" s="14"/>
      <c r="T1599" s="14"/>
      <c r="U1599" s="14"/>
      <c r="V1599" s="14"/>
      <c r="W1599" s="14"/>
      <c r="X1599" s="14"/>
      <c r="Y1599" s="14"/>
      <c r="Z1599" s="14"/>
      <c r="AA1599" s="14"/>
      <c r="AB1599" s="14"/>
      <c r="AC1599" s="14"/>
    </row>
    <row r="1600" spans="1:29" ht="21.95" customHeight="1" x14ac:dyDescent="0.2">
      <c r="A1600" s="14"/>
      <c r="B1600" s="14"/>
      <c r="C1600" s="14"/>
      <c r="D1600" s="14"/>
      <c r="E1600" s="14"/>
      <c r="F1600" s="14"/>
      <c r="G1600" s="14"/>
      <c r="H1600" s="14"/>
      <c r="I1600" s="14"/>
      <c r="J1600" s="14"/>
      <c r="K1600" s="14"/>
      <c r="L1600" s="14"/>
      <c r="M1600" s="14"/>
      <c r="N1600" s="14"/>
      <c r="O1600" s="14"/>
      <c r="P1600" s="14"/>
      <c r="Q1600" s="14"/>
      <c r="R1600" s="14"/>
      <c r="S1600" s="14"/>
      <c r="T1600" s="14"/>
      <c r="U1600" s="14"/>
      <c r="V1600" s="14"/>
      <c r="W1600" s="14"/>
      <c r="X1600" s="14"/>
      <c r="Y1600" s="14"/>
      <c r="Z1600" s="14"/>
      <c r="AA1600" s="14"/>
      <c r="AB1600" s="14"/>
      <c r="AC1600" s="14"/>
    </row>
    <row r="1601" spans="1:29" ht="21.95" customHeight="1" x14ac:dyDescent="0.2">
      <c r="A1601" s="14"/>
      <c r="B1601" s="14"/>
      <c r="C1601" s="14"/>
      <c r="D1601" s="14"/>
      <c r="E1601" s="14"/>
      <c r="F1601" s="14"/>
      <c r="G1601" s="14"/>
      <c r="H1601" s="14"/>
      <c r="I1601" s="14"/>
      <c r="J1601" s="14"/>
      <c r="K1601" s="14"/>
      <c r="L1601" s="14"/>
      <c r="M1601" s="14"/>
      <c r="N1601" s="14"/>
      <c r="O1601" s="14"/>
      <c r="P1601" s="14"/>
      <c r="Q1601" s="14"/>
      <c r="R1601" s="14"/>
      <c r="S1601" s="14"/>
      <c r="T1601" s="14"/>
      <c r="U1601" s="14"/>
      <c r="V1601" s="14"/>
      <c r="W1601" s="14"/>
      <c r="X1601" s="14"/>
      <c r="Y1601" s="14"/>
      <c r="Z1601" s="14"/>
      <c r="AA1601" s="14"/>
      <c r="AB1601" s="14"/>
      <c r="AC1601" s="14"/>
    </row>
    <row r="1602" spans="1:29" ht="21.95" customHeight="1" x14ac:dyDescent="0.2">
      <c r="A1602" s="14"/>
      <c r="B1602" s="14"/>
      <c r="C1602" s="14"/>
      <c r="D1602" s="14"/>
      <c r="E1602" s="14"/>
      <c r="F1602" s="14"/>
      <c r="G1602" s="14"/>
      <c r="H1602" s="14"/>
      <c r="I1602" s="14"/>
      <c r="J1602" s="14"/>
      <c r="K1602" s="14"/>
      <c r="L1602" s="14"/>
      <c r="M1602" s="14"/>
      <c r="N1602" s="14"/>
      <c r="O1602" s="14"/>
      <c r="P1602" s="14"/>
      <c r="Q1602" s="14"/>
      <c r="R1602" s="14"/>
      <c r="S1602" s="14"/>
      <c r="T1602" s="14"/>
      <c r="U1602" s="14"/>
      <c r="V1602" s="14"/>
      <c r="W1602" s="14"/>
      <c r="X1602" s="14"/>
      <c r="Y1602" s="14"/>
      <c r="Z1602" s="14"/>
      <c r="AA1602" s="14"/>
      <c r="AB1602" s="14"/>
      <c r="AC1602" s="14"/>
    </row>
    <row r="1603" spans="1:29" ht="21.95" customHeight="1" x14ac:dyDescent="0.2">
      <c r="A1603" s="14"/>
      <c r="B1603" s="14"/>
      <c r="C1603" s="14"/>
      <c r="D1603" s="14"/>
      <c r="E1603" s="14"/>
      <c r="F1603" s="14"/>
      <c r="G1603" s="14"/>
      <c r="H1603" s="14"/>
      <c r="I1603" s="14"/>
      <c r="J1603" s="14"/>
      <c r="K1603" s="14"/>
      <c r="L1603" s="14"/>
      <c r="M1603" s="14"/>
      <c r="N1603" s="14"/>
      <c r="O1603" s="14"/>
      <c r="P1603" s="14"/>
      <c r="Q1603" s="14"/>
      <c r="R1603" s="14"/>
      <c r="S1603" s="14"/>
      <c r="T1603" s="14"/>
      <c r="U1603" s="14"/>
      <c r="V1603" s="14"/>
      <c r="W1603" s="14"/>
      <c r="X1603" s="14"/>
      <c r="Y1603" s="14"/>
      <c r="Z1603" s="14"/>
      <c r="AA1603" s="14"/>
      <c r="AB1603" s="14"/>
      <c r="AC1603" s="14"/>
    </row>
    <row r="1604" spans="1:29" ht="21.95" customHeight="1" x14ac:dyDescent="0.2">
      <c r="A1604" s="14"/>
      <c r="B1604" s="14"/>
      <c r="C1604" s="14"/>
      <c r="D1604" s="14"/>
      <c r="E1604" s="14"/>
      <c r="F1604" s="14"/>
      <c r="G1604" s="14"/>
      <c r="H1604" s="14"/>
      <c r="I1604" s="14"/>
      <c r="J1604" s="14"/>
      <c r="K1604" s="14"/>
      <c r="L1604" s="14"/>
      <c r="M1604" s="14"/>
      <c r="N1604" s="14"/>
      <c r="O1604" s="14"/>
      <c r="P1604" s="14"/>
      <c r="Q1604" s="14"/>
      <c r="R1604" s="14"/>
      <c r="S1604" s="14"/>
      <c r="T1604" s="14"/>
      <c r="U1604" s="14"/>
      <c r="V1604" s="14"/>
      <c r="W1604" s="14"/>
      <c r="X1604" s="14"/>
      <c r="Y1604" s="14"/>
      <c r="Z1604" s="14"/>
      <c r="AA1604" s="14"/>
      <c r="AB1604" s="14"/>
      <c r="AC1604" s="14"/>
    </row>
    <row r="1605" spans="1:29" ht="21.95" customHeight="1" x14ac:dyDescent="0.2">
      <c r="A1605" s="14"/>
      <c r="B1605" s="14"/>
      <c r="C1605" s="14"/>
      <c r="D1605" s="14"/>
      <c r="E1605" s="14"/>
      <c r="F1605" s="14"/>
      <c r="G1605" s="14"/>
      <c r="H1605" s="14"/>
      <c r="I1605" s="14"/>
      <c r="J1605" s="14"/>
      <c r="K1605" s="14"/>
      <c r="L1605" s="14"/>
      <c r="M1605" s="14"/>
      <c r="N1605" s="14"/>
      <c r="O1605" s="14"/>
      <c r="P1605" s="14"/>
      <c r="Q1605" s="14"/>
      <c r="R1605" s="14"/>
      <c r="S1605" s="14"/>
      <c r="T1605" s="14"/>
      <c r="U1605" s="14"/>
      <c r="V1605" s="14"/>
      <c r="W1605" s="14"/>
      <c r="X1605" s="14"/>
      <c r="Y1605" s="14"/>
      <c r="Z1605" s="14"/>
      <c r="AA1605" s="14"/>
      <c r="AB1605" s="14"/>
      <c r="AC1605" s="14"/>
    </row>
    <row r="1606" spans="1:29" ht="21.95" customHeight="1" x14ac:dyDescent="0.2">
      <c r="A1606" s="14"/>
      <c r="B1606" s="14"/>
      <c r="C1606" s="14"/>
      <c r="D1606" s="14"/>
      <c r="E1606" s="14"/>
      <c r="F1606" s="14"/>
      <c r="G1606" s="14"/>
      <c r="H1606" s="14"/>
      <c r="I1606" s="14"/>
      <c r="J1606" s="14"/>
      <c r="K1606" s="14"/>
      <c r="L1606" s="14"/>
      <c r="M1606" s="14"/>
      <c r="N1606" s="14"/>
      <c r="O1606" s="14"/>
      <c r="P1606" s="14"/>
      <c r="Q1606" s="14"/>
      <c r="R1606" s="14"/>
      <c r="S1606" s="14"/>
      <c r="T1606" s="14"/>
      <c r="U1606" s="14"/>
      <c r="V1606" s="14"/>
      <c r="W1606" s="14"/>
      <c r="X1606" s="14"/>
      <c r="Y1606" s="14"/>
      <c r="Z1606" s="14"/>
      <c r="AA1606" s="14"/>
      <c r="AB1606" s="14"/>
      <c r="AC1606" s="14"/>
    </row>
    <row r="1607" spans="1:29" ht="21.95" customHeight="1" x14ac:dyDescent="0.2">
      <c r="A1607" s="14"/>
      <c r="B1607" s="14"/>
      <c r="C1607" s="14"/>
      <c r="D1607" s="14"/>
      <c r="E1607" s="14"/>
      <c r="F1607" s="14"/>
      <c r="G1607" s="14"/>
      <c r="H1607" s="14"/>
      <c r="I1607" s="14"/>
      <c r="J1607" s="14"/>
      <c r="K1607" s="14"/>
      <c r="L1607" s="14"/>
      <c r="M1607" s="14"/>
      <c r="N1607" s="14"/>
      <c r="O1607" s="14"/>
      <c r="P1607" s="14"/>
      <c r="Q1607" s="14"/>
      <c r="R1607" s="14"/>
      <c r="S1607" s="14"/>
      <c r="T1607" s="14"/>
      <c r="U1607" s="14"/>
      <c r="V1607" s="14"/>
      <c r="W1607" s="14"/>
      <c r="X1607" s="14"/>
      <c r="Y1607" s="14"/>
      <c r="Z1607" s="14"/>
      <c r="AA1607" s="14"/>
      <c r="AB1607" s="14"/>
      <c r="AC1607" s="14"/>
    </row>
    <row r="1608" spans="1:29" ht="21.95" customHeight="1" x14ac:dyDescent="0.2">
      <c r="A1608" s="14"/>
      <c r="B1608" s="14"/>
      <c r="C1608" s="14"/>
      <c r="D1608" s="14"/>
      <c r="E1608" s="14"/>
      <c r="F1608" s="14"/>
      <c r="G1608" s="14"/>
      <c r="H1608" s="14"/>
      <c r="I1608" s="14"/>
      <c r="J1608" s="14"/>
      <c r="K1608" s="14"/>
      <c r="L1608" s="14"/>
      <c r="M1608" s="14"/>
      <c r="N1608" s="14"/>
      <c r="O1608" s="14"/>
      <c r="P1608" s="14"/>
      <c r="Q1608" s="14"/>
      <c r="R1608" s="14"/>
      <c r="S1608" s="14"/>
      <c r="T1608" s="14"/>
      <c r="U1608" s="14"/>
      <c r="V1608" s="14"/>
      <c r="W1608" s="14"/>
      <c r="X1608" s="14"/>
      <c r="Y1608" s="14"/>
      <c r="Z1608" s="14"/>
      <c r="AA1608" s="14"/>
      <c r="AB1608" s="14"/>
      <c r="AC1608" s="14"/>
    </row>
    <row r="1609" spans="1:29" ht="21.95" customHeight="1" x14ac:dyDescent="0.2">
      <c r="A1609" s="14"/>
      <c r="B1609" s="14"/>
      <c r="C1609" s="14"/>
      <c r="D1609" s="14"/>
      <c r="E1609" s="14"/>
      <c r="F1609" s="14"/>
      <c r="G1609" s="14"/>
      <c r="H1609" s="14"/>
      <c r="I1609" s="14"/>
      <c r="J1609" s="14"/>
      <c r="K1609" s="14"/>
      <c r="L1609" s="14"/>
      <c r="M1609" s="14"/>
      <c r="N1609" s="14"/>
      <c r="O1609" s="14"/>
      <c r="P1609" s="14"/>
      <c r="Q1609" s="14"/>
      <c r="R1609" s="14"/>
      <c r="S1609" s="14"/>
      <c r="T1609" s="14"/>
      <c r="U1609" s="14"/>
      <c r="V1609" s="14"/>
      <c r="W1609" s="14"/>
      <c r="X1609" s="14"/>
      <c r="Y1609" s="14"/>
      <c r="Z1609" s="14"/>
      <c r="AA1609" s="14"/>
      <c r="AB1609" s="14"/>
      <c r="AC1609" s="14"/>
    </row>
    <row r="1610" spans="1:29" ht="21.95" customHeight="1" x14ac:dyDescent="0.2">
      <c r="A1610" s="14"/>
      <c r="B1610" s="14"/>
      <c r="C1610" s="14"/>
      <c r="D1610" s="14"/>
      <c r="E1610" s="14"/>
      <c r="F1610" s="14"/>
      <c r="G1610" s="14"/>
      <c r="H1610" s="14"/>
      <c r="I1610" s="14"/>
      <c r="J1610" s="14"/>
      <c r="K1610" s="14"/>
      <c r="L1610" s="14"/>
      <c r="M1610" s="14"/>
      <c r="N1610" s="14"/>
      <c r="O1610" s="14"/>
      <c r="P1610" s="14"/>
      <c r="Q1610" s="14"/>
      <c r="R1610" s="14"/>
      <c r="S1610" s="14"/>
      <c r="T1610" s="14"/>
      <c r="U1610" s="14"/>
      <c r="V1610" s="14"/>
      <c r="W1610" s="14"/>
      <c r="X1610" s="14"/>
      <c r="Y1610" s="14"/>
      <c r="Z1610" s="14"/>
      <c r="AA1610" s="14"/>
      <c r="AB1610" s="14"/>
      <c r="AC1610" s="14"/>
    </row>
    <row r="1611" spans="1:29" ht="21.95" customHeight="1" x14ac:dyDescent="0.2">
      <c r="A1611" s="14"/>
      <c r="B1611" s="14"/>
      <c r="C1611" s="14"/>
      <c r="D1611" s="14"/>
      <c r="E1611" s="14"/>
      <c r="F1611" s="14"/>
      <c r="G1611" s="14"/>
      <c r="H1611" s="14"/>
      <c r="I1611" s="14"/>
      <c r="J1611" s="14"/>
      <c r="K1611" s="14"/>
      <c r="L1611" s="14"/>
      <c r="M1611" s="14"/>
      <c r="N1611" s="14"/>
      <c r="O1611" s="14"/>
      <c r="P1611" s="14"/>
      <c r="Q1611" s="14"/>
      <c r="R1611" s="14"/>
      <c r="S1611" s="14"/>
      <c r="T1611" s="14"/>
      <c r="U1611" s="14"/>
      <c r="V1611" s="14"/>
      <c r="W1611" s="14"/>
      <c r="X1611" s="14"/>
      <c r="Y1611" s="14"/>
      <c r="Z1611" s="14"/>
      <c r="AA1611" s="14"/>
      <c r="AB1611" s="14"/>
      <c r="AC1611" s="14"/>
    </row>
    <row r="1612" spans="1:29" ht="21.95" customHeight="1" x14ac:dyDescent="0.2">
      <c r="A1612" s="14"/>
      <c r="B1612" s="14"/>
      <c r="C1612" s="14"/>
      <c r="D1612" s="14"/>
      <c r="E1612" s="14"/>
      <c r="F1612" s="14"/>
      <c r="G1612" s="14"/>
      <c r="H1612" s="14"/>
      <c r="I1612" s="14"/>
      <c r="J1612" s="14"/>
      <c r="K1612" s="14"/>
      <c r="L1612" s="14"/>
      <c r="M1612" s="14"/>
      <c r="N1612" s="14"/>
      <c r="O1612" s="14"/>
      <c r="P1612" s="14"/>
      <c r="Q1612" s="14"/>
      <c r="R1612" s="14"/>
      <c r="S1612" s="14"/>
      <c r="T1612" s="14"/>
      <c r="U1612" s="14"/>
      <c r="V1612" s="14"/>
      <c r="W1612" s="14"/>
      <c r="X1612" s="14"/>
      <c r="Y1612" s="14"/>
      <c r="Z1612" s="14"/>
      <c r="AA1612" s="14"/>
      <c r="AB1612" s="14"/>
      <c r="AC1612" s="14"/>
    </row>
    <row r="1613" spans="1:29" ht="21.95" customHeight="1" x14ac:dyDescent="0.2">
      <c r="A1613" s="14"/>
      <c r="B1613" s="14"/>
      <c r="C1613" s="14"/>
      <c r="D1613" s="14"/>
      <c r="E1613" s="14"/>
      <c r="F1613" s="14"/>
      <c r="G1613" s="14"/>
      <c r="H1613" s="14"/>
      <c r="I1613" s="14"/>
      <c r="J1613" s="14"/>
      <c r="K1613" s="14"/>
      <c r="L1613" s="14"/>
      <c r="M1613" s="14"/>
      <c r="N1613" s="14"/>
      <c r="O1613" s="14"/>
      <c r="P1613" s="14"/>
      <c r="Q1613" s="14"/>
      <c r="R1613" s="14"/>
      <c r="S1613" s="14"/>
      <c r="T1613" s="14"/>
      <c r="U1613" s="14"/>
      <c r="V1613" s="14"/>
      <c r="W1613" s="14"/>
      <c r="X1613" s="14"/>
      <c r="Y1613" s="14"/>
      <c r="Z1613" s="14"/>
      <c r="AA1613" s="14"/>
      <c r="AB1613" s="14"/>
      <c r="AC1613" s="14"/>
    </row>
    <row r="1614" spans="1:29" ht="21.95" customHeight="1" x14ac:dyDescent="0.2">
      <c r="A1614" s="14"/>
      <c r="B1614" s="14"/>
      <c r="C1614" s="14"/>
      <c r="D1614" s="14"/>
      <c r="E1614" s="14"/>
      <c r="F1614" s="14"/>
      <c r="G1614" s="14"/>
      <c r="H1614" s="14"/>
      <c r="I1614" s="14"/>
      <c r="J1614" s="14"/>
      <c r="K1614" s="14"/>
      <c r="L1614" s="14"/>
      <c r="M1614" s="14"/>
      <c r="N1614" s="14"/>
      <c r="O1614" s="14"/>
      <c r="P1614" s="14"/>
      <c r="Q1614" s="14"/>
      <c r="R1614" s="14"/>
      <c r="S1614" s="14"/>
      <c r="T1614" s="14"/>
      <c r="U1614" s="14"/>
      <c r="V1614" s="14"/>
      <c r="W1614" s="14"/>
      <c r="X1614" s="14"/>
      <c r="Y1614" s="14"/>
      <c r="Z1614" s="14"/>
      <c r="AA1614" s="14"/>
      <c r="AB1614" s="14"/>
      <c r="AC1614" s="14"/>
    </row>
    <row r="1615" spans="1:29" ht="21.95" customHeight="1" x14ac:dyDescent="0.2">
      <c r="A1615" s="14"/>
      <c r="B1615" s="14"/>
      <c r="C1615" s="14"/>
      <c r="D1615" s="14"/>
      <c r="E1615" s="14"/>
      <c r="F1615" s="14"/>
      <c r="G1615" s="14"/>
      <c r="H1615" s="14"/>
      <c r="I1615" s="14"/>
      <c r="J1615" s="14"/>
      <c r="K1615" s="14"/>
      <c r="L1615" s="14"/>
      <c r="M1615" s="14"/>
      <c r="N1615" s="14"/>
      <c r="O1615" s="14"/>
      <c r="P1615" s="14"/>
      <c r="Q1615" s="14"/>
      <c r="R1615" s="14"/>
      <c r="S1615" s="14"/>
      <c r="T1615" s="14"/>
      <c r="U1615" s="14"/>
      <c r="V1615" s="14"/>
      <c r="W1615" s="14"/>
      <c r="X1615" s="14"/>
      <c r="Y1615" s="14"/>
      <c r="Z1615" s="14"/>
      <c r="AA1615" s="14"/>
      <c r="AB1615" s="14"/>
      <c r="AC1615" s="14"/>
    </row>
  </sheetData>
  <mergeCells count="3">
    <mergeCell ref="A3:G3"/>
    <mergeCell ref="A79:G79"/>
    <mergeCell ref="A90:G90"/>
  </mergeCells>
  <printOptions horizontalCentered="1" verticalCentered="1" gridLines="1" gridLinesSet="0"/>
  <pageMargins left="0.5" right="0.5" top="0.5" bottom="0.5" header="0.511811023622047" footer="0.511811023622047"/>
  <pageSetup scale="68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96B2A-AE7E-4535-92C6-27CA5AD8BB12}">
  <sheetPr>
    <tabColor rgb="FF00B0F0"/>
  </sheetPr>
  <dimension ref="A2:G15"/>
  <sheetViews>
    <sheetView workbookViewId="0">
      <selection activeCell="E14" sqref="E14"/>
    </sheetView>
  </sheetViews>
  <sheetFormatPr defaultRowHeight="14.25" x14ac:dyDescent="0.2"/>
  <cols>
    <col min="1" max="5" width="10.625" customWidth="1"/>
  </cols>
  <sheetData>
    <row r="2" spans="1:7" ht="15.75" x14ac:dyDescent="0.25">
      <c r="A2" s="149" t="s">
        <v>64</v>
      </c>
    </row>
    <row r="4" spans="1:7" x14ac:dyDescent="0.2">
      <c r="A4" t="s">
        <v>68</v>
      </c>
    </row>
    <row r="6" spans="1:7" ht="27" customHeight="1" x14ac:dyDescent="0.2">
      <c r="A6" s="156" t="s">
        <v>66</v>
      </c>
      <c r="B6" s="51" t="s">
        <v>65</v>
      </c>
      <c r="C6" s="158" t="s">
        <v>71</v>
      </c>
      <c r="D6" s="158"/>
      <c r="E6" s="158"/>
      <c r="F6" s="156" t="s">
        <v>74</v>
      </c>
    </row>
    <row r="7" spans="1:7" ht="15" thickBot="1" x14ac:dyDescent="0.25">
      <c r="A7" s="157"/>
      <c r="B7" s="52" t="s">
        <v>67</v>
      </c>
      <c r="C7" s="52" t="s">
        <v>69</v>
      </c>
      <c r="D7" s="52" t="s">
        <v>70</v>
      </c>
      <c r="E7" s="52" t="s">
        <v>11</v>
      </c>
      <c r="F7" s="157"/>
    </row>
    <row r="8" spans="1:7" x14ac:dyDescent="0.2">
      <c r="A8" s="54">
        <v>44378</v>
      </c>
      <c r="B8" s="53">
        <v>2364.2399999999998</v>
      </c>
      <c r="C8" s="53">
        <f>2.02</f>
        <v>2.02</v>
      </c>
      <c r="D8" s="53">
        <v>0.44</v>
      </c>
      <c r="E8" s="53">
        <f>C8+D8</f>
        <v>2.46</v>
      </c>
      <c r="F8" s="53"/>
    </row>
    <row r="9" spans="1:7" x14ac:dyDescent="0.2">
      <c r="A9" s="55">
        <v>44743</v>
      </c>
      <c r="B9" s="18">
        <v>951.53</v>
      </c>
      <c r="C9" s="59">
        <v>2.0699999999999998</v>
      </c>
      <c r="D9" s="59">
        <v>0.48</v>
      </c>
      <c r="E9" s="18">
        <f t="shared" ref="E9:E10" si="0">C9+D9</f>
        <v>2.5499999999999998</v>
      </c>
      <c r="F9" s="57">
        <f>(E9-E8)/E9</f>
        <v>3.5294117647058768E-2</v>
      </c>
    </row>
    <row r="10" spans="1:7" x14ac:dyDescent="0.2">
      <c r="A10" s="55">
        <v>45108</v>
      </c>
      <c r="B10" s="18">
        <v>954.56</v>
      </c>
      <c r="C10" s="59">
        <v>2.13</v>
      </c>
      <c r="D10" s="59">
        <v>0.5</v>
      </c>
      <c r="E10" s="18">
        <f t="shared" si="0"/>
        <v>2.63</v>
      </c>
      <c r="F10" s="57">
        <f>(E10-E9)/E10</f>
        <v>3.041825095057037E-2</v>
      </c>
    </row>
    <row r="13" spans="1:7" x14ac:dyDescent="0.2">
      <c r="A13" t="s">
        <v>72</v>
      </c>
      <c r="E13" s="21">
        <f>'[5]Adjust Operations'!$F$24</f>
        <v>989113</v>
      </c>
    </row>
    <row r="14" spans="1:7" x14ac:dyDescent="0.2">
      <c r="A14" s="3" t="s">
        <v>73</v>
      </c>
      <c r="B14" s="3"/>
      <c r="C14" s="3"/>
      <c r="D14" s="3"/>
      <c r="E14" s="58">
        <f>F10</f>
        <v>3.041825095057037E-2</v>
      </c>
    </row>
    <row r="15" spans="1:7" x14ac:dyDescent="0.2">
      <c r="A15" s="1" t="s">
        <v>75</v>
      </c>
      <c r="E15" s="21">
        <f>E13*E14</f>
        <v>30087.087452471511</v>
      </c>
      <c r="G15" s="56"/>
    </row>
  </sheetData>
  <mergeCells count="3">
    <mergeCell ref="A6:A7"/>
    <mergeCell ref="C6:E6"/>
    <mergeCell ref="F6:F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65B73-3B71-4FEB-B0A5-4A1C90665CC8}">
  <sheetPr>
    <tabColor theme="9"/>
    <pageSetUpPr fitToPage="1"/>
  </sheetPr>
  <dimension ref="A1:XFB31"/>
  <sheetViews>
    <sheetView topLeftCell="A11" zoomScaleNormal="100" workbookViewId="0">
      <selection activeCell="D20" sqref="D20"/>
    </sheetView>
  </sheetViews>
  <sheetFormatPr defaultRowHeight="14.25" x14ac:dyDescent="0.2"/>
  <cols>
    <col min="1" max="1" width="4.875" style="15" bestFit="1" customWidth="1"/>
    <col min="2" max="2" width="21.375" style="15" customWidth="1"/>
    <col min="3" max="4" width="9.625" style="15" customWidth="1"/>
    <col min="5" max="7" width="9.625" style="93" customWidth="1"/>
    <col min="8" max="9" width="9.625" style="15" customWidth="1"/>
    <col min="10" max="16384" width="9" style="15"/>
  </cols>
  <sheetData>
    <row r="1" spans="1:1022 1026:2046 2050:3070 3074:4094 4098:5118 5122:6142 6146:7166 7170:8190 8194:9214 9218:10238 10242:11262 11266:12286 12290:13310 13314:14334 14338:15358 15362:16382" ht="15" customHeight="1" x14ac:dyDescent="0.25">
      <c r="A1" s="67" t="s">
        <v>137</v>
      </c>
      <c r="B1" s="67"/>
      <c r="C1" s="67"/>
      <c r="D1" s="67"/>
      <c r="E1" s="101"/>
      <c r="F1" s="101"/>
    </row>
    <row r="2" spans="1:1022 1026:2046 2050:3070 3074:4094 4098:5118 5122:6142 6146:7166 7170:8190 8194:9214 9218:10238 10242:11262 11266:12286 12290:13310 13314:14334 14338:15358 15362:16382" ht="15" customHeight="1" x14ac:dyDescent="0.3">
      <c r="A2" s="67" t="s">
        <v>136</v>
      </c>
      <c r="B2" s="105"/>
      <c r="C2" s="105"/>
      <c r="D2" s="105"/>
      <c r="E2" s="105"/>
      <c r="F2" s="105"/>
      <c r="G2" s="105"/>
      <c r="H2" s="105"/>
      <c r="I2" s="105"/>
      <c r="J2" s="104"/>
      <c r="N2" s="104"/>
      <c r="R2" s="104"/>
      <c r="V2" s="104"/>
      <c r="Z2" s="104"/>
      <c r="AD2" s="104"/>
      <c r="AH2" s="104"/>
      <c r="AL2" s="104"/>
      <c r="AP2" s="104"/>
      <c r="AT2" s="104"/>
      <c r="AX2" s="104"/>
      <c r="BB2" s="104"/>
      <c r="BF2" s="104"/>
      <c r="BJ2" s="104"/>
      <c r="BN2" s="104"/>
      <c r="BR2" s="104"/>
      <c r="BV2" s="104"/>
      <c r="BZ2" s="104"/>
      <c r="CD2" s="104"/>
      <c r="CH2" s="104"/>
      <c r="CL2" s="104"/>
      <c r="CP2" s="104"/>
      <c r="CT2" s="104"/>
      <c r="CX2" s="104"/>
      <c r="DB2" s="104"/>
      <c r="DF2" s="104"/>
      <c r="DJ2" s="104"/>
      <c r="DN2" s="104"/>
      <c r="DR2" s="104"/>
      <c r="DV2" s="104"/>
      <c r="DZ2" s="104"/>
      <c r="ED2" s="104"/>
      <c r="EH2" s="104"/>
      <c r="EL2" s="104"/>
      <c r="EP2" s="104"/>
      <c r="ET2" s="104"/>
      <c r="EX2" s="104"/>
      <c r="FB2" s="104"/>
      <c r="FF2" s="104"/>
      <c r="FJ2" s="104"/>
      <c r="FN2" s="104"/>
      <c r="FR2" s="104"/>
      <c r="FV2" s="104"/>
      <c r="FZ2" s="104"/>
      <c r="GD2" s="104"/>
      <c r="GH2" s="104"/>
      <c r="GL2" s="104"/>
      <c r="GP2" s="104"/>
      <c r="GT2" s="104"/>
      <c r="GX2" s="104"/>
      <c r="HB2" s="104"/>
      <c r="HF2" s="104"/>
      <c r="HJ2" s="104"/>
      <c r="HN2" s="104"/>
      <c r="HR2" s="104"/>
      <c r="HV2" s="104"/>
      <c r="HZ2" s="104"/>
      <c r="ID2" s="104"/>
      <c r="IH2" s="104"/>
      <c r="IL2" s="104"/>
      <c r="IP2" s="104"/>
      <c r="IT2" s="104"/>
      <c r="IX2" s="104"/>
      <c r="JB2" s="104"/>
      <c r="JF2" s="104"/>
      <c r="JJ2" s="104"/>
      <c r="JN2" s="104"/>
      <c r="JR2" s="104"/>
      <c r="JV2" s="104"/>
      <c r="JZ2" s="104"/>
      <c r="KD2" s="104"/>
      <c r="KH2" s="104"/>
      <c r="KL2" s="104"/>
      <c r="KP2" s="104"/>
      <c r="KT2" s="104"/>
      <c r="KX2" s="104"/>
      <c r="LB2" s="104"/>
      <c r="LF2" s="104"/>
      <c r="LJ2" s="104"/>
      <c r="LN2" s="104"/>
      <c r="LR2" s="104"/>
      <c r="LV2" s="104"/>
      <c r="LZ2" s="104"/>
      <c r="MD2" s="104"/>
      <c r="MH2" s="104"/>
      <c r="ML2" s="104"/>
      <c r="MP2" s="104"/>
      <c r="MT2" s="104"/>
      <c r="MX2" s="104"/>
      <c r="NB2" s="104"/>
      <c r="NF2" s="104"/>
      <c r="NJ2" s="104"/>
      <c r="NN2" s="104"/>
      <c r="NR2" s="104"/>
      <c r="NV2" s="104"/>
      <c r="NZ2" s="104"/>
      <c r="OD2" s="104"/>
      <c r="OH2" s="104"/>
      <c r="OL2" s="104"/>
      <c r="OP2" s="104"/>
      <c r="OT2" s="104"/>
      <c r="OX2" s="104"/>
      <c r="PB2" s="104"/>
      <c r="PF2" s="104"/>
      <c r="PJ2" s="104"/>
      <c r="PN2" s="104"/>
      <c r="PR2" s="104"/>
      <c r="PV2" s="104"/>
      <c r="PZ2" s="104"/>
      <c r="QD2" s="104"/>
      <c r="QH2" s="104"/>
      <c r="QL2" s="104"/>
      <c r="QP2" s="104"/>
      <c r="QT2" s="104"/>
      <c r="QX2" s="104"/>
      <c r="RB2" s="104"/>
      <c r="RF2" s="104"/>
      <c r="RJ2" s="104"/>
      <c r="RN2" s="104"/>
      <c r="RR2" s="104"/>
      <c r="RV2" s="104"/>
      <c r="RZ2" s="104"/>
      <c r="SD2" s="104"/>
      <c r="SH2" s="104"/>
      <c r="SL2" s="104"/>
      <c r="SP2" s="104"/>
      <c r="ST2" s="104"/>
      <c r="SX2" s="104"/>
      <c r="TB2" s="104"/>
      <c r="TF2" s="104"/>
      <c r="TJ2" s="104"/>
      <c r="TN2" s="104"/>
      <c r="TR2" s="104"/>
      <c r="TV2" s="104"/>
      <c r="TZ2" s="104"/>
      <c r="UD2" s="104"/>
      <c r="UH2" s="104"/>
      <c r="UL2" s="104"/>
      <c r="UP2" s="104"/>
      <c r="UT2" s="104"/>
      <c r="UX2" s="104"/>
      <c r="VB2" s="104"/>
      <c r="VF2" s="104"/>
      <c r="VJ2" s="104"/>
      <c r="VN2" s="104"/>
      <c r="VR2" s="104"/>
      <c r="VV2" s="104"/>
      <c r="VZ2" s="104"/>
      <c r="WD2" s="104"/>
      <c r="WH2" s="104"/>
      <c r="WL2" s="104"/>
      <c r="WP2" s="104"/>
      <c r="WT2" s="104"/>
      <c r="WX2" s="104"/>
      <c r="XB2" s="104"/>
      <c r="XF2" s="104"/>
      <c r="XJ2" s="104"/>
      <c r="XN2" s="104"/>
      <c r="XR2" s="104"/>
      <c r="XV2" s="104"/>
      <c r="XZ2" s="104"/>
      <c r="YD2" s="104"/>
      <c r="YH2" s="104"/>
      <c r="YL2" s="104"/>
      <c r="YP2" s="104"/>
      <c r="YT2" s="104"/>
      <c r="YX2" s="104"/>
      <c r="ZB2" s="104"/>
      <c r="ZF2" s="104"/>
      <c r="ZJ2" s="104"/>
      <c r="ZN2" s="104"/>
      <c r="ZR2" s="104"/>
      <c r="ZV2" s="104"/>
      <c r="ZZ2" s="104"/>
      <c r="AAD2" s="104"/>
      <c r="AAH2" s="104"/>
      <c r="AAL2" s="104"/>
      <c r="AAP2" s="104"/>
      <c r="AAT2" s="104"/>
      <c r="AAX2" s="104"/>
      <c r="ABB2" s="104"/>
      <c r="ABF2" s="104"/>
      <c r="ABJ2" s="104"/>
      <c r="ABN2" s="104"/>
      <c r="ABR2" s="104"/>
      <c r="ABV2" s="104"/>
      <c r="ABZ2" s="104"/>
      <c r="ACD2" s="104"/>
      <c r="ACH2" s="104"/>
      <c r="ACL2" s="104"/>
      <c r="ACP2" s="104"/>
      <c r="ACT2" s="104"/>
      <c r="ACX2" s="104"/>
      <c r="ADB2" s="104"/>
      <c r="ADF2" s="104"/>
      <c r="ADJ2" s="104"/>
      <c r="ADN2" s="104"/>
      <c r="ADR2" s="104"/>
      <c r="ADV2" s="104"/>
      <c r="ADZ2" s="104"/>
      <c r="AED2" s="104"/>
      <c r="AEH2" s="104"/>
      <c r="AEL2" s="104"/>
      <c r="AEP2" s="104"/>
      <c r="AET2" s="104"/>
      <c r="AEX2" s="104"/>
      <c r="AFB2" s="104"/>
      <c r="AFF2" s="104"/>
      <c r="AFJ2" s="104"/>
      <c r="AFN2" s="104"/>
      <c r="AFR2" s="104"/>
      <c r="AFV2" s="104"/>
      <c r="AFZ2" s="104"/>
      <c r="AGD2" s="104"/>
      <c r="AGH2" s="104"/>
      <c r="AGL2" s="104"/>
      <c r="AGP2" s="104"/>
      <c r="AGT2" s="104"/>
      <c r="AGX2" s="104"/>
      <c r="AHB2" s="104"/>
      <c r="AHF2" s="104"/>
      <c r="AHJ2" s="104"/>
      <c r="AHN2" s="104"/>
      <c r="AHR2" s="104"/>
      <c r="AHV2" s="104"/>
      <c r="AHZ2" s="104"/>
      <c r="AID2" s="104"/>
      <c r="AIH2" s="104"/>
      <c r="AIL2" s="104"/>
      <c r="AIP2" s="104"/>
      <c r="AIT2" s="104"/>
      <c r="AIX2" s="104"/>
      <c r="AJB2" s="104"/>
      <c r="AJF2" s="104"/>
      <c r="AJJ2" s="104"/>
      <c r="AJN2" s="104"/>
      <c r="AJR2" s="104"/>
      <c r="AJV2" s="104"/>
      <c r="AJZ2" s="104"/>
      <c r="AKD2" s="104"/>
      <c r="AKH2" s="104"/>
      <c r="AKL2" s="104"/>
      <c r="AKP2" s="104"/>
      <c r="AKT2" s="104"/>
      <c r="AKX2" s="104"/>
      <c r="ALB2" s="104"/>
      <c r="ALF2" s="104"/>
      <c r="ALJ2" s="104"/>
      <c r="ALN2" s="104"/>
      <c r="ALR2" s="104"/>
      <c r="ALV2" s="104"/>
      <c r="ALZ2" s="104"/>
      <c r="AMD2" s="104"/>
      <c r="AMH2" s="104"/>
      <c r="AML2" s="104"/>
      <c r="AMP2" s="104"/>
      <c r="AMT2" s="104"/>
      <c r="AMX2" s="104"/>
      <c r="ANB2" s="104"/>
      <c r="ANF2" s="104"/>
      <c r="ANJ2" s="104"/>
      <c r="ANN2" s="104"/>
      <c r="ANR2" s="104"/>
      <c r="ANV2" s="104"/>
      <c r="ANZ2" s="104"/>
      <c r="AOD2" s="104"/>
      <c r="AOH2" s="104"/>
      <c r="AOL2" s="104"/>
      <c r="AOP2" s="104"/>
      <c r="AOT2" s="104"/>
      <c r="AOX2" s="104"/>
      <c r="APB2" s="104"/>
      <c r="APF2" s="104"/>
      <c r="APJ2" s="104"/>
      <c r="APN2" s="104"/>
      <c r="APR2" s="104"/>
      <c r="APV2" s="104"/>
      <c r="APZ2" s="104"/>
      <c r="AQD2" s="104"/>
      <c r="AQH2" s="104"/>
      <c r="AQL2" s="104"/>
      <c r="AQP2" s="104"/>
      <c r="AQT2" s="104"/>
      <c r="AQX2" s="104"/>
      <c r="ARB2" s="104"/>
      <c r="ARF2" s="104"/>
      <c r="ARJ2" s="104"/>
      <c r="ARN2" s="104"/>
      <c r="ARR2" s="104"/>
      <c r="ARV2" s="104"/>
      <c r="ARZ2" s="104"/>
      <c r="ASD2" s="104"/>
      <c r="ASH2" s="104"/>
      <c r="ASL2" s="104"/>
      <c r="ASP2" s="104"/>
      <c r="AST2" s="104"/>
      <c r="ASX2" s="104"/>
      <c r="ATB2" s="104"/>
      <c r="ATF2" s="104"/>
      <c r="ATJ2" s="104"/>
      <c r="ATN2" s="104"/>
      <c r="ATR2" s="104"/>
      <c r="ATV2" s="104"/>
      <c r="ATZ2" s="104"/>
      <c r="AUD2" s="104"/>
      <c r="AUH2" s="104"/>
      <c r="AUL2" s="104"/>
      <c r="AUP2" s="104"/>
      <c r="AUT2" s="104"/>
      <c r="AUX2" s="104"/>
      <c r="AVB2" s="104"/>
      <c r="AVF2" s="104"/>
      <c r="AVJ2" s="104"/>
      <c r="AVN2" s="104"/>
      <c r="AVR2" s="104"/>
      <c r="AVV2" s="104"/>
      <c r="AVZ2" s="104"/>
      <c r="AWD2" s="104"/>
      <c r="AWH2" s="104"/>
      <c r="AWL2" s="104"/>
      <c r="AWP2" s="104"/>
      <c r="AWT2" s="104"/>
      <c r="AWX2" s="104"/>
      <c r="AXB2" s="104"/>
      <c r="AXF2" s="104"/>
      <c r="AXJ2" s="104"/>
      <c r="AXN2" s="104"/>
      <c r="AXR2" s="104"/>
      <c r="AXV2" s="104"/>
      <c r="AXZ2" s="104"/>
      <c r="AYD2" s="104"/>
      <c r="AYH2" s="104"/>
      <c r="AYL2" s="104"/>
      <c r="AYP2" s="104"/>
      <c r="AYT2" s="104"/>
      <c r="AYX2" s="104"/>
      <c r="AZB2" s="104"/>
      <c r="AZF2" s="104"/>
      <c r="AZJ2" s="104"/>
      <c r="AZN2" s="104"/>
      <c r="AZR2" s="104"/>
      <c r="AZV2" s="104"/>
      <c r="AZZ2" s="104"/>
      <c r="BAD2" s="104"/>
      <c r="BAH2" s="104"/>
      <c r="BAL2" s="104"/>
      <c r="BAP2" s="104"/>
      <c r="BAT2" s="104"/>
      <c r="BAX2" s="104"/>
      <c r="BBB2" s="104"/>
      <c r="BBF2" s="104"/>
      <c r="BBJ2" s="104"/>
      <c r="BBN2" s="104"/>
      <c r="BBR2" s="104"/>
      <c r="BBV2" s="104"/>
      <c r="BBZ2" s="104"/>
      <c r="BCD2" s="104"/>
      <c r="BCH2" s="104"/>
      <c r="BCL2" s="104"/>
      <c r="BCP2" s="104"/>
      <c r="BCT2" s="104"/>
      <c r="BCX2" s="104"/>
      <c r="BDB2" s="104"/>
      <c r="BDF2" s="104"/>
      <c r="BDJ2" s="104"/>
      <c r="BDN2" s="104"/>
      <c r="BDR2" s="104"/>
      <c r="BDV2" s="104"/>
      <c r="BDZ2" s="104"/>
      <c r="BED2" s="104"/>
      <c r="BEH2" s="104"/>
      <c r="BEL2" s="104"/>
      <c r="BEP2" s="104"/>
      <c r="BET2" s="104"/>
      <c r="BEX2" s="104"/>
      <c r="BFB2" s="104"/>
      <c r="BFF2" s="104"/>
      <c r="BFJ2" s="104"/>
      <c r="BFN2" s="104"/>
      <c r="BFR2" s="104"/>
      <c r="BFV2" s="104"/>
      <c r="BFZ2" s="104"/>
      <c r="BGD2" s="104"/>
      <c r="BGH2" s="104"/>
      <c r="BGL2" s="104"/>
      <c r="BGP2" s="104"/>
      <c r="BGT2" s="104"/>
      <c r="BGX2" s="104"/>
      <c r="BHB2" s="104"/>
      <c r="BHF2" s="104"/>
      <c r="BHJ2" s="104"/>
      <c r="BHN2" s="104"/>
      <c r="BHR2" s="104"/>
      <c r="BHV2" s="104"/>
      <c r="BHZ2" s="104"/>
      <c r="BID2" s="104"/>
      <c r="BIH2" s="104"/>
      <c r="BIL2" s="104"/>
      <c r="BIP2" s="104"/>
      <c r="BIT2" s="104"/>
      <c r="BIX2" s="104"/>
      <c r="BJB2" s="104"/>
      <c r="BJF2" s="104"/>
      <c r="BJJ2" s="104"/>
      <c r="BJN2" s="104"/>
      <c r="BJR2" s="104"/>
      <c r="BJV2" s="104"/>
      <c r="BJZ2" s="104"/>
      <c r="BKD2" s="104"/>
      <c r="BKH2" s="104"/>
      <c r="BKL2" s="104"/>
      <c r="BKP2" s="104"/>
      <c r="BKT2" s="104"/>
      <c r="BKX2" s="104"/>
      <c r="BLB2" s="104"/>
      <c r="BLF2" s="104"/>
      <c r="BLJ2" s="104"/>
      <c r="BLN2" s="104"/>
      <c r="BLR2" s="104"/>
      <c r="BLV2" s="104"/>
      <c r="BLZ2" s="104"/>
      <c r="BMD2" s="104"/>
      <c r="BMH2" s="104"/>
      <c r="BML2" s="104"/>
      <c r="BMP2" s="104"/>
      <c r="BMT2" s="104"/>
      <c r="BMX2" s="104"/>
      <c r="BNB2" s="104"/>
      <c r="BNF2" s="104"/>
      <c r="BNJ2" s="104"/>
      <c r="BNN2" s="104"/>
      <c r="BNR2" s="104"/>
      <c r="BNV2" s="104"/>
      <c r="BNZ2" s="104"/>
      <c r="BOD2" s="104"/>
      <c r="BOH2" s="104"/>
      <c r="BOL2" s="104"/>
      <c r="BOP2" s="104"/>
      <c r="BOT2" s="104"/>
      <c r="BOX2" s="104"/>
      <c r="BPB2" s="104"/>
      <c r="BPF2" s="104"/>
      <c r="BPJ2" s="104"/>
      <c r="BPN2" s="104"/>
      <c r="BPR2" s="104"/>
      <c r="BPV2" s="104"/>
      <c r="BPZ2" s="104"/>
      <c r="BQD2" s="104"/>
      <c r="BQH2" s="104"/>
      <c r="BQL2" s="104"/>
      <c r="BQP2" s="104"/>
      <c r="BQT2" s="104"/>
      <c r="BQX2" s="104"/>
      <c r="BRB2" s="104"/>
      <c r="BRF2" s="104"/>
      <c r="BRJ2" s="104"/>
      <c r="BRN2" s="104"/>
      <c r="BRR2" s="104"/>
      <c r="BRV2" s="104"/>
      <c r="BRZ2" s="104"/>
      <c r="BSD2" s="104"/>
      <c r="BSH2" s="104"/>
      <c r="BSL2" s="104"/>
      <c r="BSP2" s="104"/>
      <c r="BST2" s="104"/>
      <c r="BSX2" s="104"/>
      <c r="BTB2" s="104"/>
      <c r="BTF2" s="104"/>
      <c r="BTJ2" s="104"/>
      <c r="BTN2" s="104"/>
      <c r="BTR2" s="104"/>
      <c r="BTV2" s="104"/>
      <c r="BTZ2" s="104"/>
      <c r="BUD2" s="104"/>
      <c r="BUH2" s="104"/>
      <c r="BUL2" s="104"/>
      <c r="BUP2" s="104"/>
      <c r="BUT2" s="104"/>
      <c r="BUX2" s="104"/>
      <c r="BVB2" s="104"/>
      <c r="BVF2" s="104"/>
      <c r="BVJ2" s="104"/>
      <c r="BVN2" s="104"/>
      <c r="BVR2" s="104"/>
      <c r="BVV2" s="104"/>
      <c r="BVZ2" s="104"/>
      <c r="BWD2" s="104"/>
      <c r="BWH2" s="104"/>
      <c r="BWL2" s="104"/>
      <c r="BWP2" s="104"/>
      <c r="BWT2" s="104"/>
      <c r="BWX2" s="104"/>
      <c r="BXB2" s="104"/>
      <c r="BXF2" s="104"/>
      <c r="BXJ2" s="104"/>
      <c r="BXN2" s="104"/>
      <c r="BXR2" s="104"/>
      <c r="BXV2" s="104"/>
      <c r="BXZ2" s="104"/>
      <c r="BYD2" s="104"/>
      <c r="BYH2" s="104"/>
      <c r="BYL2" s="104"/>
      <c r="BYP2" s="104"/>
      <c r="BYT2" s="104"/>
      <c r="BYX2" s="104"/>
      <c r="BZB2" s="104"/>
      <c r="BZF2" s="104"/>
      <c r="BZJ2" s="104"/>
      <c r="BZN2" s="104"/>
      <c r="BZR2" s="104"/>
      <c r="BZV2" s="104"/>
      <c r="BZZ2" s="104"/>
      <c r="CAD2" s="104"/>
      <c r="CAH2" s="104"/>
      <c r="CAL2" s="104"/>
      <c r="CAP2" s="104"/>
      <c r="CAT2" s="104"/>
      <c r="CAX2" s="104"/>
      <c r="CBB2" s="104"/>
      <c r="CBF2" s="104"/>
      <c r="CBJ2" s="104"/>
      <c r="CBN2" s="104"/>
      <c r="CBR2" s="104"/>
      <c r="CBV2" s="104"/>
      <c r="CBZ2" s="104"/>
      <c r="CCD2" s="104"/>
      <c r="CCH2" s="104"/>
      <c r="CCL2" s="104"/>
      <c r="CCP2" s="104"/>
      <c r="CCT2" s="104"/>
      <c r="CCX2" s="104"/>
      <c r="CDB2" s="104"/>
      <c r="CDF2" s="104"/>
      <c r="CDJ2" s="104"/>
      <c r="CDN2" s="104"/>
      <c r="CDR2" s="104"/>
      <c r="CDV2" s="104"/>
      <c r="CDZ2" s="104"/>
      <c r="CED2" s="104"/>
      <c r="CEH2" s="104"/>
      <c r="CEL2" s="104"/>
      <c r="CEP2" s="104"/>
      <c r="CET2" s="104"/>
      <c r="CEX2" s="104"/>
      <c r="CFB2" s="104"/>
      <c r="CFF2" s="104"/>
      <c r="CFJ2" s="104"/>
      <c r="CFN2" s="104"/>
      <c r="CFR2" s="104"/>
      <c r="CFV2" s="104"/>
      <c r="CFZ2" s="104"/>
      <c r="CGD2" s="104"/>
      <c r="CGH2" s="104"/>
      <c r="CGL2" s="104"/>
      <c r="CGP2" s="104"/>
      <c r="CGT2" s="104"/>
      <c r="CGX2" s="104"/>
      <c r="CHB2" s="104"/>
      <c r="CHF2" s="104"/>
      <c r="CHJ2" s="104"/>
      <c r="CHN2" s="104"/>
      <c r="CHR2" s="104"/>
      <c r="CHV2" s="104"/>
      <c r="CHZ2" s="104"/>
      <c r="CID2" s="104"/>
      <c r="CIH2" s="104"/>
      <c r="CIL2" s="104"/>
      <c r="CIP2" s="104"/>
      <c r="CIT2" s="104"/>
      <c r="CIX2" s="104"/>
      <c r="CJB2" s="104"/>
      <c r="CJF2" s="104"/>
      <c r="CJJ2" s="104"/>
      <c r="CJN2" s="104"/>
      <c r="CJR2" s="104"/>
      <c r="CJV2" s="104"/>
      <c r="CJZ2" s="104"/>
      <c r="CKD2" s="104"/>
      <c r="CKH2" s="104"/>
      <c r="CKL2" s="104"/>
      <c r="CKP2" s="104"/>
      <c r="CKT2" s="104"/>
      <c r="CKX2" s="104"/>
      <c r="CLB2" s="104"/>
      <c r="CLF2" s="104"/>
      <c r="CLJ2" s="104"/>
      <c r="CLN2" s="104"/>
      <c r="CLR2" s="104"/>
      <c r="CLV2" s="104"/>
      <c r="CLZ2" s="104"/>
      <c r="CMD2" s="104"/>
      <c r="CMH2" s="104"/>
      <c r="CML2" s="104"/>
      <c r="CMP2" s="104"/>
      <c r="CMT2" s="104"/>
      <c r="CMX2" s="104"/>
      <c r="CNB2" s="104"/>
      <c r="CNF2" s="104"/>
      <c r="CNJ2" s="104"/>
      <c r="CNN2" s="104"/>
      <c r="CNR2" s="104"/>
      <c r="CNV2" s="104"/>
      <c r="CNZ2" s="104"/>
      <c r="COD2" s="104"/>
      <c r="COH2" s="104"/>
      <c r="COL2" s="104"/>
      <c r="COP2" s="104"/>
      <c r="COT2" s="104"/>
      <c r="COX2" s="104"/>
      <c r="CPB2" s="104"/>
      <c r="CPF2" s="104"/>
      <c r="CPJ2" s="104"/>
      <c r="CPN2" s="104"/>
      <c r="CPR2" s="104"/>
      <c r="CPV2" s="104"/>
      <c r="CPZ2" s="104"/>
      <c r="CQD2" s="104"/>
      <c r="CQH2" s="104"/>
      <c r="CQL2" s="104"/>
      <c r="CQP2" s="104"/>
      <c r="CQT2" s="104"/>
      <c r="CQX2" s="104"/>
      <c r="CRB2" s="104"/>
      <c r="CRF2" s="104"/>
      <c r="CRJ2" s="104"/>
      <c r="CRN2" s="104"/>
      <c r="CRR2" s="104"/>
      <c r="CRV2" s="104"/>
      <c r="CRZ2" s="104"/>
      <c r="CSD2" s="104"/>
      <c r="CSH2" s="104"/>
      <c r="CSL2" s="104"/>
      <c r="CSP2" s="104"/>
      <c r="CST2" s="104"/>
      <c r="CSX2" s="104"/>
      <c r="CTB2" s="104"/>
      <c r="CTF2" s="104"/>
      <c r="CTJ2" s="104"/>
      <c r="CTN2" s="104"/>
      <c r="CTR2" s="104"/>
      <c r="CTV2" s="104"/>
      <c r="CTZ2" s="104"/>
      <c r="CUD2" s="104"/>
      <c r="CUH2" s="104"/>
      <c r="CUL2" s="104"/>
      <c r="CUP2" s="104"/>
      <c r="CUT2" s="104"/>
      <c r="CUX2" s="104"/>
      <c r="CVB2" s="104"/>
      <c r="CVF2" s="104"/>
      <c r="CVJ2" s="104"/>
      <c r="CVN2" s="104"/>
      <c r="CVR2" s="104"/>
      <c r="CVV2" s="104"/>
      <c r="CVZ2" s="104"/>
      <c r="CWD2" s="104"/>
      <c r="CWH2" s="104"/>
      <c r="CWL2" s="104"/>
      <c r="CWP2" s="104"/>
      <c r="CWT2" s="104"/>
      <c r="CWX2" s="104"/>
      <c r="CXB2" s="104"/>
      <c r="CXF2" s="104"/>
      <c r="CXJ2" s="104"/>
      <c r="CXN2" s="104"/>
      <c r="CXR2" s="104"/>
      <c r="CXV2" s="104"/>
      <c r="CXZ2" s="104"/>
      <c r="CYD2" s="104"/>
      <c r="CYH2" s="104"/>
      <c r="CYL2" s="104"/>
      <c r="CYP2" s="104"/>
      <c r="CYT2" s="104"/>
      <c r="CYX2" s="104"/>
      <c r="CZB2" s="104"/>
      <c r="CZF2" s="104"/>
      <c r="CZJ2" s="104"/>
      <c r="CZN2" s="104"/>
      <c r="CZR2" s="104"/>
      <c r="CZV2" s="104"/>
      <c r="CZZ2" s="104"/>
      <c r="DAD2" s="104"/>
      <c r="DAH2" s="104"/>
      <c r="DAL2" s="104"/>
      <c r="DAP2" s="104"/>
      <c r="DAT2" s="104"/>
      <c r="DAX2" s="104"/>
      <c r="DBB2" s="104"/>
      <c r="DBF2" s="104"/>
      <c r="DBJ2" s="104"/>
      <c r="DBN2" s="104"/>
      <c r="DBR2" s="104"/>
      <c r="DBV2" s="104"/>
      <c r="DBZ2" s="104"/>
      <c r="DCD2" s="104"/>
      <c r="DCH2" s="104"/>
      <c r="DCL2" s="104"/>
      <c r="DCP2" s="104"/>
      <c r="DCT2" s="104"/>
      <c r="DCX2" s="104"/>
      <c r="DDB2" s="104"/>
      <c r="DDF2" s="104"/>
      <c r="DDJ2" s="104"/>
      <c r="DDN2" s="104"/>
      <c r="DDR2" s="104"/>
      <c r="DDV2" s="104"/>
      <c r="DDZ2" s="104"/>
      <c r="DED2" s="104"/>
      <c r="DEH2" s="104"/>
      <c r="DEL2" s="104"/>
      <c r="DEP2" s="104"/>
      <c r="DET2" s="104"/>
      <c r="DEX2" s="104"/>
      <c r="DFB2" s="104"/>
      <c r="DFF2" s="104"/>
      <c r="DFJ2" s="104"/>
      <c r="DFN2" s="104"/>
      <c r="DFR2" s="104"/>
      <c r="DFV2" s="104"/>
      <c r="DFZ2" s="104"/>
      <c r="DGD2" s="104"/>
      <c r="DGH2" s="104"/>
      <c r="DGL2" s="104"/>
      <c r="DGP2" s="104"/>
      <c r="DGT2" s="104"/>
      <c r="DGX2" s="104"/>
      <c r="DHB2" s="104"/>
      <c r="DHF2" s="104"/>
      <c r="DHJ2" s="104"/>
      <c r="DHN2" s="104"/>
      <c r="DHR2" s="104"/>
      <c r="DHV2" s="104"/>
      <c r="DHZ2" s="104"/>
      <c r="DID2" s="104"/>
      <c r="DIH2" s="104"/>
      <c r="DIL2" s="104"/>
      <c r="DIP2" s="104"/>
      <c r="DIT2" s="104"/>
      <c r="DIX2" s="104"/>
      <c r="DJB2" s="104"/>
      <c r="DJF2" s="104"/>
      <c r="DJJ2" s="104"/>
      <c r="DJN2" s="104"/>
      <c r="DJR2" s="104"/>
      <c r="DJV2" s="104"/>
      <c r="DJZ2" s="104"/>
      <c r="DKD2" s="104"/>
      <c r="DKH2" s="104"/>
      <c r="DKL2" s="104"/>
      <c r="DKP2" s="104"/>
      <c r="DKT2" s="104"/>
      <c r="DKX2" s="104"/>
      <c r="DLB2" s="104"/>
      <c r="DLF2" s="104"/>
      <c r="DLJ2" s="104"/>
      <c r="DLN2" s="104"/>
      <c r="DLR2" s="104"/>
      <c r="DLV2" s="104"/>
      <c r="DLZ2" s="104"/>
      <c r="DMD2" s="104"/>
      <c r="DMH2" s="104"/>
      <c r="DML2" s="104"/>
      <c r="DMP2" s="104"/>
      <c r="DMT2" s="104"/>
      <c r="DMX2" s="104"/>
      <c r="DNB2" s="104"/>
      <c r="DNF2" s="104"/>
      <c r="DNJ2" s="104"/>
      <c r="DNN2" s="104"/>
      <c r="DNR2" s="104"/>
      <c r="DNV2" s="104"/>
      <c r="DNZ2" s="104"/>
      <c r="DOD2" s="104"/>
      <c r="DOH2" s="104"/>
      <c r="DOL2" s="104"/>
      <c r="DOP2" s="104"/>
      <c r="DOT2" s="104"/>
      <c r="DOX2" s="104"/>
      <c r="DPB2" s="104"/>
      <c r="DPF2" s="104"/>
      <c r="DPJ2" s="104"/>
      <c r="DPN2" s="104"/>
      <c r="DPR2" s="104"/>
      <c r="DPV2" s="104"/>
      <c r="DPZ2" s="104"/>
      <c r="DQD2" s="104"/>
      <c r="DQH2" s="104"/>
      <c r="DQL2" s="104"/>
      <c r="DQP2" s="104"/>
      <c r="DQT2" s="104"/>
      <c r="DQX2" s="104"/>
      <c r="DRB2" s="104"/>
      <c r="DRF2" s="104"/>
      <c r="DRJ2" s="104"/>
      <c r="DRN2" s="104"/>
      <c r="DRR2" s="104"/>
      <c r="DRV2" s="104"/>
      <c r="DRZ2" s="104"/>
      <c r="DSD2" s="104"/>
      <c r="DSH2" s="104"/>
      <c r="DSL2" s="104"/>
      <c r="DSP2" s="104"/>
      <c r="DST2" s="104"/>
      <c r="DSX2" s="104"/>
      <c r="DTB2" s="104"/>
      <c r="DTF2" s="104"/>
      <c r="DTJ2" s="104"/>
      <c r="DTN2" s="104"/>
      <c r="DTR2" s="104"/>
      <c r="DTV2" s="104"/>
      <c r="DTZ2" s="104"/>
      <c r="DUD2" s="104"/>
      <c r="DUH2" s="104"/>
      <c r="DUL2" s="104"/>
      <c r="DUP2" s="104"/>
      <c r="DUT2" s="104"/>
      <c r="DUX2" s="104"/>
      <c r="DVB2" s="104"/>
      <c r="DVF2" s="104"/>
      <c r="DVJ2" s="104"/>
      <c r="DVN2" s="104"/>
      <c r="DVR2" s="104"/>
      <c r="DVV2" s="104"/>
      <c r="DVZ2" s="104"/>
      <c r="DWD2" s="104"/>
      <c r="DWH2" s="104"/>
      <c r="DWL2" s="104"/>
      <c r="DWP2" s="104"/>
      <c r="DWT2" s="104"/>
      <c r="DWX2" s="104"/>
      <c r="DXB2" s="104"/>
      <c r="DXF2" s="104"/>
      <c r="DXJ2" s="104"/>
      <c r="DXN2" s="104"/>
      <c r="DXR2" s="104"/>
      <c r="DXV2" s="104"/>
      <c r="DXZ2" s="104"/>
      <c r="DYD2" s="104"/>
      <c r="DYH2" s="104"/>
      <c r="DYL2" s="104"/>
      <c r="DYP2" s="104"/>
      <c r="DYT2" s="104"/>
      <c r="DYX2" s="104"/>
      <c r="DZB2" s="104"/>
      <c r="DZF2" s="104"/>
      <c r="DZJ2" s="104"/>
      <c r="DZN2" s="104"/>
      <c r="DZR2" s="104"/>
      <c r="DZV2" s="104"/>
      <c r="DZZ2" s="104"/>
      <c r="EAD2" s="104"/>
      <c r="EAH2" s="104"/>
      <c r="EAL2" s="104"/>
      <c r="EAP2" s="104"/>
      <c r="EAT2" s="104"/>
      <c r="EAX2" s="104"/>
      <c r="EBB2" s="104"/>
      <c r="EBF2" s="104"/>
      <c r="EBJ2" s="104"/>
      <c r="EBN2" s="104"/>
      <c r="EBR2" s="104"/>
      <c r="EBV2" s="104"/>
      <c r="EBZ2" s="104"/>
      <c r="ECD2" s="104"/>
      <c r="ECH2" s="104"/>
      <c r="ECL2" s="104"/>
      <c r="ECP2" s="104"/>
      <c r="ECT2" s="104"/>
      <c r="ECX2" s="104"/>
      <c r="EDB2" s="104"/>
      <c r="EDF2" s="104"/>
      <c r="EDJ2" s="104"/>
      <c r="EDN2" s="104"/>
      <c r="EDR2" s="104"/>
      <c r="EDV2" s="104"/>
      <c r="EDZ2" s="104"/>
      <c r="EED2" s="104"/>
      <c r="EEH2" s="104"/>
      <c r="EEL2" s="104"/>
      <c r="EEP2" s="104"/>
      <c r="EET2" s="104"/>
      <c r="EEX2" s="104"/>
      <c r="EFB2" s="104"/>
      <c r="EFF2" s="104"/>
      <c r="EFJ2" s="104"/>
      <c r="EFN2" s="104"/>
      <c r="EFR2" s="104"/>
      <c r="EFV2" s="104"/>
      <c r="EFZ2" s="104"/>
      <c r="EGD2" s="104"/>
      <c r="EGH2" s="104"/>
      <c r="EGL2" s="104"/>
      <c r="EGP2" s="104"/>
      <c r="EGT2" s="104"/>
      <c r="EGX2" s="104"/>
      <c r="EHB2" s="104"/>
      <c r="EHF2" s="104"/>
      <c r="EHJ2" s="104"/>
      <c r="EHN2" s="104"/>
      <c r="EHR2" s="104"/>
      <c r="EHV2" s="104"/>
      <c r="EHZ2" s="104"/>
      <c r="EID2" s="104"/>
      <c r="EIH2" s="104"/>
      <c r="EIL2" s="104"/>
      <c r="EIP2" s="104"/>
      <c r="EIT2" s="104"/>
      <c r="EIX2" s="104"/>
      <c r="EJB2" s="104"/>
      <c r="EJF2" s="104"/>
      <c r="EJJ2" s="104"/>
      <c r="EJN2" s="104"/>
      <c r="EJR2" s="104"/>
      <c r="EJV2" s="104"/>
      <c r="EJZ2" s="104"/>
      <c r="EKD2" s="104"/>
      <c r="EKH2" s="104"/>
      <c r="EKL2" s="104"/>
      <c r="EKP2" s="104"/>
      <c r="EKT2" s="104"/>
      <c r="EKX2" s="104"/>
      <c r="ELB2" s="104"/>
      <c r="ELF2" s="104"/>
      <c r="ELJ2" s="104"/>
      <c r="ELN2" s="104"/>
      <c r="ELR2" s="104"/>
      <c r="ELV2" s="104"/>
      <c r="ELZ2" s="104"/>
      <c r="EMD2" s="104"/>
      <c r="EMH2" s="104"/>
      <c r="EML2" s="104"/>
      <c r="EMP2" s="104"/>
      <c r="EMT2" s="104"/>
      <c r="EMX2" s="104"/>
      <c r="ENB2" s="104"/>
      <c r="ENF2" s="104"/>
      <c r="ENJ2" s="104"/>
      <c r="ENN2" s="104"/>
      <c r="ENR2" s="104"/>
      <c r="ENV2" s="104"/>
      <c r="ENZ2" s="104"/>
      <c r="EOD2" s="104"/>
      <c r="EOH2" s="104"/>
      <c r="EOL2" s="104"/>
      <c r="EOP2" s="104"/>
      <c r="EOT2" s="104"/>
      <c r="EOX2" s="104"/>
      <c r="EPB2" s="104"/>
      <c r="EPF2" s="104"/>
      <c r="EPJ2" s="104"/>
      <c r="EPN2" s="104"/>
      <c r="EPR2" s="104"/>
      <c r="EPV2" s="104"/>
      <c r="EPZ2" s="104"/>
      <c r="EQD2" s="104"/>
      <c r="EQH2" s="104"/>
      <c r="EQL2" s="104"/>
      <c r="EQP2" s="104"/>
      <c r="EQT2" s="104"/>
      <c r="EQX2" s="104"/>
      <c r="ERB2" s="104"/>
      <c r="ERF2" s="104"/>
      <c r="ERJ2" s="104"/>
      <c r="ERN2" s="104"/>
      <c r="ERR2" s="104"/>
      <c r="ERV2" s="104"/>
      <c r="ERZ2" s="104"/>
      <c r="ESD2" s="104"/>
      <c r="ESH2" s="104"/>
      <c r="ESL2" s="104"/>
      <c r="ESP2" s="104"/>
      <c r="EST2" s="104"/>
      <c r="ESX2" s="104"/>
      <c r="ETB2" s="104"/>
      <c r="ETF2" s="104"/>
      <c r="ETJ2" s="104"/>
      <c r="ETN2" s="104"/>
      <c r="ETR2" s="104"/>
      <c r="ETV2" s="104"/>
      <c r="ETZ2" s="104"/>
      <c r="EUD2" s="104"/>
      <c r="EUH2" s="104"/>
      <c r="EUL2" s="104"/>
      <c r="EUP2" s="104"/>
      <c r="EUT2" s="104"/>
      <c r="EUX2" s="104"/>
      <c r="EVB2" s="104"/>
      <c r="EVF2" s="104"/>
      <c r="EVJ2" s="104"/>
      <c r="EVN2" s="104"/>
      <c r="EVR2" s="104"/>
      <c r="EVV2" s="104"/>
      <c r="EVZ2" s="104"/>
      <c r="EWD2" s="104"/>
      <c r="EWH2" s="104"/>
      <c r="EWL2" s="104"/>
      <c r="EWP2" s="104"/>
      <c r="EWT2" s="104"/>
      <c r="EWX2" s="104"/>
      <c r="EXB2" s="104"/>
      <c r="EXF2" s="104"/>
      <c r="EXJ2" s="104"/>
      <c r="EXN2" s="104"/>
      <c r="EXR2" s="104"/>
      <c r="EXV2" s="104"/>
      <c r="EXZ2" s="104"/>
      <c r="EYD2" s="104"/>
      <c r="EYH2" s="104"/>
      <c r="EYL2" s="104"/>
      <c r="EYP2" s="104"/>
      <c r="EYT2" s="104"/>
      <c r="EYX2" s="104"/>
      <c r="EZB2" s="104"/>
      <c r="EZF2" s="104"/>
      <c r="EZJ2" s="104"/>
      <c r="EZN2" s="104"/>
      <c r="EZR2" s="104"/>
      <c r="EZV2" s="104"/>
      <c r="EZZ2" s="104"/>
      <c r="FAD2" s="104"/>
      <c r="FAH2" s="104"/>
      <c r="FAL2" s="104"/>
      <c r="FAP2" s="104"/>
      <c r="FAT2" s="104"/>
      <c r="FAX2" s="104"/>
      <c r="FBB2" s="104"/>
      <c r="FBF2" s="104"/>
      <c r="FBJ2" s="104"/>
      <c r="FBN2" s="104"/>
      <c r="FBR2" s="104"/>
      <c r="FBV2" s="104"/>
      <c r="FBZ2" s="104"/>
      <c r="FCD2" s="104"/>
      <c r="FCH2" s="104"/>
      <c r="FCL2" s="104"/>
      <c r="FCP2" s="104"/>
      <c r="FCT2" s="104"/>
      <c r="FCX2" s="104"/>
      <c r="FDB2" s="104"/>
      <c r="FDF2" s="104"/>
      <c r="FDJ2" s="104"/>
      <c r="FDN2" s="104"/>
      <c r="FDR2" s="104"/>
      <c r="FDV2" s="104"/>
      <c r="FDZ2" s="104"/>
      <c r="FED2" s="104"/>
      <c r="FEH2" s="104"/>
      <c r="FEL2" s="104"/>
      <c r="FEP2" s="104"/>
      <c r="FET2" s="104"/>
      <c r="FEX2" s="104"/>
      <c r="FFB2" s="104"/>
      <c r="FFF2" s="104"/>
      <c r="FFJ2" s="104"/>
      <c r="FFN2" s="104"/>
      <c r="FFR2" s="104"/>
      <c r="FFV2" s="104"/>
      <c r="FFZ2" s="104"/>
      <c r="FGD2" s="104"/>
      <c r="FGH2" s="104"/>
      <c r="FGL2" s="104"/>
      <c r="FGP2" s="104"/>
      <c r="FGT2" s="104"/>
      <c r="FGX2" s="104"/>
      <c r="FHB2" s="104"/>
      <c r="FHF2" s="104"/>
      <c r="FHJ2" s="104"/>
      <c r="FHN2" s="104"/>
      <c r="FHR2" s="104"/>
      <c r="FHV2" s="104"/>
      <c r="FHZ2" s="104"/>
      <c r="FID2" s="104"/>
      <c r="FIH2" s="104"/>
      <c r="FIL2" s="104"/>
      <c r="FIP2" s="104"/>
      <c r="FIT2" s="104"/>
      <c r="FIX2" s="104"/>
      <c r="FJB2" s="104"/>
      <c r="FJF2" s="104"/>
      <c r="FJJ2" s="104"/>
      <c r="FJN2" s="104"/>
      <c r="FJR2" s="104"/>
      <c r="FJV2" s="104"/>
      <c r="FJZ2" s="104"/>
      <c r="FKD2" s="104"/>
      <c r="FKH2" s="104"/>
      <c r="FKL2" s="104"/>
      <c r="FKP2" s="104"/>
      <c r="FKT2" s="104"/>
      <c r="FKX2" s="104"/>
      <c r="FLB2" s="104"/>
      <c r="FLF2" s="104"/>
      <c r="FLJ2" s="104"/>
      <c r="FLN2" s="104"/>
      <c r="FLR2" s="104"/>
      <c r="FLV2" s="104"/>
      <c r="FLZ2" s="104"/>
      <c r="FMD2" s="104"/>
      <c r="FMH2" s="104"/>
      <c r="FML2" s="104"/>
      <c r="FMP2" s="104"/>
      <c r="FMT2" s="104"/>
      <c r="FMX2" s="104"/>
      <c r="FNB2" s="104"/>
      <c r="FNF2" s="104"/>
      <c r="FNJ2" s="104"/>
      <c r="FNN2" s="104"/>
      <c r="FNR2" s="104"/>
      <c r="FNV2" s="104"/>
      <c r="FNZ2" s="104"/>
      <c r="FOD2" s="104"/>
      <c r="FOH2" s="104"/>
      <c r="FOL2" s="104"/>
      <c r="FOP2" s="104"/>
      <c r="FOT2" s="104"/>
      <c r="FOX2" s="104"/>
      <c r="FPB2" s="104"/>
      <c r="FPF2" s="104"/>
      <c r="FPJ2" s="104"/>
      <c r="FPN2" s="104"/>
      <c r="FPR2" s="104"/>
      <c r="FPV2" s="104"/>
      <c r="FPZ2" s="104"/>
      <c r="FQD2" s="104"/>
      <c r="FQH2" s="104"/>
      <c r="FQL2" s="104"/>
      <c r="FQP2" s="104"/>
      <c r="FQT2" s="104"/>
      <c r="FQX2" s="104"/>
      <c r="FRB2" s="104"/>
      <c r="FRF2" s="104"/>
      <c r="FRJ2" s="104"/>
      <c r="FRN2" s="104"/>
      <c r="FRR2" s="104"/>
      <c r="FRV2" s="104"/>
      <c r="FRZ2" s="104"/>
      <c r="FSD2" s="104"/>
      <c r="FSH2" s="104"/>
      <c r="FSL2" s="104"/>
      <c r="FSP2" s="104"/>
      <c r="FST2" s="104"/>
      <c r="FSX2" s="104"/>
      <c r="FTB2" s="104"/>
      <c r="FTF2" s="104"/>
      <c r="FTJ2" s="104"/>
      <c r="FTN2" s="104"/>
      <c r="FTR2" s="104"/>
      <c r="FTV2" s="104"/>
      <c r="FTZ2" s="104"/>
      <c r="FUD2" s="104"/>
      <c r="FUH2" s="104"/>
      <c r="FUL2" s="104"/>
      <c r="FUP2" s="104"/>
      <c r="FUT2" s="104"/>
      <c r="FUX2" s="104"/>
      <c r="FVB2" s="104"/>
      <c r="FVF2" s="104"/>
      <c r="FVJ2" s="104"/>
      <c r="FVN2" s="104"/>
      <c r="FVR2" s="104"/>
      <c r="FVV2" s="104"/>
      <c r="FVZ2" s="104"/>
      <c r="FWD2" s="104"/>
      <c r="FWH2" s="104"/>
      <c r="FWL2" s="104"/>
      <c r="FWP2" s="104"/>
      <c r="FWT2" s="104"/>
      <c r="FWX2" s="104"/>
      <c r="FXB2" s="104"/>
      <c r="FXF2" s="104"/>
      <c r="FXJ2" s="104"/>
      <c r="FXN2" s="104"/>
      <c r="FXR2" s="104"/>
      <c r="FXV2" s="104"/>
      <c r="FXZ2" s="104"/>
      <c r="FYD2" s="104"/>
      <c r="FYH2" s="104"/>
      <c r="FYL2" s="104"/>
      <c r="FYP2" s="104"/>
      <c r="FYT2" s="104"/>
      <c r="FYX2" s="104"/>
      <c r="FZB2" s="104"/>
      <c r="FZF2" s="104"/>
      <c r="FZJ2" s="104"/>
      <c r="FZN2" s="104"/>
      <c r="FZR2" s="104"/>
      <c r="FZV2" s="104"/>
      <c r="FZZ2" s="104"/>
      <c r="GAD2" s="104"/>
      <c r="GAH2" s="104"/>
      <c r="GAL2" s="104"/>
      <c r="GAP2" s="104"/>
      <c r="GAT2" s="104"/>
      <c r="GAX2" s="104"/>
      <c r="GBB2" s="104"/>
      <c r="GBF2" s="104"/>
      <c r="GBJ2" s="104"/>
      <c r="GBN2" s="104"/>
      <c r="GBR2" s="104"/>
      <c r="GBV2" s="104"/>
      <c r="GBZ2" s="104"/>
      <c r="GCD2" s="104"/>
      <c r="GCH2" s="104"/>
      <c r="GCL2" s="104"/>
      <c r="GCP2" s="104"/>
      <c r="GCT2" s="104"/>
      <c r="GCX2" s="104"/>
      <c r="GDB2" s="104"/>
      <c r="GDF2" s="104"/>
      <c r="GDJ2" s="104"/>
      <c r="GDN2" s="104"/>
      <c r="GDR2" s="104"/>
      <c r="GDV2" s="104"/>
      <c r="GDZ2" s="104"/>
      <c r="GED2" s="104"/>
      <c r="GEH2" s="104"/>
      <c r="GEL2" s="104"/>
      <c r="GEP2" s="104"/>
      <c r="GET2" s="104"/>
      <c r="GEX2" s="104"/>
      <c r="GFB2" s="104"/>
      <c r="GFF2" s="104"/>
      <c r="GFJ2" s="104"/>
      <c r="GFN2" s="104"/>
      <c r="GFR2" s="104"/>
      <c r="GFV2" s="104"/>
      <c r="GFZ2" s="104"/>
      <c r="GGD2" s="104"/>
      <c r="GGH2" s="104"/>
      <c r="GGL2" s="104"/>
      <c r="GGP2" s="104"/>
      <c r="GGT2" s="104"/>
      <c r="GGX2" s="104"/>
      <c r="GHB2" s="104"/>
      <c r="GHF2" s="104"/>
      <c r="GHJ2" s="104"/>
      <c r="GHN2" s="104"/>
      <c r="GHR2" s="104"/>
      <c r="GHV2" s="104"/>
      <c r="GHZ2" s="104"/>
      <c r="GID2" s="104"/>
      <c r="GIH2" s="104"/>
      <c r="GIL2" s="104"/>
      <c r="GIP2" s="104"/>
      <c r="GIT2" s="104"/>
      <c r="GIX2" s="104"/>
      <c r="GJB2" s="104"/>
      <c r="GJF2" s="104"/>
      <c r="GJJ2" s="104"/>
      <c r="GJN2" s="104"/>
      <c r="GJR2" s="104"/>
      <c r="GJV2" s="104"/>
      <c r="GJZ2" s="104"/>
      <c r="GKD2" s="104"/>
      <c r="GKH2" s="104"/>
      <c r="GKL2" s="104"/>
      <c r="GKP2" s="104"/>
      <c r="GKT2" s="104"/>
      <c r="GKX2" s="104"/>
      <c r="GLB2" s="104"/>
      <c r="GLF2" s="104"/>
      <c r="GLJ2" s="104"/>
      <c r="GLN2" s="104"/>
      <c r="GLR2" s="104"/>
      <c r="GLV2" s="104"/>
      <c r="GLZ2" s="104"/>
      <c r="GMD2" s="104"/>
      <c r="GMH2" s="104"/>
      <c r="GML2" s="104"/>
      <c r="GMP2" s="104"/>
      <c r="GMT2" s="104"/>
      <c r="GMX2" s="104"/>
      <c r="GNB2" s="104"/>
      <c r="GNF2" s="104"/>
      <c r="GNJ2" s="104"/>
      <c r="GNN2" s="104"/>
      <c r="GNR2" s="104"/>
      <c r="GNV2" s="104"/>
      <c r="GNZ2" s="104"/>
      <c r="GOD2" s="104"/>
      <c r="GOH2" s="104"/>
      <c r="GOL2" s="104"/>
      <c r="GOP2" s="104"/>
      <c r="GOT2" s="104"/>
      <c r="GOX2" s="104"/>
      <c r="GPB2" s="104"/>
      <c r="GPF2" s="104"/>
      <c r="GPJ2" s="104"/>
      <c r="GPN2" s="104"/>
      <c r="GPR2" s="104"/>
      <c r="GPV2" s="104"/>
      <c r="GPZ2" s="104"/>
      <c r="GQD2" s="104"/>
      <c r="GQH2" s="104"/>
      <c r="GQL2" s="104"/>
      <c r="GQP2" s="104"/>
      <c r="GQT2" s="104"/>
      <c r="GQX2" s="104"/>
      <c r="GRB2" s="104"/>
      <c r="GRF2" s="104"/>
      <c r="GRJ2" s="104"/>
      <c r="GRN2" s="104"/>
      <c r="GRR2" s="104"/>
      <c r="GRV2" s="104"/>
      <c r="GRZ2" s="104"/>
      <c r="GSD2" s="104"/>
      <c r="GSH2" s="104"/>
      <c r="GSL2" s="104"/>
      <c r="GSP2" s="104"/>
      <c r="GST2" s="104"/>
      <c r="GSX2" s="104"/>
      <c r="GTB2" s="104"/>
      <c r="GTF2" s="104"/>
      <c r="GTJ2" s="104"/>
      <c r="GTN2" s="104"/>
      <c r="GTR2" s="104"/>
      <c r="GTV2" s="104"/>
      <c r="GTZ2" s="104"/>
      <c r="GUD2" s="104"/>
      <c r="GUH2" s="104"/>
      <c r="GUL2" s="104"/>
      <c r="GUP2" s="104"/>
      <c r="GUT2" s="104"/>
      <c r="GUX2" s="104"/>
      <c r="GVB2" s="104"/>
      <c r="GVF2" s="104"/>
      <c r="GVJ2" s="104"/>
      <c r="GVN2" s="104"/>
      <c r="GVR2" s="104"/>
      <c r="GVV2" s="104"/>
      <c r="GVZ2" s="104"/>
      <c r="GWD2" s="104"/>
      <c r="GWH2" s="104"/>
      <c r="GWL2" s="104"/>
      <c r="GWP2" s="104"/>
      <c r="GWT2" s="104"/>
      <c r="GWX2" s="104"/>
      <c r="GXB2" s="104"/>
      <c r="GXF2" s="104"/>
      <c r="GXJ2" s="104"/>
      <c r="GXN2" s="104"/>
      <c r="GXR2" s="104"/>
      <c r="GXV2" s="104"/>
      <c r="GXZ2" s="104"/>
      <c r="GYD2" s="104"/>
      <c r="GYH2" s="104"/>
      <c r="GYL2" s="104"/>
      <c r="GYP2" s="104"/>
      <c r="GYT2" s="104"/>
      <c r="GYX2" s="104"/>
      <c r="GZB2" s="104"/>
      <c r="GZF2" s="104"/>
      <c r="GZJ2" s="104"/>
      <c r="GZN2" s="104"/>
      <c r="GZR2" s="104"/>
      <c r="GZV2" s="104"/>
      <c r="GZZ2" s="104"/>
      <c r="HAD2" s="104"/>
      <c r="HAH2" s="104"/>
      <c r="HAL2" s="104"/>
      <c r="HAP2" s="104"/>
      <c r="HAT2" s="104"/>
      <c r="HAX2" s="104"/>
      <c r="HBB2" s="104"/>
      <c r="HBF2" s="104"/>
      <c r="HBJ2" s="104"/>
      <c r="HBN2" s="104"/>
      <c r="HBR2" s="104"/>
      <c r="HBV2" s="104"/>
      <c r="HBZ2" s="104"/>
      <c r="HCD2" s="104"/>
      <c r="HCH2" s="104"/>
      <c r="HCL2" s="104"/>
      <c r="HCP2" s="104"/>
      <c r="HCT2" s="104"/>
      <c r="HCX2" s="104"/>
      <c r="HDB2" s="104"/>
      <c r="HDF2" s="104"/>
      <c r="HDJ2" s="104"/>
      <c r="HDN2" s="104"/>
      <c r="HDR2" s="104"/>
      <c r="HDV2" s="104"/>
      <c r="HDZ2" s="104"/>
      <c r="HED2" s="104"/>
      <c r="HEH2" s="104"/>
      <c r="HEL2" s="104"/>
      <c r="HEP2" s="104"/>
      <c r="HET2" s="104"/>
      <c r="HEX2" s="104"/>
      <c r="HFB2" s="104"/>
      <c r="HFF2" s="104"/>
      <c r="HFJ2" s="104"/>
      <c r="HFN2" s="104"/>
      <c r="HFR2" s="104"/>
      <c r="HFV2" s="104"/>
      <c r="HFZ2" s="104"/>
      <c r="HGD2" s="104"/>
      <c r="HGH2" s="104"/>
      <c r="HGL2" s="104"/>
      <c r="HGP2" s="104"/>
      <c r="HGT2" s="104"/>
      <c r="HGX2" s="104"/>
      <c r="HHB2" s="104"/>
      <c r="HHF2" s="104"/>
      <c r="HHJ2" s="104"/>
      <c r="HHN2" s="104"/>
      <c r="HHR2" s="104"/>
      <c r="HHV2" s="104"/>
      <c r="HHZ2" s="104"/>
      <c r="HID2" s="104"/>
      <c r="HIH2" s="104"/>
      <c r="HIL2" s="104"/>
      <c r="HIP2" s="104"/>
      <c r="HIT2" s="104"/>
      <c r="HIX2" s="104"/>
      <c r="HJB2" s="104"/>
      <c r="HJF2" s="104"/>
      <c r="HJJ2" s="104"/>
      <c r="HJN2" s="104"/>
      <c r="HJR2" s="104"/>
      <c r="HJV2" s="104"/>
      <c r="HJZ2" s="104"/>
      <c r="HKD2" s="104"/>
      <c r="HKH2" s="104"/>
      <c r="HKL2" s="104"/>
      <c r="HKP2" s="104"/>
      <c r="HKT2" s="104"/>
      <c r="HKX2" s="104"/>
      <c r="HLB2" s="104"/>
      <c r="HLF2" s="104"/>
      <c r="HLJ2" s="104"/>
      <c r="HLN2" s="104"/>
      <c r="HLR2" s="104"/>
      <c r="HLV2" s="104"/>
      <c r="HLZ2" s="104"/>
      <c r="HMD2" s="104"/>
      <c r="HMH2" s="104"/>
      <c r="HML2" s="104"/>
      <c r="HMP2" s="104"/>
      <c r="HMT2" s="104"/>
      <c r="HMX2" s="104"/>
      <c r="HNB2" s="104"/>
      <c r="HNF2" s="104"/>
      <c r="HNJ2" s="104"/>
      <c r="HNN2" s="104"/>
      <c r="HNR2" s="104"/>
      <c r="HNV2" s="104"/>
      <c r="HNZ2" s="104"/>
      <c r="HOD2" s="104"/>
      <c r="HOH2" s="104"/>
      <c r="HOL2" s="104"/>
      <c r="HOP2" s="104"/>
      <c r="HOT2" s="104"/>
      <c r="HOX2" s="104"/>
      <c r="HPB2" s="104"/>
      <c r="HPF2" s="104"/>
      <c r="HPJ2" s="104"/>
      <c r="HPN2" s="104"/>
      <c r="HPR2" s="104"/>
      <c r="HPV2" s="104"/>
      <c r="HPZ2" s="104"/>
      <c r="HQD2" s="104"/>
      <c r="HQH2" s="104"/>
      <c r="HQL2" s="104"/>
      <c r="HQP2" s="104"/>
      <c r="HQT2" s="104"/>
      <c r="HQX2" s="104"/>
      <c r="HRB2" s="104"/>
      <c r="HRF2" s="104"/>
      <c r="HRJ2" s="104"/>
      <c r="HRN2" s="104"/>
      <c r="HRR2" s="104"/>
      <c r="HRV2" s="104"/>
      <c r="HRZ2" s="104"/>
      <c r="HSD2" s="104"/>
      <c r="HSH2" s="104"/>
      <c r="HSL2" s="104"/>
      <c r="HSP2" s="104"/>
      <c r="HST2" s="104"/>
      <c r="HSX2" s="104"/>
      <c r="HTB2" s="104"/>
      <c r="HTF2" s="104"/>
      <c r="HTJ2" s="104"/>
      <c r="HTN2" s="104"/>
      <c r="HTR2" s="104"/>
      <c r="HTV2" s="104"/>
      <c r="HTZ2" s="104"/>
      <c r="HUD2" s="104"/>
      <c r="HUH2" s="104"/>
      <c r="HUL2" s="104"/>
      <c r="HUP2" s="104"/>
      <c r="HUT2" s="104"/>
      <c r="HUX2" s="104"/>
      <c r="HVB2" s="104"/>
      <c r="HVF2" s="104"/>
      <c r="HVJ2" s="104"/>
      <c r="HVN2" s="104"/>
      <c r="HVR2" s="104"/>
      <c r="HVV2" s="104"/>
      <c r="HVZ2" s="104"/>
      <c r="HWD2" s="104"/>
      <c r="HWH2" s="104"/>
      <c r="HWL2" s="104"/>
      <c r="HWP2" s="104"/>
      <c r="HWT2" s="104"/>
      <c r="HWX2" s="104"/>
      <c r="HXB2" s="104"/>
      <c r="HXF2" s="104"/>
      <c r="HXJ2" s="104"/>
      <c r="HXN2" s="104"/>
      <c r="HXR2" s="104"/>
      <c r="HXV2" s="104"/>
      <c r="HXZ2" s="104"/>
      <c r="HYD2" s="104"/>
      <c r="HYH2" s="104"/>
      <c r="HYL2" s="104"/>
      <c r="HYP2" s="104"/>
      <c r="HYT2" s="104"/>
      <c r="HYX2" s="104"/>
      <c r="HZB2" s="104"/>
      <c r="HZF2" s="104"/>
      <c r="HZJ2" s="104"/>
      <c r="HZN2" s="104"/>
      <c r="HZR2" s="104"/>
      <c r="HZV2" s="104"/>
      <c r="HZZ2" s="104"/>
      <c r="IAD2" s="104"/>
      <c r="IAH2" s="104"/>
      <c r="IAL2" s="104"/>
      <c r="IAP2" s="104"/>
      <c r="IAT2" s="104"/>
      <c r="IAX2" s="104"/>
      <c r="IBB2" s="104"/>
      <c r="IBF2" s="104"/>
      <c r="IBJ2" s="104"/>
      <c r="IBN2" s="104"/>
      <c r="IBR2" s="104"/>
      <c r="IBV2" s="104"/>
      <c r="IBZ2" s="104"/>
      <c r="ICD2" s="104"/>
      <c r="ICH2" s="104"/>
      <c r="ICL2" s="104"/>
      <c r="ICP2" s="104"/>
      <c r="ICT2" s="104"/>
      <c r="ICX2" s="104"/>
      <c r="IDB2" s="104"/>
      <c r="IDF2" s="104"/>
      <c r="IDJ2" s="104"/>
      <c r="IDN2" s="104"/>
      <c r="IDR2" s="104"/>
      <c r="IDV2" s="104"/>
      <c r="IDZ2" s="104"/>
      <c r="IED2" s="104"/>
      <c r="IEH2" s="104"/>
      <c r="IEL2" s="104"/>
      <c r="IEP2" s="104"/>
      <c r="IET2" s="104"/>
      <c r="IEX2" s="104"/>
      <c r="IFB2" s="104"/>
      <c r="IFF2" s="104"/>
      <c r="IFJ2" s="104"/>
      <c r="IFN2" s="104"/>
      <c r="IFR2" s="104"/>
      <c r="IFV2" s="104"/>
      <c r="IFZ2" s="104"/>
      <c r="IGD2" s="104"/>
      <c r="IGH2" s="104"/>
      <c r="IGL2" s="104"/>
      <c r="IGP2" s="104"/>
      <c r="IGT2" s="104"/>
      <c r="IGX2" s="104"/>
      <c r="IHB2" s="104"/>
      <c r="IHF2" s="104"/>
      <c r="IHJ2" s="104"/>
      <c r="IHN2" s="104"/>
      <c r="IHR2" s="104"/>
      <c r="IHV2" s="104"/>
      <c r="IHZ2" s="104"/>
      <c r="IID2" s="104"/>
      <c r="IIH2" s="104"/>
      <c r="IIL2" s="104"/>
      <c r="IIP2" s="104"/>
      <c r="IIT2" s="104"/>
      <c r="IIX2" s="104"/>
      <c r="IJB2" s="104"/>
      <c r="IJF2" s="104"/>
      <c r="IJJ2" s="104"/>
      <c r="IJN2" s="104"/>
      <c r="IJR2" s="104"/>
      <c r="IJV2" s="104"/>
      <c r="IJZ2" s="104"/>
      <c r="IKD2" s="104"/>
      <c r="IKH2" s="104"/>
      <c r="IKL2" s="104"/>
      <c r="IKP2" s="104"/>
      <c r="IKT2" s="104"/>
      <c r="IKX2" s="104"/>
      <c r="ILB2" s="104"/>
      <c r="ILF2" s="104"/>
      <c r="ILJ2" s="104"/>
      <c r="ILN2" s="104"/>
      <c r="ILR2" s="104"/>
      <c r="ILV2" s="104"/>
      <c r="ILZ2" s="104"/>
      <c r="IMD2" s="104"/>
      <c r="IMH2" s="104"/>
      <c r="IML2" s="104"/>
      <c r="IMP2" s="104"/>
      <c r="IMT2" s="104"/>
      <c r="IMX2" s="104"/>
      <c r="INB2" s="104"/>
      <c r="INF2" s="104"/>
      <c r="INJ2" s="104"/>
      <c r="INN2" s="104"/>
      <c r="INR2" s="104"/>
      <c r="INV2" s="104"/>
      <c r="INZ2" s="104"/>
      <c r="IOD2" s="104"/>
      <c r="IOH2" s="104"/>
      <c r="IOL2" s="104"/>
      <c r="IOP2" s="104"/>
      <c r="IOT2" s="104"/>
      <c r="IOX2" s="104"/>
      <c r="IPB2" s="104"/>
      <c r="IPF2" s="104"/>
      <c r="IPJ2" s="104"/>
      <c r="IPN2" s="104"/>
      <c r="IPR2" s="104"/>
      <c r="IPV2" s="104"/>
      <c r="IPZ2" s="104"/>
      <c r="IQD2" s="104"/>
      <c r="IQH2" s="104"/>
      <c r="IQL2" s="104"/>
      <c r="IQP2" s="104"/>
      <c r="IQT2" s="104"/>
      <c r="IQX2" s="104"/>
      <c r="IRB2" s="104"/>
      <c r="IRF2" s="104"/>
      <c r="IRJ2" s="104"/>
      <c r="IRN2" s="104"/>
      <c r="IRR2" s="104"/>
      <c r="IRV2" s="104"/>
      <c r="IRZ2" s="104"/>
      <c r="ISD2" s="104"/>
      <c r="ISH2" s="104"/>
      <c r="ISL2" s="104"/>
      <c r="ISP2" s="104"/>
      <c r="IST2" s="104"/>
      <c r="ISX2" s="104"/>
      <c r="ITB2" s="104"/>
      <c r="ITF2" s="104"/>
      <c r="ITJ2" s="104"/>
      <c r="ITN2" s="104"/>
      <c r="ITR2" s="104"/>
      <c r="ITV2" s="104"/>
      <c r="ITZ2" s="104"/>
      <c r="IUD2" s="104"/>
      <c r="IUH2" s="104"/>
      <c r="IUL2" s="104"/>
      <c r="IUP2" s="104"/>
      <c r="IUT2" s="104"/>
      <c r="IUX2" s="104"/>
      <c r="IVB2" s="104"/>
      <c r="IVF2" s="104"/>
      <c r="IVJ2" s="104"/>
      <c r="IVN2" s="104"/>
      <c r="IVR2" s="104"/>
      <c r="IVV2" s="104"/>
      <c r="IVZ2" s="104"/>
      <c r="IWD2" s="104"/>
      <c r="IWH2" s="104"/>
      <c r="IWL2" s="104"/>
      <c r="IWP2" s="104"/>
      <c r="IWT2" s="104"/>
      <c r="IWX2" s="104"/>
      <c r="IXB2" s="104"/>
      <c r="IXF2" s="104"/>
      <c r="IXJ2" s="104"/>
      <c r="IXN2" s="104"/>
      <c r="IXR2" s="104"/>
      <c r="IXV2" s="104"/>
      <c r="IXZ2" s="104"/>
      <c r="IYD2" s="104"/>
      <c r="IYH2" s="104"/>
      <c r="IYL2" s="104"/>
      <c r="IYP2" s="104"/>
      <c r="IYT2" s="104"/>
      <c r="IYX2" s="104"/>
      <c r="IZB2" s="104"/>
      <c r="IZF2" s="104"/>
      <c r="IZJ2" s="104"/>
      <c r="IZN2" s="104"/>
      <c r="IZR2" s="104"/>
      <c r="IZV2" s="104"/>
      <c r="IZZ2" s="104"/>
      <c r="JAD2" s="104"/>
      <c r="JAH2" s="104"/>
      <c r="JAL2" s="104"/>
      <c r="JAP2" s="104"/>
      <c r="JAT2" s="104"/>
      <c r="JAX2" s="104"/>
      <c r="JBB2" s="104"/>
      <c r="JBF2" s="104"/>
      <c r="JBJ2" s="104"/>
      <c r="JBN2" s="104"/>
      <c r="JBR2" s="104"/>
      <c r="JBV2" s="104"/>
      <c r="JBZ2" s="104"/>
      <c r="JCD2" s="104"/>
      <c r="JCH2" s="104"/>
      <c r="JCL2" s="104"/>
      <c r="JCP2" s="104"/>
      <c r="JCT2" s="104"/>
      <c r="JCX2" s="104"/>
      <c r="JDB2" s="104"/>
      <c r="JDF2" s="104"/>
      <c r="JDJ2" s="104"/>
      <c r="JDN2" s="104"/>
      <c r="JDR2" s="104"/>
      <c r="JDV2" s="104"/>
      <c r="JDZ2" s="104"/>
      <c r="JED2" s="104"/>
      <c r="JEH2" s="104"/>
      <c r="JEL2" s="104"/>
      <c r="JEP2" s="104"/>
      <c r="JET2" s="104"/>
      <c r="JEX2" s="104"/>
      <c r="JFB2" s="104"/>
      <c r="JFF2" s="104"/>
      <c r="JFJ2" s="104"/>
      <c r="JFN2" s="104"/>
      <c r="JFR2" s="104"/>
      <c r="JFV2" s="104"/>
      <c r="JFZ2" s="104"/>
      <c r="JGD2" s="104"/>
      <c r="JGH2" s="104"/>
      <c r="JGL2" s="104"/>
      <c r="JGP2" s="104"/>
      <c r="JGT2" s="104"/>
      <c r="JGX2" s="104"/>
      <c r="JHB2" s="104"/>
      <c r="JHF2" s="104"/>
      <c r="JHJ2" s="104"/>
      <c r="JHN2" s="104"/>
      <c r="JHR2" s="104"/>
      <c r="JHV2" s="104"/>
      <c r="JHZ2" s="104"/>
      <c r="JID2" s="104"/>
      <c r="JIH2" s="104"/>
      <c r="JIL2" s="104"/>
      <c r="JIP2" s="104"/>
      <c r="JIT2" s="104"/>
      <c r="JIX2" s="104"/>
      <c r="JJB2" s="104"/>
      <c r="JJF2" s="104"/>
      <c r="JJJ2" s="104"/>
      <c r="JJN2" s="104"/>
      <c r="JJR2" s="104"/>
      <c r="JJV2" s="104"/>
      <c r="JJZ2" s="104"/>
      <c r="JKD2" s="104"/>
      <c r="JKH2" s="104"/>
      <c r="JKL2" s="104"/>
      <c r="JKP2" s="104"/>
      <c r="JKT2" s="104"/>
      <c r="JKX2" s="104"/>
      <c r="JLB2" s="104"/>
      <c r="JLF2" s="104"/>
      <c r="JLJ2" s="104"/>
      <c r="JLN2" s="104"/>
      <c r="JLR2" s="104"/>
      <c r="JLV2" s="104"/>
      <c r="JLZ2" s="104"/>
      <c r="JMD2" s="104"/>
      <c r="JMH2" s="104"/>
      <c r="JML2" s="104"/>
      <c r="JMP2" s="104"/>
      <c r="JMT2" s="104"/>
      <c r="JMX2" s="104"/>
      <c r="JNB2" s="104"/>
      <c r="JNF2" s="104"/>
      <c r="JNJ2" s="104"/>
      <c r="JNN2" s="104"/>
      <c r="JNR2" s="104"/>
      <c r="JNV2" s="104"/>
      <c r="JNZ2" s="104"/>
      <c r="JOD2" s="104"/>
      <c r="JOH2" s="104"/>
      <c r="JOL2" s="104"/>
      <c r="JOP2" s="104"/>
      <c r="JOT2" s="104"/>
      <c r="JOX2" s="104"/>
      <c r="JPB2" s="104"/>
      <c r="JPF2" s="104"/>
      <c r="JPJ2" s="104"/>
      <c r="JPN2" s="104"/>
      <c r="JPR2" s="104"/>
      <c r="JPV2" s="104"/>
      <c r="JPZ2" s="104"/>
      <c r="JQD2" s="104"/>
      <c r="JQH2" s="104"/>
      <c r="JQL2" s="104"/>
      <c r="JQP2" s="104"/>
      <c r="JQT2" s="104"/>
      <c r="JQX2" s="104"/>
      <c r="JRB2" s="104"/>
      <c r="JRF2" s="104"/>
      <c r="JRJ2" s="104"/>
      <c r="JRN2" s="104"/>
      <c r="JRR2" s="104"/>
      <c r="JRV2" s="104"/>
      <c r="JRZ2" s="104"/>
      <c r="JSD2" s="104"/>
      <c r="JSH2" s="104"/>
      <c r="JSL2" s="104"/>
      <c r="JSP2" s="104"/>
      <c r="JST2" s="104"/>
      <c r="JSX2" s="104"/>
      <c r="JTB2" s="104"/>
      <c r="JTF2" s="104"/>
      <c r="JTJ2" s="104"/>
      <c r="JTN2" s="104"/>
      <c r="JTR2" s="104"/>
      <c r="JTV2" s="104"/>
      <c r="JTZ2" s="104"/>
      <c r="JUD2" s="104"/>
      <c r="JUH2" s="104"/>
      <c r="JUL2" s="104"/>
      <c r="JUP2" s="104"/>
      <c r="JUT2" s="104"/>
      <c r="JUX2" s="104"/>
      <c r="JVB2" s="104"/>
      <c r="JVF2" s="104"/>
      <c r="JVJ2" s="104"/>
      <c r="JVN2" s="104"/>
      <c r="JVR2" s="104"/>
      <c r="JVV2" s="104"/>
      <c r="JVZ2" s="104"/>
      <c r="JWD2" s="104"/>
      <c r="JWH2" s="104"/>
      <c r="JWL2" s="104"/>
      <c r="JWP2" s="104"/>
      <c r="JWT2" s="104"/>
      <c r="JWX2" s="104"/>
      <c r="JXB2" s="104"/>
      <c r="JXF2" s="104"/>
      <c r="JXJ2" s="104"/>
      <c r="JXN2" s="104"/>
      <c r="JXR2" s="104"/>
      <c r="JXV2" s="104"/>
      <c r="JXZ2" s="104"/>
      <c r="JYD2" s="104"/>
      <c r="JYH2" s="104"/>
      <c r="JYL2" s="104"/>
      <c r="JYP2" s="104"/>
      <c r="JYT2" s="104"/>
      <c r="JYX2" s="104"/>
      <c r="JZB2" s="104"/>
      <c r="JZF2" s="104"/>
      <c r="JZJ2" s="104"/>
      <c r="JZN2" s="104"/>
      <c r="JZR2" s="104"/>
      <c r="JZV2" s="104"/>
      <c r="JZZ2" s="104"/>
      <c r="KAD2" s="104"/>
      <c r="KAH2" s="104"/>
      <c r="KAL2" s="104"/>
      <c r="KAP2" s="104"/>
      <c r="KAT2" s="104"/>
      <c r="KAX2" s="104"/>
      <c r="KBB2" s="104"/>
      <c r="KBF2" s="104"/>
      <c r="KBJ2" s="104"/>
      <c r="KBN2" s="104"/>
      <c r="KBR2" s="104"/>
      <c r="KBV2" s="104"/>
      <c r="KBZ2" s="104"/>
      <c r="KCD2" s="104"/>
      <c r="KCH2" s="104"/>
      <c r="KCL2" s="104"/>
      <c r="KCP2" s="104"/>
      <c r="KCT2" s="104"/>
      <c r="KCX2" s="104"/>
      <c r="KDB2" s="104"/>
      <c r="KDF2" s="104"/>
      <c r="KDJ2" s="104"/>
      <c r="KDN2" s="104"/>
      <c r="KDR2" s="104"/>
      <c r="KDV2" s="104"/>
      <c r="KDZ2" s="104"/>
      <c r="KED2" s="104"/>
      <c r="KEH2" s="104"/>
      <c r="KEL2" s="104"/>
      <c r="KEP2" s="104"/>
      <c r="KET2" s="104"/>
      <c r="KEX2" s="104"/>
      <c r="KFB2" s="104"/>
      <c r="KFF2" s="104"/>
      <c r="KFJ2" s="104"/>
      <c r="KFN2" s="104"/>
      <c r="KFR2" s="104"/>
      <c r="KFV2" s="104"/>
      <c r="KFZ2" s="104"/>
      <c r="KGD2" s="104"/>
      <c r="KGH2" s="104"/>
      <c r="KGL2" s="104"/>
      <c r="KGP2" s="104"/>
      <c r="KGT2" s="104"/>
      <c r="KGX2" s="104"/>
      <c r="KHB2" s="104"/>
      <c r="KHF2" s="104"/>
      <c r="KHJ2" s="104"/>
      <c r="KHN2" s="104"/>
      <c r="KHR2" s="104"/>
      <c r="KHV2" s="104"/>
      <c r="KHZ2" s="104"/>
      <c r="KID2" s="104"/>
      <c r="KIH2" s="104"/>
      <c r="KIL2" s="104"/>
      <c r="KIP2" s="104"/>
      <c r="KIT2" s="104"/>
      <c r="KIX2" s="104"/>
      <c r="KJB2" s="104"/>
      <c r="KJF2" s="104"/>
      <c r="KJJ2" s="104"/>
      <c r="KJN2" s="104"/>
      <c r="KJR2" s="104"/>
      <c r="KJV2" s="104"/>
      <c r="KJZ2" s="104"/>
      <c r="KKD2" s="104"/>
      <c r="KKH2" s="104"/>
      <c r="KKL2" s="104"/>
      <c r="KKP2" s="104"/>
      <c r="KKT2" s="104"/>
      <c r="KKX2" s="104"/>
      <c r="KLB2" s="104"/>
      <c r="KLF2" s="104"/>
      <c r="KLJ2" s="104"/>
      <c r="KLN2" s="104"/>
      <c r="KLR2" s="104"/>
      <c r="KLV2" s="104"/>
      <c r="KLZ2" s="104"/>
      <c r="KMD2" s="104"/>
      <c r="KMH2" s="104"/>
      <c r="KML2" s="104"/>
      <c r="KMP2" s="104"/>
      <c r="KMT2" s="104"/>
      <c r="KMX2" s="104"/>
      <c r="KNB2" s="104"/>
      <c r="KNF2" s="104"/>
      <c r="KNJ2" s="104"/>
      <c r="KNN2" s="104"/>
      <c r="KNR2" s="104"/>
      <c r="KNV2" s="104"/>
      <c r="KNZ2" s="104"/>
      <c r="KOD2" s="104"/>
      <c r="KOH2" s="104"/>
      <c r="KOL2" s="104"/>
      <c r="KOP2" s="104"/>
      <c r="KOT2" s="104"/>
      <c r="KOX2" s="104"/>
      <c r="KPB2" s="104"/>
      <c r="KPF2" s="104"/>
      <c r="KPJ2" s="104"/>
      <c r="KPN2" s="104"/>
      <c r="KPR2" s="104"/>
      <c r="KPV2" s="104"/>
      <c r="KPZ2" s="104"/>
      <c r="KQD2" s="104"/>
      <c r="KQH2" s="104"/>
      <c r="KQL2" s="104"/>
      <c r="KQP2" s="104"/>
      <c r="KQT2" s="104"/>
      <c r="KQX2" s="104"/>
      <c r="KRB2" s="104"/>
      <c r="KRF2" s="104"/>
      <c r="KRJ2" s="104"/>
      <c r="KRN2" s="104"/>
      <c r="KRR2" s="104"/>
      <c r="KRV2" s="104"/>
      <c r="KRZ2" s="104"/>
      <c r="KSD2" s="104"/>
      <c r="KSH2" s="104"/>
      <c r="KSL2" s="104"/>
      <c r="KSP2" s="104"/>
      <c r="KST2" s="104"/>
      <c r="KSX2" s="104"/>
      <c r="KTB2" s="104"/>
      <c r="KTF2" s="104"/>
      <c r="KTJ2" s="104"/>
      <c r="KTN2" s="104"/>
      <c r="KTR2" s="104"/>
      <c r="KTV2" s="104"/>
      <c r="KTZ2" s="104"/>
      <c r="KUD2" s="104"/>
      <c r="KUH2" s="104"/>
      <c r="KUL2" s="104"/>
      <c r="KUP2" s="104"/>
      <c r="KUT2" s="104"/>
      <c r="KUX2" s="104"/>
      <c r="KVB2" s="104"/>
      <c r="KVF2" s="104"/>
      <c r="KVJ2" s="104"/>
      <c r="KVN2" s="104"/>
      <c r="KVR2" s="104"/>
      <c r="KVV2" s="104"/>
      <c r="KVZ2" s="104"/>
      <c r="KWD2" s="104"/>
      <c r="KWH2" s="104"/>
      <c r="KWL2" s="104"/>
      <c r="KWP2" s="104"/>
      <c r="KWT2" s="104"/>
      <c r="KWX2" s="104"/>
      <c r="KXB2" s="104"/>
      <c r="KXF2" s="104"/>
      <c r="KXJ2" s="104"/>
      <c r="KXN2" s="104"/>
      <c r="KXR2" s="104"/>
      <c r="KXV2" s="104"/>
      <c r="KXZ2" s="104"/>
      <c r="KYD2" s="104"/>
      <c r="KYH2" s="104"/>
      <c r="KYL2" s="104"/>
      <c r="KYP2" s="104"/>
      <c r="KYT2" s="104"/>
      <c r="KYX2" s="104"/>
      <c r="KZB2" s="104"/>
      <c r="KZF2" s="104"/>
      <c r="KZJ2" s="104"/>
      <c r="KZN2" s="104"/>
      <c r="KZR2" s="104"/>
      <c r="KZV2" s="104"/>
      <c r="KZZ2" s="104"/>
      <c r="LAD2" s="104"/>
      <c r="LAH2" s="104"/>
      <c r="LAL2" s="104"/>
      <c r="LAP2" s="104"/>
      <c r="LAT2" s="104"/>
      <c r="LAX2" s="104"/>
      <c r="LBB2" s="104"/>
      <c r="LBF2" s="104"/>
      <c r="LBJ2" s="104"/>
      <c r="LBN2" s="104"/>
      <c r="LBR2" s="104"/>
      <c r="LBV2" s="104"/>
      <c r="LBZ2" s="104"/>
      <c r="LCD2" s="104"/>
      <c r="LCH2" s="104"/>
      <c r="LCL2" s="104"/>
      <c r="LCP2" s="104"/>
      <c r="LCT2" s="104"/>
      <c r="LCX2" s="104"/>
      <c r="LDB2" s="104"/>
      <c r="LDF2" s="104"/>
      <c r="LDJ2" s="104"/>
      <c r="LDN2" s="104"/>
      <c r="LDR2" s="104"/>
      <c r="LDV2" s="104"/>
      <c r="LDZ2" s="104"/>
      <c r="LED2" s="104"/>
      <c r="LEH2" s="104"/>
      <c r="LEL2" s="104"/>
      <c r="LEP2" s="104"/>
      <c r="LET2" s="104"/>
      <c r="LEX2" s="104"/>
      <c r="LFB2" s="104"/>
      <c r="LFF2" s="104"/>
      <c r="LFJ2" s="104"/>
      <c r="LFN2" s="104"/>
      <c r="LFR2" s="104"/>
      <c r="LFV2" s="104"/>
      <c r="LFZ2" s="104"/>
      <c r="LGD2" s="104"/>
      <c r="LGH2" s="104"/>
      <c r="LGL2" s="104"/>
      <c r="LGP2" s="104"/>
      <c r="LGT2" s="104"/>
      <c r="LGX2" s="104"/>
      <c r="LHB2" s="104"/>
      <c r="LHF2" s="104"/>
      <c r="LHJ2" s="104"/>
      <c r="LHN2" s="104"/>
      <c r="LHR2" s="104"/>
      <c r="LHV2" s="104"/>
      <c r="LHZ2" s="104"/>
      <c r="LID2" s="104"/>
      <c r="LIH2" s="104"/>
      <c r="LIL2" s="104"/>
      <c r="LIP2" s="104"/>
      <c r="LIT2" s="104"/>
      <c r="LIX2" s="104"/>
      <c r="LJB2" s="104"/>
      <c r="LJF2" s="104"/>
      <c r="LJJ2" s="104"/>
      <c r="LJN2" s="104"/>
      <c r="LJR2" s="104"/>
      <c r="LJV2" s="104"/>
      <c r="LJZ2" s="104"/>
      <c r="LKD2" s="104"/>
      <c r="LKH2" s="104"/>
      <c r="LKL2" s="104"/>
      <c r="LKP2" s="104"/>
      <c r="LKT2" s="104"/>
      <c r="LKX2" s="104"/>
      <c r="LLB2" s="104"/>
      <c r="LLF2" s="104"/>
      <c r="LLJ2" s="104"/>
      <c r="LLN2" s="104"/>
      <c r="LLR2" s="104"/>
      <c r="LLV2" s="104"/>
      <c r="LLZ2" s="104"/>
      <c r="LMD2" s="104"/>
      <c r="LMH2" s="104"/>
      <c r="LML2" s="104"/>
      <c r="LMP2" s="104"/>
      <c r="LMT2" s="104"/>
      <c r="LMX2" s="104"/>
      <c r="LNB2" s="104"/>
      <c r="LNF2" s="104"/>
      <c r="LNJ2" s="104"/>
      <c r="LNN2" s="104"/>
      <c r="LNR2" s="104"/>
      <c r="LNV2" s="104"/>
      <c r="LNZ2" s="104"/>
      <c r="LOD2" s="104"/>
      <c r="LOH2" s="104"/>
      <c r="LOL2" s="104"/>
      <c r="LOP2" s="104"/>
      <c r="LOT2" s="104"/>
      <c r="LOX2" s="104"/>
      <c r="LPB2" s="104"/>
      <c r="LPF2" s="104"/>
      <c r="LPJ2" s="104"/>
      <c r="LPN2" s="104"/>
      <c r="LPR2" s="104"/>
      <c r="LPV2" s="104"/>
      <c r="LPZ2" s="104"/>
      <c r="LQD2" s="104"/>
      <c r="LQH2" s="104"/>
      <c r="LQL2" s="104"/>
      <c r="LQP2" s="104"/>
      <c r="LQT2" s="104"/>
      <c r="LQX2" s="104"/>
      <c r="LRB2" s="104"/>
      <c r="LRF2" s="104"/>
      <c r="LRJ2" s="104"/>
      <c r="LRN2" s="104"/>
      <c r="LRR2" s="104"/>
      <c r="LRV2" s="104"/>
      <c r="LRZ2" s="104"/>
      <c r="LSD2" s="104"/>
      <c r="LSH2" s="104"/>
      <c r="LSL2" s="104"/>
      <c r="LSP2" s="104"/>
      <c r="LST2" s="104"/>
      <c r="LSX2" s="104"/>
      <c r="LTB2" s="104"/>
      <c r="LTF2" s="104"/>
      <c r="LTJ2" s="104"/>
      <c r="LTN2" s="104"/>
      <c r="LTR2" s="104"/>
      <c r="LTV2" s="104"/>
      <c r="LTZ2" s="104"/>
      <c r="LUD2" s="104"/>
      <c r="LUH2" s="104"/>
      <c r="LUL2" s="104"/>
      <c r="LUP2" s="104"/>
      <c r="LUT2" s="104"/>
      <c r="LUX2" s="104"/>
      <c r="LVB2" s="104"/>
      <c r="LVF2" s="104"/>
      <c r="LVJ2" s="104"/>
      <c r="LVN2" s="104"/>
      <c r="LVR2" s="104"/>
      <c r="LVV2" s="104"/>
      <c r="LVZ2" s="104"/>
      <c r="LWD2" s="104"/>
      <c r="LWH2" s="104"/>
      <c r="LWL2" s="104"/>
      <c r="LWP2" s="104"/>
      <c r="LWT2" s="104"/>
      <c r="LWX2" s="104"/>
      <c r="LXB2" s="104"/>
      <c r="LXF2" s="104"/>
      <c r="LXJ2" s="104"/>
      <c r="LXN2" s="104"/>
      <c r="LXR2" s="104"/>
      <c r="LXV2" s="104"/>
      <c r="LXZ2" s="104"/>
      <c r="LYD2" s="104"/>
      <c r="LYH2" s="104"/>
      <c r="LYL2" s="104"/>
      <c r="LYP2" s="104"/>
      <c r="LYT2" s="104"/>
      <c r="LYX2" s="104"/>
      <c r="LZB2" s="104"/>
      <c r="LZF2" s="104"/>
      <c r="LZJ2" s="104"/>
      <c r="LZN2" s="104"/>
      <c r="LZR2" s="104"/>
      <c r="LZV2" s="104"/>
      <c r="LZZ2" s="104"/>
      <c r="MAD2" s="104"/>
      <c r="MAH2" s="104"/>
      <c r="MAL2" s="104"/>
      <c r="MAP2" s="104"/>
      <c r="MAT2" s="104"/>
      <c r="MAX2" s="104"/>
      <c r="MBB2" s="104"/>
      <c r="MBF2" s="104"/>
      <c r="MBJ2" s="104"/>
      <c r="MBN2" s="104"/>
      <c r="MBR2" s="104"/>
      <c r="MBV2" s="104"/>
      <c r="MBZ2" s="104"/>
      <c r="MCD2" s="104"/>
      <c r="MCH2" s="104"/>
      <c r="MCL2" s="104"/>
      <c r="MCP2" s="104"/>
      <c r="MCT2" s="104"/>
      <c r="MCX2" s="104"/>
      <c r="MDB2" s="104"/>
      <c r="MDF2" s="104"/>
      <c r="MDJ2" s="104"/>
      <c r="MDN2" s="104"/>
      <c r="MDR2" s="104"/>
      <c r="MDV2" s="104"/>
      <c r="MDZ2" s="104"/>
      <c r="MED2" s="104"/>
      <c r="MEH2" s="104"/>
      <c r="MEL2" s="104"/>
      <c r="MEP2" s="104"/>
      <c r="MET2" s="104"/>
      <c r="MEX2" s="104"/>
      <c r="MFB2" s="104"/>
      <c r="MFF2" s="104"/>
      <c r="MFJ2" s="104"/>
      <c r="MFN2" s="104"/>
      <c r="MFR2" s="104"/>
      <c r="MFV2" s="104"/>
      <c r="MFZ2" s="104"/>
      <c r="MGD2" s="104"/>
      <c r="MGH2" s="104"/>
      <c r="MGL2" s="104"/>
      <c r="MGP2" s="104"/>
      <c r="MGT2" s="104"/>
      <c r="MGX2" s="104"/>
      <c r="MHB2" s="104"/>
      <c r="MHF2" s="104"/>
      <c r="MHJ2" s="104"/>
      <c r="MHN2" s="104"/>
      <c r="MHR2" s="104"/>
      <c r="MHV2" s="104"/>
      <c r="MHZ2" s="104"/>
      <c r="MID2" s="104"/>
      <c r="MIH2" s="104"/>
      <c r="MIL2" s="104"/>
      <c r="MIP2" s="104"/>
      <c r="MIT2" s="104"/>
      <c r="MIX2" s="104"/>
      <c r="MJB2" s="104"/>
      <c r="MJF2" s="104"/>
      <c r="MJJ2" s="104"/>
      <c r="MJN2" s="104"/>
      <c r="MJR2" s="104"/>
      <c r="MJV2" s="104"/>
      <c r="MJZ2" s="104"/>
      <c r="MKD2" s="104"/>
      <c r="MKH2" s="104"/>
      <c r="MKL2" s="104"/>
      <c r="MKP2" s="104"/>
      <c r="MKT2" s="104"/>
      <c r="MKX2" s="104"/>
      <c r="MLB2" s="104"/>
      <c r="MLF2" s="104"/>
      <c r="MLJ2" s="104"/>
      <c r="MLN2" s="104"/>
      <c r="MLR2" s="104"/>
      <c r="MLV2" s="104"/>
      <c r="MLZ2" s="104"/>
      <c r="MMD2" s="104"/>
      <c r="MMH2" s="104"/>
      <c r="MML2" s="104"/>
      <c r="MMP2" s="104"/>
      <c r="MMT2" s="104"/>
      <c r="MMX2" s="104"/>
      <c r="MNB2" s="104"/>
      <c r="MNF2" s="104"/>
      <c r="MNJ2" s="104"/>
      <c r="MNN2" s="104"/>
      <c r="MNR2" s="104"/>
      <c r="MNV2" s="104"/>
      <c r="MNZ2" s="104"/>
      <c r="MOD2" s="104"/>
      <c r="MOH2" s="104"/>
      <c r="MOL2" s="104"/>
      <c r="MOP2" s="104"/>
      <c r="MOT2" s="104"/>
      <c r="MOX2" s="104"/>
      <c r="MPB2" s="104"/>
      <c r="MPF2" s="104"/>
      <c r="MPJ2" s="104"/>
      <c r="MPN2" s="104"/>
      <c r="MPR2" s="104"/>
      <c r="MPV2" s="104"/>
      <c r="MPZ2" s="104"/>
      <c r="MQD2" s="104"/>
      <c r="MQH2" s="104"/>
      <c r="MQL2" s="104"/>
      <c r="MQP2" s="104"/>
      <c r="MQT2" s="104"/>
      <c r="MQX2" s="104"/>
      <c r="MRB2" s="104"/>
      <c r="MRF2" s="104"/>
      <c r="MRJ2" s="104"/>
      <c r="MRN2" s="104"/>
      <c r="MRR2" s="104"/>
      <c r="MRV2" s="104"/>
      <c r="MRZ2" s="104"/>
      <c r="MSD2" s="104"/>
      <c r="MSH2" s="104"/>
      <c r="MSL2" s="104"/>
      <c r="MSP2" s="104"/>
      <c r="MST2" s="104"/>
      <c r="MSX2" s="104"/>
      <c r="MTB2" s="104"/>
      <c r="MTF2" s="104"/>
      <c r="MTJ2" s="104"/>
      <c r="MTN2" s="104"/>
      <c r="MTR2" s="104"/>
      <c r="MTV2" s="104"/>
      <c r="MTZ2" s="104"/>
      <c r="MUD2" s="104"/>
      <c r="MUH2" s="104"/>
      <c r="MUL2" s="104"/>
      <c r="MUP2" s="104"/>
      <c r="MUT2" s="104"/>
      <c r="MUX2" s="104"/>
      <c r="MVB2" s="104"/>
      <c r="MVF2" s="104"/>
      <c r="MVJ2" s="104"/>
      <c r="MVN2" s="104"/>
      <c r="MVR2" s="104"/>
      <c r="MVV2" s="104"/>
      <c r="MVZ2" s="104"/>
      <c r="MWD2" s="104"/>
      <c r="MWH2" s="104"/>
      <c r="MWL2" s="104"/>
      <c r="MWP2" s="104"/>
      <c r="MWT2" s="104"/>
      <c r="MWX2" s="104"/>
      <c r="MXB2" s="104"/>
      <c r="MXF2" s="104"/>
      <c r="MXJ2" s="104"/>
      <c r="MXN2" s="104"/>
      <c r="MXR2" s="104"/>
      <c r="MXV2" s="104"/>
      <c r="MXZ2" s="104"/>
      <c r="MYD2" s="104"/>
      <c r="MYH2" s="104"/>
      <c r="MYL2" s="104"/>
      <c r="MYP2" s="104"/>
      <c r="MYT2" s="104"/>
      <c r="MYX2" s="104"/>
      <c r="MZB2" s="104"/>
      <c r="MZF2" s="104"/>
      <c r="MZJ2" s="104"/>
      <c r="MZN2" s="104"/>
      <c r="MZR2" s="104"/>
      <c r="MZV2" s="104"/>
      <c r="MZZ2" s="104"/>
      <c r="NAD2" s="104"/>
      <c r="NAH2" s="104"/>
      <c r="NAL2" s="104"/>
      <c r="NAP2" s="104"/>
      <c r="NAT2" s="104"/>
      <c r="NAX2" s="104"/>
      <c r="NBB2" s="104"/>
      <c r="NBF2" s="104"/>
      <c r="NBJ2" s="104"/>
      <c r="NBN2" s="104"/>
      <c r="NBR2" s="104"/>
      <c r="NBV2" s="104"/>
      <c r="NBZ2" s="104"/>
      <c r="NCD2" s="104"/>
      <c r="NCH2" s="104"/>
      <c r="NCL2" s="104"/>
      <c r="NCP2" s="104"/>
      <c r="NCT2" s="104"/>
      <c r="NCX2" s="104"/>
      <c r="NDB2" s="104"/>
      <c r="NDF2" s="104"/>
      <c r="NDJ2" s="104"/>
      <c r="NDN2" s="104"/>
      <c r="NDR2" s="104"/>
      <c r="NDV2" s="104"/>
      <c r="NDZ2" s="104"/>
      <c r="NED2" s="104"/>
      <c r="NEH2" s="104"/>
      <c r="NEL2" s="104"/>
      <c r="NEP2" s="104"/>
      <c r="NET2" s="104"/>
      <c r="NEX2" s="104"/>
      <c r="NFB2" s="104"/>
      <c r="NFF2" s="104"/>
      <c r="NFJ2" s="104"/>
      <c r="NFN2" s="104"/>
      <c r="NFR2" s="104"/>
      <c r="NFV2" s="104"/>
      <c r="NFZ2" s="104"/>
      <c r="NGD2" s="104"/>
      <c r="NGH2" s="104"/>
      <c r="NGL2" s="104"/>
      <c r="NGP2" s="104"/>
      <c r="NGT2" s="104"/>
      <c r="NGX2" s="104"/>
      <c r="NHB2" s="104"/>
      <c r="NHF2" s="104"/>
      <c r="NHJ2" s="104"/>
      <c r="NHN2" s="104"/>
      <c r="NHR2" s="104"/>
      <c r="NHV2" s="104"/>
      <c r="NHZ2" s="104"/>
      <c r="NID2" s="104"/>
      <c r="NIH2" s="104"/>
      <c r="NIL2" s="104"/>
      <c r="NIP2" s="104"/>
      <c r="NIT2" s="104"/>
      <c r="NIX2" s="104"/>
      <c r="NJB2" s="104"/>
      <c r="NJF2" s="104"/>
      <c r="NJJ2" s="104"/>
      <c r="NJN2" s="104"/>
      <c r="NJR2" s="104"/>
      <c r="NJV2" s="104"/>
      <c r="NJZ2" s="104"/>
      <c r="NKD2" s="104"/>
      <c r="NKH2" s="104"/>
      <c r="NKL2" s="104"/>
      <c r="NKP2" s="104"/>
      <c r="NKT2" s="104"/>
      <c r="NKX2" s="104"/>
      <c r="NLB2" s="104"/>
      <c r="NLF2" s="104"/>
      <c r="NLJ2" s="104"/>
      <c r="NLN2" s="104"/>
      <c r="NLR2" s="104"/>
      <c r="NLV2" s="104"/>
      <c r="NLZ2" s="104"/>
      <c r="NMD2" s="104"/>
      <c r="NMH2" s="104"/>
      <c r="NML2" s="104"/>
      <c r="NMP2" s="104"/>
      <c r="NMT2" s="104"/>
      <c r="NMX2" s="104"/>
      <c r="NNB2" s="104"/>
      <c r="NNF2" s="104"/>
      <c r="NNJ2" s="104"/>
      <c r="NNN2" s="104"/>
      <c r="NNR2" s="104"/>
      <c r="NNV2" s="104"/>
      <c r="NNZ2" s="104"/>
      <c r="NOD2" s="104"/>
      <c r="NOH2" s="104"/>
      <c r="NOL2" s="104"/>
      <c r="NOP2" s="104"/>
      <c r="NOT2" s="104"/>
      <c r="NOX2" s="104"/>
      <c r="NPB2" s="104"/>
      <c r="NPF2" s="104"/>
      <c r="NPJ2" s="104"/>
      <c r="NPN2" s="104"/>
      <c r="NPR2" s="104"/>
      <c r="NPV2" s="104"/>
      <c r="NPZ2" s="104"/>
      <c r="NQD2" s="104"/>
      <c r="NQH2" s="104"/>
      <c r="NQL2" s="104"/>
      <c r="NQP2" s="104"/>
      <c r="NQT2" s="104"/>
      <c r="NQX2" s="104"/>
      <c r="NRB2" s="104"/>
      <c r="NRF2" s="104"/>
      <c r="NRJ2" s="104"/>
      <c r="NRN2" s="104"/>
      <c r="NRR2" s="104"/>
      <c r="NRV2" s="104"/>
      <c r="NRZ2" s="104"/>
      <c r="NSD2" s="104"/>
      <c r="NSH2" s="104"/>
      <c r="NSL2" s="104"/>
      <c r="NSP2" s="104"/>
      <c r="NST2" s="104"/>
      <c r="NSX2" s="104"/>
      <c r="NTB2" s="104"/>
      <c r="NTF2" s="104"/>
      <c r="NTJ2" s="104"/>
      <c r="NTN2" s="104"/>
      <c r="NTR2" s="104"/>
      <c r="NTV2" s="104"/>
      <c r="NTZ2" s="104"/>
      <c r="NUD2" s="104"/>
      <c r="NUH2" s="104"/>
      <c r="NUL2" s="104"/>
      <c r="NUP2" s="104"/>
      <c r="NUT2" s="104"/>
      <c r="NUX2" s="104"/>
      <c r="NVB2" s="104"/>
      <c r="NVF2" s="104"/>
      <c r="NVJ2" s="104"/>
      <c r="NVN2" s="104"/>
      <c r="NVR2" s="104"/>
      <c r="NVV2" s="104"/>
      <c r="NVZ2" s="104"/>
      <c r="NWD2" s="104"/>
      <c r="NWH2" s="104"/>
      <c r="NWL2" s="104"/>
      <c r="NWP2" s="104"/>
      <c r="NWT2" s="104"/>
      <c r="NWX2" s="104"/>
      <c r="NXB2" s="104"/>
      <c r="NXF2" s="104"/>
      <c r="NXJ2" s="104"/>
      <c r="NXN2" s="104"/>
      <c r="NXR2" s="104"/>
      <c r="NXV2" s="104"/>
      <c r="NXZ2" s="104"/>
      <c r="NYD2" s="104"/>
      <c r="NYH2" s="104"/>
      <c r="NYL2" s="104"/>
      <c r="NYP2" s="104"/>
      <c r="NYT2" s="104"/>
      <c r="NYX2" s="104"/>
      <c r="NZB2" s="104"/>
      <c r="NZF2" s="104"/>
      <c r="NZJ2" s="104"/>
      <c r="NZN2" s="104"/>
      <c r="NZR2" s="104"/>
      <c r="NZV2" s="104"/>
      <c r="NZZ2" s="104"/>
      <c r="OAD2" s="104"/>
      <c r="OAH2" s="104"/>
      <c r="OAL2" s="104"/>
      <c r="OAP2" s="104"/>
      <c r="OAT2" s="104"/>
      <c r="OAX2" s="104"/>
      <c r="OBB2" s="104"/>
      <c r="OBF2" s="104"/>
      <c r="OBJ2" s="104"/>
      <c r="OBN2" s="104"/>
      <c r="OBR2" s="104"/>
      <c r="OBV2" s="104"/>
      <c r="OBZ2" s="104"/>
      <c r="OCD2" s="104"/>
      <c r="OCH2" s="104"/>
      <c r="OCL2" s="104"/>
      <c r="OCP2" s="104"/>
      <c r="OCT2" s="104"/>
      <c r="OCX2" s="104"/>
      <c r="ODB2" s="104"/>
      <c r="ODF2" s="104"/>
      <c r="ODJ2" s="104"/>
      <c r="ODN2" s="104"/>
      <c r="ODR2" s="104"/>
      <c r="ODV2" s="104"/>
      <c r="ODZ2" s="104"/>
      <c r="OED2" s="104"/>
      <c r="OEH2" s="104"/>
      <c r="OEL2" s="104"/>
      <c r="OEP2" s="104"/>
      <c r="OET2" s="104"/>
      <c r="OEX2" s="104"/>
      <c r="OFB2" s="104"/>
      <c r="OFF2" s="104"/>
      <c r="OFJ2" s="104"/>
      <c r="OFN2" s="104"/>
      <c r="OFR2" s="104"/>
      <c r="OFV2" s="104"/>
      <c r="OFZ2" s="104"/>
      <c r="OGD2" s="104"/>
      <c r="OGH2" s="104"/>
      <c r="OGL2" s="104"/>
      <c r="OGP2" s="104"/>
      <c r="OGT2" s="104"/>
      <c r="OGX2" s="104"/>
      <c r="OHB2" s="104"/>
      <c r="OHF2" s="104"/>
      <c r="OHJ2" s="104"/>
      <c r="OHN2" s="104"/>
      <c r="OHR2" s="104"/>
      <c r="OHV2" s="104"/>
      <c r="OHZ2" s="104"/>
      <c r="OID2" s="104"/>
      <c r="OIH2" s="104"/>
      <c r="OIL2" s="104"/>
      <c r="OIP2" s="104"/>
      <c r="OIT2" s="104"/>
      <c r="OIX2" s="104"/>
      <c r="OJB2" s="104"/>
      <c r="OJF2" s="104"/>
      <c r="OJJ2" s="104"/>
      <c r="OJN2" s="104"/>
      <c r="OJR2" s="104"/>
      <c r="OJV2" s="104"/>
      <c r="OJZ2" s="104"/>
      <c r="OKD2" s="104"/>
      <c r="OKH2" s="104"/>
      <c r="OKL2" s="104"/>
      <c r="OKP2" s="104"/>
      <c r="OKT2" s="104"/>
      <c r="OKX2" s="104"/>
      <c r="OLB2" s="104"/>
      <c r="OLF2" s="104"/>
      <c r="OLJ2" s="104"/>
      <c r="OLN2" s="104"/>
      <c r="OLR2" s="104"/>
      <c r="OLV2" s="104"/>
      <c r="OLZ2" s="104"/>
      <c r="OMD2" s="104"/>
      <c r="OMH2" s="104"/>
      <c r="OML2" s="104"/>
      <c r="OMP2" s="104"/>
      <c r="OMT2" s="104"/>
      <c r="OMX2" s="104"/>
      <c r="ONB2" s="104"/>
      <c r="ONF2" s="104"/>
      <c r="ONJ2" s="104"/>
      <c r="ONN2" s="104"/>
      <c r="ONR2" s="104"/>
      <c r="ONV2" s="104"/>
      <c r="ONZ2" s="104"/>
      <c r="OOD2" s="104"/>
      <c r="OOH2" s="104"/>
      <c r="OOL2" s="104"/>
      <c r="OOP2" s="104"/>
      <c r="OOT2" s="104"/>
      <c r="OOX2" s="104"/>
      <c r="OPB2" s="104"/>
      <c r="OPF2" s="104"/>
      <c r="OPJ2" s="104"/>
      <c r="OPN2" s="104"/>
      <c r="OPR2" s="104"/>
      <c r="OPV2" s="104"/>
      <c r="OPZ2" s="104"/>
      <c r="OQD2" s="104"/>
      <c r="OQH2" s="104"/>
      <c r="OQL2" s="104"/>
      <c r="OQP2" s="104"/>
      <c r="OQT2" s="104"/>
      <c r="OQX2" s="104"/>
      <c r="ORB2" s="104"/>
      <c r="ORF2" s="104"/>
      <c r="ORJ2" s="104"/>
      <c r="ORN2" s="104"/>
      <c r="ORR2" s="104"/>
      <c r="ORV2" s="104"/>
      <c r="ORZ2" s="104"/>
      <c r="OSD2" s="104"/>
      <c r="OSH2" s="104"/>
      <c r="OSL2" s="104"/>
      <c r="OSP2" s="104"/>
      <c r="OST2" s="104"/>
      <c r="OSX2" s="104"/>
      <c r="OTB2" s="104"/>
      <c r="OTF2" s="104"/>
      <c r="OTJ2" s="104"/>
      <c r="OTN2" s="104"/>
      <c r="OTR2" s="104"/>
      <c r="OTV2" s="104"/>
      <c r="OTZ2" s="104"/>
      <c r="OUD2" s="104"/>
      <c r="OUH2" s="104"/>
      <c r="OUL2" s="104"/>
      <c r="OUP2" s="104"/>
      <c r="OUT2" s="104"/>
      <c r="OUX2" s="104"/>
      <c r="OVB2" s="104"/>
      <c r="OVF2" s="104"/>
      <c r="OVJ2" s="104"/>
      <c r="OVN2" s="104"/>
      <c r="OVR2" s="104"/>
      <c r="OVV2" s="104"/>
      <c r="OVZ2" s="104"/>
      <c r="OWD2" s="104"/>
      <c r="OWH2" s="104"/>
      <c r="OWL2" s="104"/>
      <c r="OWP2" s="104"/>
      <c r="OWT2" s="104"/>
      <c r="OWX2" s="104"/>
      <c r="OXB2" s="104"/>
      <c r="OXF2" s="104"/>
      <c r="OXJ2" s="104"/>
      <c r="OXN2" s="104"/>
      <c r="OXR2" s="104"/>
      <c r="OXV2" s="104"/>
      <c r="OXZ2" s="104"/>
      <c r="OYD2" s="104"/>
      <c r="OYH2" s="104"/>
      <c r="OYL2" s="104"/>
      <c r="OYP2" s="104"/>
      <c r="OYT2" s="104"/>
      <c r="OYX2" s="104"/>
      <c r="OZB2" s="104"/>
      <c r="OZF2" s="104"/>
      <c r="OZJ2" s="104"/>
      <c r="OZN2" s="104"/>
      <c r="OZR2" s="104"/>
      <c r="OZV2" s="104"/>
      <c r="OZZ2" s="104"/>
      <c r="PAD2" s="104"/>
      <c r="PAH2" s="104"/>
      <c r="PAL2" s="104"/>
      <c r="PAP2" s="104"/>
      <c r="PAT2" s="104"/>
      <c r="PAX2" s="104"/>
      <c r="PBB2" s="104"/>
      <c r="PBF2" s="104"/>
      <c r="PBJ2" s="104"/>
      <c r="PBN2" s="104"/>
      <c r="PBR2" s="104"/>
      <c r="PBV2" s="104"/>
      <c r="PBZ2" s="104"/>
      <c r="PCD2" s="104"/>
      <c r="PCH2" s="104"/>
      <c r="PCL2" s="104"/>
      <c r="PCP2" s="104"/>
      <c r="PCT2" s="104"/>
      <c r="PCX2" s="104"/>
      <c r="PDB2" s="104"/>
      <c r="PDF2" s="104"/>
      <c r="PDJ2" s="104"/>
      <c r="PDN2" s="104"/>
      <c r="PDR2" s="104"/>
      <c r="PDV2" s="104"/>
      <c r="PDZ2" s="104"/>
      <c r="PED2" s="104"/>
      <c r="PEH2" s="104"/>
      <c r="PEL2" s="104"/>
      <c r="PEP2" s="104"/>
      <c r="PET2" s="104"/>
      <c r="PEX2" s="104"/>
      <c r="PFB2" s="104"/>
      <c r="PFF2" s="104"/>
      <c r="PFJ2" s="104"/>
      <c r="PFN2" s="104"/>
      <c r="PFR2" s="104"/>
      <c r="PFV2" s="104"/>
      <c r="PFZ2" s="104"/>
      <c r="PGD2" s="104"/>
      <c r="PGH2" s="104"/>
      <c r="PGL2" s="104"/>
      <c r="PGP2" s="104"/>
      <c r="PGT2" s="104"/>
      <c r="PGX2" s="104"/>
      <c r="PHB2" s="104"/>
      <c r="PHF2" s="104"/>
      <c r="PHJ2" s="104"/>
      <c r="PHN2" s="104"/>
      <c r="PHR2" s="104"/>
      <c r="PHV2" s="104"/>
      <c r="PHZ2" s="104"/>
      <c r="PID2" s="104"/>
      <c r="PIH2" s="104"/>
      <c r="PIL2" s="104"/>
      <c r="PIP2" s="104"/>
      <c r="PIT2" s="104"/>
      <c r="PIX2" s="104"/>
      <c r="PJB2" s="104"/>
      <c r="PJF2" s="104"/>
      <c r="PJJ2" s="104"/>
      <c r="PJN2" s="104"/>
      <c r="PJR2" s="104"/>
      <c r="PJV2" s="104"/>
      <c r="PJZ2" s="104"/>
      <c r="PKD2" s="104"/>
      <c r="PKH2" s="104"/>
      <c r="PKL2" s="104"/>
      <c r="PKP2" s="104"/>
      <c r="PKT2" s="104"/>
      <c r="PKX2" s="104"/>
      <c r="PLB2" s="104"/>
      <c r="PLF2" s="104"/>
      <c r="PLJ2" s="104"/>
      <c r="PLN2" s="104"/>
      <c r="PLR2" s="104"/>
      <c r="PLV2" s="104"/>
      <c r="PLZ2" s="104"/>
      <c r="PMD2" s="104"/>
      <c r="PMH2" s="104"/>
      <c r="PML2" s="104"/>
      <c r="PMP2" s="104"/>
      <c r="PMT2" s="104"/>
      <c r="PMX2" s="104"/>
      <c r="PNB2" s="104"/>
      <c r="PNF2" s="104"/>
      <c r="PNJ2" s="104"/>
      <c r="PNN2" s="104"/>
      <c r="PNR2" s="104"/>
      <c r="PNV2" s="104"/>
      <c r="PNZ2" s="104"/>
      <c r="POD2" s="104"/>
      <c r="POH2" s="104"/>
      <c r="POL2" s="104"/>
      <c r="POP2" s="104"/>
      <c r="POT2" s="104"/>
      <c r="POX2" s="104"/>
      <c r="PPB2" s="104"/>
      <c r="PPF2" s="104"/>
      <c r="PPJ2" s="104"/>
      <c r="PPN2" s="104"/>
      <c r="PPR2" s="104"/>
      <c r="PPV2" s="104"/>
      <c r="PPZ2" s="104"/>
      <c r="PQD2" s="104"/>
      <c r="PQH2" s="104"/>
      <c r="PQL2" s="104"/>
      <c r="PQP2" s="104"/>
      <c r="PQT2" s="104"/>
      <c r="PQX2" s="104"/>
      <c r="PRB2" s="104"/>
      <c r="PRF2" s="104"/>
      <c r="PRJ2" s="104"/>
      <c r="PRN2" s="104"/>
      <c r="PRR2" s="104"/>
      <c r="PRV2" s="104"/>
      <c r="PRZ2" s="104"/>
      <c r="PSD2" s="104"/>
      <c r="PSH2" s="104"/>
      <c r="PSL2" s="104"/>
      <c r="PSP2" s="104"/>
      <c r="PST2" s="104"/>
      <c r="PSX2" s="104"/>
      <c r="PTB2" s="104"/>
      <c r="PTF2" s="104"/>
      <c r="PTJ2" s="104"/>
      <c r="PTN2" s="104"/>
      <c r="PTR2" s="104"/>
      <c r="PTV2" s="104"/>
      <c r="PTZ2" s="104"/>
      <c r="PUD2" s="104"/>
      <c r="PUH2" s="104"/>
      <c r="PUL2" s="104"/>
      <c r="PUP2" s="104"/>
      <c r="PUT2" s="104"/>
      <c r="PUX2" s="104"/>
      <c r="PVB2" s="104"/>
      <c r="PVF2" s="104"/>
      <c r="PVJ2" s="104"/>
      <c r="PVN2" s="104"/>
      <c r="PVR2" s="104"/>
      <c r="PVV2" s="104"/>
      <c r="PVZ2" s="104"/>
      <c r="PWD2" s="104"/>
      <c r="PWH2" s="104"/>
      <c r="PWL2" s="104"/>
      <c r="PWP2" s="104"/>
      <c r="PWT2" s="104"/>
      <c r="PWX2" s="104"/>
      <c r="PXB2" s="104"/>
      <c r="PXF2" s="104"/>
      <c r="PXJ2" s="104"/>
      <c r="PXN2" s="104"/>
      <c r="PXR2" s="104"/>
      <c r="PXV2" s="104"/>
      <c r="PXZ2" s="104"/>
      <c r="PYD2" s="104"/>
      <c r="PYH2" s="104"/>
      <c r="PYL2" s="104"/>
      <c r="PYP2" s="104"/>
      <c r="PYT2" s="104"/>
      <c r="PYX2" s="104"/>
      <c r="PZB2" s="104"/>
      <c r="PZF2" s="104"/>
      <c r="PZJ2" s="104"/>
      <c r="PZN2" s="104"/>
      <c r="PZR2" s="104"/>
      <c r="PZV2" s="104"/>
      <c r="PZZ2" s="104"/>
      <c r="QAD2" s="104"/>
      <c r="QAH2" s="104"/>
      <c r="QAL2" s="104"/>
      <c r="QAP2" s="104"/>
      <c r="QAT2" s="104"/>
      <c r="QAX2" s="104"/>
      <c r="QBB2" s="104"/>
      <c r="QBF2" s="104"/>
      <c r="QBJ2" s="104"/>
      <c r="QBN2" s="104"/>
      <c r="QBR2" s="104"/>
      <c r="QBV2" s="104"/>
      <c r="QBZ2" s="104"/>
      <c r="QCD2" s="104"/>
      <c r="QCH2" s="104"/>
      <c r="QCL2" s="104"/>
      <c r="QCP2" s="104"/>
      <c r="QCT2" s="104"/>
      <c r="QCX2" s="104"/>
      <c r="QDB2" s="104"/>
      <c r="QDF2" s="104"/>
      <c r="QDJ2" s="104"/>
      <c r="QDN2" s="104"/>
      <c r="QDR2" s="104"/>
      <c r="QDV2" s="104"/>
      <c r="QDZ2" s="104"/>
      <c r="QED2" s="104"/>
      <c r="QEH2" s="104"/>
      <c r="QEL2" s="104"/>
      <c r="QEP2" s="104"/>
      <c r="QET2" s="104"/>
      <c r="QEX2" s="104"/>
      <c r="QFB2" s="104"/>
      <c r="QFF2" s="104"/>
      <c r="QFJ2" s="104"/>
      <c r="QFN2" s="104"/>
      <c r="QFR2" s="104"/>
      <c r="QFV2" s="104"/>
      <c r="QFZ2" s="104"/>
      <c r="QGD2" s="104"/>
      <c r="QGH2" s="104"/>
      <c r="QGL2" s="104"/>
      <c r="QGP2" s="104"/>
      <c r="QGT2" s="104"/>
      <c r="QGX2" s="104"/>
      <c r="QHB2" s="104"/>
      <c r="QHF2" s="104"/>
      <c r="QHJ2" s="104"/>
      <c r="QHN2" s="104"/>
      <c r="QHR2" s="104"/>
      <c r="QHV2" s="104"/>
      <c r="QHZ2" s="104"/>
      <c r="QID2" s="104"/>
      <c r="QIH2" s="104"/>
      <c r="QIL2" s="104"/>
      <c r="QIP2" s="104"/>
      <c r="QIT2" s="104"/>
      <c r="QIX2" s="104"/>
      <c r="QJB2" s="104"/>
      <c r="QJF2" s="104"/>
      <c r="QJJ2" s="104"/>
      <c r="QJN2" s="104"/>
      <c r="QJR2" s="104"/>
      <c r="QJV2" s="104"/>
      <c r="QJZ2" s="104"/>
      <c r="QKD2" s="104"/>
      <c r="QKH2" s="104"/>
      <c r="QKL2" s="104"/>
      <c r="QKP2" s="104"/>
      <c r="QKT2" s="104"/>
      <c r="QKX2" s="104"/>
      <c r="QLB2" s="104"/>
      <c r="QLF2" s="104"/>
      <c r="QLJ2" s="104"/>
      <c r="QLN2" s="104"/>
      <c r="QLR2" s="104"/>
      <c r="QLV2" s="104"/>
      <c r="QLZ2" s="104"/>
      <c r="QMD2" s="104"/>
      <c r="QMH2" s="104"/>
      <c r="QML2" s="104"/>
      <c r="QMP2" s="104"/>
      <c r="QMT2" s="104"/>
      <c r="QMX2" s="104"/>
      <c r="QNB2" s="104"/>
      <c r="QNF2" s="104"/>
      <c r="QNJ2" s="104"/>
      <c r="QNN2" s="104"/>
      <c r="QNR2" s="104"/>
      <c r="QNV2" s="104"/>
      <c r="QNZ2" s="104"/>
      <c r="QOD2" s="104"/>
      <c r="QOH2" s="104"/>
      <c r="QOL2" s="104"/>
      <c r="QOP2" s="104"/>
      <c r="QOT2" s="104"/>
      <c r="QOX2" s="104"/>
      <c r="QPB2" s="104"/>
      <c r="QPF2" s="104"/>
      <c r="QPJ2" s="104"/>
      <c r="QPN2" s="104"/>
      <c r="QPR2" s="104"/>
      <c r="QPV2" s="104"/>
      <c r="QPZ2" s="104"/>
      <c r="QQD2" s="104"/>
      <c r="QQH2" s="104"/>
      <c r="QQL2" s="104"/>
      <c r="QQP2" s="104"/>
      <c r="QQT2" s="104"/>
      <c r="QQX2" s="104"/>
      <c r="QRB2" s="104"/>
      <c r="QRF2" s="104"/>
      <c r="QRJ2" s="104"/>
      <c r="QRN2" s="104"/>
      <c r="QRR2" s="104"/>
      <c r="QRV2" s="104"/>
      <c r="QRZ2" s="104"/>
      <c r="QSD2" s="104"/>
      <c r="QSH2" s="104"/>
      <c r="QSL2" s="104"/>
      <c r="QSP2" s="104"/>
      <c r="QST2" s="104"/>
      <c r="QSX2" s="104"/>
      <c r="QTB2" s="104"/>
      <c r="QTF2" s="104"/>
      <c r="QTJ2" s="104"/>
      <c r="QTN2" s="104"/>
      <c r="QTR2" s="104"/>
      <c r="QTV2" s="104"/>
      <c r="QTZ2" s="104"/>
      <c r="QUD2" s="104"/>
      <c r="QUH2" s="104"/>
      <c r="QUL2" s="104"/>
      <c r="QUP2" s="104"/>
      <c r="QUT2" s="104"/>
      <c r="QUX2" s="104"/>
      <c r="QVB2" s="104"/>
      <c r="QVF2" s="104"/>
      <c r="QVJ2" s="104"/>
      <c r="QVN2" s="104"/>
      <c r="QVR2" s="104"/>
      <c r="QVV2" s="104"/>
      <c r="QVZ2" s="104"/>
      <c r="QWD2" s="104"/>
      <c r="QWH2" s="104"/>
      <c r="QWL2" s="104"/>
      <c r="QWP2" s="104"/>
      <c r="QWT2" s="104"/>
      <c r="QWX2" s="104"/>
      <c r="QXB2" s="104"/>
      <c r="QXF2" s="104"/>
      <c r="QXJ2" s="104"/>
      <c r="QXN2" s="104"/>
      <c r="QXR2" s="104"/>
      <c r="QXV2" s="104"/>
      <c r="QXZ2" s="104"/>
      <c r="QYD2" s="104"/>
      <c r="QYH2" s="104"/>
      <c r="QYL2" s="104"/>
      <c r="QYP2" s="104"/>
      <c r="QYT2" s="104"/>
      <c r="QYX2" s="104"/>
      <c r="QZB2" s="104"/>
      <c r="QZF2" s="104"/>
      <c r="QZJ2" s="104"/>
      <c r="QZN2" s="104"/>
      <c r="QZR2" s="104"/>
      <c r="QZV2" s="104"/>
      <c r="QZZ2" s="104"/>
      <c r="RAD2" s="104"/>
      <c r="RAH2" s="104"/>
      <c r="RAL2" s="104"/>
      <c r="RAP2" s="104"/>
      <c r="RAT2" s="104"/>
      <c r="RAX2" s="104"/>
      <c r="RBB2" s="104"/>
      <c r="RBF2" s="104"/>
      <c r="RBJ2" s="104"/>
      <c r="RBN2" s="104"/>
      <c r="RBR2" s="104"/>
      <c r="RBV2" s="104"/>
      <c r="RBZ2" s="104"/>
      <c r="RCD2" s="104"/>
      <c r="RCH2" s="104"/>
      <c r="RCL2" s="104"/>
      <c r="RCP2" s="104"/>
      <c r="RCT2" s="104"/>
      <c r="RCX2" s="104"/>
      <c r="RDB2" s="104"/>
      <c r="RDF2" s="104"/>
      <c r="RDJ2" s="104"/>
      <c r="RDN2" s="104"/>
      <c r="RDR2" s="104"/>
      <c r="RDV2" s="104"/>
      <c r="RDZ2" s="104"/>
      <c r="RED2" s="104"/>
      <c r="REH2" s="104"/>
      <c r="REL2" s="104"/>
      <c r="REP2" s="104"/>
      <c r="RET2" s="104"/>
      <c r="REX2" s="104"/>
      <c r="RFB2" s="104"/>
      <c r="RFF2" s="104"/>
      <c r="RFJ2" s="104"/>
      <c r="RFN2" s="104"/>
      <c r="RFR2" s="104"/>
      <c r="RFV2" s="104"/>
      <c r="RFZ2" s="104"/>
      <c r="RGD2" s="104"/>
      <c r="RGH2" s="104"/>
      <c r="RGL2" s="104"/>
      <c r="RGP2" s="104"/>
      <c r="RGT2" s="104"/>
      <c r="RGX2" s="104"/>
      <c r="RHB2" s="104"/>
      <c r="RHF2" s="104"/>
      <c r="RHJ2" s="104"/>
      <c r="RHN2" s="104"/>
      <c r="RHR2" s="104"/>
      <c r="RHV2" s="104"/>
      <c r="RHZ2" s="104"/>
      <c r="RID2" s="104"/>
      <c r="RIH2" s="104"/>
      <c r="RIL2" s="104"/>
      <c r="RIP2" s="104"/>
      <c r="RIT2" s="104"/>
      <c r="RIX2" s="104"/>
      <c r="RJB2" s="104"/>
      <c r="RJF2" s="104"/>
      <c r="RJJ2" s="104"/>
      <c r="RJN2" s="104"/>
      <c r="RJR2" s="104"/>
      <c r="RJV2" s="104"/>
      <c r="RJZ2" s="104"/>
      <c r="RKD2" s="104"/>
      <c r="RKH2" s="104"/>
      <c r="RKL2" s="104"/>
      <c r="RKP2" s="104"/>
      <c r="RKT2" s="104"/>
      <c r="RKX2" s="104"/>
      <c r="RLB2" s="104"/>
      <c r="RLF2" s="104"/>
      <c r="RLJ2" s="104"/>
      <c r="RLN2" s="104"/>
      <c r="RLR2" s="104"/>
      <c r="RLV2" s="104"/>
      <c r="RLZ2" s="104"/>
      <c r="RMD2" s="104"/>
      <c r="RMH2" s="104"/>
      <c r="RML2" s="104"/>
      <c r="RMP2" s="104"/>
      <c r="RMT2" s="104"/>
      <c r="RMX2" s="104"/>
      <c r="RNB2" s="104"/>
      <c r="RNF2" s="104"/>
      <c r="RNJ2" s="104"/>
      <c r="RNN2" s="104"/>
      <c r="RNR2" s="104"/>
      <c r="RNV2" s="104"/>
      <c r="RNZ2" s="104"/>
      <c r="ROD2" s="104"/>
      <c r="ROH2" s="104"/>
      <c r="ROL2" s="104"/>
      <c r="ROP2" s="104"/>
      <c r="ROT2" s="104"/>
      <c r="ROX2" s="104"/>
      <c r="RPB2" s="104"/>
      <c r="RPF2" s="104"/>
      <c r="RPJ2" s="104"/>
      <c r="RPN2" s="104"/>
      <c r="RPR2" s="104"/>
      <c r="RPV2" s="104"/>
      <c r="RPZ2" s="104"/>
      <c r="RQD2" s="104"/>
      <c r="RQH2" s="104"/>
      <c r="RQL2" s="104"/>
      <c r="RQP2" s="104"/>
      <c r="RQT2" s="104"/>
      <c r="RQX2" s="104"/>
      <c r="RRB2" s="104"/>
      <c r="RRF2" s="104"/>
      <c r="RRJ2" s="104"/>
      <c r="RRN2" s="104"/>
      <c r="RRR2" s="104"/>
      <c r="RRV2" s="104"/>
      <c r="RRZ2" s="104"/>
      <c r="RSD2" s="104"/>
      <c r="RSH2" s="104"/>
      <c r="RSL2" s="104"/>
      <c r="RSP2" s="104"/>
      <c r="RST2" s="104"/>
      <c r="RSX2" s="104"/>
      <c r="RTB2" s="104"/>
      <c r="RTF2" s="104"/>
      <c r="RTJ2" s="104"/>
      <c r="RTN2" s="104"/>
      <c r="RTR2" s="104"/>
      <c r="RTV2" s="104"/>
      <c r="RTZ2" s="104"/>
      <c r="RUD2" s="104"/>
      <c r="RUH2" s="104"/>
      <c r="RUL2" s="104"/>
      <c r="RUP2" s="104"/>
      <c r="RUT2" s="104"/>
      <c r="RUX2" s="104"/>
      <c r="RVB2" s="104"/>
      <c r="RVF2" s="104"/>
      <c r="RVJ2" s="104"/>
      <c r="RVN2" s="104"/>
      <c r="RVR2" s="104"/>
      <c r="RVV2" s="104"/>
      <c r="RVZ2" s="104"/>
      <c r="RWD2" s="104"/>
      <c r="RWH2" s="104"/>
      <c r="RWL2" s="104"/>
      <c r="RWP2" s="104"/>
      <c r="RWT2" s="104"/>
      <c r="RWX2" s="104"/>
      <c r="RXB2" s="104"/>
      <c r="RXF2" s="104"/>
      <c r="RXJ2" s="104"/>
      <c r="RXN2" s="104"/>
      <c r="RXR2" s="104"/>
      <c r="RXV2" s="104"/>
      <c r="RXZ2" s="104"/>
      <c r="RYD2" s="104"/>
      <c r="RYH2" s="104"/>
      <c r="RYL2" s="104"/>
      <c r="RYP2" s="104"/>
      <c r="RYT2" s="104"/>
      <c r="RYX2" s="104"/>
      <c r="RZB2" s="104"/>
      <c r="RZF2" s="104"/>
      <c r="RZJ2" s="104"/>
      <c r="RZN2" s="104"/>
      <c r="RZR2" s="104"/>
      <c r="RZV2" s="104"/>
      <c r="RZZ2" s="104"/>
      <c r="SAD2" s="104"/>
      <c r="SAH2" s="104"/>
      <c r="SAL2" s="104"/>
      <c r="SAP2" s="104"/>
      <c r="SAT2" s="104"/>
      <c r="SAX2" s="104"/>
      <c r="SBB2" s="104"/>
      <c r="SBF2" s="104"/>
      <c r="SBJ2" s="104"/>
      <c r="SBN2" s="104"/>
      <c r="SBR2" s="104"/>
      <c r="SBV2" s="104"/>
      <c r="SBZ2" s="104"/>
      <c r="SCD2" s="104"/>
      <c r="SCH2" s="104"/>
      <c r="SCL2" s="104"/>
      <c r="SCP2" s="104"/>
      <c r="SCT2" s="104"/>
      <c r="SCX2" s="104"/>
      <c r="SDB2" s="104"/>
      <c r="SDF2" s="104"/>
      <c r="SDJ2" s="104"/>
      <c r="SDN2" s="104"/>
      <c r="SDR2" s="104"/>
      <c r="SDV2" s="104"/>
      <c r="SDZ2" s="104"/>
      <c r="SED2" s="104"/>
      <c r="SEH2" s="104"/>
      <c r="SEL2" s="104"/>
      <c r="SEP2" s="104"/>
      <c r="SET2" s="104"/>
      <c r="SEX2" s="104"/>
      <c r="SFB2" s="104"/>
      <c r="SFF2" s="104"/>
      <c r="SFJ2" s="104"/>
      <c r="SFN2" s="104"/>
      <c r="SFR2" s="104"/>
      <c r="SFV2" s="104"/>
      <c r="SFZ2" s="104"/>
      <c r="SGD2" s="104"/>
      <c r="SGH2" s="104"/>
      <c r="SGL2" s="104"/>
      <c r="SGP2" s="104"/>
      <c r="SGT2" s="104"/>
      <c r="SGX2" s="104"/>
      <c r="SHB2" s="104"/>
      <c r="SHF2" s="104"/>
      <c r="SHJ2" s="104"/>
      <c r="SHN2" s="104"/>
      <c r="SHR2" s="104"/>
      <c r="SHV2" s="104"/>
      <c r="SHZ2" s="104"/>
      <c r="SID2" s="104"/>
      <c r="SIH2" s="104"/>
      <c r="SIL2" s="104"/>
      <c r="SIP2" s="104"/>
      <c r="SIT2" s="104"/>
      <c r="SIX2" s="104"/>
      <c r="SJB2" s="104"/>
      <c r="SJF2" s="104"/>
      <c r="SJJ2" s="104"/>
      <c r="SJN2" s="104"/>
      <c r="SJR2" s="104"/>
      <c r="SJV2" s="104"/>
      <c r="SJZ2" s="104"/>
      <c r="SKD2" s="104"/>
      <c r="SKH2" s="104"/>
      <c r="SKL2" s="104"/>
      <c r="SKP2" s="104"/>
      <c r="SKT2" s="104"/>
      <c r="SKX2" s="104"/>
      <c r="SLB2" s="104"/>
      <c r="SLF2" s="104"/>
      <c r="SLJ2" s="104"/>
      <c r="SLN2" s="104"/>
      <c r="SLR2" s="104"/>
      <c r="SLV2" s="104"/>
      <c r="SLZ2" s="104"/>
      <c r="SMD2" s="104"/>
      <c r="SMH2" s="104"/>
      <c r="SML2" s="104"/>
      <c r="SMP2" s="104"/>
      <c r="SMT2" s="104"/>
      <c r="SMX2" s="104"/>
      <c r="SNB2" s="104"/>
      <c r="SNF2" s="104"/>
      <c r="SNJ2" s="104"/>
      <c r="SNN2" s="104"/>
      <c r="SNR2" s="104"/>
      <c r="SNV2" s="104"/>
      <c r="SNZ2" s="104"/>
      <c r="SOD2" s="104"/>
      <c r="SOH2" s="104"/>
      <c r="SOL2" s="104"/>
      <c r="SOP2" s="104"/>
      <c r="SOT2" s="104"/>
      <c r="SOX2" s="104"/>
      <c r="SPB2" s="104"/>
      <c r="SPF2" s="104"/>
      <c r="SPJ2" s="104"/>
      <c r="SPN2" s="104"/>
      <c r="SPR2" s="104"/>
      <c r="SPV2" s="104"/>
      <c r="SPZ2" s="104"/>
      <c r="SQD2" s="104"/>
      <c r="SQH2" s="104"/>
      <c r="SQL2" s="104"/>
      <c r="SQP2" s="104"/>
      <c r="SQT2" s="104"/>
      <c r="SQX2" s="104"/>
      <c r="SRB2" s="104"/>
      <c r="SRF2" s="104"/>
      <c r="SRJ2" s="104"/>
      <c r="SRN2" s="104"/>
      <c r="SRR2" s="104"/>
      <c r="SRV2" s="104"/>
      <c r="SRZ2" s="104"/>
      <c r="SSD2" s="104"/>
      <c r="SSH2" s="104"/>
      <c r="SSL2" s="104"/>
      <c r="SSP2" s="104"/>
      <c r="SST2" s="104"/>
      <c r="SSX2" s="104"/>
      <c r="STB2" s="104"/>
      <c r="STF2" s="104"/>
      <c r="STJ2" s="104"/>
      <c r="STN2" s="104"/>
      <c r="STR2" s="104"/>
      <c r="STV2" s="104"/>
      <c r="STZ2" s="104"/>
      <c r="SUD2" s="104"/>
      <c r="SUH2" s="104"/>
      <c r="SUL2" s="104"/>
      <c r="SUP2" s="104"/>
      <c r="SUT2" s="104"/>
      <c r="SUX2" s="104"/>
      <c r="SVB2" s="104"/>
      <c r="SVF2" s="104"/>
      <c r="SVJ2" s="104"/>
      <c r="SVN2" s="104"/>
      <c r="SVR2" s="104"/>
      <c r="SVV2" s="104"/>
      <c r="SVZ2" s="104"/>
      <c r="SWD2" s="104"/>
      <c r="SWH2" s="104"/>
      <c r="SWL2" s="104"/>
      <c r="SWP2" s="104"/>
      <c r="SWT2" s="104"/>
      <c r="SWX2" s="104"/>
      <c r="SXB2" s="104"/>
      <c r="SXF2" s="104"/>
      <c r="SXJ2" s="104"/>
      <c r="SXN2" s="104"/>
      <c r="SXR2" s="104"/>
      <c r="SXV2" s="104"/>
      <c r="SXZ2" s="104"/>
      <c r="SYD2" s="104"/>
      <c r="SYH2" s="104"/>
      <c r="SYL2" s="104"/>
      <c r="SYP2" s="104"/>
      <c r="SYT2" s="104"/>
      <c r="SYX2" s="104"/>
      <c r="SZB2" s="104"/>
      <c r="SZF2" s="104"/>
      <c r="SZJ2" s="104"/>
      <c r="SZN2" s="104"/>
      <c r="SZR2" s="104"/>
      <c r="SZV2" s="104"/>
      <c r="SZZ2" s="104"/>
      <c r="TAD2" s="104"/>
      <c r="TAH2" s="104"/>
      <c r="TAL2" s="104"/>
      <c r="TAP2" s="104"/>
      <c r="TAT2" s="104"/>
      <c r="TAX2" s="104"/>
      <c r="TBB2" s="104"/>
      <c r="TBF2" s="104"/>
      <c r="TBJ2" s="104"/>
      <c r="TBN2" s="104"/>
      <c r="TBR2" s="104"/>
      <c r="TBV2" s="104"/>
      <c r="TBZ2" s="104"/>
      <c r="TCD2" s="104"/>
      <c r="TCH2" s="104"/>
      <c r="TCL2" s="104"/>
      <c r="TCP2" s="104"/>
      <c r="TCT2" s="104"/>
      <c r="TCX2" s="104"/>
      <c r="TDB2" s="104"/>
      <c r="TDF2" s="104"/>
      <c r="TDJ2" s="104"/>
      <c r="TDN2" s="104"/>
      <c r="TDR2" s="104"/>
      <c r="TDV2" s="104"/>
      <c r="TDZ2" s="104"/>
      <c r="TED2" s="104"/>
      <c r="TEH2" s="104"/>
      <c r="TEL2" s="104"/>
      <c r="TEP2" s="104"/>
      <c r="TET2" s="104"/>
      <c r="TEX2" s="104"/>
      <c r="TFB2" s="104"/>
      <c r="TFF2" s="104"/>
      <c r="TFJ2" s="104"/>
      <c r="TFN2" s="104"/>
      <c r="TFR2" s="104"/>
      <c r="TFV2" s="104"/>
      <c r="TFZ2" s="104"/>
      <c r="TGD2" s="104"/>
      <c r="TGH2" s="104"/>
      <c r="TGL2" s="104"/>
      <c r="TGP2" s="104"/>
      <c r="TGT2" s="104"/>
      <c r="TGX2" s="104"/>
      <c r="THB2" s="104"/>
      <c r="THF2" s="104"/>
      <c r="THJ2" s="104"/>
      <c r="THN2" s="104"/>
      <c r="THR2" s="104"/>
      <c r="THV2" s="104"/>
      <c r="THZ2" s="104"/>
      <c r="TID2" s="104"/>
      <c r="TIH2" s="104"/>
      <c r="TIL2" s="104"/>
      <c r="TIP2" s="104"/>
      <c r="TIT2" s="104"/>
      <c r="TIX2" s="104"/>
      <c r="TJB2" s="104"/>
      <c r="TJF2" s="104"/>
      <c r="TJJ2" s="104"/>
      <c r="TJN2" s="104"/>
      <c r="TJR2" s="104"/>
      <c r="TJV2" s="104"/>
      <c r="TJZ2" s="104"/>
      <c r="TKD2" s="104"/>
      <c r="TKH2" s="104"/>
      <c r="TKL2" s="104"/>
      <c r="TKP2" s="104"/>
      <c r="TKT2" s="104"/>
      <c r="TKX2" s="104"/>
      <c r="TLB2" s="104"/>
      <c r="TLF2" s="104"/>
      <c r="TLJ2" s="104"/>
      <c r="TLN2" s="104"/>
      <c r="TLR2" s="104"/>
      <c r="TLV2" s="104"/>
      <c r="TLZ2" s="104"/>
      <c r="TMD2" s="104"/>
      <c r="TMH2" s="104"/>
      <c r="TML2" s="104"/>
      <c r="TMP2" s="104"/>
      <c r="TMT2" s="104"/>
      <c r="TMX2" s="104"/>
      <c r="TNB2" s="104"/>
      <c r="TNF2" s="104"/>
      <c r="TNJ2" s="104"/>
      <c r="TNN2" s="104"/>
      <c r="TNR2" s="104"/>
      <c r="TNV2" s="104"/>
      <c r="TNZ2" s="104"/>
      <c r="TOD2" s="104"/>
      <c r="TOH2" s="104"/>
      <c r="TOL2" s="104"/>
      <c r="TOP2" s="104"/>
      <c r="TOT2" s="104"/>
      <c r="TOX2" s="104"/>
      <c r="TPB2" s="104"/>
      <c r="TPF2" s="104"/>
      <c r="TPJ2" s="104"/>
      <c r="TPN2" s="104"/>
      <c r="TPR2" s="104"/>
      <c r="TPV2" s="104"/>
      <c r="TPZ2" s="104"/>
      <c r="TQD2" s="104"/>
      <c r="TQH2" s="104"/>
      <c r="TQL2" s="104"/>
      <c r="TQP2" s="104"/>
      <c r="TQT2" s="104"/>
      <c r="TQX2" s="104"/>
      <c r="TRB2" s="104"/>
      <c r="TRF2" s="104"/>
      <c r="TRJ2" s="104"/>
      <c r="TRN2" s="104"/>
      <c r="TRR2" s="104"/>
      <c r="TRV2" s="104"/>
      <c r="TRZ2" s="104"/>
      <c r="TSD2" s="104"/>
      <c r="TSH2" s="104"/>
      <c r="TSL2" s="104"/>
      <c r="TSP2" s="104"/>
      <c r="TST2" s="104"/>
      <c r="TSX2" s="104"/>
      <c r="TTB2" s="104"/>
      <c r="TTF2" s="104"/>
      <c r="TTJ2" s="104"/>
      <c r="TTN2" s="104"/>
      <c r="TTR2" s="104"/>
      <c r="TTV2" s="104"/>
      <c r="TTZ2" s="104"/>
      <c r="TUD2" s="104"/>
      <c r="TUH2" s="104"/>
      <c r="TUL2" s="104"/>
      <c r="TUP2" s="104"/>
      <c r="TUT2" s="104"/>
      <c r="TUX2" s="104"/>
      <c r="TVB2" s="104"/>
      <c r="TVF2" s="104"/>
      <c r="TVJ2" s="104"/>
      <c r="TVN2" s="104"/>
      <c r="TVR2" s="104"/>
      <c r="TVV2" s="104"/>
      <c r="TVZ2" s="104"/>
      <c r="TWD2" s="104"/>
      <c r="TWH2" s="104"/>
      <c r="TWL2" s="104"/>
      <c r="TWP2" s="104"/>
      <c r="TWT2" s="104"/>
      <c r="TWX2" s="104"/>
      <c r="TXB2" s="104"/>
      <c r="TXF2" s="104"/>
      <c r="TXJ2" s="104"/>
      <c r="TXN2" s="104"/>
      <c r="TXR2" s="104"/>
      <c r="TXV2" s="104"/>
      <c r="TXZ2" s="104"/>
      <c r="TYD2" s="104"/>
      <c r="TYH2" s="104"/>
      <c r="TYL2" s="104"/>
      <c r="TYP2" s="104"/>
      <c r="TYT2" s="104"/>
      <c r="TYX2" s="104"/>
      <c r="TZB2" s="104"/>
      <c r="TZF2" s="104"/>
      <c r="TZJ2" s="104"/>
      <c r="TZN2" s="104"/>
      <c r="TZR2" s="104"/>
      <c r="TZV2" s="104"/>
      <c r="TZZ2" s="104"/>
      <c r="UAD2" s="104"/>
      <c r="UAH2" s="104"/>
      <c r="UAL2" s="104"/>
      <c r="UAP2" s="104"/>
      <c r="UAT2" s="104"/>
      <c r="UAX2" s="104"/>
      <c r="UBB2" s="104"/>
      <c r="UBF2" s="104"/>
      <c r="UBJ2" s="104"/>
      <c r="UBN2" s="104"/>
      <c r="UBR2" s="104"/>
      <c r="UBV2" s="104"/>
      <c r="UBZ2" s="104"/>
      <c r="UCD2" s="104"/>
      <c r="UCH2" s="104"/>
      <c r="UCL2" s="104"/>
      <c r="UCP2" s="104"/>
      <c r="UCT2" s="104"/>
      <c r="UCX2" s="104"/>
      <c r="UDB2" s="104"/>
      <c r="UDF2" s="104"/>
      <c r="UDJ2" s="104"/>
      <c r="UDN2" s="104"/>
      <c r="UDR2" s="104"/>
      <c r="UDV2" s="104"/>
      <c r="UDZ2" s="104"/>
      <c r="UED2" s="104"/>
      <c r="UEH2" s="104"/>
      <c r="UEL2" s="104"/>
      <c r="UEP2" s="104"/>
      <c r="UET2" s="104"/>
      <c r="UEX2" s="104"/>
      <c r="UFB2" s="104"/>
      <c r="UFF2" s="104"/>
      <c r="UFJ2" s="104"/>
      <c r="UFN2" s="104"/>
      <c r="UFR2" s="104"/>
      <c r="UFV2" s="104"/>
      <c r="UFZ2" s="104"/>
      <c r="UGD2" s="104"/>
      <c r="UGH2" s="104"/>
      <c r="UGL2" s="104"/>
      <c r="UGP2" s="104"/>
      <c r="UGT2" s="104"/>
      <c r="UGX2" s="104"/>
      <c r="UHB2" s="104"/>
      <c r="UHF2" s="104"/>
      <c r="UHJ2" s="104"/>
      <c r="UHN2" s="104"/>
      <c r="UHR2" s="104"/>
      <c r="UHV2" s="104"/>
      <c r="UHZ2" s="104"/>
      <c r="UID2" s="104"/>
      <c r="UIH2" s="104"/>
      <c r="UIL2" s="104"/>
      <c r="UIP2" s="104"/>
      <c r="UIT2" s="104"/>
      <c r="UIX2" s="104"/>
      <c r="UJB2" s="104"/>
      <c r="UJF2" s="104"/>
      <c r="UJJ2" s="104"/>
      <c r="UJN2" s="104"/>
      <c r="UJR2" s="104"/>
      <c r="UJV2" s="104"/>
      <c r="UJZ2" s="104"/>
      <c r="UKD2" s="104"/>
      <c r="UKH2" s="104"/>
      <c r="UKL2" s="104"/>
      <c r="UKP2" s="104"/>
      <c r="UKT2" s="104"/>
      <c r="UKX2" s="104"/>
      <c r="ULB2" s="104"/>
      <c r="ULF2" s="104"/>
      <c r="ULJ2" s="104"/>
      <c r="ULN2" s="104"/>
      <c r="ULR2" s="104"/>
      <c r="ULV2" s="104"/>
      <c r="ULZ2" s="104"/>
      <c r="UMD2" s="104"/>
      <c r="UMH2" s="104"/>
      <c r="UML2" s="104"/>
      <c r="UMP2" s="104"/>
      <c r="UMT2" s="104"/>
      <c r="UMX2" s="104"/>
      <c r="UNB2" s="104"/>
      <c r="UNF2" s="104"/>
      <c r="UNJ2" s="104"/>
      <c r="UNN2" s="104"/>
      <c r="UNR2" s="104"/>
      <c r="UNV2" s="104"/>
      <c r="UNZ2" s="104"/>
      <c r="UOD2" s="104"/>
      <c r="UOH2" s="104"/>
      <c r="UOL2" s="104"/>
      <c r="UOP2" s="104"/>
      <c r="UOT2" s="104"/>
      <c r="UOX2" s="104"/>
      <c r="UPB2" s="104"/>
      <c r="UPF2" s="104"/>
      <c r="UPJ2" s="104"/>
      <c r="UPN2" s="104"/>
      <c r="UPR2" s="104"/>
      <c r="UPV2" s="104"/>
      <c r="UPZ2" s="104"/>
      <c r="UQD2" s="104"/>
      <c r="UQH2" s="104"/>
      <c r="UQL2" s="104"/>
      <c r="UQP2" s="104"/>
      <c r="UQT2" s="104"/>
      <c r="UQX2" s="104"/>
      <c r="URB2" s="104"/>
      <c r="URF2" s="104"/>
      <c r="URJ2" s="104"/>
      <c r="URN2" s="104"/>
      <c r="URR2" s="104"/>
      <c r="URV2" s="104"/>
      <c r="URZ2" s="104"/>
      <c r="USD2" s="104"/>
      <c r="USH2" s="104"/>
      <c r="USL2" s="104"/>
      <c r="USP2" s="104"/>
      <c r="UST2" s="104"/>
      <c r="USX2" s="104"/>
      <c r="UTB2" s="104"/>
      <c r="UTF2" s="104"/>
      <c r="UTJ2" s="104"/>
      <c r="UTN2" s="104"/>
      <c r="UTR2" s="104"/>
      <c r="UTV2" s="104"/>
      <c r="UTZ2" s="104"/>
      <c r="UUD2" s="104"/>
      <c r="UUH2" s="104"/>
      <c r="UUL2" s="104"/>
      <c r="UUP2" s="104"/>
      <c r="UUT2" s="104"/>
      <c r="UUX2" s="104"/>
      <c r="UVB2" s="104"/>
      <c r="UVF2" s="104"/>
      <c r="UVJ2" s="104"/>
      <c r="UVN2" s="104"/>
      <c r="UVR2" s="104"/>
      <c r="UVV2" s="104"/>
      <c r="UVZ2" s="104"/>
      <c r="UWD2" s="104"/>
      <c r="UWH2" s="104"/>
      <c r="UWL2" s="104"/>
      <c r="UWP2" s="104"/>
      <c r="UWT2" s="104"/>
      <c r="UWX2" s="104"/>
      <c r="UXB2" s="104"/>
      <c r="UXF2" s="104"/>
      <c r="UXJ2" s="104"/>
      <c r="UXN2" s="104"/>
      <c r="UXR2" s="104"/>
      <c r="UXV2" s="104"/>
      <c r="UXZ2" s="104"/>
      <c r="UYD2" s="104"/>
      <c r="UYH2" s="104"/>
      <c r="UYL2" s="104"/>
      <c r="UYP2" s="104"/>
      <c r="UYT2" s="104"/>
      <c r="UYX2" s="104"/>
      <c r="UZB2" s="104"/>
      <c r="UZF2" s="104"/>
      <c r="UZJ2" s="104"/>
      <c r="UZN2" s="104"/>
      <c r="UZR2" s="104"/>
      <c r="UZV2" s="104"/>
      <c r="UZZ2" s="104"/>
      <c r="VAD2" s="104"/>
      <c r="VAH2" s="104"/>
      <c r="VAL2" s="104"/>
      <c r="VAP2" s="104"/>
      <c r="VAT2" s="104"/>
      <c r="VAX2" s="104"/>
      <c r="VBB2" s="104"/>
      <c r="VBF2" s="104"/>
      <c r="VBJ2" s="104"/>
      <c r="VBN2" s="104"/>
      <c r="VBR2" s="104"/>
      <c r="VBV2" s="104"/>
      <c r="VBZ2" s="104"/>
      <c r="VCD2" s="104"/>
      <c r="VCH2" s="104"/>
      <c r="VCL2" s="104"/>
      <c r="VCP2" s="104"/>
      <c r="VCT2" s="104"/>
      <c r="VCX2" s="104"/>
      <c r="VDB2" s="104"/>
      <c r="VDF2" s="104"/>
      <c r="VDJ2" s="104"/>
      <c r="VDN2" s="104"/>
      <c r="VDR2" s="104"/>
      <c r="VDV2" s="104"/>
      <c r="VDZ2" s="104"/>
      <c r="VED2" s="104"/>
      <c r="VEH2" s="104"/>
      <c r="VEL2" s="104"/>
      <c r="VEP2" s="104"/>
      <c r="VET2" s="104"/>
      <c r="VEX2" s="104"/>
      <c r="VFB2" s="104"/>
      <c r="VFF2" s="104"/>
      <c r="VFJ2" s="104"/>
      <c r="VFN2" s="104"/>
      <c r="VFR2" s="104"/>
      <c r="VFV2" s="104"/>
      <c r="VFZ2" s="104"/>
      <c r="VGD2" s="104"/>
      <c r="VGH2" s="104"/>
      <c r="VGL2" s="104"/>
      <c r="VGP2" s="104"/>
      <c r="VGT2" s="104"/>
      <c r="VGX2" s="104"/>
      <c r="VHB2" s="104"/>
      <c r="VHF2" s="104"/>
      <c r="VHJ2" s="104"/>
      <c r="VHN2" s="104"/>
      <c r="VHR2" s="104"/>
      <c r="VHV2" s="104"/>
      <c r="VHZ2" s="104"/>
      <c r="VID2" s="104"/>
      <c r="VIH2" s="104"/>
      <c r="VIL2" s="104"/>
      <c r="VIP2" s="104"/>
      <c r="VIT2" s="104"/>
      <c r="VIX2" s="104"/>
      <c r="VJB2" s="104"/>
      <c r="VJF2" s="104"/>
      <c r="VJJ2" s="104"/>
      <c r="VJN2" s="104"/>
      <c r="VJR2" s="104"/>
      <c r="VJV2" s="104"/>
      <c r="VJZ2" s="104"/>
      <c r="VKD2" s="104"/>
      <c r="VKH2" s="104"/>
      <c r="VKL2" s="104"/>
      <c r="VKP2" s="104"/>
      <c r="VKT2" s="104"/>
      <c r="VKX2" s="104"/>
      <c r="VLB2" s="104"/>
      <c r="VLF2" s="104"/>
      <c r="VLJ2" s="104"/>
      <c r="VLN2" s="104"/>
      <c r="VLR2" s="104"/>
      <c r="VLV2" s="104"/>
      <c r="VLZ2" s="104"/>
      <c r="VMD2" s="104"/>
      <c r="VMH2" s="104"/>
      <c r="VML2" s="104"/>
      <c r="VMP2" s="104"/>
      <c r="VMT2" s="104"/>
      <c r="VMX2" s="104"/>
      <c r="VNB2" s="104"/>
      <c r="VNF2" s="104"/>
      <c r="VNJ2" s="104"/>
      <c r="VNN2" s="104"/>
      <c r="VNR2" s="104"/>
      <c r="VNV2" s="104"/>
      <c r="VNZ2" s="104"/>
      <c r="VOD2" s="104"/>
      <c r="VOH2" s="104"/>
      <c r="VOL2" s="104"/>
      <c r="VOP2" s="104"/>
      <c r="VOT2" s="104"/>
      <c r="VOX2" s="104"/>
      <c r="VPB2" s="104"/>
      <c r="VPF2" s="104"/>
      <c r="VPJ2" s="104"/>
      <c r="VPN2" s="104"/>
      <c r="VPR2" s="104"/>
      <c r="VPV2" s="104"/>
      <c r="VPZ2" s="104"/>
      <c r="VQD2" s="104"/>
      <c r="VQH2" s="104"/>
      <c r="VQL2" s="104"/>
      <c r="VQP2" s="104"/>
      <c r="VQT2" s="104"/>
      <c r="VQX2" s="104"/>
      <c r="VRB2" s="104"/>
      <c r="VRF2" s="104"/>
      <c r="VRJ2" s="104"/>
      <c r="VRN2" s="104"/>
      <c r="VRR2" s="104"/>
      <c r="VRV2" s="104"/>
      <c r="VRZ2" s="104"/>
      <c r="VSD2" s="104"/>
      <c r="VSH2" s="104"/>
      <c r="VSL2" s="104"/>
      <c r="VSP2" s="104"/>
      <c r="VST2" s="104"/>
      <c r="VSX2" s="104"/>
      <c r="VTB2" s="104"/>
      <c r="VTF2" s="104"/>
      <c r="VTJ2" s="104"/>
      <c r="VTN2" s="104"/>
      <c r="VTR2" s="104"/>
      <c r="VTV2" s="104"/>
      <c r="VTZ2" s="104"/>
      <c r="VUD2" s="104"/>
      <c r="VUH2" s="104"/>
      <c r="VUL2" s="104"/>
      <c r="VUP2" s="104"/>
      <c r="VUT2" s="104"/>
      <c r="VUX2" s="104"/>
      <c r="VVB2" s="104"/>
      <c r="VVF2" s="104"/>
      <c r="VVJ2" s="104"/>
      <c r="VVN2" s="104"/>
      <c r="VVR2" s="104"/>
      <c r="VVV2" s="104"/>
      <c r="VVZ2" s="104"/>
      <c r="VWD2" s="104"/>
      <c r="VWH2" s="104"/>
      <c r="VWL2" s="104"/>
      <c r="VWP2" s="104"/>
      <c r="VWT2" s="104"/>
      <c r="VWX2" s="104"/>
      <c r="VXB2" s="104"/>
      <c r="VXF2" s="104"/>
      <c r="VXJ2" s="104"/>
      <c r="VXN2" s="104"/>
      <c r="VXR2" s="104"/>
      <c r="VXV2" s="104"/>
      <c r="VXZ2" s="104"/>
      <c r="VYD2" s="104"/>
      <c r="VYH2" s="104"/>
      <c r="VYL2" s="104"/>
      <c r="VYP2" s="104"/>
      <c r="VYT2" s="104"/>
      <c r="VYX2" s="104"/>
      <c r="VZB2" s="104"/>
      <c r="VZF2" s="104"/>
      <c r="VZJ2" s="104"/>
      <c r="VZN2" s="104"/>
      <c r="VZR2" s="104"/>
      <c r="VZV2" s="104"/>
      <c r="VZZ2" s="104"/>
      <c r="WAD2" s="104"/>
      <c r="WAH2" s="104"/>
      <c r="WAL2" s="104"/>
      <c r="WAP2" s="104"/>
      <c r="WAT2" s="104"/>
      <c r="WAX2" s="104"/>
      <c r="WBB2" s="104"/>
      <c r="WBF2" s="104"/>
      <c r="WBJ2" s="104"/>
      <c r="WBN2" s="104"/>
      <c r="WBR2" s="104"/>
      <c r="WBV2" s="104"/>
      <c r="WBZ2" s="104"/>
      <c r="WCD2" s="104"/>
      <c r="WCH2" s="104"/>
      <c r="WCL2" s="104"/>
      <c r="WCP2" s="104"/>
      <c r="WCT2" s="104"/>
      <c r="WCX2" s="104"/>
      <c r="WDB2" s="104"/>
      <c r="WDF2" s="104"/>
      <c r="WDJ2" s="104"/>
      <c r="WDN2" s="104"/>
      <c r="WDR2" s="104"/>
      <c r="WDV2" s="104"/>
      <c r="WDZ2" s="104"/>
      <c r="WED2" s="104"/>
      <c r="WEH2" s="104"/>
      <c r="WEL2" s="104"/>
      <c r="WEP2" s="104"/>
      <c r="WET2" s="104"/>
      <c r="WEX2" s="104"/>
      <c r="WFB2" s="104"/>
      <c r="WFF2" s="104"/>
      <c r="WFJ2" s="104"/>
      <c r="WFN2" s="104"/>
      <c r="WFR2" s="104"/>
      <c r="WFV2" s="104"/>
      <c r="WFZ2" s="104"/>
      <c r="WGD2" s="104"/>
      <c r="WGH2" s="104"/>
      <c r="WGL2" s="104"/>
      <c r="WGP2" s="104"/>
      <c r="WGT2" s="104"/>
      <c r="WGX2" s="104"/>
      <c r="WHB2" s="104"/>
      <c r="WHF2" s="104"/>
      <c r="WHJ2" s="104"/>
      <c r="WHN2" s="104"/>
      <c r="WHR2" s="104"/>
      <c r="WHV2" s="104"/>
      <c r="WHZ2" s="104"/>
      <c r="WID2" s="104"/>
      <c r="WIH2" s="104"/>
      <c r="WIL2" s="104"/>
      <c r="WIP2" s="104"/>
      <c r="WIT2" s="104"/>
      <c r="WIX2" s="104"/>
      <c r="WJB2" s="104"/>
      <c r="WJF2" s="104"/>
      <c r="WJJ2" s="104"/>
      <c r="WJN2" s="104"/>
      <c r="WJR2" s="104"/>
      <c r="WJV2" s="104"/>
      <c r="WJZ2" s="104"/>
      <c r="WKD2" s="104"/>
      <c r="WKH2" s="104"/>
      <c r="WKL2" s="104"/>
      <c r="WKP2" s="104"/>
      <c r="WKT2" s="104"/>
      <c r="WKX2" s="104"/>
      <c r="WLB2" s="104"/>
      <c r="WLF2" s="104"/>
      <c r="WLJ2" s="104"/>
      <c r="WLN2" s="104"/>
      <c r="WLR2" s="104"/>
      <c r="WLV2" s="104"/>
      <c r="WLZ2" s="104"/>
      <c r="WMD2" s="104"/>
      <c r="WMH2" s="104"/>
      <c r="WML2" s="104"/>
      <c r="WMP2" s="104"/>
      <c r="WMT2" s="104"/>
      <c r="WMX2" s="104"/>
      <c r="WNB2" s="104"/>
      <c r="WNF2" s="104"/>
      <c r="WNJ2" s="104"/>
      <c r="WNN2" s="104"/>
      <c r="WNR2" s="104"/>
      <c r="WNV2" s="104"/>
      <c r="WNZ2" s="104"/>
      <c r="WOD2" s="104"/>
      <c r="WOH2" s="104"/>
      <c r="WOL2" s="104"/>
      <c r="WOP2" s="104"/>
      <c r="WOT2" s="104"/>
      <c r="WOX2" s="104"/>
      <c r="WPB2" s="104"/>
      <c r="WPF2" s="104"/>
      <c r="WPJ2" s="104"/>
      <c r="WPN2" s="104"/>
      <c r="WPR2" s="104"/>
      <c r="WPV2" s="104"/>
      <c r="WPZ2" s="104"/>
      <c r="WQD2" s="104"/>
      <c r="WQH2" s="104"/>
      <c r="WQL2" s="104"/>
      <c r="WQP2" s="104"/>
      <c r="WQT2" s="104"/>
      <c r="WQX2" s="104"/>
      <c r="WRB2" s="104"/>
      <c r="WRF2" s="104"/>
      <c r="WRJ2" s="104"/>
      <c r="WRN2" s="104"/>
      <c r="WRR2" s="104"/>
      <c r="WRV2" s="104"/>
      <c r="WRZ2" s="104"/>
      <c r="WSD2" s="104"/>
      <c r="WSH2" s="104"/>
      <c r="WSL2" s="104"/>
      <c r="WSP2" s="104"/>
      <c r="WST2" s="104"/>
      <c r="WSX2" s="104"/>
      <c r="WTB2" s="104"/>
      <c r="WTF2" s="104"/>
      <c r="WTJ2" s="104"/>
      <c r="WTN2" s="104"/>
      <c r="WTR2" s="104"/>
      <c r="WTV2" s="104"/>
      <c r="WTZ2" s="104"/>
      <c r="WUD2" s="104"/>
      <c r="WUH2" s="104"/>
      <c r="WUL2" s="104"/>
      <c r="WUP2" s="104"/>
      <c r="WUT2" s="104"/>
      <c r="WUX2" s="104"/>
      <c r="WVB2" s="104"/>
      <c r="WVF2" s="104"/>
      <c r="WVJ2" s="104"/>
      <c r="WVN2" s="104"/>
      <c r="WVR2" s="104"/>
      <c r="WVV2" s="104"/>
      <c r="WVZ2" s="104"/>
      <c r="WWD2" s="104"/>
      <c r="WWH2" s="104"/>
      <c r="WWL2" s="104"/>
      <c r="WWP2" s="104"/>
      <c r="WWT2" s="104"/>
      <c r="WWX2" s="104"/>
      <c r="WXB2" s="104"/>
      <c r="WXF2" s="104"/>
      <c r="WXJ2" s="104"/>
      <c r="WXN2" s="104"/>
      <c r="WXR2" s="104"/>
      <c r="WXV2" s="104"/>
      <c r="WXZ2" s="104"/>
      <c r="WYD2" s="104"/>
      <c r="WYH2" s="104"/>
      <c r="WYL2" s="104"/>
      <c r="WYP2" s="104"/>
      <c r="WYT2" s="104"/>
      <c r="WYX2" s="104"/>
      <c r="WZB2" s="104"/>
      <c r="WZF2" s="104"/>
      <c r="WZJ2" s="104"/>
      <c r="WZN2" s="104"/>
      <c r="WZR2" s="104"/>
      <c r="WZV2" s="104"/>
      <c r="WZZ2" s="104"/>
      <c r="XAD2" s="104"/>
      <c r="XAH2" s="104"/>
      <c r="XAL2" s="104"/>
      <c r="XAP2" s="104"/>
      <c r="XAT2" s="104"/>
      <c r="XAX2" s="104"/>
      <c r="XBB2" s="104"/>
      <c r="XBF2" s="104"/>
      <c r="XBJ2" s="104"/>
      <c r="XBN2" s="104"/>
      <c r="XBR2" s="104"/>
      <c r="XBV2" s="104"/>
      <c r="XBZ2" s="104"/>
      <c r="XCD2" s="104"/>
      <c r="XCH2" s="104"/>
      <c r="XCL2" s="104"/>
      <c r="XCP2" s="104"/>
      <c r="XCT2" s="104"/>
      <c r="XCX2" s="104"/>
      <c r="XDB2" s="104"/>
      <c r="XDF2" s="104"/>
      <c r="XDJ2" s="104"/>
      <c r="XDN2" s="104"/>
      <c r="XDR2" s="104"/>
      <c r="XDV2" s="104"/>
      <c r="XDZ2" s="104"/>
      <c r="XED2" s="104"/>
      <c r="XEH2" s="104"/>
      <c r="XEL2" s="104"/>
      <c r="XEP2" s="104"/>
      <c r="XET2" s="104"/>
      <c r="XEX2" s="104"/>
      <c r="XFB2" s="104"/>
    </row>
    <row r="3" spans="1:1022 1026:2046 2050:3070 3074:4094 4098:5118 5122:6142 6146:7166 7170:8190 8194:9214 9218:10238 10242:11262 11266:12286 12290:13310 13314:14334 14338:15358 15362:16382" ht="15" customHeight="1" x14ac:dyDescent="0.25">
      <c r="A3" s="103" t="s">
        <v>135</v>
      </c>
      <c r="C3" s="102"/>
      <c r="D3" s="102"/>
      <c r="E3" s="101"/>
      <c r="F3" s="101"/>
    </row>
    <row r="4" spans="1:1022 1026:2046 2050:3070 3074:4094 4098:5118 5122:6142 6146:7166 7170:8190 8194:9214 9218:10238 10242:11262 11266:12286 12290:13310 13314:14334 14338:15358 15362:16382" ht="15" customHeight="1" x14ac:dyDescent="0.2">
      <c r="B4" s="100"/>
    </row>
    <row r="5" spans="1:1022 1026:2046 2050:3070 3074:4094 4098:5118 5122:6142 6146:7166 7170:8190 8194:9214 9218:10238 10242:11262 11266:12286 12290:13310 13314:14334 14338:15358 15362:16382" ht="15" customHeight="1" x14ac:dyDescent="0.2"/>
    <row r="6" spans="1:1022 1026:2046 2050:3070 3074:4094 4098:5118 5122:6142 6146:7166 7170:8190 8194:9214 9218:10238 10242:11262 11266:12286 12290:13310 13314:14334 14338:15358 15362:16382" ht="54.75" customHeight="1" thickBot="1" x14ac:dyDescent="0.25">
      <c r="A6" s="106" t="s">
        <v>134</v>
      </c>
      <c r="B6" s="106" t="s">
        <v>133</v>
      </c>
      <c r="C6" s="106" t="s">
        <v>132</v>
      </c>
      <c r="D6" s="106" t="s">
        <v>131</v>
      </c>
      <c r="E6" s="106" t="s">
        <v>130</v>
      </c>
      <c r="F6" s="106" t="s">
        <v>129</v>
      </c>
      <c r="G6" s="106" t="s">
        <v>128</v>
      </c>
      <c r="H6" s="106" t="s">
        <v>127</v>
      </c>
      <c r="I6" s="106" t="s">
        <v>126</v>
      </c>
    </row>
    <row r="7" spans="1:1022 1026:2046 2050:3070 3074:4094 4098:5118 5122:6142 6146:7166 7170:8190 8194:9214 9218:10238 10242:11262 11266:12286 12290:13310 13314:14334 14338:15358 15362:16382" ht="30" customHeight="1" x14ac:dyDescent="0.2">
      <c r="A7" s="118">
        <v>1</v>
      </c>
      <c r="B7" s="119" t="s">
        <v>139</v>
      </c>
      <c r="C7" s="120">
        <v>4.1500000000000004</v>
      </c>
      <c r="D7" s="120">
        <v>3.31</v>
      </c>
      <c r="E7" s="99">
        <v>1155</v>
      </c>
      <c r="F7" s="99"/>
      <c r="G7" s="99">
        <f t="shared" ref="G7:G15" si="0">E7+F7</f>
        <v>1155</v>
      </c>
      <c r="H7" s="127">
        <f t="shared" ref="H7:H15" si="1">G7*C7</f>
        <v>4793.25</v>
      </c>
      <c r="I7" s="127">
        <f t="shared" ref="I7:I15" si="2">G7*D7</f>
        <v>3823.05</v>
      </c>
    </row>
    <row r="8" spans="1:1022 1026:2046 2050:3070 3074:4094 4098:5118 5122:6142 6146:7166 7170:8190 8194:9214 9218:10238 10242:11262 11266:12286 12290:13310 13314:14334 14338:15358 15362:16382" ht="30" customHeight="1" x14ac:dyDescent="0.2">
      <c r="A8" s="121">
        <v>2</v>
      </c>
      <c r="B8" s="122" t="s">
        <v>138</v>
      </c>
      <c r="C8" s="123">
        <v>4.38</v>
      </c>
      <c r="D8" s="123">
        <v>3.31</v>
      </c>
      <c r="E8" s="97"/>
      <c r="F8" s="97">
        <v>64.099999999999994</v>
      </c>
      <c r="G8" s="97">
        <f t="shared" si="0"/>
        <v>64.099999999999994</v>
      </c>
      <c r="H8" s="128">
        <f t="shared" si="1"/>
        <v>280.75799999999998</v>
      </c>
      <c r="I8" s="128">
        <f t="shared" si="2"/>
        <v>212.17099999999999</v>
      </c>
    </row>
    <row r="9" spans="1:1022 1026:2046 2050:3070 3074:4094 4098:5118 5122:6142 6146:7166 7170:8190 8194:9214 9218:10238 10242:11262 11266:12286 12290:13310 13314:14334 14338:15358 15362:16382" ht="30" customHeight="1" x14ac:dyDescent="0.2">
      <c r="A9" s="121">
        <v>3</v>
      </c>
      <c r="B9" s="122" t="s">
        <v>140</v>
      </c>
      <c r="C9" s="123">
        <v>0.22500000000000001</v>
      </c>
      <c r="D9" s="123">
        <v>0.315</v>
      </c>
      <c r="E9" s="97">
        <v>71698</v>
      </c>
      <c r="F9" s="97">
        <v>9883</v>
      </c>
      <c r="G9" s="97">
        <f t="shared" si="0"/>
        <v>81581</v>
      </c>
      <c r="H9" s="128">
        <f t="shared" si="1"/>
        <v>18355.725000000002</v>
      </c>
      <c r="I9" s="128">
        <f t="shared" si="2"/>
        <v>25698.014999999999</v>
      </c>
    </row>
    <row r="10" spans="1:1022 1026:2046 2050:3070 3074:4094 4098:5118 5122:6142 6146:7166 7170:8190 8194:9214 9218:10238 10242:11262 11266:12286 12290:13310 13314:14334 14338:15358 15362:16382" ht="30" customHeight="1" x14ac:dyDescent="0.2">
      <c r="A10" s="121">
        <v>4</v>
      </c>
      <c r="B10" s="122" t="s">
        <v>141</v>
      </c>
      <c r="C10" s="123">
        <v>0.67</v>
      </c>
      <c r="D10" s="123">
        <v>1.05</v>
      </c>
      <c r="E10" s="97">
        <v>106551</v>
      </c>
      <c r="F10" s="97">
        <v>28735.5</v>
      </c>
      <c r="G10" s="97">
        <f t="shared" si="0"/>
        <v>135286.5</v>
      </c>
      <c r="H10" s="128">
        <f t="shared" si="1"/>
        <v>90641.955000000002</v>
      </c>
      <c r="I10" s="128">
        <f t="shared" si="2"/>
        <v>142050.82500000001</v>
      </c>
    </row>
    <row r="11" spans="1:1022 1026:2046 2050:3070 3074:4094 4098:5118 5122:6142 6146:7166 7170:8190 8194:9214 9218:10238 10242:11262 11266:12286 12290:13310 13314:14334 14338:15358 15362:16382" ht="30" customHeight="1" x14ac:dyDescent="0.2">
      <c r="A11" s="121">
        <v>5</v>
      </c>
      <c r="B11" s="122" t="s">
        <v>142</v>
      </c>
      <c r="C11" s="123">
        <v>0.71499999999999997</v>
      </c>
      <c r="D11" s="123">
        <v>0.88</v>
      </c>
      <c r="E11" s="97">
        <v>100226</v>
      </c>
      <c r="F11" s="97"/>
      <c r="G11" s="97">
        <f t="shared" si="0"/>
        <v>100226</v>
      </c>
      <c r="H11" s="128">
        <f t="shared" si="1"/>
        <v>71661.59</v>
      </c>
      <c r="I11" s="128">
        <f t="shared" si="2"/>
        <v>88198.88</v>
      </c>
    </row>
    <row r="12" spans="1:1022 1026:2046 2050:3070 3074:4094 4098:5118 5122:6142 6146:7166 7170:8190 8194:9214 9218:10238 10242:11262 11266:12286 12290:13310 13314:14334 14338:15358 15362:16382" ht="30" customHeight="1" x14ac:dyDescent="0.2">
      <c r="A12" s="121">
        <v>6</v>
      </c>
      <c r="B12" s="122" t="s">
        <v>143</v>
      </c>
      <c r="C12" s="123">
        <v>0.745</v>
      </c>
      <c r="D12" s="123">
        <v>1.03</v>
      </c>
      <c r="E12" s="97"/>
      <c r="F12" s="97">
        <v>1805.5</v>
      </c>
      <c r="G12" s="97">
        <f t="shared" si="0"/>
        <v>1805.5</v>
      </c>
      <c r="H12" s="128">
        <f t="shared" si="1"/>
        <v>1345.0975000000001</v>
      </c>
      <c r="I12" s="128">
        <f t="shared" si="2"/>
        <v>1859.665</v>
      </c>
    </row>
    <row r="13" spans="1:1022 1026:2046 2050:3070 3074:4094 4098:5118 5122:6142 6146:7166 7170:8190 8194:9214 9218:10238 10242:11262 11266:12286 12290:13310 13314:14334 14338:15358 15362:16382" ht="30" customHeight="1" x14ac:dyDescent="0.2">
      <c r="A13" s="121">
        <v>7</v>
      </c>
      <c r="B13" s="122" t="s">
        <v>144</v>
      </c>
      <c r="C13" s="123">
        <v>0.21</v>
      </c>
      <c r="D13" s="123">
        <v>0.2495</v>
      </c>
      <c r="E13" s="97">
        <v>1547534</v>
      </c>
      <c r="F13" s="97">
        <v>323105</v>
      </c>
      <c r="G13" s="97">
        <f t="shared" si="0"/>
        <v>1870639</v>
      </c>
      <c r="H13" s="128">
        <f t="shared" si="1"/>
        <v>392834.19</v>
      </c>
      <c r="I13" s="128">
        <f t="shared" si="2"/>
        <v>466724.43050000002</v>
      </c>
    </row>
    <row r="14" spans="1:1022 1026:2046 2050:3070 3074:4094 4098:5118 5122:6142 6146:7166 7170:8190 8194:9214 9218:10238 10242:11262 11266:12286 12290:13310 13314:14334 14338:15358 15362:16382" ht="30" customHeight="1" x14ac:dyDescent="0.2">
      <c r="A14" s="121">
        <v>8</v>
      </c>
      <c r="B14" s="122" t="s">
        <v>148</v>
      </c>
      <c r="C14" s="123">
        <v>0.11269999999999999</v>
      </c>
      <c r="D14" s="123">
        <v>0.15659999999999999</v>
      </c>
      <c r="E14" s="98">
        <v>683459</v>
      </c>
      <c r="F14" s="97"/>
      <c r="G14" s="97">
        <f t="shared" si="0"/>
        <v>683459</v>
      </c>
      <c r="H14" s="128">
        <f t="shared" si="1"/>
        <v>77025.829299999998</v>
      </c>
      <c r="I14" s="128">
        <f t="shared" si="2"/>
        <v>107029.67939999999</v>
      </c>
    </row>
    <row r="15" spans="1:1022 1026:2046 2050:3070 3074:4094 4098:5118 5122:6142 6146:7166 7170:8190 8194:9214 9218:10238 10242:11262 11266:12286 12290:13310 13314:14334 14338:15358 15362:16382" ht="30" customHeight="1" thickBot="1" x14ac:dyDescent="0.25">
      <c r="A15" s="124">
        <v>9</v>
      </c>
      <c r="B15" s="125" t="s">
        <v>145</v>
      </c>
      <c r="C15" s="126">
        <v>0.22</v>
      </c>
      <c r="D15" s="126">
        <v>0.25</v>
      </c>
      <c r="E15" s="96">
        <v>178510</v>
      </c>
      <c r="F15" s="96">
        <v>81248</v>
      </c>
      <c r="G15" s="96">
        <f t="shared" si="0"/>
        <v>259758</v>
      </c>
      <c r="H15" s="129">
        <f t="shared" si="1"/>
        <v>57146.76</v>
      </c>
      <c r="I15" s="129">
        <f t="shared" si="2"/>
        <v>64939.5</v>
      </c>
    </row>
    <row r="16" spans="1:1022 1026:2046 2050:3070 3074:4094 4098:5118 5122:6142 6146:7166 7170:8190 8194:9214 9218:10238 10242:11262 11266:12286 12290:13310 13314:14334 14338:15358 15362:16382" ht="30" customHeight="1" thickTop="1" x14ac:dyDescent="0.2">
      <c r="A16" s="107"/>
      <c r="B16" s="108"/>
      <c r="C16" s="109"/>
      <c r="D16" s="109" t="s">
        <v>147</v>
      </c>
      <c r="E16" s="110"/>
      <c r="F16" s="110"/>
      <c r="G16" s="111"/>
      <c r="H16" s="130">
        <f>SUM(H7:H15)</f>
        <v>714085.15480000002</v>
      </c>
      <c r="I16" s="131">
        <f>SUM(I7:I15)</f>
        <v>900536.21590000007</v>
      </c>
    </row>
    <row r="17" spans="1:9" ht="27.75" customHeight="1" x14ac:dyDescent="0.2">
      <c r="A17" s="112"/>
      <c r="B17" s="113"/>
      <c r="C17" s="114"/>
      <c r="D17" s="114" t="s">
        <v>146</v>
      </c>
      <c r="E17" s="115"/>
      <c r="F17" s="115"/>
      <c r="G17" s="115"/>
      <c r="H17" s="116"/>
      <c r="I17" s="117">
        <f>(I16-H16)/H16</f>
        <v>0.26110479940199988</v>
      </c>
    </row>
    <row r="18" spans="1:9" x14ac:dyDescent="0.2">
      <c r="H18" s="95"/>
    </row>
    <row r="20" spans="1:9" ht="20.100000000000001" customHeight="1" x14ac:dyDescent="0.2">
      <c r="D20" t="s">
        <v>149</v>
      </c>
      <c r="E20"/>
      <c r="F20"/>
      <c r="G20"/>
      <c r="I20" s="21">
        <v>678241</v>
      </c>
    </row>
    <row r="21" spans="1:9" ht="20.100000000000001" customHeight="1" x14ac:dyDescent="0.2">
      <c r="D21" s="3" t="s">
        <v>150</v>
      </c>
      <c r="E21" s="3"/>
      <c r="F21" s="3"/>
      <c r="G21" s="3"/>
      <c r="H21" s="45"/>
      <c r="I21" s="64">
        <f>I17</f>
        <v>0.26110479940199988</v>
      </c>
    </row>
    <row r="22" spans="1:9" ht="20.100000000000001" customHeight="1" x14ac:dyDescent="0.2">
      <c r="D22" s="1" t="s">
        <v>151</v>
      </c>
      <c r="E22"/>
      <c r="F22"/>
      <c r="G22"/>
      <c r="I22" s="21">
        <f>I20*I21</f>
        <v>177091.98025121179</v>
      </c>
    </row>
    <row r="23" spans="1:9" ht="20.100000000000001" customHeight="1" x14ac:dyDescent="0.2">
      <c r="G23" s="94"/>
    </row>
    <row r="31" spans="1:9" x14ac:dyDescent="0.2">
      <c r="H31" s="19"/>
    </row>
  </sheetData>
  <printOptions horizontalCentered="1"/>
  <pageMargins left="0.25" right="0.25" top="0.5" bottom="0.5" header="0.5" footer="0.5"/>
  <pageSetup scale="71" orientation="landscape" horizontalDpi="4294967294" verticalDpi="4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CAB5A1EBFF1343B6AAADD4FF252BEC" ma:contentTypeVersion="9" ma:contentTypeDescription="Create a new document." ma:contentTypeScope="" ma:versionID="eca72e97bba3f068198355297f0454f7">
  <xsd:schema xmlns:xsd="http://www.w3.org/2001/XMLSchema" xmlns:xs="http://www.w3.org/2001/XMLSchema" xmlns:p="http://schemas.microsoft.com/office/2006/metadata/properties" xmlns:ns2="9b9ba3d6-7156-40de-a57e-5822106df7c1" xmlns:ns3="495d4cd9-8825-4de7-af28-0c513c8f20dd" targetNamespace="http://schemas.microsoft.com/office/2006/metadata/properties" ma:root="true" ma:fieldsID="20c4d9fbc995f2f8aae6fd2d38aaf945" ns2:_="" ns3:_="">
    <xsd:import namespace="9b9ba3d6-7156-40de-a57e-5822106df7c1"/>
    <xsd:import namespace="495d4cd9-8825-4de7-af28-0c513c8f20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9ba3d6-7156-40de-a57e-5822106df7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6c267996-58d6-489c-8081-e2fdda6bb3d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5d4cd9-8825-4de7-af28-0c513c8f20dd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ac9690f8-7683-435c-9d6e-ef09cab123c1}" ma:internalName="TaxCatchAll" ma:showField="CatchAllData" ma:web="495d4cd9-8825-4de7-af28-0c513c8f20d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b9ba3d6-7156-40de-a57e-5822106df7c1">
      <Terms xmlns="http://schemas.microsoft.com/office/infopath/2007/PartnerControls"/>
    </lcf76f155ced4ddcb4097134ff3c332f>
    <TaxCatchAll xmlns="495d4cd9-8825-4de7-af28-0c513c8f20d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ED3CEB2-3C59-4A17-86A9-810BD6F650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9ba3d6-7156-40de-a57e-5822106df7c1"/>
    <ds:schemaRef ds:uri="495d4cd9-8825-4de7-af28-0c513c8f20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6EDE21-12D7-4268-8D71-E23804CAF567}">
  <ds:schemaRefs>
    <ds:schemaRef ds:uri="http://schemas.microsoft.com/office/2006/metadata/properties"/>
    <ds:schemaRef ds:uri="http://schemas.microsoft.com/office/infopath/2007/PartnerControls"/>
    <ds:schemaRef ds:uri="9b9ba3d6-7156-40de-a57e-5822106df7c1"/>
    <ds:schemaRef ds:uri="495d4cd9-8825-4de7-af28-0c513c8f20dd"/>
  </ds:schemaRefs>
</ds:datastoreItem>
</file>

<file path=customXml/itemProps3.xml><?xml version="1.0" encoding="utf-8"?>
<ds:datastoreItem xmlns:ds="http://schemas.openxmlformats.org/officeDocument/2006/customXml" ds:itemID="{3F6767C1-2923-44DA-8AB4-48C7FB38468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Salary Adjust</vt:lpstr>
      <vt:lpstr>Benefit Adjust 1</vt:lpstr>
      <vt:lpstr>Benefit Adjust 2</vt:lpstr>
      <vt:lpstr>Water Purchase Adjust</vt:lpstr>
      <vt:lpstr>Chemical Adjust</vt:lpstr>
      <vt:lpstr>'Chemical Adjust'!Print_Area</vt:lpstr>
      <vt:lpstr>'Salary Adjust'!Print_Area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VAUGHN WILLIAMS</dc:creator>
  <cp:keywords/>
  <dc:description/>
  <cp:lastModifiedBy>VAUGHN WILLIAMS</cp:lastModifiedBy>
  <cp:revision/>
  <dcterms:created xsi:type="dcterms:W3CDTF">2023-03-17T19:57:22Z</dcterms:created>
  <dcterms:modified xsi:type="dcterms:W3CDTF">2023-06-29T22:00:02Z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0x01010064CAB5A1EBFF1343B6AAADD4FF252BEC</vt:lpwstr>
  </property>
</Properties>
</file>