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C:\Users\emily.childress\OneDrive - Stoll Keenon Ogden\Emily Utility Documents\Water Districts\Hardin Co. WD No. 2\HCWD2 Rate Case\Responses to PSC-2\"/>
    </mc:Choice>
  </mc:AlternateContent>
  <xr:revisionPtr revIDLastSave="0" documentId="13_ncr:1_{49AF9EA5-1DE3-4E9E-934B-C6AFA1F3220C}" xr6:coauthVersionLast="47" xr6:coauthVersionMax="47" xr10:uidLastSave="{00000000-0000-0000-0000-000000000000}"/>
  <bookViews>
    <workbookView xWindow="-120" yWindow="-120" windowWidth="19440" windowHeight="15000" xr2:uid="{712B97CD-BC47-4721-906D-95A1E9EF61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 l="1"/>
  <c r="K14" i="1"/>
  <c r="K7" i="1"/>
  <c r="K8" i="1"/>
  <c r="K9" i="1"/>
  <c r="K10" i="1"/>
  <c r="K11" i="1"/>
  <c r="K12" i="1"/>
  <c r="K13" i="1"/>
  <c r="G7" i="1"/>
  <c r="G8" i="1"/>
  <c r="G9" i="1"/>
  <c r="G10" i="1"/>
  <c r="G11" i="1"/>
  <c r="G12" i="1"/>
  <c r="G13" i="1"/>
  <c r="G6" i="1"/>
  <c r="H13" i="1"/>
  <c r="I7" i="1"/>
  <c r="I8" i="1"/>
  <c r="I9" i="1"/>
  <c r="I10" i="1"/>
  <c r="I11" i="1"/>
  <c r="I12" i="1"/>
  <c r="I13" i="1"/>
  <c r="I6" i="1"/>
  <c r="H7" i="1"/>
  <c r="H8" i="1"/>
  <c r="H9" i="1"/>
  <c r="H10" i="1"/>
  <c r="H11" i="1"/>
  <c r="H12" i="1"/>
  <c r="H6" i="1"/>
  <c r="I14" i="1" l="1"/>
  <c r="H14" i="1"/>
</calcChain>
</file>

<file path=xl/sharedStrings.xml><?xml version="1.0" encoding="utf-8"?>
<sst xmlns="http://schemas.openxmlformats.org/spreadsheetml/2006/main" count="45" uniqueCount="26">
  <si>
    <t>Hardin County Water District No. 2</t>
  </si>
  <si>
    <t>Chemical Cost Comparisons</t>
  </si>
  <si>
    <t>Pounds Used in 2022</t>
  </si>
  <si>
    <t>Chemical</t>
  </si>
  <si>
    <t>Chlorine</t>
  </si>
  <si>
    <t>Hydrofluosilicic Acid</t>
  </si>
  <si>
    <t>2022 Unit Price per lb.</t>
  </si>
  <si>
    <t>2023 Unit Price per lb.</t>
  </si>
  <si>
    <t>Unit Price Trend 2022 to 2023</t>
  </si>
  <si>
    <t>(Bulk delivery)</t>
  </si>
  <si>
    <t>(40-55 lb. bags)</t>
  </si>
  <si>
    <t>(Bulk bags)</t>
  </si>
  <si>
    <t>(Ton cylinders)</t>
  </si>
  <si>
    <t xml:space="preserve">Liquid Ammonium Sulfate 40% </t>
  </si>
  <si>
    <r>
      <t>Polyaluminum Chloride</t>
    </r>
    <r>
      <rPr>
        <sz val="12"/>
        <color theme="1"/>
        <rFont val="Times New Roman"/>
        <family val="1"/>
      </rPr>
      <t xml:space="preserve"> </t>
    </r>
  </si>
  <si>
    <t xml:space="preserve">Powdered Activated Carbon </t>
  </si>
  <si>
    <t xml:space="preserve">Sodium Hydroxide 25% </t>
  </si>
  <si>
    <t>2022 Total Cost</t>
  </si>
  <si>
    <t>2023 Total Cost Estimate*</t>
  </si>
  <si>
    <t>Potassium Permanganate**</t>
  </si>
  <si>
    <t>(55 lb. buckets - 330.75 lb. drums)</t>
  </si>
  <si>
    <t>Total Cost Trend 2022 to 2023</t>
  </si>
  <si>
    <t>* The Total Cost Estimate for 2023 assumes that the same volume of chemicals were purchased in 2023 as in 2022.</t>
  </si>
  <si>
    <t>▼</t>
  </si>
  <si>
    <t>▲</t>
  </si>
  <si>
    <t xml:space="preserve">** Hardin County Water District No. 2 purchased both 55 lb. buckets and 330.75 lb. drums of Potassium Permanganate in 2022, but it has instead purchased only 55 lb. buckets in 2023. While there is a minor difference in unit price between the two (with 55 lb. buckets priced 23¢ higher than 330.75 lb. drums in 2022), this comparison uses the unit price for the 330.75 lb. drums for 2022, and the unit price for the 55 lb. buckets for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</si>
</sst>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_);_(&quot;$&quot;* \(#,##0.0000\);_(&quot;$&quot;* &quot;-&quot;??_);_(@_)"/>
    <numFmt numFmtId="165" formatCode="_(&quot;$&quot;* #,##0_);_(&quot;$&quot;* \(#,##0\);_(&quot;$&quot;* &quot;-&quot;??_);_(@_)"/>
  </numFmts>
  <fonts count="10" x14ac:knownFonts="1">
    <font>
      <sz val="11"/>
      <color theme="1"/>
      <name val="Aptos Narrow"/>
      <family val="2"/>
      <scheme val="minor"/>
    </font>
    <font>
      <sz val="11"/>
      <color theme="1"/>
      <name val="Aptos Narrow"/>
      <family val="2"/>
      <scheme val="minor"/>
    </font>
    <font>
      <sz val="10"/>
      <name val="Arial"/>
      <family val="2"/>
    </font>
    <font>
      <sz val="14"/>
      <color theme="1"/>
      <name val="Times New Roman"/>
      <family val="1"/>
    </font>
    <font>
      <sz val="14"/>
      <color theme="6"/>
      <name val="Times New Roman"/>
      <family val="1"/>
    </font>
    <font>
      <sz val="14"/>
      <color rgb="FFC00000"/>
      <name val="Times New Roman"/>
      <family val="1"/>
    </font>
    <font>
      <sz val="12"/>
      <color theme="1"/>
      <name val="Times New Roman"/>
      <family val="1"/>
    </font>
    <font>
      <b/>
      <sz val="16"/>
      <color theme="1"/>
      <name val="Times New Roman"/>
      <family val="1"/>
    </font>
    <font>
      <b/>
      <sz val="16"/>
      <color theme="6"/>
      <name val="Times New Roman"/>
      <family val="1"/>
    </font>
    <font>
      <b/>
      <sz val="16"/>
      <name val="Times New Roman"/>
      <family val="1"/>
    </font>
  </fonts>
  <fills count="2">
    <fill>
      <patternFill patternType="none"/>
    </fill>
    <fill>
      <patternFill patternType="gray125"/>
    </fill>
  </fills>
  <borders count="15">
    <border>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36">
    <xf numFmtId="0" fontId="0" fillId="0" borderId="0" xfId="0"/>
    <xf numFmtId="9" fontId="0" fillId="0" borderId="0" xfId="2" applyFont="1"/>
    <xf numFmtId="10" fontId="0" fillId="0" borderId="0" xfId="2" applyNumberFormat="1" applyFont="1"/>
    <xf numFmtId="0" fontId="3" fillId="0" borderId="0" xfId="0" applyFont="1"/>
    <xf numFmtId="0" fontId="3"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3" fillId="0" borderId="6" xfId="0" applyFont="1" applyBorder="1" applyAlignment="1">
      <alignment vertical="center" wrapText="1"/>
    </xf>
    <xf numFmtId="3" fontId="3" fillId="0" borderId="2" xfId="0" applyNumberFormat="1" applyFont="1" applyBorder="1" applyAlignment="1">
      <alignment vertical="center"/>
    </xf>
    <xf numFmtId="164" fontId="3" fillId="0" borderId="5" xfId="1" applyNumberFormat="1" applyFont="1" applyBorder="1" applyAlignment="1">
      <alignment vertical="center"/>
    </xf>
    <xf numFmtId="165" fontId="0" fillId="0" borderId="0" xfId="0" applyNumberFormat="1"/>
    <xf numFmtId="3" fontId="3" fillId="0" borderId="3" xfId="0" applyNumberFormat="1" applyFont="1" applyBorder="1" applyAlignment="1">
      <alignment vertical="center"/>
    </xf>
    <xf numFmtId="164" fontId="3" fillId="0" borderId="7" xfId="1" applyNumberFormat="1" applyFont="1" applyBorder="1" applyAlignment="1">
      <alignment vertical="center"/>
    </xf>
    <xf numFmtId="0" fontId="3" fillId="0" borderId="4" xfId="0" applyFont="1" applyBorder="1" applyAlignment="1">
      <alignment horizontal="center" vertical="center" wrapText="1"/>
    </xf>
    <xf numFmtId="164" fontId="3" fillId="0" borderId="5" xfId="1" applyNumberFormat="1" applyFont="1" applyBorder="1" applyAlignment="1">
      <alignment vertical="center" wrapText="1"/>
    </xf>
    <xf numFmtId="165" fontId="3" fillId="0" borderId="7" xfId="0" applyNumberFormat="1" applyFont="1" applyBorder="1" applyAlignment="1">
      <alignment vertical="center"/>
    </xf>
    <xf numFmtId="165" fontId="3" fillId="0" borderId="5" xfId="0" applyNumberFormat="1" applyFont="1" applyBorder="1" applyAlignment="1">
      <alignment vertical="center"/>
    </xf>
    <xf numFmtId="0" fontId="0" fillId="0" borderId="0" xfId="0" applyAlignment="1">
      <alignment vertical="center"/>
    </xf>
    <xf numFmtId="165" fontId="7" fillId="0" borderId="8" xfId="0" applyNumberFormat="1" applyFont="1" applyBorder="1" applyAlignment="1">
      <alignment vertical="center"/>
    </xf>
    <xf numFmtId="10" fontId="4" fillId="0" borderId="2" xfId="2" applyNumberFormat="1" applyFont="1" applyBorder="1" applyAlignment="1">
      <alignment horizontal="right" vertical="center"/>
    </xf>
    <xf numFmtId="10" fontId="5" fillId="0" borderId="2" xfId="2" applyNumberFormat="1" applyFont="1" applyBorder="1" applyAlignment="1">
      <alignment horizontal="right" vertical="center"/>
    </xf>
    <xf numFmtId="164" fontId="4" fillId="0" borderId="1" xfId="1" applyNumberFormat="1" applyFont="1" applyBorder="1" applyAlignment="1">
      <alignment horizontal="right" vertical="center"/>
    </xf>
    <xf numFmtId="164" fontId="5" fillId="0" borderId="1" xfId="1" applyNumberFormat="1" applyFont="1" applyBorder="1" applyAlignment="1">
      <alignment horizontal="right" vertical="center"/>
    </xf>
    <xf numFmtId="165" fontId="4" fillId="0" borderId="3" xfId="1" applyNumberFormat="1" applyFont="1" applyBorder="1" applyAlignment="1">
      <alignment horizontal="right" vertical="center"/>
    </xf>
    <xf numFmtId="165" fontId="4" fillId="0" borderId="2" xfId="1" applyNumberFormat="1" applyFont="1" applyBorder="1" applyAlignment="1">
      <alignment horizontal="right" vertical="center"/>
    </xf>
    <xf numFmtId="165" fontId="8" fillId="0" borderId="12" xfId="1" applyNumberFormat="1" applyFont="1" applyBorder="1" applyAlignment="1">
      <alignment horizontal="center" vertical="center"/>
    </xf>
    <xf numFmtId="165" fontId="5" fillId="0" borderId="3" xfId="1" applyNumberFormat="1" applyFont="1" applyBorder="1" applyAlignment="1">
      <alignment horizontal="right" vertical="center"/>
    </xf>
    <xf numFmtId="165" fontId="7" fillId="0" borderId="14" xfId="0" applyNumberFormat="1" applyFont="1" applyBorder="1" applyAlignment="1">
      <alignment vertical="center"/>
    </xf>
    <xf numFmtId="165" fontId="5" fillId="0" borderId="11" xfId="0" applyNumberFormat="1" applyFont="1" applyBorder="1" applyAlignment="1">
      <alignment horizontal="right" vertical="center"/>
    </xf>
    <xf numFmtId="165" fontId="8" fillId="0" borderId="13" xfId="0" applyNumberFormat="1" applyFont="1" applyBorder="1" applyAlignment="1">
      <alignment horizontal="right" vertical="center"/>
    </xf>
    <xf numFmtId="0" fontId="9" fillId="0" borderId="0" xfId="3" applyFont="1" applyAlignment="1">
      <alignment horizontal="center"/>
    </xf>
    <xf numFmtId="0" fontId="7" fillId="0" borderId="0" xfId="0" applyFont="1" applyAlignment="1">
      <alignment horizontal="center"/>
    </xf>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cellXfs>
  <cellStyles count="4">
    <cellStyle name="Currency" xfId="1" builtinId="4"/>
    <cellStyle name="Normal" xfId="0" builtinId="0"/>
    <cellStyle name="Normal 2" xfId="3" xr:uid="{34E57444-1866-430E-9FAE-2F17FE95317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EC53C-C632-4264-B71B-4BCCA6E0935E}">
  <sheetPr>
    <pageSetUpPr fitToPage="1"/>
  </sheetPr>
  <dimension ref="A1:K22"/>
  <sheetViews>
    <sheetView tabSelected="1" zoomScale="85" zoomScaleNormal="85" workbookViewId="0">
      <selection activeCell="F1" sqref="F1"/>
    </sheetView>
  </sheetViews>
  <sheetFormatPr defaultRowHeight="15" x14ac:dyDescent="0.25"/>
  <cols>
    <col min="1" max="1" width="24.5703125" customWidth="1"/>
    <col min="2" max="2" width="19.28515625" customWidth="1"/>
    <col min="3" max="4" width="15.42578125" customWidth="1"/>
    <col min="5" max="5" width="14.85546875" customWidth="1"/>
    <col min="6" max="6" width="6.140625" customWidth="1"/>
    <col min="7" max="7" width="11.5703125" customWidth="1"/>
    <col min="8" max="8" width="16.140625" bestFit="1" customWidth="1"/>
    <col min="9" max="9" width="16.28515625" bestFit="1" customWidth="1"/>
    <col min="10" max="10" width="5" customWidth="1"/>
    <col min="11" max="11" width="14.5703125" customWidth="1"/>
  </cols>
  <sheetData>
    <row r="1" spans="1:11" ht="49.5" customHeight="1" x14ac:dyDescent="0.25"/>
    <row r="2" spans="1:11" ht="20.25" customHeight="1" x14ac:dyDescent="0.3">
      <c r="A2" s="30" t="s">
        <v>0</v>
      </c>
      <c r="B2" s="30"/>
      <c r="C2" s="30"/>
      <c r="D2" s="30"/>
      <c r="E2" s="30"/>
      <c r="F2" s="30"/>
      <c r="G2" s="30"/>
      <c r="H2" s="30"/>
      <c r="I2" s="30"/>
      <c r="J2" s="30"/>
      <c r="K2" s="30"/>
    </row>
    <row r="3" spans="1:11" ht="20.25" customHeight="1" x14ac:dyDescent="0.3">
      <c r="A3" s="31" t="s">
        <v>1</v>
      </c>
      <c r="B3" s="31"/>
      <c r="C3" s="31"/>
      <c r="D3" s="31"/>
      <c r="E3" s="31"/>
      <c r="F3" s="31"/>
      <c r="G3" s="31"/>
      <c r="H3" s="31"/>
      <c r="I3" s="31"/>
      <c r="J3" s="31"/>
      <c r="K3" s="31"/>
    </row>
    <row r="4" spans="1:11" ht="18.75" x14ac:dyDescent="0.3">
      <c r="A4" s="3"/>
      <c r="B4" s="3"/>
      <c r="C4" s="3"/>
      <c r="D4" s="3"/>
      <c r="E4" s="3"/>
      <c r="F4" s="3"/>
      <c r="G4" s="3"/>
      <c r="H4" s="3"/>
      <c r="I4" s="3"/>
      <c r="J4" s="3"/>
    </row>
    <row r="5" spans="1:11" ht="57" thickBot="1" x14ac:dyDescent="0.3">
      <c r="A5" s="32" t="s">
        <v>3</v>
      </c>
      <c r="B5" s="32"/>
      <c r="C5" s="13" t="s">
        <v>2</v>
      </c>
      <c r="D5" s="13" t="s">
        <v>6</v>
      </c>
      <c r="E5" s="13" t="s">
        <v>7</v>
      </c>
      <c r="F5" s="33" t="s">
        <v>8</v>
      </c>
      <c r="G5" s="34"/>
      <c r="H5" s="13" t="s">
        <v>17</v>
      </c>
      <c r="I5" s="13" t="s">
        <v>18</v>
      </c>
      <c r="J5" s="33" t="s">
        <v>21</v>
      </c>
      <c r="K5" s="34"/>
    </row>
    <row r="6" spans="1:11" ht="19.5" thickBot="1" x14ac:dyDescent="0.3">
      <c r="A6" s="7" t="s">
        <v>4</v>
      </c>
      <c r="B6" s="6" t="s">
        <v>12</v>
      </c>
      <c r="C6" s="11">
        <v>135287</v>
      </c>
      <c r="D6" s="12">
        <v>0.67</v>
      </c>
      <c r="E6" s="12">
        <v>1.05</v>
      </c>
      <c r="F6" s="21" t="s">
        <v>24</v>
      </c>
      <c r="G6" s="19">
        <f>(E6-D6)/D6</f>
        <v>0.56716417910447758</v>
      </c>
      <c r="H6" s="15">
        <f>C6*D6</f>
        <v>90642.290000000008</v>
      </c>
      <c r="I6" s="16">
        <f>C6*E6</f>
        <v>142051.35</v>
      </c>
      <c r="J6" s="21" t="s">
        <v>24</v>
      </c>
      <c r="K6" s="23">
        <f>I6-H6</f>
        <v>51409.06</v>
      </c>
    </row>
    <row r="7" spans="1:11" ht="38.25" thickBot="1" x14ac:dyDescent="0.3">
      <c r="A7" s="4" t="s">
        <v>13</v>
      </c>
      <c r="B7" s="5" t="s">
        <v>9</v>
      </c>
      <c r="C7" s="8">
        <v>259758</v>
      </c>
      <c r="D7" s="9">
        <v>0.22</v>
      </c>
      <c r="E7" s="9">
        <v>0.255</v>
      </c>
      <c r="F7" s="21" t="s">
        <v>24</v>
      </c>
      <c r="G7" s="19">
        <f t="shared" ref="G7:G13" si="0">(E7-D7)/D7</f>
        <v>0.15909090909090912</v>
      </c>
      <c r="H7" s="16">
        <f t="shared" ref="H7:H12" si="1">C7*D7</f>
        <v>57146.76</v>
      </c>
      <c r="I7" s="16">
        <f t="shared" ref="I7:I13" si="2">C7*E7</f>
        <v>66238.290000000008</v>
      </c>
      <c r="J7" s="21" t="s">
        <v>24</v>
      </c>
      <c r="K7" s="24">
        <f t="shared" ref="K7:K13" si="3">I7-H7</f>
        <v>9091.5300000000061</v>
      </c>
    </row>
    <row r="8" spans="1:11" ht="38.25" thickBot="1" x14ac:dyDescent="0.3">
      <c r="A8" s="4" t="s">
        <v>14</v>
      </c>
      <c r="B8" s="5" t="s">
        <v>9</v>
      </c>
      <c r="C8" s="8">
        <v>1870639</v>
      </c>
      <c r="D8" s="9">
        <v>0.21</v>
      </c>
      <c r="E8" s="9">
        <v>0.2495</v>
      </c>
      <c r="F8" s="21" t="s">
        <v>24</v>
      </c>
      <c r="G8" s="19">
        <f t="shared" si="0"/>
        <v>0.18809523809523815</v>
      </c>
      <c r="H8" s="16">
        <f t="shared" si="1"/>
        <v>392834.19</v>
      </c>
      <c r="I8" s="16">
        <f t="shared" si="2"/>
        <v>466724.43050000002</v>
      </c>
      <c r="J8" s="21" t="s">
        <v>24</v>
      </c>
      <c r="K8" s="24">
        <f t="shared" si="3"/>
        <v>73890.240500000014</v>
      </c>
    </row>
    <row r="9" spans="1:11" ht="19.5" thickBot="1" x14ac:dyDescent="0.3">
      <c r="A9" s="4" t="s">
        <v>5</v>
      </c>
      <c r="B9" s="5" t="s">
        <v>9</v>
      </c>
      <c r="C9" s="8">
        <v>81581</v>
      </c>
      <c r="D9" s="9">
        <v>0.22500000000000001</v>
      </c>
      <c r="E9" s="9">
        <v>0.315</v>
      </c>
      <c r="F9" s="21" t="s">
        <v>24</v>
      </c>
      <c r="G9" s="19">
        <f t="shared" si="0"/>
        <v>0.39999999999999997</v>
      </c>
      <c r="H9" s="16">
        <f t="shared" si="1"/>
        <v>18355.725000000002</v>
      </c>
      <c r="I9" s="16">
        <f t="shared" si="2"/>
        <v>25698.014999999999</v>
      </c>
      <c r="J9" s="21" t="s">
        <v>24</v>
      </c>
      <c r="K9" s="24">
        <f t="shared" si="3"/>
        <v>7342.2899999999972</v>
      </c>
    </row>
    <row r="10" spans="1:11" ht="38.25" thickBot="1" x14ac:dyDescent="0.3">
      <c r="A10" s="4" t="s">
        <v>15</v>
      </c>
      <c r="B10" s="5" t="s">
        <v>11</v>
      </c>
      <c r="C10" s="8">
        <v>100226</v>
      </c>
      <c r="D10" s="9">
        <v>0.71499999999999997</v>
      </c>
      <c r="E10" s="9">
        <v>0.88</v>
      </c>
      <c r="F10" s="21" t="s">
        <v>24</v>
      </c>
      <c r="G10" s="19">
        <f t="shared" si="0"/>
        <v>0.23076923076923084</v>
      </c>
      <c r="H10" s="16">
        <f t="shared" si="1"/>
        <v>71661.59</v>
      </c>
      <c r="I10" s="16">
        <f t="shared" si="2"/>
        <v>88198.88</v>
      </c>
      <c r="J10" s="21" t="s">
        <v>24</v>
      </c>
      <c r="K10" s="24">
        <f t="shared" si="3"/>
        <v>16537.290000000008</v>
      </c>
    </row>
    <row r="11" spans="1:11" ht="38.25" thickBot="1" x14ac:dyDescent="0.3">
      <c r="A11" s="4" t="s">
        <v>15</v>
      </c>
      <c r="B11" s="5" t="s">
        <v>10</v>
      </c>
      <c r="C11" s="8">
        <v>1806</v>
      </c>
      <c r="D11" s="9">
        <v>0.745</v>
      </c>
      <c r="E11" s="9">
        <v>1.03</v>
      </c>
      <c r="F11" s="21" t="s">
        <v>24</v>
      </c>
      <c r="G11" s="19">
        <f t="shared" si="0"/>
        <v>0.38255033557046986</v>
      </c>
      <c r="H11" s="16">
        <f t="shared" si="1"/>
        <v>1345.47</v>
      </c>
      <c r="I11" s="16">
        <f t="shared" si="2"/>
        <v>1860.18</v>
      </c>
      <c r="J11" s="21" t="s">
        <v>24</v>
      </c>
      <c r="K11" s="24">
        <f t="shared" si="3"/>
        <v>514.71</v>
      </c>
    </row>
    <row r="12" spans="1:11" ht="38.25" thickBot="1" x14ac:dyDescent="0.3">
      <c r="A12" s="4" t="s">
        <v>16</v>
      </c>
      <c r="B12" s="5" t="s">
        <v>9</v>
      </c>
      <c r="C12" s="8">
        <v>683459</v>
      </c>
      <c r="D12" s="9">
        <v>0.11269999999999999</v>
      </c>
      <c r="E12" s="9">
        <v>0.15659999999999999</v>
      </c>
      <c r="F12" s="21" t="s">
        <v>24</v>
      </c>
      <c r="G12" s="19">
        <f t="shared" si="0"/>
        <v>0.38952972493345162</v>
      </c>
      <c r="H12" s="16">
        <f t="shared" si="1"/>
        <v>77025.829299999998</v>
      </c>
      <c r="I12" s="16">
        <f t="shared" si="2"/>
        <v>107029.67939999999</v>
      </c>
      <c r="J12" s="21" t="s">
        <v>24</v>
      </c>
      <c r="K12" s="24">
        <f t="shared" si="3"/>
        <v>30003.850099999996</v>
      </c>
    </row>
    <row r="13" spans="1:11" ht="45" customHeight="1" thickBot="1" x14ac:dyDescent="0.3">
      <c r="A13" s="4" t="s">
        <v>19</v>
      </c>
      <c r="B13" s="5" t="s">
        <v>20</v>
      </c>
      <c r="C13" s="8">
        <v>1219</v>
      </c>
      <c r="D13" s="14">
        <v>5.5</v>
      </c>
      <c r="E13" s="9">
        <v>5.24</v>
      </c>
      <c r="F13" s="22" t="s">
        <v>23</v>
      </c>
      <c r="G13" s="20">
        <f t="shared" si="0"/>
        <v>-4.7272727272727237E-2</v>
      </c>
      <c r="H13" s="16">
        <f>C13*D13</f>
        <v>6704.5</v>
      </c>
      <c r="I13" s="16">
        <f t="shared" si="2"/>
        <v>6387.56</v>
      </c>
      <c r="J13" s="28" t="s">
        <v>23</v>
      </c>
      <c r="K13" s="26">
        <f t="shared" si="3"/>
        <v>-316.9399999999996</v>
      </c>
    </row>
    <row r="14" spans="1:11" ht="21" thickBot="1" x14ac:dyDescent="0.3">
      <c r="C14" s="17"/>
      <c r="D14" s="17"/>
      <c r="E14" s="17"/>
      <c r="F14" s="17"/>
      <c r="G14" s="17"/>
      <c r="H14" s="18">
        <f>SUM(H6:H13)</f>
        <v>715716.35429999989</v>
      </c>
      <c r="I14" s="27">
        <f>SUM(I6:I13)</f>
        <v>904188.38490000018</v>
      </c>
      <c r="J14" s="29" t="s">
        <v>24</v>
      </c>
      <c r="K14" s="25">
        <f>I14-H14</f>
        <v>188472.03060000029</v>
      </c>
    </row>
    <row r="15" spans="1:11" ht="39" customHeight="1" x14ac:dyDescent="0.25"/>
    <row r="16" spans="1:11" ht="18.75" x14ac:dyDescent="0.3">
      <c r="A16" s="3" t="s">
        <v>22</v>
      </c>
      <c r="J16" s="2"/>
    </row>
    <row r="17" spans="1:11" ht="15" customHeight="1" x14ac:dyDescent="0.25">
      <c r="A17" s="35" t="s">
        <v>25</v>
      </c>
      <c r="B17" s="35"/>
      <c r="C17" s="35"/>
      <c r="D17" s="35"/>
      <c r="E17" s="35"/>
      <c r="F17" s="35"/>
      <c r="G17" s="35"/>
      <c r="H17" s="35"/>
      <c r="I17" s="35"/>
      <c r="J17" s="35"/>
      <c r="K17" s="35"/>
    </row>
    <row r="18" spans="1:11" ht="58.5" customHeight="1" x14ac:dyDescent="0.25">
      <c r="A18" s="35"/>
      <c r="B18" s="35"/>
      <c r="C18" s="35"/>
      <c r="D18" s="35"/>
      <c r="E18" s="35"/>
      <c r="F18" s="35"/>
      <c r="G18" s="35"/>
      <c r="H18" s="35"/>
      <c r="I18" s="35"/>
      <c r="J18" s="35"/>
      <c r="K18" s="35"/>
    </row>
    <row r="21" spans="1:11" x14ac:dyDescent="0.25">
      <c r="H21" s="2"/>
      <c r="I21" s="1"/>
    </row>
    <row r="22" spans="1:11" x14ac:dyDescent="0.25">
      <c r="E22" s="2"/>
      <c r="F22" s="2"/>
      <c r="G22" s="10"/>
    </row>
  </sheetData>
  <mergeCells count="6">
    <mergeCell ref="A17:K18"/>
    <mergeCell ref="A2:K2"/>
    <mergeCell ref="A3:K3"/>
    <mergeCell ref="A5:B5"/>
    <mergeCell ref="J5:K5"/>
    <mergeCell ref="F5:G5"/>
  </mergeCells>
  <pageMargins left="0.7" right="0.7"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Childress</dc:creator>
  <cp:lastModifiedBy>Emily Childress</cp:lastModifiedBy>
  <cp:lastPrinted>2023-11-17T13:41:06Z</cp:lastPrinted>
  <dcterms:created xsi:type="dcterms:W3CDTF">2023-11-16T13:36:01Z</dcterms:created>
  <dcterms:modified xsi:type="dcterms:W3CDTF">2023-11-17T13:50:53Z</dcterms:modified>
</cp:coreProperties>
</file>