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Supplemental Data Request\"/>
    </mc:Choice>
  </mc:AlternateContent>
  <xr:revisionPtr revIDLastSave="0" documentId="13_ncr:1_{5ADA1282-30F8-4440-8EEE-E3140906D2B5}" xr6:coauthVersionLast="47" xr6:coauthVersionMax="47" xr10:uidLastSave="{00000000-0000-0000-0000-000000000000}"/>
  <bookViews>
    <workbookView xWindow="-120" yWindow="-120" windowWidth="19440" windowHeight="15000" xr2:uid="{4A1E7862-8F5A-4CB4-B84D-205C7CA83B5F}"/>
  </bookViews>
  <sheets>
    <sheet name="Exhibit AG 2-6" sheetId="1" r:id="rId1"/>
  </sheets>
  <definedNames>
    <definedName name="_xlnm.Print_Area" localSheetId="0">'Exhibit AG 2-6'!$A$1:$K$44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J13" i="1"/>
  <c r="K13" i="1" s="1"/>
  <c r="J12" i="1"/>
  <c r="K12" i="1" s="1"/>
  <c r="J11" i="1"/>
  <c r="K11" i="1" s="1"/>
  <c r="J10" i="1"/>
  <c r="K10" i="1" s="1"/>
  <c r="K3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<sst xmlns="http://schemas.openxmlformats.org/spreadsheetml/2006/main" count="33" uniqueCount="33">
  <si>
    <t>#</t>
  </si>
  <si>
    <t>Note #</t>
  </si>
  <si>
    <t>F0010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</si>
  <si>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</si>
  <si>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</si>
  <si>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</si>
  <si>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</si>
  <si>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</si>
  <si>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</si>
  <si>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</si>
  <si>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</si>
  <si>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</si>
  <si>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</si>
  <si>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</si>
  <si>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</si>
  <si>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</si>
  <si>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</si>
  <si>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</si>
  <si>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H0095</t>
  </si>
  <si>
    <t>0004 0005</t>
  </si>
  <si>
    <t>0004 0006</t>
  </si>
  <si>
    <t xml:space="preserve">Fleming-Mason Energy Cooperative, Inc. </t>
  </si>
  <si>
    <t>Case No. 2023-00223</t>
  </si>
  <si>
    <t>Outstanding
 Principal 
12/31/22</t>
  </si>
  <si>
    <t>Oustanding Principal 
3/31/23</t>
  </si>
  <si>
    <t>a.               Issue Date</t>
  </si>
  <si>
    <t>b.               Maturity Date</t>
  </si>
  <si>
    <t>Response AG 2-6</t>
  </si>
  <si>
    <t>Fixed Rate</t>
  </si>
  <si>
    <t>Variable Rate</t>
  </si>
  <si>
    <t>Difference</t>
  </si>
  <si>
    <t>Estimated Savings</t>
  </si>
  <si>
    <t>Date of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</si>
</sst>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#,##0.000_);[Red]\(#,##0.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4" fillId="0" borderId="0" xfId="3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3" applyFont="1"/>
    <xf numFmtId="0" fontId="8" fillId="0" borderId="0" xfId="0" applyFont="1"/>
    <xf numFmtId="44" fontId="7" fillId="0" borderId="1" xfId="2" applyFont="1" applyFill="1" applyBorder="1" applyAlignment="1" applyProtection="1">
      <alignment horizontal="center" wrapText="1"/>
      <protection locked="0"/>
    </xf>
    <xf numFmtId="40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/>
    </xf>
    <xf numFmtId="0" fontId="9" fillId="0" borderId="0" xfId="0" applyFont="1"/>
    <xf numFmtId="40" fontId="6" fillId="0" borderId="0" xfId="1" applyNumberFormat="1" applyFont="1" applyBorder="1" applyProtection="1">
      <protection locked="0"/>
    </xf>
    <xf numFmtId="40" fontId="7" fillId="0" borderId="0" xfId="1" applyNumberFormat="1" applyFont="1" applyFill="1" applyBorder="1" applyProtection="1">
      <protection locked="0"/>
    </xf>
    <xf numFmtId="40" fontId="7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quotePrefix="1" applyFont="1" applyAlignment="1">
      <alignment horizontal="center"/>
    </xf>
    <xf numFmtId="40" fontId="6" fillId="0" borderId="0" xfId="1" applyNumberFormat="1" applyFont="1" applyFill="1" applyBorder="1" applyProtection="1">
      <protection locked="0"/>
    </xf>
    <xf numFmtId="40" fontId="6" fillId="0" borderId="0" xfId="0" applyNumberFormat="1" applyFont="1" applyProtection="1">
      <protection locked="0"/>
    </xf>
    <xf numFmtId="40" fontId="7" fillId="0" borderId="0" xfId="0" applyNumberFormat="1" applyFont="1" applyProtection="1">
      <protection locked="0"/>
    </xf>
    <xf numFmtId="40" fontId="6" fillId="0" borderId="0" xfId="1" applyNumberFormat="1" applyFont="1" applyFill="1" applyBorder="1"/>
    <xf numFmtId="40" fontId="7" fillId="0" borderId="0" xfId="1" applyNumberFormat="1" applyFont="1" applyFill="1" applyBorder="1"/>
    <xf numFmtId="164" fontId="7" fillId="0" borderId="0" xfId="1" applyNumberFormat="1" applyFont="1" applyFill="1"/>
    <xf numFmtId="0" fontId="7" fillId="0" borderId="0" xfId="0" applyFont="1" applyAlignment="1">
      <alignment horizontal="center"/>
    </xf>
    <xf numFmtId="165" fontId="7" fillId="0" borderId="0" xfId="2" applyNumberFormat="1" applyFont="1" applyFill="1"/>
    <xf numFmtId="0" fontId="7" fillId="0" borderId="0" xfId="0" applyFont="1" applyAlignment="1">
      <alignment vertical="top" wrapText="1"/>
    </xf>
    <xf numFmtId="44" fontId="7" fillId="0" borderId="1" xfId="2" applyFont="1" applyFill="1" applyBorder="1" applyAlignment="1" applyProtection="1">
      <alignment horizontal="center" vertical="center"/>
      <protection locked="0"/>
    </xf>
    <xf numFmtId="40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0" xfId="0" applyNumberFormat="1" applyFont="1"/>
    <xf numFmtId="14" fontId="7" fillId="0" borderId="0" xfId="0" applyNumberFormat="1" applyFont="1"/>
    <xf numFmtId="0" fontId="6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40" fontId="7" fillId="0" borderId="1" xfId="2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B666A7E-F82D-41D5-BFF0-B30A0232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621A-E3C6-493B-97C2-E33B3612A3C8}">
  <sheetPr>
    <pageSetUpPr fitToPage="1"/>
  </sheetPr>
  <dimension ref="A1:S47"/>
  <sheetViews>
    <sheetView tabSelected="1" zoomScaleNormal="100" zoomScaleSheetLayoutView="110" workbookViewId="0"/>
  </sheetViews>
  <sheetFormatPr defaultColWidth="9.140625" defaultRowHeight="12.75" x14ac:dyDescent="0.2"/>
  <cols>
    <col min="1" max="1" width="6.140625" style="1" customWidth="1"/>
    <col min="2" max="2" width="18.28515625" style="1" bestFit="1" customWidth="1"/>
    <col min="3" max="3" width="14.42578125" style="1" hidden="1" customWidth="1"/>
    <col min="4" max="4" width="14.42578125" style="1" bestFit="1" customWidth="1"/>
    <col min="5" max="8" width="14.42578125" style="1" customWidth="1"/>
    <col min="9" max="9" width="14.42578125" style="33" customWidth="1"/>
    <col min="10" max="10" width="10.7109375" style="1" bestFit="1" customWidth="1"/>
    <col min="11" max="11" width="13.140625" style="1" bestFit="1" customWidth="1"/>
    <col min="12" max="16" width="18.140625" style="1" customWidth="1"/>
    <col min="17" max="17" width="10.5703125" style="1" bestFit="1" customWidth="1"/>
    <col min="18" max="16384" width="9.140625" style="1"/>
  </cols>
  <sheetData>
    <row r="1" spans="1:19" s="4" customFormat="1" ht="16.5" x14ac:dyDescent="0.3">
      <c r="A1" s="3" t="s">
        <v>21</v>
      </c>
      <c r="I1" s="31"/>
    </row>
    <row r="2" spans="1:19" s="4" customFormat="1" ht="16.5" x14ac:dyDescent="0.3">
      <c r="A2" s="3" t="s">
        <v>22</v>
      </c>
      <c r="I2" s="31"/>
    </row>
    <row r="3" spans="1:19" s="4" customFormat="1" ht="15.4" customHeight="1" x14ac:dyDescent="0.3">
      <c r="A3" s="3" t="s">
        <v>27</v>
      </c>
      <c r="I3" s="31"/>
    </row>
    <row r="4" spans="1:19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2"/>
      <c r="M4" s="2"/>
      <c r="N4" s="2"/>
      <c r="O4" s="2"/>
      <c r="P4" s="2"/>
      <c r="Q4" s="2"/>
      <c r="R4" s="2"/>
      <c r="S4" s="2"/>
    </row>
    <row r="5" spans="1:19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2"/>
      <c r="M5" s="2"/>
      <c r="N5" s="2"/>
      <c r="O5" s="2"/>
      <c r="P5" s="2"/>
    </row>
    <row r="6" spans="1:19" s="5" customFormat="1" ht="15" x14ac:dyDescent="0.3">
      <c r="I6" s="23"/>
    </row>
    <row r="7" spans="1:19" s="6" customFormat="1" ht="15" customHeight="1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7"/>
      <c r="M7" s="7"/>
      <c r="N7" s="7"/>
      <c r="O7" s="7"/>
      <c r="P7" s="7"/>
    </row>
    <row r="8" spans="1:19" s="5" customFormat="1" ht="15" x14ac:dyDescent="0.3">
      <c r="I8" s="23"/>
    </row>
    <row r="9" spans="1:19" s="5" customFormat="1" ht="45" x14ac:dyDescent="0.3">
      <c r="A9" s="28" t="s">
        <v>0</v>
      </c>
      <c r="B9" s="26" t="s">
        <v>1</v>
      </c>
      <c r="C9" s="8" t="s">
        <v>23</v>
      </c>
      <c r="D9" s="9" t="s">
        <v>24</v>
      </c>
      <c r="E9" s="9" t="s">
        <v>25</v>
      </c>
      <c r="F9" s="9" t="s">
        <v>26</v>
      </c>
      <c r="G9" s="9" t="s">
        <v>32</v>
      </c>
      <c r="H9" s="9" t="s">
        <v>28</v>
      </c>
      <c r="I9" s="9" t="s">
        <v>29</v>
      </c>
      <c r="J9" s="27" t="s">
        <v>30</v>
      </c>
      <c r="K9" s="35" t="s">
        <v>31</v>
      </c>
    </row>
    <row r="10" spans="1:19" s="5" customFormat="1" ht="15.75" x14ac:dyDescent="0.3">
      <c r="A10" s="10">
        <v>1</v>
      </c>
      <c r="B10" s="11" t="s">
        <v>2</v>
      </c>
      <c r="C10" s="12">
        <v>1014504.38</v>
      </c>
      <c r="D10" s="13">
        <v>995783.9</v>
      </c>
      <c r="E10" s="30">
        <v>36766</v>
      </c>
      <c r="F10" s="30">
        <v>46022</v>
      </c>
      <c r="G10" s="30">
        <v>44929</v>
      </c>
      <c r="H10" s="29">
        <v>4.2250000000000003E-2</v>
      </c>
      <c r="I10" s="32">
        <v>5.5399999999999998E-2</v>
      </c>
      <c r="J10" s="34">
        <f>H10-I10</f>
        <v>-1.3149999999999995E-2</v>
      </c>
      <c r="K10" s="14">
        <f>D10*J10</f>
        <v>-13094.558284999996</v>
      </c>
      <c r="L10" s="15"/>
      <c r="M10" s="15"/>
      <c r="N10" s="15"/>
      <c r="O10" s="15"/>
      <c r="P10" s="15"/>
    </row>
    <row r="11" spans="1:19" s="5" customFormat="1" ht="15.75" x14ac:dyDescent="0.3">
      <c r="A11" s="10">
        <f>A10+1</f>
        <v>2</v>
      </c>
      <c r="B11" s="11" t="s">
        <v>3</v>
      </c>
      <c r="C11" s="12">
        <v>546271.75</v>
      </c>
      <c r="D11" s="13">
        <v>536191.49</v>
      </c>
      <c r="E11" s="30">
        <v>36915</v>
      </c>
      <c r="F11" s="30">
        <v>46022</v>
      </c>
      <c r="G11" s="30">
        <v>44929</v>
      </c>
      <c r="H11" s="29">
        <v>4.2250000000000003E-2</v>
      </c>
      <c r="I11" s="32">
        <v>5.5399999999999998E-2</v>
      </c>
      <c r="J11" s="34">
        <f t="shared" ref="J11:J28" si="0">H11-I11</f>
        <v>-1.3149999999999995E-2</v>
      </c>
      <c r="K11" s="14">
        <f t="shared" ref="K11:K28" si="1">D11*J11</f>
        <v>-7050.9180934999968</v>
      </c>
      <c r="L11" s="16"/>
      <c r="M11" s="16"/>
      <c r="N11" s="16"/>
      <c r="O11" s="16"/>
      <c r="P11" s="16"/>
    </row>
    <row r="12" spans="1:19" s="5" customFormat="1" ht="15.75" x14ac:dyDescent="0.3">
      <c r="A12" s="10">
        <f t="shared" ref="A12:A41" si="2">A11+1</f>
        <v>3</v>
      </c>
      <c r="B12" s="11" t="s">
        <v>4</v>
      </c>
      <c r="C12" s="12">
        <v>585290.99</v>
      </c>
      <c r="D12" s="13">
        <v>574490.71</v>
      </c>
      <c r="E12" s="30">
        <v>36983</v>
      </c>
      <c r="F12" s="30">
        <v>46022</v>
      </c>
      <c r="G12" s="30">
        <v>44929</v>
      </c>
      <c r="H12" s="29">
        <v>4.2250000000000003E-2</v>
      </c>
      <c r="I12" s="32">
        <v>5.5399999999999998E-2</v>
      </c>
      <c r="J12" s="34">
        <f t="shared" si="0"/>
        <v>-1.3149999999999995E-2</v>
      </c>
      <c r="K12" s="14">
        <f t="shared" si="1"/>
        <v>-7554.5528364999964</v>
      </c>
      <c r="L12" s="13"/>
      <c r="M12" s="13"/>
      <c r="N12" s="13"/>
      <c r="O12" s="13"/>
      <c r="P12" s="13"/>
      <c r="Q12" s="13"/>
    </row>
    <row r="13" spans="1:19" s="5" customFormat="1" ht="15.75" x14ac:dyDescent="0.3">
      <c r="A13" s="10">
        <f t="shared" si="2"/>
        <v>4</v>
      </c>
      <c r="B13" s="11" t="s">
        <v>5</v>
      </c>
      <c r="C13" s="12">
        <v>858426.83</v>
      </c>
      <c r="D13" s="13">
        <v>842586.43</v>
      </c>
      <c r="E13" s="30">
        <v>37008</v>
      </c>
      <c r="F13" s="30">
        <v>46022</v>
      </c>
      <c r="G13" s="30">
        <v>44929</v>
      </c>
      <c r="H13" s="29">
        <v>4.2250000000000003E-2</v>
      </c>
      <c r="I13" s="32">
        <v>5.5399999999999998E-2</v>
      </c>
      <c r="J13" s="34">
        <f t="shared" si="0"/>
        <v>-1.3149999999999995E-2</v>
      </c>
      <c r="K13" s="14">
        <f t="shared" si="1"/>
        <v>-11080.011554499997</v>
      </c>
      <c r="L13" s="13"/>
      <c r="M13" s="13"/>
      <c r="N13" s="13"/>
      <c r="O13" s="13"/>
      <c r="P13" s="13"/>
    </row>
    <row r="14" spans="1:19" s="5" customFormat="1" ht="15.75" x14ac:dyDescent="0.3">
      <c r="A14" s="10">
        <f t="shared" si="2"/>
        <v>5</v>
      </c>
      <c r="B14" s="11" t="s">
        <v>6</v>
      </c>
      <c r="C14" s="12">
        <v>546271.75</v>
      </c>
      <c r="D14" s="13">
        <v>536191.49</v>
      </c>
      <c r="E14" s="30">
        <v>37025</v>
      </c>
      <c r="F14" s="30">
        <v>46022</v>
      </c>
      <c r="G14" s="30">
        <v>44929</v>
      </c>
      <c r="H14" s="29">
        <v>4.2250000000000003E-2</v>
      </c>
      <c r="I14" s="32">
        <v>5.5399999999999998E-2</v>
      </c>
      <c r="J14" s="34">
        <f t="shared" si="0"/>
        <v>-1.3149999999999995E-2</v>
      </c>
      <c r="K14" s="14">
        <f t="shared" si="1"/>
        <v>-7050.9180934999968</v>
      </c>
      <c r="L14" s="13"/>
      <c r="M14" s="13"/>
      <c r="N14" s="13"/>
      <c r="O14" s="13"/>
      <c r="P14" s="13"/>
    </row>
    <row r="15" spans="1:19" s="5" customFormat="1" ht="15.75" x14ac:dyDescent="0.3">
      <c r="A15" s="10">
        <f t="shared" si="2"/>
        <v>6</v>
      </c>
      <c r="B15" s="11" t="s">
        <v>7</v>
      </c>
      <c r="C15" s="12">
        <v>1183677.06</v>
      </c>
      <c r="D15" s="13">
        <v>1161615.53</v>
      </c>
      <c r="E15" s="30">
        <v>37285</v>
      </c>
      <c r="F15" s="30">
        <v>46755</v>
      </c>
      <c r="G15" s="30">
        <v>44929</v>
      </c>
      <c r="H15" s="29">
        <v>4.0239999999999998E-2</v>
      </c>
      <c r="I15" s="32">
        <v>5.5399999999999998E-2</v>
      </c>
      <c r="J15" s="34">
        <f t="shared" si="0"/>
        <v>-1.516E-2</v>
      </c>
      <c r="K15" s="14">
        <f t="shared" si="1"/>
        <v>-17610.091434800001</v>
      </c>
      <c r="L15" s="13"/>
      <c r="M15" s="13"/>
      <c r="N15" s="13"/>
      <c r="O15" s="13"/>
      <c r="P15" s="13"/>
    </row>
    <row r="16" spans="1:19" s="5" customFormat="1" ht="15.75" x14ac:dyDescent="0.3">
      <c r="A16" s="10">
        <f t="shared" si="2"/>
        <v>7</v>
      </c>
      <c r="B16" s="11" t="s">
        <v>8</v>
      </c>
      <c r="C16" s="12">
        <v>1173034.21</v>
      </c>
      <c r="D16" s="13">
        <v>1151171.04</v>
      </c>
      <c r="E16" s="30">
        <v>37624</v>
      </c>
      <c r="F16" s="30">
        <v>46755</v>
      </c>
      <c r="G16" s="30">
        <v>44929</v>
      </c>
      <c r="H16" s="29">
        <v>4.0239999999999998E-2</v>
      </c>
      <c r="I16" s="32">
        <v>5.5399999999999998E-2</v>
      </c>
      <c r="J16" s="34">
        <f t="shared" si="0"/>
        <v>-1.516E-2</v>
      </c>
      <c r="K16" s="14">
        <f t="shared" si="1"/>
        <v>-17451.752966399999</v>
      </c>
      <c r="L16" s="13"/>
      <c r="M16" s="13"/>
      <c r="N16" s="13"/>
      <c r="O16" s="13"/>
      <c r="P16" s="13"/>
    </row>
    <row r="17" spans="1:17" s="5" customFormat="1" ht="15.75" x14ac:dyDescent="0.3">
      <c r="A17" s="10">
        <f t="shared" si="2"/>
        <v>8</v>
      </c>
      <c r="B17" s="11" t="s">
        <v>9</v>
      </c>
      <c r="C17" s="17">
        <v>1239438.79</v>
      </c>
      <c r="D17" s="13">
        <v>1216337.97</v>
      </c>
      <c r="E17" s="30">
        <v>37977</v>
      </c>
      <c r="F17" s="30">
        <v>46755</v>
      </c>
      <c r="G17" s="30">
        <v>44929</v>
      </c>
      <c r="H17" s="29">
        <v>4.0239999999999998E-2</v>
      </c>
      <c r="I17" s="32">
        <v>5.5399999999999998E-2</v>
      </c>
      <c r="J17" s="34">
        <f t="shared" si="0"/>
        <v>-1.516E-2</v>
      </c>
      <c r="K17" s="14">
        <f t="shared" si="1"/>
        <v>-18439.683625199999</v>
      </c>
      <c r="L17" s="13"/>
      <c r="M17" s="13"/>
      <c r="N17" s="13"/>
      <c r="O17" s="13"/>
      <c r="P17" s="13"/>
    </row>
    <row r="18" spans="1:17" s="5" customFormat="1" ht="15.75" x14ac:dyDescent="0.3">
      <c r="A18" s="10">
        <f t="shared" si="2"/>
        <v>9</v>
      </c>
      <c r="B18" s="11" t="s">
        <v>10</v>
      </c>
      <c r="C18" s="12">
        <v>1009744.78</v>
      </c>
      <c r="D18" s="13">
        <v>990925.02</v>
      </c>
      <c r="E18" s="30">
        <v>38245</v>
      </c>
      <c r="F18" s="30">
        <v>46755</v>
      </c>
      <c r="G18" s="30">
        <v>44929</v>
      </c>
      <c r="H18" s="29">
        <v>4.0239999999999998E-2</v>
      </c>
      <c r="I18" s="32">
        <v>5.5399999999999998E-2</v>
      </c>
      <c r="J18" s="34">
        <f t="shared" si="0"/>
        <v>-1.516E-2</v>
      </c>
      <c r="K18" s="14">
        <f t="shared" si="1"/>
        <v>-15022.423303199999</v>
      </c>
      <c r="L18" s="13"/>
      <c r="M18" s="13"/>
      <c r="N18" s="13"/>
      <c r="O18" s="13"/>
      <c r="P18" s="13"/>
    </row>
    <row r="19" spans="1:17" s="5" customFormat="1" ht="15.75" x14ac:dyDescent="0.3">
      <c r="A19" s="10">
        <f t="shared" si="2"/>
        <v>10</v>
      </c>
      <c r="B19" s="11" t="s">
        <v>11</v>
      </c>
      <c r="C19" s="12">
        <v>1026992.52</v>
      </c>
      <c r="D19" s="13">
        <v>1018074.25</v>
      </c>
      <c r="E19" s="30">
        <v>39989</v>
      </c>
      <c r="F19" s="30">
        <v>46755</v>
      </c>
      <c r="G19" s="30">
        <v>44929</v>
      </c>
      <c r="H19" s="29">
        <v>3.993E-2</v>
      </c>
      <c r="I19" s="32">
        <v>5.5399999999999998E-2</v>
      </c>
      <c r="J19" s="34">
        <f t="shared" si="0"/>
        <v>-1.5469999999999998E-2</v>
      </c>
      <c r="K19" s="14">
        <f t="shared" si="1"/>
        <v>-15749.608647499997</v>
      </c>
      <c r="L19" s="13"/>
      <c r="M19" s="13"/>
      <c r="N19" s="13"/>
      <c r="O19" s="13"/>
      <c r="P19" s="13"/>
    </row>
    <row r="20" spans="1:17" s="5" customFormat="1" ht="15.75" x14ac:dyDescent="0.3">
      <c r="A20" s="10">
        <f t="shared" si="2"/>
        <v>11</v>
      </c>
      <c r="B20" s="11" t="s">
        <v>12</v>
      </c>
      <c r="C20" s="12">
        <v>641870.31000000006</v>
      </c>
      <c r="D20" s="13">
        <v>636406.19999999995</v>
      </c>
      <c r="E20" s="30">
        <v>40092</v>
      </c>
      <c r="F20" s="30">
        <v>46022</v>
      </c>
      <c r="G20" s="30">
        <v>44929</v>
      </c>
      <c r="H20" s="29">
        <v>4.2099999999999999E-2</v>
      </c>
      <c r="I20" s="32">
        <v>5.5399999999999998E-2</v>
      </c>
      <c r="J20" s="34">
        <f t="shared" si="0"/>
        <v>-1.3299999999999999E-2</v>
      </c>
      <c r="K20" s="14">
        <f t="shared" si="1"/>
        <v>-8464.2024599999986</v>
      </c>
      <c r="L20" s="13"/>
      <c r="M20" s="13"/>
      <c r="N20" s="13"/>
      <c r="O20" s="13"/>
      <c r="P20" s="13"/>
    </row>
    <row r="21" spans="1:17" s="5" customFormat="1" ht="15.75" x14ac:dyDescent="0.3">
      <c r="A21" s="10">
        <f t="shared" si="2"/>
        <v>12</v>
      </c>
      <c r="B21" s="11" t="s">
        <v>13</v>
      </c>
      <c r="C21" s="18">
        <v>1283740.6599999999</v>
      </c>
      <c r="D21" s="19">
        <v>1272560.04</v>
      </c>
      <c r="E21" s="30">
        <v>40238</v>
      </c>
      <c r="F21" s="30">
        <v>47483</v>
      </c>
      <c r="G21" s="30">
        <v>44929</v>
      </c>
      <c r="H21" s="29">
        <v>3.9609999999999999E-2</v>
      </c>
      <c r="I21" s="32">
        <v>5.5399999999999998E-2</v>
      </c>
      <c r="J21" s="34">
        <f t="shared" si="0"/>
        <v>-1.5789999999999998E-2</v>
      </c>
      <c r="K21" s="14">
        <f t="shared" si="1"/>
        <v>-20093.723031599999</v>
      </c>
      <c r="L21" s="13"/>
      <c r="M21" s="13"/>
      <c r="N21" s="13"/>
      <c r="O21" s="13"/>
      <c r="P21" s="13"/>
    </row>
    <row r="22" spans="1:17" s="5" customFormat="1" ht="15.75" x14ac:dyDescent="0.3">
      <c r="A22" s="10">
        <f t="shared" si="2"/>
        <v>13</v>
      </c>
      <c r="B22" s="11" t="s">
        <v>14</v>
      </c>
      <c r="C22" s="18">
        <v>1324223.22</v>
      </c>
      <c r="D22" s="19">
        <v>1312690.03</v>
      </c>
      <c r="E22" s="30">
        <v>40736</v>
      </c>
      <c r="F22" s="30">
        <v>47483</v>
      </c>
      <c r="G22" s="30">
        <v>44929</v>
      </c>
      <c r="H22" s="29">
        <v>3.9609999999999999E-2</v>
      </c>
      <c r="I22" s="32">
        <v>5.5399999999999998E-2</v>
      </c>
      <c r="J22" s="34">
        <f t="shared" si="0"/>
        <v>-1.5789999999999998E-2</v>
      </c>
      <c r="K22" s="14">
        <f t="shared" si="1"/>
        <v>-20727.375573699999</v>
      </c>
      <c r="L22" s="13"/>
      <c r="M22" s="13"/>
      <c r="N22" s="13"/>
      <c r="O22" s="13"/>
      <c r="P22" s="13"/>
    </row>
    <row r="23" spans="1:17" s="5" customFormat="1" ht="15.75" x14ac:dyDescent="0.3">
      <c r="A23" s="10">
        <f t="shared" si="2"/>
        <v>14</v>
      </c>
      <c r="B23" s="11" t="s">
        <v>15</v>
      </c>
      <c r="C23" s="18">
        <v>2939676.99</v>
      </c>
      <c r="D23" s="19">
        <v>2913906.82</v>
      </c>
      <c r="E23" s="30">
        <v>41039</v>
      </c>
      <c r="F23" s="30">
        <v>48582</v>
      </c>
      <c r="G23" s="30">
        <v>44929</v>
      </c>
      <c r="H23" s="29">
        <v>3.8899999999999997E-2</v>
      </c>
      <c r="I23" s="32">
        <v>5.5399999999999998E-2</v>
      </c>
      <c r="J23" s="34">
        <f t="shared" si="0"/>
        <v>-1.6500000000000001E-2</v>
      </c>
      <c r="K23" s="14">
        <f t="shared" si="1"/>
        <v>-48079.462529999997</v>
      </c>
      <c r="L23" s="13"/>
      <c r="M23" s="13"/>
      <c r="N23" s="13"/>
      <c r="O23" s="13"/>
      <c r="P23" s="13"/>
    </row>
    <row r="24" spans="1:17" s="5" customFormat="1" ht="15.75" x14ac:dyDescent="0.3">
      <c r="A24" s="10">
        <f t="shared" si="2"/>
        <v>15</v>
      </c>
      <c r="B24" s="11" t="s">
        <v>16</v>
      </c>
      <c r="C24" s="20">
        <v>1589278.13</v>
      </c>
      <c r="D24" s="21">
        <v>1579172.5</v>
      </c>
      <c r="E24" s="30">
        <v>41698</v>
      </c>
      <c r="F24" s="30">
        <v>47483</v>
      </c>
      <c r="G24" s="30">
        <v>44929</v>
      </c>
      <c r="H24" s="29">
        <v>3.9550000000000002E-2</v>
      </c>
      <c r="I24" s="32">
        <v>5.5399999999999998E-2</v>
      </c>
      <c r="J24" s="34">
        <f t="shared" si="0"/>
        <v>-1.5849999999999996E-2</v>
      </c>
      <c r="K24" s="14">
        <f t="shared" si="1"/>
        <v>-25029.884124999993</v>
      </c>
      <c r="L24" s="13"/>
      <c r="M24" s="13"/>
      <c r="N24" s="13"/>
      <c r="O24" s="13"/>
      <c r="P24" s="13"/>
    </row>
    <row r="25" spans="1:17" s="5" customFormat="1" ht="15.75" x14ac:dyDescent="0.3">
      <c r="A25" s="10">
        <f t="shared" si="2"/>
        <v>16</v>
      </c>
      <c r="B25" s="11" t="s">
        <v>17</v>
      </c>
      <c r="C25" s="20">
        <v>1096601.93</v>
      </c>
      <c r="D25" s="21">
        <v>1089629.04</v>
      </c>
      <c r="E25" s="30">
        <v>42069</v>
      </c>
      <c r="F25" s="30">
        <v>47483</v>
      </c>
      <c r="G25" s="30">
        <v>44929</v>
      </c>
      <c r="H25" s="29">
        <v>3.9550000000000002E-2</v>
      </c>
      <c r="I25" s="32">
        <v>5.5399999999999998E-2</v>
      </c>
      <c r="J25" s="34">
        <f t="shared" si="0"/>
        <v>-1.5849999999999996E-2</v>
      </c>
      <c r="K25" s="14">
        <f t="shared" si="1"/>
        <v>-17270.620283999997</v>
      </c>
      <c r="L25" s="13"/>
      <c r="M25" s="13"/>
      <c r="N25" s="13"/>
      <c r="O25" s="13"/>
      <c r="P25" s="13"/>
    </row>
    <row r="26" spans="1:17" s="5" customFormat="1" ht="15.75" x14ac:dyDescent="0.3">
      <c r="A26" s="10">
        <f t="shared" si="2"/>
        <v>17</v>
      </c>
      <c r="B26" s="11" t="s">
        <v>18</v>
      </c>
      <c r="C26" s="20">
        <v>1651698.71</v>
      </c>
      <c r="D26" s="21">
        <v>1641105.7</v>
      </c>
      <c r="E26" s="30">
        <v>42632</v>
      </c>
      <c r="F26" s="30">
        <v>48582</v>
      </c>
      <c r="G26" s="30">
        <v>44929</v>
      </c>
      <c r="H26" s="29">
        <v>3.8800000000000001E-2</v>
      </c>
      <c r="I26" s="32">
        <v>5.5399999999999998E-2</v>
      </c>
      <c r="J26" s="34">
        <f t="shared" si="0"/>
        <v>-1.6599999999999997E-2</v>
      </c>
      <c r="K26" s="14">
        <f t="shared" si="1"/>
        <v>-27242.354619999995</v>
      </c>
      <c r="L26" s="19"/>
      <c r="M26" s="19"/>
      <c r="N26" s="13"/>
      <c r="O26" s="13"/>
      <c r="P26" s="13"/>
      <c r="Q26" s="13"/>
    </row>
    <row r="27" spans="1:17" s="5" customFormat="1" ht="15.75" x14ac:dyDescent="0.3">
      <c r="A27" s="10">
        <f t="shared" si="2"/>
        <v>18</v>
      </c>
      <c r="B27" s="11" t="s">
        <v>19</v>
      </c>
      <c r="C27" s="20">
        <v>3360843.52</v>
      </c>
      <c r="D27" s="21">
        <v>3345669.66</v>
      </c>
      <c r="E27" s="30">
        <v>44438</v>
      </c>
      <c r="F27" s="30">
        <v>52231</v>
      </c>
      <c r="G27" s="30">
        <v>44929</v>
      </c>
      <c r="H27" s="29">
        <v>4.0849999999999997E-2</v>
      </c>
      <c r="I27" s="32">
        <v>5.5399999999999998E-2</v>
      </c>
      <c r="J27" s="34">
        <f t="shared" si="0"/>
        <v>-1.455E-2</v>
      </c>
      <c r="K27" s="14">
        <f t="shared" si="1"/>
        <v>-48679.493553</v>
      </c>
      <c r="L27" s="19"/>
      <c r="M27" s="19"/>
      <c r="N27" s="13"/>
      <c r="O27" s="13"/>
      <c r="P27" s="13"/>
    </row>
    <row r="28" spans="1:17" s="5" customFormat="1" ht="15.75" x14ac:dyDescent="0.3">
      <c r="A28" s="10">
        <f t="shared" si="2"/>
        <v>19</v>
      </c>
      <c r="B28" s="11" t="s">
        <v>20</v>
      </c>
      <c r="C28" s="20">
        <v>1485535.93</v>
      </c>
      <c r="D28" s="21">
        <v>1478627.5</v>
      </c>
      <c r="E28" s="30">
        <v>44734</v>
      </c>
      <c r="F28" s="30">
        <v>48582</v>
      </c>
      <c r="G28" s="30">
        <v>44929</v>
      </c>
      <c r="H28" s="29">
        <v>3.8730000000000001E-2</v>
      </c>
      <c r="I28" s="32">
        <v>5.5399999999999998E-2</v>
      </c>
      <c r="J28" s="34">
        <f t="shared" si="0"/>
        <v>-1.6669999999999997E-2</v>
      </c>
      <c r="K28" s="14">
        <f t="shared" si="1"/>
        <v>-24648.720424999996</v>
      </c>
      <c r="L28" s="19"/>
      <c r="M28" s="19"/>
      <c r="N28" s="13"/>
      <c r="O28" s="13"/>
      <c r="P28" s="13"/>
    </row>
    <row r="29" spans="1:17" s="5" customFormat="1" ht="15" x14ac:dyDescent="0.3">
      <c r="A29" s="10">
        <f t="shared" si="2"/>
        <v>20</v>
      </c>
      <c r="I29" s="32"/>
      <c r="J29" s="14"/>
      <c r="K29" s="14"/>
      <c r="L29" s="22"/>
    </row>
    <row r="30" spans="1:17" s="5" customFormat="1" ht="15.75" x14ac:dyDescent="0.3">
      <c r="A30" s="10">
        <f t="shared" si="2"/>
        <v>21</v>
      </c>
      <c r="B30" s="11"/>
      <c r="C30" s="20"/>
      <c r="D30" s="21"/>
      <c r="E30" s="30"/>
      <c r="F30" s="30"/>
      <c r="G30" s="30"/>
      <c r="H30" s="29"/>
      <c r="I30" s="32"/>
      <c r="J30" s="14"/>
      <c r="K30" s="14">
        <f>SUM(K10:K28)</f>
        <v>-370340.35544239997</v>
      </c>
      <c r="L30" s="22"/>
    </row>
    <row r="31" spans="1:17" s="5" customFormat="1" ht="15.75" x14ac:dyDescent="0.3">
      <c r="A31" s="10">
        <f t="shared" si="2"/>
        <v>22</v>
      </c>
      <c r="B31" s="11"/>
      <c r="C31" s="20"/>
      <c r="D31" s="21"/>
      <c r="E31" s="30"/>
      <c r="F31" s="30"/>
      <c r="G31" s="30"/>
      <c r="H31" s="29"/>
      <c r="I31" s="32"/>
      <c r="J31" s="14"/>
      <c r="K31" s="14"/>
      <c r="L31" s="13"/>
      <c r="M31" s="13"/>
      <c r="N31" s="13"/>
      <c r="O31" s="13"/>
      <c r="P31" s="13"/>
    </row>
    <row r="32" spans="1:17" s="5" customFormat="1" ht="15.75" x14ac:dyDescent="0.3">
      <c r="A32" s="10">
        <f t="shared" si="2"/>
        <v>23</v>
      </c>
      <c r="B32" s="11"/>
      <c r="C32" s="20"/>
      <c r="D32" s="21"/>
      <c r="E32" s="30"/>
      <c r="F32" s="30"/>
      <c r="G32" s="30"/>
      <c r="H32" s="29"/>
      <c r="I32" s="32"/>
      <c r="J32" s="14"/>
      <c r="K32" s="14"/>
      <c r="L32" s="13"/>
      <c r="M32" s="13"/>
      <c r="N32" s="13"/>
      <c r="O32" s="13"/>
      <c r="P32" s="13"/>
    </row>
    <row r="33" spans="1:19" s="5" customFormat="1" ht="15" hidden="1" x14ac:dyDescent="0.3">
      <c r="A33" s="10" t="e">
        <f>#REF!+1</f>
        <v>#REF!</v>
      </c>
      <c r="I33" s="23"/>
    </row>
    <row r="34" spans="1:19" s="5" customFormat="1" ht="15" hidden="1" x14ac:dyDescent="0.3">
      <c r="A34" s="10" t="e">
        <f t="shared" si="2"/>
        <v>#REF!</v>
      </c>
      <c r="I34" s="23"/>
    </row>
    <row r="35" spans="1:19" s="5" customFormat="1" ht="15" hidden="1" x14ac:dyDescent="0.3">
      <c r="A35" s="10" t="e">
        <f t="shared" si="2"/>
        <v>#REF!</v>
      </c>
      <c r="I35" s="23"/>
    </row>
    <row r="36" spans="1:19" s="5" customFormat="1" ht="15" hidden="1" x14ac:dyDescent="0.3">
      <c r="A36" s="10" t="e">
        <f t="shared" si="2"/>
        <v>#REF!</v>
      </c>
      <c r="I36" s="23"/>
    </row>
    <row r="37" spans="1:19" s="5" customFormat="1" ht="15" hidden="1" x14ac:dyDescent="0.3">
      <c r="A37" s="10" t="e">
        <f t="shared" si="2"/>
        <v>#REF!</v>
      </c>
      <c r="I37" s="23"/>
    </row>
    <row r="38" spans="1:19" s="5" customFormat="1" ht="15" hidden="1" x14ac:dyDescent="0.3">
      <c r="A38" s="10" t="e">
        <f t="shared" si="2"/>
        <v>#REF!</v>
      </c>
      <c r="I38" s="23"/>
    </row>
    <row r="39" spans="1:19" s="5" customFormat="1" ht="15" hidden="1" x14ac:dyDescent="0.3">
      <c r="A39" s="10" t="e">
        <f t="shared" si="2"/>
        <v>#REF!</v>
      </c>
      <c r="I39" s="23"/>
    </row>
    <row r="40" spans="1:19" s="5" customFormat="1" ht="15" hidden="1" x14ac:dyDescent="0.3">
      <c r="A40" s="10" t="e">
        <f t="shared" si="2"/>
        <v>#REF!</v>
      </c>
      <c r="I40" s="23"/>
    </row>
    <row r="41" spans="1:19" s="5" customFormat="1" ht="15" hidden="1" x14ac:dyDescent="0.3">
      <c r="A41" s="10" t="e">
        <f t="shared" si="2"/>
        <v>#REF!</v>
      </c>
      <c r="I41" s="23"/>
    </row>
    <row r="42" spans="1:19" s="5" customFormat="1" ht="15" x14ac:dyDescent="0.3">
      <c r="A42" s="10"/>
      <c r="C42" s="24"/>
      <c r="I42" s="23"/>
      <c r="L42" s="22"/>
    </row>
    <row r="43" spans="1:19" s="5" customFormat="1" ht="19.149999999999999" customHeight="1" x14ac:dyDescent="0.3">
      <c r="I43" s="23"/>
      <c r="L43" s="25"/>
      <c r="M43" s="25"/>
      <c r="N43" s="25"/>
      <c r="O43" s="25"/>
      <c r="P43" s="25"/>
      <c r="Q43" s="25"/>
      <c r="R43" s="25"/>
      <c r="S43" s="25"/>
    </row>
    <row r="44" spans="1:19" s="5" customFormat="1" ht="15" x14ac:dyDescent="0.3">
      <c r="I44" s="23"/>
      <c r="L44" s="22"/>
    </row>
    <row r="45" spans="1:19" s="5" customFormat="1" ht="15" x14ac:dyDescent="0.3">
      <c r="I45" s="23"/>
      <c r="L45" s="22"/>
    </row>
    <row r="46" spans="1:19" s="5" customFormat="1" ht="15" x14ac:dyDescent="0.3">
      <c r="I46" s="23"/>
      <c r="L46" s="22"/>
    </row>
    <row r="47" spans="1:19" s="5" customFormat="1" ht="15" x14ac:dyDescent="0.3">
      <c r="I47" s="23"/>
      <c r="L47" s="22"/>
    </row>
  </sheetData>
  <mergeCells count="3">
    <mergeCell ref="B4:K4"/>
    <mergeCell ref="B5:K5"/>
    <mergeCell ref="B7:K7"/>
  </mergeCells>
  <printOptions horizontalCentered="1"/>
  <pageMargins left="0.7" right="0.7" top="0.75" bottom="0.75" header="0.3" footer="0.3"/>
  <pageSetup scale="90" orientation="landscape" r:id="rId1"/>
  <headerFooter>
    <oddHeader>&amp;R&amp;"Bookman Old Style,Regular"&amp;10Exhibit AG 2-6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AG 2-6</vt:lpstr>
      <vt:lpstr>'Exhibit AG 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Jennifer McRoberts</cp:lastModifiedBy>
  <cp:lastPrinted>2023-11-13T18:06:57Z</cp:lastPrinted>
  <dcterms:created xsi:type="dcterms:W3CDTF">2023-11-09T19:32:39Z</dcterms:created>
  <dcterms:modified xsi:type="dcterms:W3CDTF">2023-11-13T18:07:16Z</dcterms:modified>
</cp:coreProperties>
</file>