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AG-Supplemental Data Request\"/>
    </mc:Choice>
  </mc:AlternateContent>
  <xr:revisionPtr revIDLastSave="0" documentId="13_ncr:1_{90A4CE58-7CDA-4F59-9DB9-4846CFF8B23A}" xr6:coauthVersionLast="47" xr6:coauthVersionMax="47" xr10:uidLastSave="{00000000-0000-0000-0000-000000000000}"/>
  <bookViews>
    <workbookView xWindow="-120" yWindow="-120" windowWidth="19440" windowHeight="15000" xr2:uid="{825FEAB9-8978-4098-9236-6CF3DAD0E917}"/>
  </bookViews>
  <sheets>
    <sheet name="Exhibit AG 2-3" sheetId="1" r:id="rId1"/>
  </sheets>
  <definedNames>
    <definedName name="_xlnm.Print_Titles" localSheetId="0">'Exhibit AG 2-3'!$1:$3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" l="1"/>
  <c r="G268" i="1"/>
  <c r="H267" i="1"/>
  <c r="G263" i="1"/>
  <c r="F263" i="1"/>
  <c r="E263" i="1"/>
  <c r="D263" i="1"/>
  <c r="C263" i="1"/>
  <c r="H260" i="1"/>
  <c r="H259" i="1"/>
  <c r="H258" i="1"/>
  <c r="H257" i="1"/>
  <c r="H256" i="1"/>
  <c r="H255" i="1"/>
  <c r="H254" i="1"/>
  <c r="G245" i="1"/>
  <c r="G240" i="1"/>
  <c r="F240" i="1"/>
  <c r="E240" i="1"/>
  <c r="D240" i="1"/>
  <c r="C240" i="1"/>
  <c r="H237" i="1"/>
  <c r="H244" i="1" s="1"/>
  <c r="H236" i="1"/>
  <c r="H235" i="1"/>
  <c r="H234" i="1"/>
  <c r="H233" i="1"/>
  <c r="H232" i="1"/>
  <c r="H231" i="1"/>
  <c r="G223" i="1"/>
  <c r="H222" i="1"/>
  <c r="G218" i="1"/>
  <c r="F218" i="1"/>
  <c r="E218" i="1"/>
  <c r="D218" i="1"/>
  <c r="C218" i="1"/>
  <c r="H215" i="1"/>
  <c r="H214" i="1"/>
  <c r="H213" i="1"/>
  <c r="H212" i="1"/>
  <c r="H211" i="1"/>
  <c r="H210" i="1"/>
  <c r="H218" i="1" s="1"/>
  <c r="H209" i="1"/>
  <c r="G201" i="1"/>
  <c r="G196" i="1"/>
  <c r="F196" i="1"/>
  <c r="E196" i="1"/>
  <c r="D196" i="1"/>
  <c r="C196" i="1"/>
  <c r="H193" i="1"/>
  <c r="H200" i="1" s="1"/>
  <c r="H192" i="1"/>
  <c r="H191" i="1"/>
  <c r="H190" i="1"/>
  <c r="H189" i="1"/>
  <c r="H188" i="1"/>
  <c r="H187" i="1"/>
  <c r="G179" i="1"/>
  <c r="G174" i="1"/>
  <c r="F174" i="1"/>
  <c r="E174" i="1"/>
  <c r="D174" i="1"/>
  <c r="C174" i="1"/>
  <c r="H171" i="1"/>
  <c r="H178" i="1" s="1"/>
  <c r="H170" i="1"/>
  <c r="H169" i="1"/>
  <c r="H168" i="1"/>
  <c r="H174" i="1" s="1"/>
  <c r="H167" i="1"/>
  <c r="H166" i="1"/>
  <c r="H165" i="1"/>
  <c r="G156" i="1"/>
  <c r="G151" i="1"/>
  <c r="F151" i="1"/>
  <c r="E151" i="1"/>
  <c r="D151" i="1"/>
  <c r="C151" i="1"/>
  <c r="H148" i="1"/>
  <c r="H155" i="1" s="1"/>
  <c r="H147" i="1"/>
  <c r="H146" i="1"/>
  <c r="H145" i="1"/>
  <c r="H144" i="1"/>
  <c r="H143" i="1"/>
  <c r="H142" i="1"/>
  <c r="H151" i="1" s="1"/>
  <c r="G134" i="1"/>
  <c r="G129" i="1"/>
  <c r="F129" i="1"/>
  <c r="E129" i="1"/>
  <c r="D129" i="1"/>
  <c r="C129" i="1"/>
  <c r="H126" i="1"/>
  <c r="H133" i="1" s="1"/>
  <c r="H125" i="1"/>
  <c r="H124" i="1"/>
  <c r="H123" i="1"/>
  <c r="H122" i="1"/>
  <c r="H121" i="1"/>
  <c r="H120" i="1"/>
  <c r="G112" i="1"/>
  <c r="G107" i="1"/>
  <c r="F107" i="1"/>
  <c r="E107" i="1"/>
  <c r="D107" i="1"/>
  <c r="C107" i="1"/>
  <c r="H104" i="1"/>
  <c r="H111" i="1" s="1"/>
  <c r="H103" i="1"/>
  <c r="H102" i="1"/>
  <c r="H101" i="1"/>
  <c r="H100" i="1"/>
  <c r="H99" i="1"/>
  <c r="H98" i="1"/>
  <c r="G90" i="1"/>
  <c r="H89" i="1"/>
  <c r="F85" i="1"/>
  <c r="E85" i="1"/>
  <c r="D85" i="1"/>
  <c r="C85" i="1"/>
  <c r="H82" i="1"/>
  <c r="H81" i="1"/>
  <c r="H80" i="1"/>
  <c r="H79" i="1"/>
  <c r="H78" i="1"/>
  <c r="H77" i="1"/>
  <c r="H76" i="1"/>
  <c r="G68" i="1"/>
  <c r="G63" i="1"/>
  <c r="F63" i="1"/>
  <c r="E63" i="1"/>
  <c r="D63" i="1"/>
  <c r="C63" i="1"/>
  <c r="H60" i="1"/>
  <c r="H67" i="1" s="1"/>
  <c r="H59" i="1"/>
  <c r="H58" i="1"/>
  <c r="H57" i="1"/>
  <c r="H56" i="1"/>
  <c r="H55" i="1"/>
  <c r="H54" i="1"/>
  <c r="G46" i="1"/>
  <c r="H45" i="1"/>
  <c r="G41" i="1"/>
  <c r="F41" i="1"/>
  <c r="E41" i="1"/>
  <c r="D41" i="1"/>
  <c r="C41" i="1"/>
  <c r="H38" i="1"/>
  <c r="H37" i="1"/>
  <c r="H36" i="1"/>
  <c r="H35" i="1"/>
  <c r="H34" i="1"/>
  <c r="H33" i="1"/>
  <c r="H32" i="1"/>
  <c r="G24" i="1"/>
  <c r="H23" i="1"/>
  <c r="G19" i="1"/>
  <c r="F19" i="1"/>
  <c r="E19" i="1"/>
  <c r="D19" i="1"/>
  <c r="C19" i="1"/>
  <c r="H16" i="1"/>
  <c r="H15" i="1"/>
  <c r="H14" i="1"/>
  <c r="H13" i="1"/>
  <c r="H12" i="1"/>
  <c r="H19" i="1" s="1"/>
  <c r="H11" i="1"/>
  <c r="H10" i="1"/>
  <c r="H129" i="1" l="1"/>
  <c r="H41" i="1"/>
  <c r="H263" i="1"/>
  <c r="H107" i="1"/>
  <c r="H63" i="1"/>
  <c r="H85" i="1"/>
  <c r="H196" i="1"/>
  <c r="H2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Lori Ulrich </author>
  </authors>
  <commentList>
    <comment ref="B10" authorId="0" shapeId="0" xr:uid="{8985EEB3-22F3-477C-940C-903FDE28C52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1" authorId="0" shapeId="0" xr:uid="{804D1F57-96DB-4767-9347-9AA678AE722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3" authorId="0" shapeId="0" xr:uid="{729E80F5-C43D-4437-93AE-B8A443644CB9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4" authorId="0" shapeId="0" xr:uid="{34B1ED3A-F19A-4357-B540-86EF96A77A3C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5" authorId="0" shapeId="0" xr:uid="{30F4EC39-EF23-432C-990E-845F6EA92A4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23" authorId="0" shapeId="0" xr:uid="{2528EACB-15B0-4244-89DF-16951DA30C2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32" authorId="0" shapeId="0" xr:uid="{2A1E9267-95D7-47A8-8C8D-83998CB30230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33" authorId="0" shapeId="0" xr:uid="{4F38EF1F-A57C-4455-A512-F0E4B48C712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35" authorId="0" shapeId="0" xr:uid="{913802A3-F953-4B74-824C-E4727E06ED1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36" authorId="0" shapeId="0" xr:uid="{624C05A4-C782-4299-98EC-0D75574EE56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37" authorId="0" shapeId="0" xr:uid="{C217E111-1DE8-4EAE-9B1F-6735C37E71B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45" authorId="0" shapeId="0" xr:uid="{3607DEDA-E2F7-4181-8E30-AE7E3DBF672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54" authorId="0" shapeId="0" xr:uid="{5AC2B879-02B1-44D9-AF78-D1A8E5834F08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55" authorId="0" shapeId="0" xr:uid="{89E1A056-B10B-46BE-BF12-345839A4567F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57" authorId="0" shapeId="0" xr:uid="{033B45A2-8FC8-4147-998B-9A3F7F60F3F0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58" authorId="0" shapeId="0" xr:uid="{48C7969A-1F9F-4E86-9952-A3850A34D9B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59" authorId="0" shapeId="0" xr:uid="{6990E2D8-200B-490F-9A0C-963662B4FA5C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67" authorId="0" shapeId="0" xr:uid="{1828BD6C-64B4-49C8-AF7E-823E2D44ACC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76" authorId="0" shapeId="0" xr:uid="{80D0EEDF-B8B8-444D-9A4A-3FE211AA1D7E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77" authorId="0" shapeId="0" xr:uid="{F1A4A905-7597-4187-8BE8-2DFD3B116BC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79" authorId="0" shapeId="0" xr:uid="{7A029A28-4427-40E9-B137-4D916E74E28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80" authorId="0" shapeId="0" xr:uid="{1DDB94E3-D62E-4344-8CF6-ECE5D83C212F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81" authorId="0" shapeId="0" xr:uid="{B01D652D-F4D2-4158-A82D-76A912852940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89" authorId="0" shapeId="0" xr:uid="{D8CA3016-9C7A-403C-9364-B65DC125BFC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98" authorId="0" shapeId="0" xr:uid="{EAAAF7E1-5E21-4C20-A149-103F20F8EE9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99" authorId="0" shapeId="0" xr:uid="{B4A139DE-B3C5-4C40-BA00-F15AD78CE5F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01" authorId="0" shapeId="0" xr:uid="{1605DBA4-7438-4514-903B-19B1344F70CF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02" authorId="0" shapeId="0" xr:uid="{40A29BA7-C367-4604-88E2-463093F6B585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03" authorId="0" shapeId="0" xr:uid="{07572F31-7BF4-4B81-B2EA-EF58DC1CA156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111" authorId="0" shapeId="0" xr:uid="{79A7E60C-E209-4C38-B658-9B82CAF0BFD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120" authorId="0" shapeId="0" xr:uid="{3210A933-5A71-49D4-A84A-E713BE7FBA5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21" authorId="0" shapeId="0" xr:uid="{AD5C9FDF-9F8F-49A9-8BF4-FBE7BB409AF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23" authorId="0" shapeId="0" xr:uid="{624E1861-BCF2-4D1A-A6C2-1DA5DBC4657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24" authorId="0" shapeId="0" xr:uid="{ECE5DED9-A414-4FEA-A787-9F2CBF348A1B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25" authorId="0" shapeId="0" xr:uid="{2E2FF1A3-76BF-41D5-BAC0-A9A152C65D5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133" authorId="0" shapeId="0" xr:uid="{5CDA52DB-2F14-439E-8CD4-CA7630EEDAF8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142" authorId="0" shapeId="0" xr:uid="{599552AA-26EA-4987-8D68-60FCF01EA75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43" authorId="0" shapeId="0" xr:uid="{18E55202-61B0-47EA-8213-15BE4D165AF9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45" authorId="0" shapeId="0" xr:uid="{0F9CF72C-AFEB-4E98-975A-756498310D0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46" authorId="0" shapeId="0" xr:uid="{F3766C75-AF98-45D7-83B2-B32DA716F56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47" authorId="0" shapeId="0" xr:uid="{7984586D-9F82-42B4-AA97-0236C9E5913B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155" authorId="0" shapeId="0" xr:uid="{F24304BA-6F15-42E0-A684-F79F9C4924F8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165" authorId="0" shapeId="0" xr:uid="{6C270055-1C95-4A48-BC81-A73E93B5F10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66" authorId="0" shapeId="0" xr:uid="{3AAE5541-C3D7-473F-A30D-B23ABF8A1C4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68" authorId="0" shapeId="0" xr:uid="{02FD9BB1-022D-4A6D-AED9-1912D3EF06F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69" authorId="0" shapeId="0" xr:uid="{C99803CE-84C2-4244-BFB6-0C78FFC3A91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70" authorId="0" shapeId="0" xr:uid="{303DBC72-D26B-4FF9-B96B-AD95B1D59F0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178" authorId="0" shapeId="0" xr:uid="{F61AC64A-DB36-4D20-9439-691510F0A561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187" authorId="0" shapeId="0" xr:uid="{E4C788EB-4274-4A45-9459-F1C3C3092DE0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88" authorId="0" shapeId="0" xr:uid="{2311AE81-7A3F-42CA-97FB-067E7841CE2E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190" authorId="0" shapeId="0" xr:uid="{7DBBB70B-9888-4C72-9791-0D4AA4C395AA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191" authorId="0" shapeId="0" xr:uid="{D02F6499-B90C-4C31-92AA-A5A919F28D5C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192" authorId="0" shapeId="0" xr:uid="{95504CCD-F203-47D1-BD10-455A8126DD59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200" authorId="0" shapeId="0" xr:uid="{BEAC0D41-23DE-41A6-9FC8-3B7F1870865B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209" authorId="0" shapeId="0" xr:uid="{3E887B4A-8EF6-4B03-A391-10F532F83F7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10" authorId="0" shapeId="0" xr:uid="{ADCE242B-24B8-4F3F-AD03-646C76C67845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12" authorId="0" shapeId="0" xr:uid="{8A9A018E-3206-488D-890E-2F03C5A58958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213" authorId="0" shapeId="0" xr:uid="{A2A714BB-C210-4DC5-A11E-044198C0BDF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214" authorId="0" shapeId="0" xr:uid="{6B42D575-353F-4564-997F-9E9D3AEABBAE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222" authorId="0" shapeId="0" xr:uid="{D91B3D95-E2E3-4D9A-9ADA-39FC8AA372D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231" authorId="0" shapeId="0" xr:uid="{AC1E7F8A-9ACF-4929-80F1-5CDA0D38B3AD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32" authorId="0" shapeId="0" xr:uid="{6909F3B1-0B0C-4784-9935-E239D25E123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34" authorId="0" shapeId="0" xr:uid="{860FD8F2-B255-4026-BC8A-0821CF752DB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235" authorId="0" shapeId="0" xr:uid="{B085AED9-C2B8-4A34-A4EB-F6AA12BE28B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236" authorId="0" shapeId="0" xr:uid="{B667B37D-47AB-4AE4-9F68-90A0A4E34752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244" authorId="0" shapeId="0" xr:uid="{776CCB94-63A1-4CDE-88B9-2B855F0D57E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  <comment ref="B254" authorId="0" shapeId="0" xr:uid="{D32431BC-E599-4E39-BBEB-F10C64A810B9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55" authorId="0" shapeId="0" xr:uid="{D7F7DCA0-4D58-4F00-BE93-48C18EF5280F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From Inland Invoice </t>
        </r>
      </text>
    </comment>
    <comment ref="B257" authorId="0" shapeId="0" xr:uid="{A2BE2B0C-A934-4CC4-98DA-B0C76C16D7DE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66</t>
        </r>
      </text>
    </comment>
    <comment ref="B258" authorId="0" shapeId="0" xr:uid="{ACF072B8-D769-45DD-A402-42A4AAD66773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69
</t>
        </r>
      </text>
    </comment>
    <comment ref="B259" authorId="0" shapeId="0" xr:uid="{80447A1C-3093-4705-8CEC-382B075372FF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Class 63 </t>
        </r>
      </text>
    </comment>
    <comment ref="F267" authorId="0" shapeId="0" xr:uid="{78185707-E8B3-4AF4-B2D4-A102F4A7D3D4}">
      <text>
        <r>
          <rPr>
            <b/>
            <sz val="8"/>
            <color indexed="81"/>
            <rFont val="Tahoma"/>
            <family val="2"/>
          </rPr>
          <t>Lori Ulrich :</t>
        </r>
        <r>
          <rPr>
            <sz val="8"/>
            <color indexed="81"/>
            <rFont val="Tahoma"/>
            <family val="2"/>
          </rPr>
          <t xml:space="preserve">
Inland Steam Invoice - Surcharge
</t>
        </r>
      </text>
    </comment>
  </commentList>
</comments>
</file>

<file path=xl/sharedStrings.xml><?xml version="1.0" encoding="utf-8"?>
<sst xmlns="http://schemas.openxmlformats.org/spreadsheetml/2006/main" count="303" uniqueCount="27">
  <si>
    <t>Surcharge Pass Through Mechanism</t>
  </si>
  <si>
    <t>Total Monthly Retail</t>
  </si>
  <si>
    <t>Less On-Peak</t>
  </si>
  <si>
    <t>Less Green</t>
  </si>
  <si>
    <t>Add Solar</t>
  </si>
  <si>
    <t xml:space="preserve">Less Env. </t>
  </si>
  <si>
    <t>Revenues Net of</t>
  </si>
  <si>
    <t>Total Revenue</t>
  </si>
  <si>
    <t>Rev - TN Gas</t>
  </si>
  <si>
    <t>Power</t>
  </si>
  <si>
    <t>Credits</t>
  </si>
  <si>
    <t>Surcharge</t>
  </si>
  <si>
    <t>Adj, Green Power, &amp; Env. Sur.</t>
  </si>
  <si>
    <t>Int'l Paper Elec.</t>
  </si>
  <si>
    <t>Int'l Paper Steam</t>
  </si>
  <si>
    <t>Carmeuse-Dravo</t>
  </si>
  <si>
    <t>Guardian</t>
  </si>
  <si>
    <t>TN Gas - Cranston</t>
  </si>
  <si>
    <t>AppHarvest</t>
  </si>
  <si>
    <t xml:space="preserve">All Other Sales </t>
  </si>
  <si>
    <t>Totals</t>
  </si>
  <si>
    <t>Total - Rev Rep</t>
  </si>
  <si>
    <t>Revenues for Pass-Through Calculations:</t>
  </si>
  <si>
    <t>***TGP Revenues NOT included in this
amount***</t>
  </si>
  <si>
    <t xml:space="preserve">Fleming-Mason Energy Cooperative, Inc. </t>
  </si>
  <si>
    <t>Case No. 2023-00223</t>
  </si>
  <si>
    <t>Response AG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</si>
</sst>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i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7" fontId="1" fillId="0" borderId="0" xfId="0" applyNumberFormat="1" applyFont="1" applyAlignment="1">
      <alignment horizontal="left"/>
    </xf>
    <xf numFmtId="2" fontId="2" fillId="0" borderId="0" xfId="0" applyNumberFormat="1" applyFont="1"/>
    <xf numFmtId="164" fontId="2" fillId="0" borderId="0" xfId="0" applyNumberFormat="1" applyFont="1"/>
    <xf numFmtId="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Protection="1">
      <protection locked="0"/>
    </xf>
    <xf numFmtId="7" fontId="2" fillId="0" borderId="0" xfId="0" applyNumberFormat="1" applyFont="1" applyProtection="1">
      <protection locked="0"/>
    </xf>
    <xf numFmtId="7" fontId="2" fillId="0" borderId="0" xfId="0" applyNumberFormat="1" applyFont="1"/>
    <xf numFmtId="164" fontId="3" fillId="0" borderId="1" xfId="0" applyNumberFormat="1" applyFont="1" applyBorder="1" applyProtection="1">
      <protection locked="0"/>
    </xf>
    <xf numFmtId="7" fontId="3" fillId="0" borderId="1" xfId="0" applyNumberFormat="1" applyFont="1" applyBorder="1" applyProtection="1">
      <protection locked="0"/>
    </xf>
    <xf numFmtId="7" fontId="2" fillId="0" borderId="1" xfId="0" applyNumberFormat="1" applyFont="1" applyBorder="1"/>
    <xf numFmtId="164" fontId="3" fillId="0" borderId="0" xfId="0" applyNumberFormat="1" applyFont="1"/>
    <xf numFmtId="7" fontId="3" fillId="0" borderId="0" xfId="0" applyNumberFormat="1" applyFont="1"/>
    <xf numFmtId="0" fontId="1" fillId="0" borderId="0" xfId="0" applyFont="1" applyProtection="1">
      <protection locked="0"/>
    </xf>
    <xf numFmtId="164" fontId="4" fillId="0" borderId="0" xfId="0" applyNumberFormat="1" applyFont="1"/>
    <xf numFmtId="7" fontId="1" fillId="0" borderId="0" xfId="0" applyNumberFormat="1" applyFont="1" applyProtection="1">
      <protection locked="0"/>
    </xf>
    <xf numFmtId="37" fontId="2" fillId="0" borderId="0" xfId="0" applyNumberFormat="1" applyFont="1"/>
    <xf numFmtId="39" fontId="2" fillId="0" borderId="0" xfId="0" applyNumberFormat="1" applyFont="1"/>
    <xf numFmtId="37" fontId="5" fillId="0" borderId="2" xfId="0" applyNumberFormat="1" applyFont="1" applyBorder="1" applyAlignment="1">
      <alignment horizontal="left"/>
    </xf>
    <xf numFmtId="7" fontId="2" fillId="0" borderId="3" xfId="0" applyNumberFormat="1" applyFont="1" applyBorder="1" applyProtection="1">
      <protection locked="0"/>
    </xf>
    <xf numFmtId="7" fontId="2" fillId="0" borderId="4" xfId="0" applyNumberFormat="1" applyFont="1" applyBorder="1"/>
    <xf numFmtId="0" fontId="2" fillId="0" borderId="0" xfId="0" applyFont="1" applyAlignment="1">
      <alignment horizontal="center"/>
    </xf>
    <xf numFmtId="7" fontId="2" fillId="0" borderId="0" xfId="0" applyNumberFormat="1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 wrapText="1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17" fontId="1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E973-046E-4556-88D3-BBEE92A88BBA}">
  <dimension ref="A1:H268"/>
  <sheetViews>
    <sheetView tabSelected="1" zoomScaleNormal="100" workbookViewId="0"/>
  </sheetViews>
  <sheetFormatPr defaultColWidth="19" defaultRowHeight="12.75" x14ac:dyDescent="0.2"/>
  <cols>
    <col min="1" max="1" width="16.5703125" style="2" bestFit="1" customWidth="1"/>
    <col min="2" max="2" width="2" style="2" customWidth="1"/>
    <col min="3" max="3" width="14.28515625" style="2" bestFit="1" customWidth="1"/>
    <col min="4" max="4" width="13.42578125" style="2" bestFit="1" customWidth="1"/>
    <col min="5" max="5" width="11.140625" style="2" bestFit="1" customWidth="1"/>
    <col min="6" max="6" width="15.28515625" style="2" bestFit="1" customWidth="1"/>
    <col min="7" max="7" width="14" style="2" bestFit="1" customWidth="1"/>
    <col min="8" max="8" width="38.5703125" style="2" bestFit="1" customWidth="1"/>
    <col min="9" max="16384" width="19" style="2"/>
  </cols>
  <sheetData>
    <row r="1" spans="1:8" s="28" customFormat="1" ht="15" x14ac:dyDescent="0.25">
      <c r="A1" s="27" t="s">
        <v>24</v>
      </c>
    </row>
    <row r="2" spans="1:8" s="28" customFormat="1" ht="15" x14ac:dyDescent="0.25">
      <c r="A2" s="27" t="s">
        <v>25</v>
      </c>
    </row>
    <row r="3" spans="1:8" s="28" customFormat="1" ht="15" x14ac:dyDescent="0.25">
      <c r="A3" s="27" t="s">
        <v>26</v>
      </c>
    </row>
    <row r="4" spans="1:8" x14ac:dyDescent="0.2">
      <c r="A4" s="29" t="s">
        <v>0</v>
      </c>
      <c r="B4" s="29"/>
      <c r="C4" s="29"/>
      <c r="D4" s="29"/>
      <c r="E4" s="29"/>
      <c r="F4" s="29"/>
      <c r="G4" s="29"/>
      <c r="H4" s="29"/>
    </row>
    <row r="5" spans="1:8" x14ac:dyDescent="0.2">
      <c r="A5" s="30">
        <v>44592</v>
      </c>
      <c r="B5" s="30"/>
      <c r="C5" s="30"/>
      <c r="D5" s="30"/>
      <c r="E5" s="30"/>
      <c r="F5" s="30"/>
      <c r="G5" s="30"/>
      <c r="H5" s="30"/>
    </row>
    <row r="6" spans="1:8" x14ac:dyDescent="0.2">
      <c r="A6" s="3"/>
      <c r="B6" s="4"/>
      <c r="C6" s="5"/>
      <c r="D6" s="5"/>
      <c r="H6" s="6" t="s">
        <v>1</v>
      </c>
    </row>
    <row r="7" spans="1:8" x14ac:dyDescent="0.2">
      <c r="B7" s="4"/>
      <c r="C7" s="5"/>
      <c r="D7" s="1" t="s">
        <v>2</v>
      </c>
      <c r="E7" s="1" t="s">
        <v>3</v>
      </c>
      <c r="F7" s="1" t="s">
        <v>4</v>
      </c>
      <c r="G7" s="1" t="s">
        <v>5</v>
      </c>
      <c r="H7" s="6" t="s">
        <v>6</v>
      </c>
    </row>
    <row r="8" spans="1:8" x14ac:dyDescent="0.2">
      <c r="A8" s="1"/>
      <c r="B8" s="4"/>
      <c r="C8" s="7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6" t="s">
        <v>12</v>
      </c>
    </row>
    <row r="10" spans="1:8" x14ac:dyDescent="0.2">
      <c r="A10" s="2" t="s">
        <v>13</v>
      </c>
      <c r="B10" s="4"/>
      <c r="C10" s="8">
        <v>1557800.66</v>
      </c>
      <c r="D10" s="9"/>
      <c r="E10" s="9"/>
      <c r="F10" s="9"/>
      <c r="G10" s="9">
        <v>-186513</v>
      </c>
      <c r="H10" s="10">
        <f>SUM(C10:G10)</f>
        <v>1371287.66</v>
      </c>
    </row>
    <row r="11" spans="1:8" x14ac:dyDescent="0.2">
      <c r="A11" s="2" t="s">
        <v>14</v>
      </c>
      <c r="B11" s="4"/>
      <c r="C11" s="8">
        <v>1336649</v>
      </c>
      <c r="D11" s="9"/>
      <c r="E11" s="9"/>
      <c r="F11" s="9"/>
      <c r="G11" s="9">
        <v>-162914</v>
      </c>
      <c r="H11" s="10">
        <f t="shared" ref="H11:H16" si="0">SUM(C11:G11)</f>
        <v>1173735</v>
      </c>
    </row>
    <row r="12" spans="1:8" x14ac:dyDescent="0.2">
      <c r="A12" s="2" t="s">
        <v>15</v>
      </c>
      <c r="B12" s="4"/>
      <c r="C12" s="8">
        <v>251180.66</v>
      </c>
      <c r="D12" s="9"/>
      <c r="E12" s="9"/>
      <c r="F12" s="9"/>
      <c r="G12" s="9">
        <v>-24554</v>
      </c>
      <c r="H12" s="10">
        <f t="shared" si="0"/>
        <v>226626.66</v>
      </c>
    </row>
    <row r="13" spans="1:8" x14ac:dyDescent="0.2">
      <c r="A13" s="2" t="s">
        <v>16</v>
      </c>
      <c r="B13" s="4"/>
      <c r="C13" s="8">
        <v>385691.03</v>
      </c>
      <c r="D13" s="9"/>
      <c r="E13" s="9"/>
      <c r="F13" s="9"/>
      <c r="G13" s="9">
        <v>-39134</v>
      </c>
      <c r="H13" s="10">
        <f t="shared" si="0"/>
        <v>346557.03</v>
      </c>
    </row>
    <row r="14" spans="1:8" x14ac:dyDescent="0.2">
      <c r="A14" s="2" t="s">
        <v>17</v>
      </c>
      <c r="B14" s="4"/>
      <c r="C14" s="8">
        <v>500609</v>
      </c>
      <c r="D14" s="9">
        <v>-235659</v>
      </c>
      <c r="E14" s="9"/>
      <c r="F14" s="9"/>
      <c r="G14" s="9">
        <v>-29411</v>
      </c>
      <c r="H14" s="10">
        <f t="shared" si="0"/>
        <v>235539</v>
      </c>
    </row>
    <row r="15" spans="1:8" x14ac:dyDescent="0.2">
      <c r="A15" s="2" t="s">
        <v>18</v>
      </c>
      <c r="B15" s="4"/>
      <c r="C15" s="8">
        <v>586940.92000000004</v>
      </c>
      <c r="D15" s="9"/>
      <c r="E15" s="9"/>
      <c r="F15" s="9"/>
      <c r="G15" s="9">
        <v>-59001</v>
      </c>
      <c r="H15" s="10">
        <f t="shared" si="0"/>
        <v>527939.92000000004</v>
      </c>
    </row>
    <row r="16" spans="1:8" x14ac:dyDescent="0.2">
      <c r="A16" s="2" t="s">
        <v>19</v>
      </c>
      <c r="B16" s="4"/>
      <c r="C16" s="8">
        <v>6061987.4500000002</v>
      </c>
      <c r="D16" s="9"/>
      <c r="E16" s="9">
        <v>-38.5</v>
      </c>
      <c r="F16" s="9">
        <v>124.7</v>
      </c>
      <c r="G16" s="9">
        <v>-436160.13</v>
      </c>
      <c r="H16" s="10">
        <f t="shared" si="0"/>
        <v>5625913.5200000005</v>
      </c>
    </row>
    <row r="17" spans="1:8" ht="15" x14ac:dyDescent="0.35">
      <c r="B17" s="4"/>
      <c r="C17" s="11"/>
      <c r="D17" s="11"/>
      <c r="E17" s="12"/>
      <c r="F17" s="12"/>
      <c r="G17" s="12"/>
      <c r="H17" s="13"/>
    </row>
    <row r="18" spans="1:8" ht="15" x14ac:dyDescent="0.35">
      <c r="B18" s="4"/>
      <c r="C18" s="14"/>
      <c r="D18" s="14"/>
      <c r="E18" s="15"/>
      <c r="F18" s="15"/>
      <c r="G18" s="15"/>
      <c r="H18" s="15"/>
    </row>
    <row r="19" spans="1:8" ht="15" x14ac:dyDescent="0.35">
      <c r="A19" s="16" t="s">
        <v>20</v>
      </c>
      <c r="B19" s="4"/>
      <c r="C19" s="17">
        <f t="shared" ref="C19:H19" si="1">SUM(C10:C16)</f>
        <v>10680858.720000001</v>
      </c>
      <c r="D19" s="9">
        <f t="shared" si="1"/>
        <v>-235659</v>
      </c>
      <c r="E19" s="9">
        <f t="shared" si="1"/>
        <v>-38.5</v>
      </c>
      <c r="F19" s="9">
        <f t="shared" si="1"/>
        <v>124.7</v>
      </c>
      <c r="G19" s="18">
        <f t="shared" si="1"/>
        <v>-937687.13</v>
      </c>
      <c r="H19" s="17">
        <f t="shared" si="1"/>
        <v>9507598.790000001</v>
      </c>
    </row>
    <row r="20" spans="1:8" x14ac:dyDescent="0.2">
      <c r="G20" s="19"/>
      <c r="H20" s="19"/>
    </row>
    <row r="21" spans="1:8" ht="13.5" thickBot="1" x14ac:dyDescent="0.25">
      <c r="G21" s="19"/>
      <c r="H21" s="19"/>
    </row>
    <row r="22" spans="1:8" x14ac:dyDescent="0.2">
      <c r="C22" s="5"/>
      <c r="E22" s="20"/>
      <c r="F22" s="20" t="s">
        <v>21</v>
      </c>
      <c r="G22" s="9">
        <v>774773.13</v>
      </c>
      <c r="H22" s="21" t="s">
        <v>22</v>
      </c>
    </row>
    <row r="23" spans="1:8" ht="13.5" thickBot="1" x14ac:dyDescent="0.25">
      <c r="F23" s="2" t="s">
        <v>14</v>
      </c>
      <c r="G23" s="22">
        <v>162914</v>
      </c>
      <c r="H23" s="23">
        <f>H16</f>
        <v>5625913.5200000005</v>
      </c>
    </row>
    <row r="24" spans="1:8" ht="25.5" x14ac:dyDescent="0.2">
      <c r="A24" s="24"/>
      <c r="B24" s="24"/>
      <c r="G24" s="25">
        <f>SUM(G22:G23)</f>
        <v>937687.13</v>
      </c>
      <c r="H24" s="26" t="s">
        <v>23</v>
      </c>
    </row>
    <row r="26" spans="1:8" x14ac:dyDescent="0.2">
      <c r="A26" s="29" t="s">
        <v>0</v>
      </c>
      <c r="B26" s="29"/>
      <c r="C26" s="29"/>
      <c r="D26" s="29"/>
      <c r="E26" s="29"/>
      <c r="F26" s="29"/>
      <c r="G26" s="29"/>
      <c r="H26" s="29"/>
    </row>
    <row r="27" spans="1:8" x14ac:dyDescent="0.2">
      <c r="A27" s="30">
        <v>44620</v>
      </c>
      <c r="B27" s="30"/>
      <c r="C27" s="30"/>
      <c r="D27" s="30"/>
      <c r="E27" s="30"/>
      <c r="F27" s="30"/>
      <c r="G27" s="30"/>
      <c r="H27" s="30"/>
    </row>
    <row r="28" spans="1:8" x14ac:dyDescent="0.2">
      <c r="A28" s="3"/>
      <c r="B28" s="4"/>
      <c r="C28" s="5"/>
      <c r="D28" s="5"/>
      <c r="H28" s="6" t="s">
        <v>1</v>
      </c>
    </row>
    <row r="29" spans="1:8" x14ac:dyDescent="0.2">
      <c r="B29" s="4"/>
      <c r="C29" s="5"/>
      <c r="D29" s="1" t="s">
        <v>2</v>
      </c>
      <c r="E29" s="1" t="s">
        <v>3</v>
      </c>
      <c r="F29" s="1" t="s">
        <v>4</v>
      </c>
      <c r="G29" s="1" t="s">
        <v>5</v>
      </c>
      <c r="H29" s="6" t="s">
        <v>6</v>
      </c>
    </row>
    <row r="30" spans="1:8" x14ac:dyDescent="0.2">
      <c r="A30" s="1"/>
      <c r="B30" s="4"/>
      <c r="C30" s="7" t="s">
        <v>7</v>
      </c>
      <c r="D30" s="1" t="s">
        <v>8</v>
      </c>
      <c r="E30" s="1" t="s">
        <v>9</v>
      </c>
      <c r="F30" s="1" t="s">
        <v>10</v>
      </c>
      <c r="G30" s="1" t="s">
        <v>11</v>
      </c>
      <c r="H30" s="6" t="s">
        <v>12</v>
      </c>
    </row>
    <row r="32" spans="1:8" x14ac:dyDescent="0.2">
      <c r="A32" s="2" t="s">
        <v>13</v>
      </c>
      <c r="B32" s="4"/>
      <c r="C32" s="8">
        <v>1501404.9</v>
      </c>
      <c r="D32" s="9"/>
      <c r="E32" s="9"/>
      <c r="F32" s="9"/>
      <c r="G32" s="9">
        <v>-175057</v>
      </c>
      <c r="H32" s="10">
        <f>SUM(C32:G32)</f>
        <v>1326347.8999999999</v>
      </c>
    </row>
    <row r="33" spans="1:8" x14ac:dyDescent="0.2">
      <c r="A33" s="2" t="s">
        <v>14</v>
      </c>
      <c r="B33" s="4"/>
      <c r="C33" s="8">
        <v>1256914</v>
      </c>
      <c r="D33" s="9"/>
      <c r="E33" s="9"/>
      <c r="F33" s="9"/>
      <c r="G33" s="9">
        <v>-150865</v>
      </c>
      <c r="H33" s="10">
        <f t="shared" ref="H33:H38" si="2">SUM(C33:G33)</f>
        <v>1106049</v>
      </c>
    </row>
    <row r="34" spans="1:8" x14ac:dyDescent="0.2">
      <c r="A34" s="2" t="s">
        <v>15</v>
      </c>
      <c r="B34" s="4"/>
      <c r="C34" s="8">
        <v>292529.32</v>
      </c>
      <c r="D34" s="9"/>
      <c r="E34" s="9"/>
      <c r="F34" s="9"/>
      <c r="G34" s="9">
        <v>-35210</v>
      </c>
      <c r="H34" s="10">
        <f t="shared" si="2"/>
        <v>257319.32</v>
      </c>
    </row>
    <row r="35" spans="1:8" x14ac:dyDescent="0.2">
      <c r="A35" s="2" t="s">
        <v>16</v>
      </c>
      <c r="B35" s="4"/>
      <c r="C35" s="8">
        <v>313123.65999999997</v>
      </c>
      <c r="D35" s="9"/>
      <c r="E35" s="9"/>
      <c r="F35" s="9"/>
      <c r="G35" s="9">
        <v>-37448</v>
      </c>
      <c r="H35" s="10">
        <f t="shared" si="2"/>
        <v>275675.65999999997</v>
      </c>
    </row>
    <row r="36" spans="1:8" x14ac:dyDescent="0.2">
      <c r="A36" s="2" t="s">
        <v>17</v>
      </c>
      <c r="B36" s="4"/>
      <c r="C36" s="8">
        <v>223393.45</v>
      </c>
      <c r="D36" s="9">
        <v>-91853</v>
      </c>
      <c r="E36" s="9"/>
      <c r="F36" s="9"/>
      <c r="G36" s="9">
        <v>-12950</v>
      </c>
      <c r="H36" s="10">
        <f t="shared" si="2"/>
        <v>118590.45000000001</v>
      </c>
    </row>
    <row r="37" spans="1:8" x14ac:dyDescent="0.2">
      <c r="A37" s="2" t="s">
        <v>18</v>
      </c>
      <c r="B37" s="4"/>
      <c r="C37" s="8">
        <v>405970.79</v>
      </c>
      <c r="D37" s="9"/>
      <c r="E37" s="9"/>
      <c r="F37" s="9"/>
      <c r="G37" s="9">
        <v>-49408</v>
      </c>
      <c r="H37" s="10">
        <f t="shared" si="2"/>
        <v>356562.79</v>
      </c>
    </row>
    <row r="38" spans="1:8" x14ac:dyDescent="0.2">
      <c r="A38" s="2" t="s">
        <v>19</v>
      </c>
      <c r="B38" s="4"/>
      <c r="C38" s="8">
        <v>4325306.97</v>
      </c>
      <c r="D38" s="9"/>
      <c r="E38" s="9">
        <v>-38.5</v>
      </c>
      <c r="F38" s="9">
        <v>125.32</v>
      </c>
      <c r="G38" s="9">
        <v>155436.01999999999</v>
      </c>
      <c r="H38" s="10">
        <f t="shared" si="2"/>
        <v>4480829.8099999996</v>
      </c>
    </row>
    <row r="39" spans="1:8" ht="15" x14ac:dyDescent="0.35">
      <c r="B39" s="4"/>
      <c r="C39" s="11"/>
      <c r="D39" s="11"/>
      <c r="E39" s="12"/>
      <c r="F39" s="12"/>
      <c r="G39" s="12"/>
      <c r="H39" s="13"/>
    </row>
    <row r="40" spans="1:8" ht="15" x14ac:dyDescent="0.35">
      <c r="B40" s="4"/>
      <c r="C40" s="14"/>
      <c r="D40" s="14"/>
      <c r="E40" s="15"/>
      <c r="F40" s="15"/>
      <c r="G40" s="15"/>
      <c r="H40" s="15"/>
    </row>
    <row r="41" spans="1:8" ht="15" x14ac:dyDescent="0.35">
      <c r="A41" s="16" t="s">
        <v>20</v>
      </c>
      <c r="B41" s="4"/>
      <c r="C41" s="17">
        <f t="shared" ref="C41:H41" si="3">SUM(C32:C38)</f>
        <v>8318643.0899999999</v>
      </c>
      <c r="D41" s="9">
        <f t="shared" si="3"/>
        <v>-91853</v>
      </c>
      <c r="E41" s="9">
        <f t="shared" si="3"/>
        <v>-38.5</v>
      </c>
      <c r="F41" s="9">
        <f t="shared" si="3"/>
        <v>125.32</v>
      </c>
      <c r="G41" s="18">
        <f t="shared" si="3"/>
        <v>-305501.98</v>
      </c>
      <c r="H41" s="17">
        <f t="shared" si="3"/>
        <v>7921374.9299999997</v>
      </c>
    </row>
    <row r="42" spans="1:8" x14ac:dyDescent="0.2">
      <c r="G42" s="19"/>
      <c r="H42" s="19"/>
    </row>
    <row r="43" spans="1:8" ht="13.5" thickBot="1" x14ac:dyDescent="0.25">
      <c r="G43" s="19"/>
      <c r="H43" s="19"/>
    </row>
    <row r="44" spans="1:8" x14ac:dyDescent="0.2">
      <c r="C44" s="5"/>
      <c r="E44" s="20"/>
      <c r="F44" s="20" t="s">
        <v>21</v>
      </c>
      <c r="G44" s="9">
        <v>154636.98000000001</v>
      </c>
      <c r="H44" s="21" t="s">
        <v>22</v>
      </c>
    </row>
    <row r="45" spans="1:8" ht="13.5" thickBot="1" x14ac:dyDescent="0.25">
      <c r="F45" s="2" t="s">
        <v>14</v>
      </c>
      <c r="G45" s="22">
        <v>150865</v>
      </c>
      <c r="H45" s="23">
        <f>H38</f>
        <v>4480829.8099999996</v>
      </c>
    </row>
    <row r="46" spans="1:8" ht="25.5" x14ac:dyDescent="0.2">
      <c r="A46" s="24"/>
      <c r="B46" s="24"/>
      <c r="G46" s="25">
        <f>SUM(G44:G45)</f>
        <v>305501.98</v>
      </c>
      <c r="H46" s="26" t="s">
        <v>23</v>
      </c>
    </row>
    <row r="48" spans="1:8" x14ac:dyDescent="0.2">
      <c r="A48" s="29" t="s">
        <v>0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0">
        <v>44642</v>
      </c>
      <c r="B49" s="30"/>
      <c r="C49" s="30"/>
      <c r="D49" s="30"/>
      <c r="E49" s="30"/>
      <c r="F49" s="30"/>
      <c r="G49" s="30"/>
      <c r="H49" s="30"/>
    </row>
    <row r="50" spans="1:8" x14ac:dyDescent="0.2">
      <c r="A50" s="3"/>
      <c r="B50" s="4"/>
      <c r="C50" s="5"/>
      <c r="D50" s="5"/>
      <c r="H50" s="6" t="s">
        <v>1</v>
      </c>
    </row>
    <row r="51" spans="1:8" x14ac:dyDescent="0.2">
      <c r="B51" s="4"/>
      <c r="C51" s="5"/>
      <c r="D51" s="1" t="s">
        <v>2</v>
      </c>
      <c r="E51" s="1" t="s">
        <v>3</v>
      </c>
      <c r="F51" s="1" t="s">
        <v>4</v>
      </c>
      <c r="G51" s="1" t="s">
        <v>5</v>
      </c>
      <c r="H51" s="6" t="s">
        <v>6</v>
      </c>
    </row>
    <row r="52" spans="1:8" x14ac:dyDescent="0.2">
      <c r="A52" s="1"/>
      <c r="B52" s="4"/>
      <c r="C52" s="7" t="s">
        <v>7</v>
      </c>
      <c r="D52" s="1" t="s">
        <v>8</v>
      </c>
      <c r="E52" s="1" t="s">
        <v>9</v>
      </c>
      <c r="F52" s="1" t="s">
        <v>10</v>
      </c>
      <c r="G52" s="1" t="s">
        <v>11</v>
      </c>
      <c r="H52" s="6" t="s">
        <v>12</v>
      </c>
    </row>
    <row r="54" spans="1:8" x14ac:dyDescent="0.2">
      <c r="A54" s="2" t="s">
        <v>13</v>
      </c>
      <c r="B54" s="4"/>
      <c r="C54" s="8">
        <v>1590853.71</v>
      </c>
      <c r="D54" s="9"/>
      <c r="E54" s="9"/>
      <c r="F54" s="9"/>
      <c r="G54" s="9">
        <v>-146516</v>
      </c>
      <c r="H54" s="10">
        <f>SUM(C54:G54)</f>
        <v>1444337.71</v>
      </c>
    </row>
    <row r="55" spans="1:8" x14ac:dyDescent="0.2">
      <c r="A55" s="2" t="s">
        <v>14</v>
      </c>
      <c r="B55" s="4"/>
      <c r="C55" s="8">
        <v>1319831</v>
      </c>
      <c r="D55" s="9"/>
      <c r="E55" s="9"/>
      <c r="F55" s="9"/>
      <c r="G55" s="9">
        <v>-125306</v>
      </c>
      <c r="H55" s="10">
        <f t="shared" ref="H55:H60" si="4">SUM(C55:G55)</f>
        <v>1194525</v>
      </c>
    </row>
    <row r="56" spans="1:8" x14ac:dyDescent="0.2">
      <c r="A56" s="2" t="s">
        <v>15</v>
      </c>
      <c r="B56" s="4"/>
      <c r="C56" s="8">
        <v>300593.58</v>
      </c>
      <c r="D56" s="9"/>
      <c r="E56" s="9"/>
      <c r="F56" s="9"/>
      <c r="G56" s="9">
        <v>-29257</v>
      </c>
      <c r="H56" s="10">
        <f t="shared" si="4"/>
        <v>271336.58</v>
      </c>
    </row>
    <row r="57" spans="1:8" x14ac:dyDescent="0.2">
      <c r="A57" s="2" t="s">
        <v>16</v>
      </c>
      <c r="B57" s="4"/>
      <c r="C57" s="8">
        <v>331828.24</v>
      </c>
      <c r="D57" s="9"/>
      <c r="E57" s="9"/>
      <c r="F57" s="9"/>
      <c r="G57" s="9">
        <v>-32128</v>
      </c>
      <c r="H57" s="10">
        <f t="shared" si="4"/>
        <v>299700.24</v>
      </c>
    </row>
    <row r="58" spans="1:8" x14ac:dyDescent="0.2">
      <c r="A58" s="2" t="s">
        <v>17</v>
      </c>
      <c r="B58" s="4"/>
      <c r="C58" s="8">
        <v>583688.93000000005</v>
      </c>
      <c r="D58" s="9">
        <v>-275836</v>
      </c>
      <c r="E58" s="9"/>
      <c r="F58" s="9"/>
      <c r="G58" s="9">
        <v>-26975</v>
      </c>
      <c r="H58" s="10">
        <f t="shared" si="4"/>
        <v>280877.93000000005</v>
      </c>
    </row>
    <row r="59" spans="1:8" x14ac:dyDescent="0.2">
      <c r="A59" s="2" t="s">
        <v>18</v>
      </c>
      <c r="B59" s="4"/>
      <c r="C59" s="8">
        <v>260282.58</v>
      </c>
      <c r="D59" s="9"/>
      <c r="E59" s="9"/>
      <c r="F59" s="9"/>
      <c r="G59" s="9">
        <v>-25868</v>
      </c>
      <c r="H59" s="10">
        <f t="shared" si="4"/>
        <v>234414.58</v>
      </c>
    </row>
    <row r="60" spans="1:8" x14ac:dyDescent="0.2">
      <c r="A60" s="2" t="s">
        <v>19</v>
      </c>
      <c r="B60" s="4"/>
      <c r="C60" s="8">
        <v>3760120.73</v>
      </c>
      <c r="D60" s="9"/>
      <c r="E60" s="9">
        <v>-38.5</v>
      </c>
      <c r="F60" s="9">
        <v>172.3</v>
      </c>
      <c r="G60" s="9">
        <v>-215088.83</v>
      </c>
      <c r="H60" s="10">
        <f t="shared" si="4"/>
        <v>3545165.6999999997</v>
      </c>
    </row>
    <row r="61" spans="1:8" ht="15" x14ac:dyDescent="0.35">
      <c r="B61" s="4"/>
      <c r="C61" s="11"/>
      <c r="D61" s="11"/>
      <c r="E61" s="12"/>
      <c r="F61" s="12"/>
      <c r="G61" s="12"/>
      <c r="H61" s="13"/>
    </row>
    <row r="62" spans="1:8" ht="15" x14ac:dyDescent="0.35">
      <c r="B62" s="4"/>
      <c r="C62" s="14"/>
      <c r="D62" s="14"/>
      <c r="E62" s="15"/>
      <c r="F62" s="15"/>
      <c r="G62" s="15"/>
      <c r="H62" s="15"/>
    </row>
    <row r="63" spans="1:8" ht="15" x14ac:dyDescent="0.35">
      <c r="A63" s="16" t="s">
        <v>20</v>
      </c>
      <c r="B63" s="4"/>
      <c r="C63" s="17">
        <f t="shared" ref="C63:H63" si="5">SUM(C54:C60)</f>
        <v>8147198.7699999996</v>
      </c>
      <c r="D63" s="9">
        <f t="shared" si="5"/>
        <v>-275836</v>
      </c>
      <c r="E63" s="9">
        <f t="shared" si="5"/>
        <v>-38.5</v>
      </c>
      <c r="F63" s="9">
        <f t="shared" si="5"/>
        <v>172.3</v>
      </c>
      <c r="G63" s="18">
        <f t="shared" si="5"/>
        <v>-601138.82999999996</v>
      </c>
      <c r="H63" s="17">
        <f t="shared" si="5"/>
        <v>7270357.7400000002</v>
      </c>
    </row>
    <row r="64" spans="1:8" x14ac:dyDescent="0.2">
      <c r="G64" s="19"/>
      <c r="H64" s="19"/>
    </row>
    <row r="65" spans="1:8" ht="13.5" thickBot="1" x14ac:dyDescent="0.25">
      <c r="G65" s="19"/>
      <c r="H65" s="19"/>
    </row>
    <row r="66" spans="1:8" x14ac:dyDescent="0.2">
      <c r="C66" s="5"/>
      <c r="E66" s="20"/>
      <c r="F66" s="20" t="s">
        <v>21</v>
      </c>
      <c r="G66" s="9">
        <v>475832.83</v>
      </c>
      <c r="H66" s="21" t="s">
        <v>22</v>
      </c>
    </row>
    <row r="67" spans="1:8" ht="13.5" thickBot="1" x14ac:dyDescent="0.25">
      <c r="F67" s="2" t="s">
        <v>14</v>
      </c>
      <c r="G67" s="22">
        <v>125306</v>
      </c>
      <c r="H67" s="23">
        <f>H60</f>
        <v>3545165.6999999997</v>
      </c>
    </row>
    <row r="68" spans="1:8" ht="25.5" x14ac:dyDescent="0.2">
      <c r="A68" s="24"/>
      <c r="B68" s="24"/>
      <c r="G68" s="25">
        <f>SUM(G66:G67)</f>
        <v>601138.83000000007</v>
      </c>
      <c r="H68" s="26" t="s">
        <v>23</v>
      </c>
    </row>
    <row r="70" spans="1:8" x14ac:dyDescent="0.2">
      <c r="A70" s="29" t="s">
        <v>0</v>
      </c>
      <c r="B70" s="29"/>
      <c r="C70" s="29"/>
      <c r="D70" s="29"/>
      <c r="E70" s="29"/>
      <c r="F70" s="29"/>
      <c r="G70" s="29"/>
      <c r="H70" s="29"/>
    </row>
    <row r="71" spans="1:8" x14ac:dyDescent="0.2">
      <c r="A71" s="30">
        <v>44681</v>
      </c>
      <c r="B71" s="30"/>
      <c r="C71" s="30"/>
      <c r="D71" s="30"/>
      <c r="E71" s="30"/>
      <c r="F71" s="30"/>
      <c r="G71" s="30"/>
      <c r="H71" s="30"/>
    </row>
    <row r="72" spans="1:8" x14ac:dyDescent="0.2">
      <c r="A72" s="3"/>
      <c r="B72" s="4"/>
      <c r="C72" s="5"/>
      <c r="D72" s="5"/>
      <c r="H72" s="6" t="s">
        <v>1</v>
      </c>
    </row>
    <row r="73" spans="1:8" x14ac:dyDescent="0.2">
      <c r="B73" s="4"/>
      <c r="C73" s="5"/>
      <c r="D73" s="1" t="s">
        <v>2</v>
      </c>
      <c r="E73" s="1" t="s">
        <v>3</v>
      </c>
      <c r="F73" s="1" t="s">
        <v>4</v>
      </c>
      <c r="G73" s="1" t="s">
        <v>5</v>
      </c>
      <c r="H73" s="6" t="s">
        <v>6</v>
      </c>
    </row>
    <row r="74" spans="1:8" x14ac:dyDescent="0.2">
      <c r="A74" s="1"/>
      <c r="B74" s="4"/>
      <c r="C74" s="7" t="s">
        <v>7</v>
      </c>
      <c r="D74" s="1" t="s">
        <v>8</v>
      </c>
      <c r="E74" s="1" t="s">
        <v>9</v>
      </c>
      <c r="F74" s="1" t="s">
        <v>10</v>
      </c>
      <c r="G74" s="1" t="s">
        <v>11</v>
      </c>
      <c r="H74" s="6" t="s">
        <v>12</v>
      </c>
    </row>
    <row r="76" spans="1:8" x14ac:dyDescent="0.2">
      <c r="A76" s="2" t="s">
        <v>13</v>
      </c>
      <c r="B76" s="4"/>
      <c r="C76" s="8">
        <v>1353607.08</v>
      </c>
      <c r="D76" s="9"/>
      <c r="E76" s="9"/>
      <c r="F76" s="9"/>
      <c r="G76" s="9">
        <v>-146516</v>
      </c>
      <c r="H76" s="10">
        <f>SUM(C76:G76)</f>
        <v>1207091.08</v>
      </c>
    </row>
    <row r="77" spans="1:8" x14ac:dyDescent="0.2">
      <c r="A77" s="2" t="s">
        <v>14</v>
      </c>
      <c r="B77" s="4"/>
      <c r="C77" s="8">
        <v>1035724</v>
      </c>
      <c r="D77" s="9"/>
      <c r="E77" s="9"/>
      <c r="F77" s="9"/>
      <c r="G77" s="9">
        <v>-125306</v>
      </c>
      <c r="H77" s="10">
        <f t="shared" ref="H77:H82" si="6">SUM(C77:G77)</f>
        <v>910418</v>
      </c>
    </row>
    <row r="78" spans="1:8" x14ac:dyDescent="0.2">
      <c r="A78" s="2" t="s">
        <v>15</v>
      </c>
      <c r="B78" s="4"/>
      <c r="C78" s="8">
        <v>424357.56</v>
      </c>
      <c r="D78" s="9"/>
      <c r="E78" s="9"/>
      <c r="F78" s="9"/>
      <c r="G78" s="9">
        <v>-29257</v>
      </c>
      <c r="H78" s="10">
        <f t="shared" si="6"/>
        <v>395100.56</v>
      </c>
    </row>
    <row r="79" spans="1:8" x14ac:dyDescent="0.2">
      <c r="A79" s="2" t="s">
        <v>16</v>
      </c>
      <c r="B79" s="4"/>
      <c r="C79" s="8">
        <v>356064.26</v>
      </c>
      <c r="D79" s="9"/>
      <c r="E79" s="9"/>
      <c r="F79" s="9"/>
      <c r="G79" s="9">
        <v>-32128</v>
      </c>
      <c r="H79" s="10">
        <f t="shared" si="6"/>
        <v>323936.26</v>
      </c>
    </row>
    <row r="80" spans="1:8" x14ac:dyDescent="0.2">
      <c r="A80" s="2" t="s">
        <v>17</v>
      </c>
      <c r="B80" s="4"/>
      <c r="C80" s="8">
        <v>756765.29</v>
      </c>
      <c r="D80" s="9">
        <v>-412051</v>
      </c>
      <c r="E80" s="9"/>
      <c r="F80" s="9"/>
      <c r="G80" s="9">
        <v>-26975</v>
      </c>
      <c r="H80" s="10">
        <f t="shared" si="6"/>
        <v>317739.29000000004</v>
      </c>
    </row>
    <row r="81" spans="1:8" x14ac:dyDescent="0.2">
      <c r="A81" s="2" t="s">
        <v>18</v>
      </c>
      <c r="B81" s="4"/>
      <c r="C81" s="8">
        <v>148035.07999999999</v>
      </c>
      <c r="D81" s="9"/>
      <c r="E81" s="9"/>
      <c r="F81" s="9"/>
      <c r="G81" s="9">
        <v>-25868</v>
      </c>
      <c r="H81" s="10">
        <f t="shared" si="6"/>
        <v>122167.07999999999</v>
      </c>
    </row>
    <row r="82" spans="1:8" x14ac:dyDescent="0.2">
      <c r="A82" s="2" t="s">
        <v>19</v>
      </c>
      <c r="B82" s="4"/>
      <c r="C82" s="8">
        <v>3559285.77</v>
      </c>
      <c r="D82" s="9"/>
      <c r="E82" s="9">
        <v>-38.5</v>
      </c>
      <c r="F82" s="9">
        <v>209.82</v>
      </c>
      <c r="G82" s="9">
        <v>-215088.83</v>
      </c>
      <c r="H82" s="10">
        <f t="shared" si="6"/>
        <v>3344368.26</v>
      </c>
    </row>
    <row r="83" spans="1:8" ht="15" x14ac:dyDescent="0.35">
      <c r="B83" s="4"/>
      <c r="C83" s="11"/>
      <c r="D83" s="11"/>
      <c r="E83" s="12"/>
      <c r="F83" s="12"/>
      <c r="G83" s="12"/>
      <c r="H83" s="13"/>
    </row>
    <row r="84" spans="1:8" ht="15" x14ac:dyDescent="0.35">
      <c r="B84" s="4"/>
      <c r="C84" s="14"/>
      <c r="D84" s="14"/>
      <c r="E84" s="15"/>
      <c r="F84" s="15"/>
      <c r="G84" s="15"/>
      <c r="H84" s="15"/>
    </row>
    <row r="85" spans="1:8" ht="15" x14ac:dyDescent="0.35">
      <c r="A85" s="16" t="s">
        <v>20</v>
      </c>
      <c r="B85" s="4"/>
      <c r="C85" s="17">
        <f t="shared" ref="C85:H85" si="7">SUM(C76:C82)</f>
        <v>7633839.040000001</v>
      </c>
      <c r="D85" s="9">
        <f t="shared" si="7"/>
        <v>-412051</v>
      </c>
      <c r="E85" s="9">
        <f t="shared" si="7"/>
        <v>-38.5</v>
      </c>
      <c r="F85" s="9">
        <f t="shared" si="7"/>
        <v>209.82</v>
      </c>
      <c r="G85" s="18">
        <f>SUM(G76:G82)</f>
        <v>-601138.82999999996</v>
      </c>
      <c r="H85" s="17">
        <f t="shared" si="7"/>
        <v>6620820.5300000003</v>
      </c>
    </row>
    <row r="86" spans="1:8" x14ac:dyDescent="0.2">
      <c r="G86" s="19"/>
      <c r="H86" s="19"/>
    </row>
    <row r="87" spans="1:8" ht="13.5" thickBot="1" x14ac:dyDescent="0.25">
      <c r="G87" s="19"/>
      <c r="H87" s="19"/>
    </row>
    <row r="88" spans="1:8" x14ac:dyDescent="0.2">
      <c r="C88" s="5"/>
      <c r="E88" s="20"/>
      <c r="F88" s="20" t="s">
        <v>21</v>
      </c>
      <c r="G88" s="9">
        <v>427365.47</v>
      </c>
      <c r="H88" s="21" t="s">
        <v>22</v>
      </c>
    </row>
    <row r="89" spans="1:8" ht="13.5" thickBot="1" x14ac:dyDescent="0.25">
      <c r="F89" s="2" t="s">
        <v>14</v>
      </c>
      <c r="G89" s="22">
        <v>125306</v>
      </c>
      <c r="H89" s="23">
        <f>H82</f>
        <v>3344368.26</v>
      </c>
    </row>
    <row r="90" spans="1:8" ht="25.5" x14ac:dyDescent="0.2">
      <c r="A90" s="24"/>
      <c r="B90" s="24"/>
      <c r="G90" s="25">
        <f>SUM(G88:G89)</f>
        <v>552671.47</v>
      </c>
      <c r="H90" s="26" t="s">
        <v>23</v>
      </c>
    </row>
    <row r="92" spans="1:8" x14ac:dyDescent="0.2">
      <c r="A92" s="29" t="s">
        <v>0</v>
      </c>
      <c r="B92" s="29"/>
      <c r="C92" s="29"/>
      <c r="D92" s="29"/>
      <c r="E92" s="29"/>
      <c r="F92" s="29"/>
      <c r="G92" s="29"/>
      <c r="H92" s="29"/>
    </row>
    <row r="93" spans="1:8" x14ac:dyDescent="0.2">
      <c r="A93" s="30">
        <v>44712</v>
      </c>
      <c r="B93" s="30"/>
      <c r="C93" s="30"/>
      <c r="D93" s="30"/>
      <c r="E93" s="30"/>
      <c r="F93" s="30"/>
      <c r="G93" s="30"/>
      <c r="H93" s="30"/>
    </row>
    <row r="94" spans="1:8" x14ac:dyDescent="0.2">
      <c r="A94" s="3"/>
      <c r="B94" s="4"/>
      <c r="C94" s="5"/>
      <c r="D94" s="5"/>
      <c r="H94" s="6" t="s">
        <v>1</v>
      </c>
    </row>
    <row r="95" spans="1:8" x14ac:dyDescent="0.2">
      <c r="B95" s="4"/>
      <c r="C95" s="5"/>
      <c r="D95" s="1" t="s">
        <v>2</v>
      </c>
      <c r="E95" s="1" t="s">
        <v>3</v>
      </c>
      <c r="F95" s="1" t="s">
        <v>4</v>
      </c>
      <c r="G95" s="1" t="s">
        <v>5</v>
      </c>
      <c r="H95" s="6" t="s">
        <v>6</v>
      </c>
    </row>
    <row r="96" spans="1:8" x14ac:dyDescent="0.2">
      <c r="A96" s="1"/>
      <c r="B96" s="4"/>
      <c r="C96" s="7" t="s">
        <v>7</v>
      </c>
      <c r="D96" s="1" t="s">
        <v>8</v>
      </c>
      <c r="E96" s="1" t="s">
        <v>9</v>
      </c>
      <c r="F96" s="1" t="s">
        <v>10</v>
      </c>
      <c r="G96" s="1" t="s">
        <v>11</v>
      </c>
      <c r="H96" s="6" t="s">
        <v>12</v>
      </c>
    </row>
    <row r="98" spans="1:8" x14ac:dyDescent="0.2">
      <c r="A98" s="2" t="s">
        <v>13</v>
      </c>
      <c r="B98" s="4"/>
      <c r="C98" s="8">
        <v>1594272.5</v>
      </c>
      <c r="D98" s="9"/>
      <c r="E98" s="9"/>
      <c r="F98" s="9"/>
      <c r="G98" s="9">
        <v>-217097</v>
      </c>
      <c r="H98" s="10">
        <f>SUM(C98:G98)</f>
        <v>1377175.5</v>
      </c>
    </row>
    <row r="99" spans="1:8" x14ac:dyDescent="0.2">
      <c r="A99" s="2" t="s">
        <v>14</v>
      </c>
      <c r="B99" s="4"/>
      <c r="C99" s="8">
        <v>1164280</v>
      </c>
      <c r="D99" s="9"/>
      <c r="E99" s="9"/>
      <c r="F99" s="9"/>
      <c r="G99" s="9">
        <v>-163438</v>
      </c>
      <c r="H99" s="10">
        <f t="shared" ref="H99:H104" si="8">SUM(C99:G99)</f>
        <v>1000842</v>
      </c>
    </row>
    <row r="100" spans="1:8" x14ac:dyDescent="0.2">
      <c r="A100" s="2" t="s">
        <v>15</v>
      </c>
      <c r="B100" s="4"/>
      <c r="C100" s="8">
        <v>335123.46999999997</v>
      </c>
      <c r="D100" s="9"/>
      <c r="E100" s="9"/>
      <c r="F100" s="9"/>
      <c r="G100" s="9">
        <v>-44774</v>
      </c>
      <c r="H100" s="10">
        <f t="shared" si="8"/>
        <v>290349.46999999997</v>
      </c>
    </row>
    <row r="101" spans="1:8" x14ac:dyDescent="0.2">
      <c r="A101" s="2" t="s">
        <v>16</v>
      </c>
      <c r="B101" s="4"/>
      <c r="C101" s="8">
        <v>358968.88</v>
      </c>
      <c r="D101" s="9"/>
      <c r="E101" s="9"/>
      <c r="F101" s="9"/>
      <c r="G101" s="9">
        <v>-47237</v>
      </c>
      <c r="H101" s="10">
        <f t="shared" si="8"/>
        <v>311731.88</v>
      </c>
    </row>
    <row r="102" spans="1:8" x14ac:dyDescent="0.2">
      <c r="A102" s="2" t="s">
        <v>17</v>
      </c>
      <c r="B102" s="4"/>
      <c r="C102" s="8">
        <v>931442.1</v>
      </c>
      <c r="D102" s="9">
        <v>-524382</v>
      </c>
      <c r="E102" s="9"/>
      <c r="F102" s="9"/>
      <c r="G102" s="9">
        <v>-53434</v>
      </c>
      <c r="H102" s="10">
        <f t="shared" si="8"/>
        <v>353626.1</v>
      </c>
    </row>
    <row r="103" spans="1:8" x14ac:dyDescent="0.2">
      <c r="A103" s="2" t="s">
        <v>18</v>
      </c>
      <c r="B103" s="4"/>
      <c r="C103" s="8">
        <v>24228.34</v>
      </c>
      <c r="D103" s="9"/>
      <c r="E103" s="9"/>
      <c r="F103" s="9"/>
      <c r="G103" s="9">
        <v>-3995</v>
      </c>
      <c r="H103" s="10">
        <f t="shared" si="8"/>
        <v>20233.34</v>
      </c>
    </row>
    <row r="104" spans="1:8" x14ac:dyDescent="0.2">
      <c r="A104" s="2" t="s">
        <v>19</v>
      </c>
      <c r="B104" s="4"/>
      <c r="C104" s="8">
        <v>3420668.82</v>
      </c>
      <c r="D104" s="9"/>
      <c r="E104" s="9">
        <v>-38.5</v>
      </c>
      <c r="F104" s="9">
        <v>240.85</v>
      </c>
      <c r="G104" s="9">
        <v>-384634.43</v>
      </c>
      <c r="H104" s="10">
        <f t="shared" si="8"/>
        <v>3036236.7399999998</v>
      </c>
    </row>
    <row r="105" spans="1:8" ht="15" x14ac:dyDescent="0.35">
      <c r="B105" s="4"/>
      <c r="C105" s="11"/>
      <c r="D105" s="11"/>
      <c r="E105" s="12"/>
      <c r="F105" s="12"/>
      <c r="G105" s="12"/>
      <c r="H105" s="13"/>
    </row>
    <row r="106" spans="1:8" ht="15" x14ac:dyDescent="0.35">
      <c r="B106" s="4"/>
      <c r="C106" s="14"/>
      <c r="D106" s="14"/>
      <c r="E106" s="15"/>
      <c r="F106" s="15"/>
      <c r="G106" s="15"/>
      <c r="H106" s="15"/>
    </row>
    <row r="107" spans="1:8" ht="15" x14ac:dyDescent="0.35">
      <c r="A107" s="16" t="s">
        <v>20</v>
      </c>
      <c r="B107" s="4"/>
      <c r="C107" s="17">
        <f t="shared" ref="C107:H107" si="9">SUM(C98:C104)</f>
        <v>7828984.1099999994</v>
      </c>
      <c r="D107" s="9">
        <f t="shared" si="9"/>
        <v>-524382</v>
      </c>
      <c r="E107" s="9">
        <f t="shared" si="9"/>
        <v>-38.5</v>
      </c>
      <c r="F107" s="9">
        <f t="shared" si="9"/>
        <v>240.85</v>
      </c>
      <c r="G107" s="18">
        <f t="shared" si="9"/>
        <v>-914609.42999999993</v>
      </c>
      <c r="H107" s="17">
        <f t="shared" si="9"/>
        <v>6390195.0299999993</v>
      </c>
    </row>
    <row r="108" spans="1:8" x14ac:dyDescent="0.2">
      <c r="G108" s="19"/>
      <c r="H108" s="19"/>
    </row>
    <row r="109" spans="1:8" ht="13.5" thickBot="1" x14ac:dyDescent="0.25">
      <c r="G109" s="19"/>
      <c r="H109" s="19"/>
    </row>
    <row r="110" spans="1:8" x14ac:dyDescent="0.2">
      <c r="C110" s="5"/>
      <c r="E110" s="20"/>
      <c r="F110" s="20" t="s">
        <v>21</v>
      </c>
      <c r="G110" s="9">
        <v>751171.43</v>
      </c>
      <c r="H110" s="21" t="s">
        <v>22</v>
      </c>
    </row>
    <row r="111" spans="1:8" ht="13.5" thickBot="1" x14ac:dyDescent="0.25">
      <c r="F111" s="2" t="s">
        <v>14</v>
      </c>
      <c r="G111" s="22">
        <v>163438</v>
      </c>
      <c r="H111" s="23">
        <f>H104</f>
        <v>3036236.7399999998</v>
      </c>
    </row>
    <row r="112" spans="1:8" ht="25.5" x14ac:dyDescent="0.2">
      <c r="A112" s="24"/>
      <c r="B112" s="24"/>
      <c r="G112" s="25">
        <f>SUM(G110:G111)</f>
        <v>914609.43</v>
      </c>
      <c r="H112" s="26" t="s">
        <v>23</v>
      </c>
    </row>
    <row r="114" spans="1:8" x14ac:dyDescent="0.2">
      <c r="A114" s="29" t="s">
        <v>0</v>
      </c>
      <c r="B114" s="29"/>
      <c r="C114" s="29"/>
      <c r="D114" s="29"/>
      <c r="E114" s="29"/>
      <c r="F114" s="29"/>
      <c r="G114" s="29"/>
      <c r="H114" s="29"/>
    </row>
    <row r="115" spans="1:8" x14ac:dyDescent="0.2">
      <c r="A115" s="30">
        <v>44742</v>
      </c>
      <c r="B115" s="30"/>
      <c r="C115" s="30"/>
      <c r="D115" s="30"/>
      <c r="E115" s="30"/>
      <c r="F115" s="30"/>
      <c r="G115" s="30"/>
      <c r="H115" s="30"/>
    </row>
    <row r="116" spans="1:8" x14ac:dyDescent="0.2">
      <c r="A116" s="3"/>
      <c r="B116" s="4"/>
      <c r="C116" s="5"/>
      <c r="D116" s="5"/>
      <c r="H116" s="6" t="s">
        <v>1</v>
      </c>
    </row>
    <row r="117" spans="1:8" x14ac:dyDescent="0.2">
      <c r="B117" s="4"/>
      <c r="C117" s="5"/>
      <c r="D117" s="1" t="s">
        <v>2</v>
      </c>
      <c r="E117" s="1" t="s">
        <v>3</v>
      </c>
      <c r="F117" s="1" t="s">
        <v>4</v>
      </c>
      <c r="G117" s="1" t="s">
        <v>5</v>
      </c>
      <c r="H117" s="6" t="s">
        <v>6</v>
      </c>
    </row>
    <row r="118" spans="1:8" x14ac:dyDescent="0.2">
      <c r="A118" s="1"/>
      <c r="B118" s="4"/>
      <c r="C118" s="7" t="s">
        <v>7</v>
      </c>
      <c r="D118" s="1" t="s">
        <v>8</v>
      </c>
      <c r="E118" s="1" t="s">
        <v>9</v>
      </c>
      <c r="F118" s="1" t="s">
        <v>10</v>
      </c>
      <c r="G118" s="1" t="s">
        <v>11</v>
      </c>
      <c r="H118" s="6" t="s">
        <v>12</v>
      </c>
    </row>
    <row r="120" spans="1:8" x14ac:dyDescent="0.2">
      <c r="A120" s="2" t="s">
        <v>13</v>
      </c>
      <c r="B120" s="4"/>
      <c r="C120" s="8">
        <v>1522071.93</v>
      </c>
      <c r="D120" s="9"/>
      <c r="E120" s="9"/>
      <c r="F120" s="9"/>
      <c r="G120" s="9">
        <v>-229555</v>
      </c>
      <c r="H120" s="10">
        <f>SUM(C120:G120)</f>
        <v>1292516.93</v>
      </c>
    </row>
    <row r="121" spans="1:8" x14ac:dyDescent="0.2">
      <c r="A121" s="2" t="s">
        <v>14</v>
      </c>
      <c r="B121" s="4"/>
      <c r="C121" s="8">
        <v>1022346</v>
      </c>
      <c r="D121" s="9"/>
      <c r="E121" s="9"/>
      <c r="F121" s="9"/>
      <c r="G121" s="9">
        <v>-158586</v>
      </c>
      <c r="H121" s="10">
        <f t="shared" ref="H121:H126" si="10">SUM(C121:G121)</f>
        <v>863760</v>
      </c>
    </row>
    <row r="122" spans="1:8" x14ac:dyDescent="0.2">
      <c r="A122" s="2" t="s">
        <v>15</v>
      </c>
      <c r="B122" s="4"/>
      <c r="C122" s="8">
        <v>325730.5</v>
      </c>
      <c r="D122" s="9"/>
      <c r="E122" s="9"/>
      <c r="F122" s="9"/>
      <c r="G122" s="9">
        <v>-49490</v>
      </c>
      <c r="H122" s="10">
        <f t="shared" si="10"/>
        <v>276240.5</v>
      </c>
    </row>
    <row r="123" spans="1:8" x14ac:dyDescent="0.2">
      <c r="A123" s="2" t="s">
        <v>16</v>
      </c>
      <c r="B123" s="4"/>
      <c r="C123" s="8">
        <v>370997.46</v>
      </c>
      <c r="D123" s="9"/>
      <c r="E123" s="9"/>
      <c r="F123" s="9"/>
      <c r="G123" s="9">
        <v>-55220</v>
      </c>
      <c r="H123" s="10">
        <f t="shared" si="10"/>
        <v>315777.46000000002</v>
      </c>
    </row>
    <row r="124" spans="1:8" x14ac:dyDescent="0.2">
      <c r="A124" s="2" t="s">
        <v>17</v>
      </c>
      <c r="B124" s="4"/>
      <c r="C124" s="8">
        <v>1398812.32</v>
      </c>
      <c r="D124" s="9">
        <v>-854990</v>
      </c>
      <c r="E124" s="9"/>
      <c r="F124" s="9"/>
      <c r="G124" s="9">
        <v>-79497</v>
      </c>
      <c r="H124" s="10">
        <f t="shared" si="10"/>
        <v>464325.32000000007</v>
      </c>
    </row>
    <row r="125" spans="1:8" x14ac:dyDescent="0.2">
      <c r="A125" s="2" t="s">
        <v>18</v>
      </c>
      <c r="B125" s="4"/>
      <c r="C125" s="8">
        <v>23638.71</v>
      </c>
      <c r="D125" s="9"/>
      <c r="E125" s="9"/>
      <c r="F125" s="9"/>
      <c r="G125" s="9">
        <v>-4413</v>
      </c>
      <c r="H125" s="10">
        <f t="shared" si="10"/>
        <v>19225.71</v>
      </c>
    </row>
    <row r="126" spans="1:8" x14ac:dyDescent="0.2">
      <c r="A126" s="2" t="s">
        <v>19</v>
      </c>
      <c r="B126" s="4"/>
      <c r="C126" s="8">
        <v>3993978.12</v>
      </c>
      <c r="D126" s="9"/>
      <c r="E126" s="9">
        <v>-38.5</v>
      </c>
      <c r="F126" s="9">
        <v>353.48</v>
      </c>
      <c r="G126" s="9">
        <v>-434064.5</v>
      </c>
      <c r="H126" s="10">
        <f t="shared" si="10"/>
        <v>3560228.6</v>
      </c>
    </row>
    <row r="127" spans="1:8" ht="15" x14ac:dyDescent="0.35">
      <c r="B127" s="4"/>
      <c r="C127" s="11"/>
      <c r="D127" s="11"/>
      <c r="E127" s="12"/>
      <c r="F127" s="12"/>
      <c r="G127" s="12"/>
      <c r="H127" s="13"/>
    </row>
    <row r="128" spans="1:8" ht="15" x14ac:dyDescent="0.35">
      <c r="B128" s="4"/>
      <c r="C128" s="14"/>
      <c r="D128" s="14"/>
      <c r="E128" s="15"/>
      <c r="F128" s="15"/>
      <c r="G128" s="15"/>
      <c r="H128" s="15"/>
    </row>
    <row r="129" spans="1:8" ht="15" x14ac:dyDescent="0.35">
      <c r="A129" s="16" t="s">
        <v>20</v>
      </c>
      <c r="B129" s="4"/>
      <c r="C129" s="17">
        <f t="shared" ref="C129:H129" si="11">SUM(C120:C126)</f>
        <v>8657575.0399999991</v>
      </c>
      <c r="D129" s="9">
        <f t="shared" si="11"/>
        <v>-854990</v>
      </c>
      <c r="E129" s="9">
        <f t="shared" si="11"/>
        <v>-38.5</v>
      </c>
      <c r="F129" s="9">
        <f t="shared" si="11"/>
        <v>353.48</v>
      </c>
      <c r="G129" s="18">
        <f t="shared" si="11"/>
        <v>-1010825.5</v>
      </c>
      <c r="H129" s="17">
        <f t="shared" si="11"/>
        <v>6792074.5199999996</v>
      </c>
    </row>
    <row r="130" spans="1:8" x14ac:dyDescent="0.2">
      <c r="G130" s="19"/>
      <c r="H130" s="19"/>
    </row>
    <row r="131" spans="1:8" ht="13.5" thickBot="1" x14ac:dyDescent="0.25">
      <c r="G131" s="19"/>
      <c r="H131" s="19"/>
    </row>
    <row r="132" spans="1:8" x14ac:dyDescent="0.2">
      <c r="C132" s="5"/>
      <c r="E132" s="20"/>
      <c r="F132" s="20" t="s">
        <v>21</v>
      </c>
      <c r="G132" s="9">
        <v>852239.5</v>
      </c>
      <c r="H132" s="21" t="s">
        <v>22</v>
      </c>
    </row>
    <row r="133" spans="1:8" ht="13.5" thickBot="1" x14ac:dyDescent="0.25">
      <c r="F133" s="2" t="s">
        <v>14</v>
      </c>
      <c r="G133" s="22">
        <v>158586</v>
      </c>
      <c r="H133" s="23">
        <f>H126</f>
        <v>3560228.6</v>
      </c>
    </row>
    <row r="134" spans="1:8" ht="25.5" x14ac:dyDescent="0.2">
      <c r="A134" s="24"/>
      <c r="B134" s="24"/>
      <c r="G134" s="25">
        <f>SUM(G132:G133)</f>
        <v>1010825.5</v>
      </c>
      <c r="H134" s="26" t="s">
        <v>23</v>
      </c>
    </row>
    <row r="136" spans="1:8" x14ac:dyDescent="0.2">
      <c r="A136" s="29" t="s">
        <v>0</v>
      </c>
      <c r="B136" s="29"/>
      <c r="C136" s="29"/>
      <c r="D136" s="29"/>
      <c r="E136" s="29"/>
      <c r="F136" s="29"/>
      <c r="G136" s="29"/>
      <c r="H136" s="29"/>
    </row>
    <row r="137" spans="1:8" x14ac:dyDescent="0.2">
      <c r="A137" s="30">
        <v>44773</v>
      </c>
      <c r="B137" s="30"/>
      <c r="C137" s="30"/>
      <c r="D137" s="30"/>
      <c r="E137" s="30"/>
      <c r="F137" s="30"/>
      <c r="G137" s="30"/>
      <c r="H137" s="30"/>
    </row>
    <row r="138" spans="1:8" x14ac:dyDescent="0.2">
      <c r="A138" s="3"/>
      <c r="B138" s="4"/>
      <c r="C138" s="5"/>
      <c r="D138" s="5"/>
      <c r="H138" s="6" t="s">
        <v>1</v>
      </c>
    </row>
    <row r="139" spans="1:8" x14ac:dyDescent="0.2">
      <c r="B139" s="4"/>
      <c r="C139" s="5"/>
      <c r="D139" s="1" t="s">
        <v>2</v>
      </c>
      <c r="E139" s="1" t="s">
        <v>3</v>
      </c>
      <c r="F139" s="1" t="s">
        <v>4</v>
      </c>
      <c r="G139" s="1" t="s">
        <v>5</v>
      </c>
      <c r="H139" s="6" t="s">
        <v>6</v>
      </c>
    </row>
    <row r="140" spans="1:8" x14ac:dyDescent="0.2">
      <c r="A140" s="1"/>
      <c r="B140" s="4"/>
      <c r="C140" s="7" t="s">
        <v>7</v>
      </c>
      <c r="D140" s="1" t="s">
        <v>8</v>
      </c>
      <c r="E140" s="1" t="s">
        <v>9</v>
      </c>
      <c r="F140" s="1" t="s">
        <v>10</v>
      </c>
      <c r="G140" s="1" t="s">
        <v>11</v>
      </c>
      <c r="H140" s="6" t="s">
        <v>12</v>
      </c>
    </row>
    <row r="142" spans="1:8" x14ac:dyDescent="0.2">
      <c r="A142" s="2" t="s">
        <v>13</v>
      </c>
      <c r="B142" s="4"/>
      <c r="C142" s="8">
        <v>1802735.53</v>
      </c>
      <c r="D142" s="9"/>
      <c r="E142" s="9"/>
      <c r="F142" s="9"/>
      <c r="G142" s="9">
        <v>-263749</v>
      </c>
      <c r="H142" s="10">
        <f>SUM(C142:G142)</f>
        <v>1538986.53</v>
      </c>
    </row>
    <row r="143" spans="1:8" x14ac:dyDescent="0.2">
      <c r="A143" s="2" t="s">
        <v>14</v>
      </c>
      <c r="B143" s="4"/>
      <c r="C143" s="8">
        <v>1255543</v>
      </c>
      <c r="D143" s="9"/>
      <c r="E143" s="9"/>
      <c r="F143" s="9"/>
      <c r="G143" s="9">
        <v>-188449</v>
      </c>
      <c r="H143" s="10">
        <f t="shared" ref="H143:H148" si="12">SUM(C143:G143)</f>
        <v>1067094</v>
      </c>
    </row>
    <row r="144" spans="1:8" x14ac:dyDescent="0.2">
      <c r="A144" s="2" t="s">
        <v>15</v>
      </c>
      <c r="B144" s="4"/>
      <c r="C144" s="8">
        <v>470753.69</v>
      </c>
      <c r="D144" s="9"/>
      <c r="E144" s="9"/>
      <c r="F144" s="9"/>
      <c r="G144" s="9">
        <v>-74068</v>
      </c>
      <c r="H144" s="10">
        <f t="shared" si="12"/>
        <v>396685.69</v>
      </c>
    </row>
    <row r="145" spans="1:8" x14ac:dyDescent="0.2">
      <c r="A145" s="2" t="s">
        <v>16</v>
      </c>
      <c r="B145" s="4"/>
      <c r="C145" s="8">
        <v>338869.2</v>
      </c>
      <c r="D145" s="9"/>
      <c r="E145" s="9"/>
      <c r="F145" s="9"/>
      <c r="G145" s="9">
        <v>-52711</v>
      </c>
      <c r="H145" s="10">
        <f t="shared" si="12"/>
        <v>286158.2</v>
      </c>
    </row>
    <row r="146" spans="1:8" x14ac:dyDescent="0.2">
      <c r="A146" s="2" t="s">
        <v>17</v>
      </c>
      <c r="B146" s="4"/>
      <c r="C146" s="8">
        <v>1187540.92</v>
      </c>
      <c r="D146" s="9">
        <v>-560255</v>
      </c>
      <c r="E146" s="9"/>
      <c r="F146" s="9"/>
      <c r="G146" s="9">
        <v>-89974</v>
      </c>
      <c r="H146" s="10">
        <f t="shared" si="12"/>
        <v>537311.91999999993</v>
      </c>
    </row>
    <row r="147" spans="1:8" x14ac:dyDescent="0.2">
      <c r="A147" s="2" t="s">
        <v>18</v>
      </c>
      <c r="B147" s="4"/>
      <c r="C147" s="8">
        <v>21231.53</v>
      </c>
      <c r="D147" s="9"/>
      <c r="E147" s="9"/>
      <c r="F147" s="9"/>
      <c r="G147" s="9">
        <v>-4177</v>
      </c>
      <c r="H147" s="10">
        <f t="shared" si="12"/>
        <v>17054.53</v>
      </c>
    </row>
    <row r="148" spans="1:8" x14ac:dyDescent="0.2">
      <c r="A148" s="2" t="s">
        <v>19</v>
      </c>
      <c r="B148" s="4"/>
      <c r="C148" s="8">
        <v>4461032.49</v>
      </c>
      <c r="D148" s="9"/>
      <c r="E148" s="9">
        <v>-38.5</v>
      </c>
      <c r="F148" s="9">
        <v>493.09</v>
      </c>
      <c r="G148" s="9">
        <v>-552038.21</v>
      </c>
      <c r="H148" s="10">
        <f t="shared" si="12"/>
        <v>3909448.87</v>
      </c>
    </row>
    <row r="149" spans="1:8" ht="15" x14ac:dyDescent="0.35">
      <c r="B149" s="4"/>
      <c r="C149" s="11"/>
      <c r="D149" s="11"/>
      <c r="E149" s="12"/>
      <c r="F149" s="12"/>
      <c r="G149" s="12"/>
      <c r="H149" s="13"/>
    </row>
    <row r="150" spans="1:8" ht="15" x14ac:dyDescent="0.35">
      <c r="B150" s="4"/>
      <c r="C150" s="14"/>
      <c r="D150" s="14"/>
      <c r="E150" s="15"/>
      <c r="F150" s="15"/>
      <c r="G150" s="15"/>
      <c r="H150" s="15"/>
    </row>
    <row r="151" spans="1:8" ht="15" x14ac:dyDescent="0.35">
      <c r="A151" s="16" t="s">
        <v>20</v>
      </c>
      <c r="B151" s="4"/>
      <c r="C151" s="17">
        <f t="shared" ref="C151:H151" si="13">SUM(C142:C148)</f>
        <v>9537706.3599999994</v>
      </c>
      <c r="D151" s="9">
        <f t="shared" si="13"/>
        <v>-560255</v>
      </c>
      <c r="E151" s="9">
        <f t="shared" si="13"/>
        <v>-38.5</v>
      </c>
      <c r="F151" s="9">
        <f t="shared" si="13"/>
        <v>493.09</v>
      </c>
      <c r="G151" s="18">
        <f t="shared" si="13"/>
        <v>-1225166.21</v>
      </c>
      <c r="H151" s="17">
        <f t="shared" si="13"/>
        <v>7752739.7400000002</v>
      </c>
    </row>
    <row r="152" spans="1:8" x14ac:dyDescent="0.2">
      <c r="G152" s="19"/>
      <c r="H152" s="19"/>
    </row>
    <row r="153" spans="1:8" ht="13.5" thickBot="1" x14ac:dyDescent="0.25">
      <c r="G153" s="19"/>
      <c r="H153" s="19"/>
    </row>
    <row r="154" spans="1:8" x14ac:dyDescent="0.2">
      <c r="C154" s="5"/>
      <c r="E154" s="20"/>
      <c r="F154" s="20" t="s">
        <v>21</v>
      </c>
      <c r="G154" s="9">
        <v>1036717.21</v>
      </c>
      <c r="H154" s="21" t="s">
        <v>22</v>
      </c>
    </row>
    <row r="155" spans="1:8" ht="13.5" thickBot="1" x14ac:dyDescent="0.25">
      <c r="F155" s="2" t="s">
        <v>14</v>
      </c>
      <c r="G155" s="22">
        <v>188449</v>
      </c>
      <c r="H155" s="23">
        <f>H148</f>
        <v>3909448.87</v>
      </c>
    </row>
    <row r="156" spans="1:8" ht="25.5" x14ac:dyDescent="0.2">
      <c r="A156" s="24"/>
      <c r="B156" s="24"/>
      <c r="G156" s="25">
        <f>SUM(G154:G155)</f>
        <v>1225166.21</v>
      </c>
      <c r="H156" s="26" t="s">
        <v>23</v>
      </c>
    </row>
    <row r="157" spans="1:8" x14ac:dyDescent="0.2">
      <c r="A157" s="24"/>
      <c r="B157" s="24"/>
      <c r="G157" s="25"/>
      <c r="H157" s="26"/>
    </row>
    <row r="159" spans="1:8" x14ac:dyDescent="0.2">
      <c r="A159" s="29" t="s">
        <v>0</v>
      </c>
      <c r="B159" s="29"/>
      <c r="C159" s="29"/>
      <c r="D159" s="29"/>
      <c r="E159" s="29"/>
      <c r="F159" s="29"/>
      <c r="G159" s="29"/>
      <c r="H159" s="29"/>
    </row>
    <row r="160" spans="1:8" x14ac:dyDescent="0.2">
      <c r="A160" s="30">
        <v>44804</v>
      </c>
      <c r="B160" s="30"/>
      <c r="C160" s="30"/>
      <c r="D160" s="30"/>
      <c r="E160" s="30"/>
      <c r="F160" s="30"/>
      <c r="G160" s="30"/>
      <c r="H160" s="30"/>
    </row>
    <row r="161" spans="1:8" x14ac:dyDescent="0.2">
      <c r="A161" s="3"/>
      <c r="B161" s="4"/>
      <c r="C161" s="5"/>
      <c r="D161" s="5"/>
      <c r="H161" s="6" t="s">
        <v>1</v>
      </c>
    </row>
    <row r="162" spans="1:8" x14ac:dyDescent="0.2">
      <c r="B162" s="4"/>
      <c r="C162" s="5"/>
      <c r="D162" s="1" t="s">
        <v>2</v>
      </c>
      <c r="E162" s="1" t="s">
        <v>3</v>
      </c>
      <c r="F162" s="1" t="s">
        <v>4</v>
      </c>
      <c r="G162" s="1" t="s">
        <v>5</v>
      </c>
      <c r="H162" s="6" t="s">
        <v>6</v>
      </c>
    </row>
    <row r="163" spans="1:8" x14ac:dyDescent="0.2">
      <c r="A163" s="1"/>
      <c r="B163" s="4"/>
      <c r="C163" s="7" t="s">
        <v>7</v>
      </c>
      <c r="D163" s="1" t="s">
        <v>8</v>
      </c>
      <c r="E163" s="1" t="s">
        <v>9</v>
      </c>
      <c r="F163" s="1" t="s">
        <v>10</v>
      </c>
      <c r="G163" s="1" t="s">
        <v>11</v>
      </c>
      <c r="H163" s="6" t="s">
        <v>12</v>
      </c>
    </row>
    <row r="165" spans="1:8" x14ac:dyDescent="0.2">
      <c r="A165" s="2" t="s">
        <v>13</v>
      </c>
      <c r="B165" s="4"/>
      <c r="C165" s="8">
        <v>1803145.43</v>
      </c>
      <c r="D165" s="9"/>
      <c r="E165" s="9"/>
      <c r="F165" s="9"/>
      <c r="G165" s="9">
        <v>-221522</v>
      </c>
      <c r="H165" s="10">
        <f>SUM(C165:G165)</f>
        <v>1581623.43</v>
      </c>
    </row>
    <row r="166" spans="1:8" x14ac:dyDescent="0.2">
      <c r="A166" s="2" t="s">
        <v>14</v>
      </c>
      <c r="B166" s="4"/>
      <c r="C166" s="8">
        <v>1238481</v>
      </c>
      <c r="D166" s="9"/>
      <c r="E166" s="9"/>
      <c r="F166" s="9"/>
      <c r="G166" s="9">
        <v>-156366</v>
      </c>
      <c r="H166" s="10">
        <f t="shared" ref="H166:H171" si="14">SUM(C166:G166)</f>
        <v>1082115</v>
      </c>
    </row>
    <row r="167" spans="1:8" x14ac:dyDescent="0.2">
      <c r="A167" s="2" t="s">
        <v>15</v>
      </c>
      <c r="B167" s="4"/>
      <c r="C167" s="8">
        <v>508711.23</v>
      </c>
      <c r="D167" s="9"/>
      <c r="E167" s="9"/>
      <c r="F167" s="9"/>
      <c r="G167" s="9">
        <v>-61685</v>
      </c>
      <c r="H167" s="10">
        <f t="shared" si="14"/>
        <v>447026.23</v>
      </c>
    </row>
    <row r="168" spans="1:8" x14ac:dyDescent="0.2">
      <c r="A168" s="2" t="s">
        <v>16</v>
      </c>
      <c r="B168" s="4"/>
      <c r="C168" s="8">
        <v>401085.89</v>
      </c>
      <c r="D168" s="9"/>
      <c r="E168" s="9"/>
      <c r="F168" s="9"/>
      <c r="G168" s="9">
        <v>-48016</v>
      </c>
      <c r="H168" s="10">
        <f t="shared" si="14"/>
        <v>353069.89</v>
      </c>
    </row>
    <row r="169" spans="1:8" x14ac:dyDescent="0.2">
      <c r="A169" s="2" t="s">
        <v>17</v>
      </c>
      <c r="B169" s="4"/>
      <c r="C169" s="8">
        <v>1451300.31</v>
      </c>
      <c r="D169" s="9">
        <v>-839293</v>
      </c>
      <c r="E169" s="9"/>
      <c r="F169" s="9"/>
      <c r="G169" s="9">
        <v>-73135</v>
      </c>
      <c r="H169" s="10">
        <f t="shared" si="14"/>
        <v>538872.31000000006</v>
      </c>
    </row>
    <row r="170" spans="1:8" x14ac:dyDescent="0.2">
      <c r="A170" s="2" t="s">
        <v>18</v>
      </c>
      <c r="B170" s="4"/>
      <c r="C170" s="8">
        <v>16388.810000000001</v>
      </c>
      <c r="D170" s="9"/>
      <c r="E170" s="9"/>
      <c r="F170" s="9"/>
      <c r="G170" s="9">
        <v>-2649</v>
      </c>
      <c r="H170" s="10">
        <f t="shared" si="14"/>
        <v>13739.810000000001</v>
      </c>
    </row>
    <row r="171" spans="1:8" x14ac:dyDescent="0.2">
      <c r="A171" s="2" t="s">
        <v>19</v>
      </c>
      <c r="B171" s="4"/>
      <c r="C171" s="8">
        <v>4452132.3099999996</v>
      </c>
      <c r="D171" s="9"/>
      <c r="E171" s="9">
        <v>-38.5</v>
      </c>
      <c r="F171" s="9">
        <v>347.81</v>
      </c>
      <c r="G171" s="9">
        <v>-486326.05</v>
      </c>
      <c r="H171" s="10">
        <f t="shared" si="14"/>
        <v>3966115.5699999994</v>
      </c>
    </row>
    <row r="172" spans="1:8" ht="15" x14ac:dyDescent="0.35">
      <c r="B172" s="4"/>
      <c r="C172" s="11"/>
      <c r="D172" s="11"/>
      <c r="E172" s="12"/>
      <c r="F172" s="12"/>
      <c r="G172" s="12"/>
      <c r="H172" s="13"/>
    </row>
    <row r="173" spans="1:8" ht="15" x14ac:dyDescent="0.35">
      <c r="B173" s="4"/>
      <c r="C173" s="14"/>
      <c r="D173" s="14"/>
      <c r="E173" s="15"/>
      <c r="F173" s="15"/>
      <c r="G173" s="15"/>
      <c r="H173" s="15"/>
    </row>
    <row r="174" spans="1:8" ht="15" x14ac:dyDescent="0.35">
      <c r="A174" s="16" t="s">
        <v>20</v>
      </c>
      <c r="B174" s="4"/>
      <c r="C174" s="17">
        <f t="shared" ref="C174:H174" si="15">SUM(C165:C171)</f>
        <v>9871244.9799999986</v>
      </c>
      <c r="D174" s="9">
        <f t="shared" si="15"/>
        <v>-839293</v>
      </c>
      <c r="E174" s="9">
        <f t="shared" si="15"/>
        <v>-38.5</v>
      </c>
      <c r="F174" s="9">
        <f t="shared" si="15"/>
        <v>347.81</v>
      </c>
      <c r="G174" s="18">
        <f t="shared" si="15"/>
        <v>-1049699.05</v>
      </c>
      <c r="H174" s="17">
        <f t="shared" si="15"/>
        <v>7982562.2399999993</v>
      </c>
    </row>
    <row r="175" spans="1:8" x14ac:dyDescent="0.2">
      <c r="G175" s="19"/>
      <c r="H175" s="19"/>
    </row>
    <row r="176" spans="1:8" ht="13.5" thickBot="1" x14ac:dyDescent="0.25">
      <c r="G176" s="19"/>
      <c r="H176" s="19"/>
    </row>
    <row r="177" spans="1:8" x14ac:dyDescent="0.2">
      <c r="C177" s="5"/>
      <c r="E177" s="20"/>
      <c r="F177" s="20" t="s">
        <v>21</v>
      </c>
      <c r="G177" s="9">
        <v>893333.05</v>
      </c>
      <c r="H177" s="21" t="s">
        <v>22</v>
      </c>
    </row>
    <row r="178" spans="1:8" ht="13.5" thickBot="1" x14ac:dyDescent="0.25">
      <c r="F178" s="2" t="s">
        <v>14</v>
      </c>
      <c r="G178" s="22">
        <v>156366</v>
      </c>
      <c r="H178" s="23">
        <f>H171</f>
        <v>3966115.5699999994</v>
      </c>
    </row>
    <row r="179" spans="1:8" ht="25.5" x14ac:dyDescent="0.2">
      <c r="A179" s="24"/>
      <c r="B179" s="24"/>
      <c r="G179" s="25">
        <f>SUM(G177:G178)</f>
        <v>1049699.05</v>
      </c>
      <c r="H179" s="26" t="s">
        <v>23</v>
      </c>
    </row>
    <row r="181" spans="1:8" x14ac:dyDescent="0.2">
      <c r="A181" s="29" t="s">
        <v>0</v>
      </c>
      <c r="B181" s="29"/>
      <c r="C181" s="29"/>
      <c r="D181" s="29"/>
      <c r="E181" s="29"/>
      <c r="F181" s="29"/>
      <c r="G181" s="29"/>
      <c r="H181" s="29"/>
    </row>
    <row r="182" spans="1:8" x14ac:dyDescent="0.2">
      <c r="A182" s="30">
        <v>44834</v>
      </c>
      <c r="B182" s="30"/>
      <c r="C182" s="30"/>
      <c r="D182" s="30"/>
      <c r="E182" s="30"/>
      <c r="F182" s="30"/>
      <c r="G182" s="30"/>
      <c r="H182" s="30"/>
    </row>
    <row r="183" spans="1:8" x14ac:dyDescent="0.2">
      <c r="A183" s="3"/>
      <c r="B183" s="4"/>
      <c r="C183" s="5"/>
      <c r="D183" s="5"/>
      <c r="H183" s="6" t="s">
        <v>1</v>
      </c>
    </row>
    <row r="184" spans="1:8" x14ac:dyDescent="0.2">
      <c r="B184" s="4"/>
      <c r="C184" s="5"/>
      <c r="D184" s="1" t="s">
        <v>2</v>
      </c>
      <c r="E184" s="1" t="s">
        <v>3</v>
      </c>
      <c r="F184" s="1" t="s">
        <v>4</v>
      </c>
      <c r="G184" s="1" t="s">
        <v>5</v>
      </c>
      <c r="H184" s="6" t="s">
        <v>6</v>
      </c>
    </row>
    <row r="185" spans="1:8" x14ac:dyDescent="0.2">
      <c r="A185" s="1"/>
      <c r="B185" s="4"/>
      <c r="C185" s="7" t="s">
        <v>7</v>
      </c>
      <c r="D185" s="1" t="s">
        <v>8</v>
      </c>
      <c r="E185" s="1" t="s">
        <v>9</v>
      </c>
      <c r="F185" s="1" t="s">
        <v>10</v>
      </c>
      <c r="G185" s="1" t="s">
        <v>11</v>
      </c>
      <c r="H185" s="6" t="s">
        <v>12</v>
      </c>
    </row>
    <row r="187" spans="1:8" x14ac:dyDescent="0.2">
      <c r="A187" s="2" t="s">
        <v>13</v>
      </c>
      <c r="B187" s="4"/>
      <c r="C187" s="8">
        <v>1630487.91</v>
      </c>
      <c r="D187" s="9"/>
      <c r="E187" s="9"/>
      <c r="F187" s="9"/>
      <c r="G187" s="9">
        <v>-163576</v>
      </c>
      <c r="H187" s="10">
        <f>SUM(C187:G187)</f>
        <v>1466911.91</v>
      </c>
    </row>
    <row r="188" spans="1:8" x14ac:dyDescent="0.2">
      <c r="A188" s="2" t="s">
        <v>14</v>
      </c>
      <c r="B188" s="4"/>
      <c r="C188" s="8">
        <v>1096822</v>
      </c>
      <c r="D188" s="9"/>
      <c r="E188" s="9"/>
      <c r="F188" s="9"/>
      <c r="G188" s="9">
        <v>-112860</v>
      </c>
      <c r="H188" s="10">
        <f t="shared" ref="H188:H193" si="16">SUM(C188:G188)</f>
        <v>983962</v>
      </c>
    </row>
    <row r="189" spans="1:8" x14ac:dyDescent="0.2">
      <c r="A189" s="2" t="s">
        <v>15</v>
      </c>
      <c r="B189" s="4"/>
      <c r="C189" s="8">
        <v>456127.8</v>
      </c>
      <c r="D189" s="9"/>
      <c r="E189" s="9"/>
      <c r="F189" s="9"/>
      <c r="G189" s="9">
        <v>-49019</v>
      </c>
      <c r="H189" s="10">
        <f t="shared" si="16"/>
        <v>407108.8</v>
      </c>
    </row>
    <row r="190" spans="1:8" x14ac:dyDescent="0.2">
      <c r="A190" s="2" t="s">
        <v>16</v>
      </c>
      <c r="B190" s="4"/>
      <c r="C190" s="8">
        <v>373828.54</v>
      </c>
      <c r="D190" s="9"/>
      <c r="E190" s="9"/>
      <c r="F190" s="9"/>
      <c r="G190" s="9">
        <v>-39686</v>
      </c>
      <c r="H190" s="10">
        <f t="shared" si="16"/>
        <v>334142.53999999998</v>
      </c>
    </row>
    <row r="191" spans="1:8" x14ac:dyDescent="0.2">
      <c r="A191" s="2" t="s">
        <v>17</v>
      </c>
      <c r="B191" s="4"/>
      <c r="C191" s="8">
        <v>1430179.76</v>
      </c>
      <c r="D191" s="9">
        <v>-748808</v>
      </c>
      <c r="E191" s="9"/>
      <c r="F191" s="9"/>
      <c r="G191" s="9">
        <v>-66380</v>
      </c>
      <c r="H191" s="10">
        <f t="shared" si="16"/>
        <v>614991.76</v>
      </c>
    </row>
    <row r="192" spans="1:8" x14ac:dyDescent="0.2">
      <c r="A192" s="2" t="s">
        <v>18</v>
      </c>
      <c r="B192" s="4"/>
      <c r="C192" s="8">
        <v>18306.72</v>
      </c>
      <c r="D192" s="9"/>
      <c r="E192" s="9"/>
      <c r="F192" s="9"/>
      <c r="G192" s="9">
        <v>-2539</v>
      </c>
      <c r="H192" s="10">
        <f t="shared" si="16"/>
        <v>15767.720000000001</v>
      </c>
    </row>
    <row r="193" spans="1:8" x14ac:dyDescent="0.2">
      <c r="A193" s="2" t="s">
        <v>19</v>
      </c>
      <c r="B193" s="4"/>
      <c r="C193" s="8">
        <v>3508210.28</v>
      </c>
      <c r="D193" s="9"/>
      <c r="E193" s="9">
        <v>-38.5</v>
      </c>
      <c r="F193" s="9">
        <v>464.34</v>
      </c>
      <c r="G193" s="9">
        <v>-171887.09</v>
      </c>
      <c r="H193" s="10">
        <f t="shared" si="16"/>
        <v>3336749.03</v>
      </c>
    </row>
    <row r="194" spans="1:8" ht="15" x14ac:dyDescent="0.35">
      <c r="B194" s="4"/>
      <c r="C194" s="11"/>
      <c r="D194" s="11"/>
      <c r="E194" s="12"/>
      <c r="F194" s="12"/>
      <c r="G194" s="12"/>
      <c r="H194" s="13"/>
    </row>
    <row r="195" spans="1:8" ht="15" x14ac:dyDescent="0.35">
      <c r="B195" s="4"/>
      <c r="C195" s="14"/>
      <c r="D195" s="14"/>
      <c r="E195" s="15"/>
      <c r="F195" s="15"/>
      <c r="G195" s="15"/>
      <c r="H195" s="15"/>
    </row>
    <row r="196" spans="1:8" ht="15" x14ac:dyDescent="0.35">
      <c r="A196" s="16" t="s">
        <v>20</v>
      </c>
      <c r="B196" s="4"/>
      <c r="C196" s="17">
        <f t="shared" ref="C196:H196" si="17">SUM(C187:C193)</f>
        <v>8513963.0099999998</v>
      </c>
      <c r="D196" s="9">
        <f t="shared" si="17"/>
        <v>-748808</v>
      </c>
      <c r="E196" s="9">
        <f t="shared" si="17"/>
        <v>-38.5</v>
      </c>
      <c r="F196" s="9">
        <f t="shared" si="17"/>
        <v>464.34</v>
      </c>
      <c r="G196" s="18">
        <f t="shared" si="17"/>
        <v>-605947.09</v>
      </c>
      <c r="H196" s="17">
        <f t="shared" si="17"/>
        <v>7159633.7599999998</v>
      </c>
    </row>
    <row r="197" spans="1:8" x14ac:dyDescent="0.2">
      <c r="G197" s="19"/>
      <c r="H197" s="19"/>
    </row>
    <row r="198" spans="1:8" ht="13.5" thickBot="1" x14ac:dyDescent="0.25">
      <c r="G198" s="19"/>
      <c r="H198" s="19"/>
    </row>
    <row r="199" spans="1:8" x14ac:dyDescent="0.2">
      <c r="C199" s="5"/>
      <c r="E199" s="20"/>
      <c r="F199" s="20" t="s">
        <v>21</v>
      </c>
      <c r="G199" s="9">
        <v>493087.09</v>
      </c>
      <c r="H199" s="21" t="s">
        <v>22</v>
      </c>
    </row>
    <row r="200" spans="1:8" ht="13.5" thickBot="1" x14ac:dyDescent="0.25">
      <c r="F200" s="2" t="s">
        <v>14</v>
      </c>
      <c r="G200" s="22">
        <v>112860</v>
      </c>
      <c r="H200" s="23">
        <f>H193</f>
        <v>3336749.03</v>
      </c>
    </row>
    <row r="201" spans="1:8" ht="25.5" x14ac:dyDescent="0.2">
      <c r="A201" s="24"/>
      <c r="B201" s="24"/>
      <c r="G201" s="25">
        <f>SUM(G199:G200)</f>
        <v>605947.09000000008</v>
      </c>
      <c r="H201" s="26" t="s">
        <v>23</v>
      </c>
    </row>
    <row r="203" spans="1:8" x14ac:dyDescent="0.2">
      <c r="A203" s="29" t="s">
        <v>0</v>
      </c>
      <c r="B203" s="29"/>
      <c r="C203" s="29"/>
      <c r="D203" s="29"/>
      <c r="E203" s="29"/>
      <c r="F203" s="29"/>
      <c r="G203" s="29"/>
      <c r="H203" s="29"/>
    </row>
    <row r="204" spans="1:8" x14ac:dyDescent="0.2">
      <c r="A204" s="30">
        <v>44865</v>
      </c>
      <c r="B204" s="30"/>
      <c r="C204" s="30"/>
      <c r="D204" s="30"/>
      <c r="E204" s="30"/>
      <c r="F204" s="30"/>
      <c r="G204" s="30"/>
      <c r="H204" s="30"/>
    </row>
    <row r="205" spans="1:8" x14ac:dyDescent="0.2">
      <c r="A205" s="3"/>
      <c r="B205" s="4"/>
      <c r="C205" s="5"/>
      <c r="D205" s="5"/>
      <c r="H205" s="6" t="s">
        <v>1</v>
      </c>
    </row>
    <row r="206" spans="1:8" x14ac:dyDescent="0.2">
      <c r="B206" s="4"/>
      <c r="C206" s="5"/>
      <c r="D206" s="1" t="s">
        <v>2</v>
      </c>
      <c r="E206" s="1" t="s">
        <v>3</v>
      </c>
      <c r="F206" s="1" t="s">
        <v>4</v>
      </c>
      <c r="G206" s="1" t="s">
        <v>5</v>
      </c>
      <c r="H206" s="6" t="s">
        <v>6</v>
      </c>
    </row>
    <row r="207" spans="1:8" x14ac:dyDescent="0.2">
      <c r="A207" s="1"/>
      <c r="B207" s="4"/>
      <c r="C207" s="7" t="s">
        <v>7</v>
      </c>
      <c r="D207" s="1" t="s">
        <v>8</v>
      </c>
      <c r="E207" s="1" t="s">
        <v>9</v>
      </c>
      <c r="F207" s="1" t="s">
        <v>10</v>
      </c>
      <c r="G207" s="1" t="s">
        <v>11</v>
      </c>
      <c r="H207" s="6" t="s">
        <v>12</v>
      </c>
    </row>
    <row r="209" spans="1:8" x14ac:dyDescent="0.2">
      <c r="A209" s="2" t="s">
        <v>13</v>
      </c>
      <c r="B209" s="4"/>
      <c r="C209" s="8">
        <v>1819232.66</v>
      </c>
      <c r="D209" s="9"/>
      <c r="E209" s="9"/>
      <c r="F209" s="9"/>
      <c r="G209" s="9">
        <v>-212767</v>
      </c>
      <c r="H209" s="10">
        <f>SUM(C209:G209)</f>
        <v>1606465.66</v>
      </c>
    </row>
    <row r="210" spans="1:8" x14ac:dyDescent="0.2">
      <c r="A210" s="2" t="s">
        <v>14</v>
      </c>
      <c r="B210" s="4"/>
      <c r="C210" s="8">
        <v>1397969</v>
      </c>
      <c r="D210" s="9"/>
      <c r="E210" s="9"/>
      <c r="F210" s="9"/>
      <c r="G210" s="9">
        <v>-167579</v>
      </c>
      <c r="H210" s="10">
        <f t="shared" ref="H210:H215" si="18">SUM(C210:G210)</f>
        <v>1230390</v>
      </c>
    </row>
    <row r="211" spans="1:8" x14ac:dyDescent="0.2">
      <c r="A211" s="2" t="s">
        <v>15</v>
      </c>
      <c r="B211" s="4"/>
      <c r="C211" s="8">
        <v>496589.58</v>
      </c>
      <c r="D211" s="9"/>
      <c r="E211" s="9"/>
      <c r="F211" s="9"/>
      <c r="G211" s="9">
        <v>-58770</v>
      </c>
      <c r="H211" s="10">
        <f t="shared" si="18"/>
        <v>437819.58</v>
      </c>
    </row>
    <row r="212" spans="1:8" x14ac:dyDescent="0.2">
      <c r="A212" s="2" t="s">
        <v>16</v>
      </c>
      <c r="B212" s="4"/>
      <c r="C212" s="8">
        <v>396077.01</v>
      </c>
      <c r="D212" s="9"/>
      <c r="E212" s="9"/>
      <c r="F212" s="9"/>
      <c r="G212" s="9">
        <v>-46234</v>
      </c>
      <c r="H212" s="10">
        <f t="shared" si="18"/>
        <v>349843.01</v>
      </c>
    </row>
    <row r="213" spans="1:8" x14ac:dyDescent="0.2">
      <c r="A213" s="2" t="s">
        <v>17</v>
      </c>
      <c r="B213" s="4"/>
      <c r="C213" s="8">
        <v>836063.35</v>
      </c>
      <c r="D213" s="9">
        <v>-399031</v>
      </c>
      <c r="E213" s="9"/>
      <c r="F213" s="9"/>
      <c r="G213" s="9">
        <v>-49039</v>
      </c>
      <c r="H213" s="10">
        <f t="shared" si="18"/>
        <v>387993.35</v>
      </c>
    </row>
    <row r="214" spans="1:8" x14ac:dyDescent="0.2">
      <c r="A214" s="2" t="s">
        <v>18</v>
      </c>
      <c r="B214" s="4"/>
      <c r="C214" s="8">
        <v>293132.79999999999</v>
      </c>
      <c r="D214" s="9"/>
      <c r="E214" s="9"/>
      <c r="F214" s="9"/>
      <c r="G214" s="9">
        <v>-30077</v>
      </c>
      <c r="H214" s="10">
        <f t="shared" si="18"/>
        <v>263055.8</v>
      </c>
    </row>
    <row r="215" spans="1:8" x14ac:dyDescent="0.2">
      <c r="A215" s="2" t="s">
        <v>19</v>
      </c>
      <c r="B215" s="4"/>
      <c r="C215" s="8">
        <v>3486054.76</v>
      </c>
      <c r="D215" s="9"/>
      <c r="E215" s="9">
        <v>-38.5</v>
      </c>
      <c r="F215" s="9">
        <v>342.69</v>
      </c>
      <c r="G215" s="9">
        <v>-127565.7</v>
      </c>
      <c r="H215" s="10">
        <f t="shared" si="18"/>
        <v>3358793.2499999995</v>
      </c>
    </row>
    <row r="216" spans="1:8" ht="15" x14ac:dyDescent="0.35">
      <c r="B216" s="4"/>
      <c r="C216" s="11"/>
      <c r="D216" s="11"/>
      <c r="E216" s="12"/>
      <c r="F216" s="12"/>
      <c r="G216" s="12"/>
      <c r="H216" s="13"/>
    </row>
    <row r="217" spans="1:8" ht="15" x14ac:dyDescent="0.35">
      <c r="B217" s="4"/>
      <c r="C217" s="14"/>
      <c r="D217" s="14"/>
      <c r="E217" s="15"/>
      <c r="F217" s="15"/>
      <c r="G217" s="15"/>
      <c r="H217" s="15"/>
    </row>
    <row r="218" spans="1:8" ht="15" x14ac:dyDescent="0.35">
      <c r="A218" s="16" t="s">
        <v>20</v>
      </c>
      <c r="B218" s="4"/>
      <c r="C218" s="17">
        <f t="shared" ref="C218:H218" si="19">SUM(C209:C215)</f>
        <v>8725119.1600000001</v>
      </c>
      <c r="D218" s="9">
        <f t="shared" si="19"/>
        <v>-399031</v>
      </c>
      <c r="E218" s="9">
        <f t="shared" si="19"/>
        <v>-38.5</v>
      </c>
      <c r="F218" s="9">
        <f t="shared" si="19"/>
        <v>342.69</v>
      </c>
      <c r="G218" s="18">
        <f t="shared" si="19"/>
        <v>-692031.7</v>
      </c>
      <c r="H218" s="17">
        <f t="shared" si="19"/>
        <v>7634360.6500000004</v>
      </c>
    </row>
    <row r="219" spans="1:8" x14ac:dyDescent="0.2">
      <c r="G219" s="19"/>
      <c r="H219" s="19"/>
    </row>
    <row r="220" spans="1:8" ht="13.5" thickBot="1" x14ac:dyDescent="0.25">
      <c r="G220" s="19"/>
      <c r="H220" s="19"/>
    </row>
    <row r="221" spans="1:8" x14ac:dyDescent="0.2">
      <c r="C221" s="5"/>
      <c r="E221" s="20"/>
      <c r="F221" s="20" t="s">
        <v>21</v>
      </c>
      <c r="G221" s="9">
        <v>524452.69999999995</v>
      </c>
      <c r="H221" s="21" t="s">
        <v>22</v>
      </c>
    </row>
    <row r="222" spans="1:8" ht="13.5" thickBot="1" x14ac:dyDescent="0.25">
      <c r="F222" s="2" t="s">
        <v>14</v>
      </c>
      <c r="G222" s="22">
        <v>167579</v>
      </c>
      <c r="H222" s="23">
        <f>H215</f>
        <v>3358793.2499999995</v>
      </c>
    </row>
    <row r="223" spans="1:8" ht="25.5" x14ac:dyDescent="0.2">
      <c r="A223" s="24"/>
      <c r="B223" s="24"/>
      <c r="G223" s="25">
        <f>SUM(G221:G222)</f>
        <v>692031.7</v>
      </c>
      <c r="H223" s="26" t="s">
        <v>23</v>
      </c>
    </row>
    <row r="225" spans="1:8" x14ac:dyDescent="0.2">
      <c r="A225" s="29" t="s">
        <v>0</v>
      </c>
      <c r="B225" s="29"/>
      <c r="C225" s="29"/>
      <c r="D225" s="29"/>
      <c r="E225" s="29"/>
      <c r="F225" s="29"/>
      <c r="G225" s="29"/>
      <c r="H225" s="29"/>
    </row>
    <row r="226" spans="1:8" x14ac:dyDescent="0.2">
      <c r="A226" s="30">
        <v>44895</v>
      </c>
      <c r="B226" s="30"/>
      <c r="C226" s="30"/>
      <c r="D226" s="30"/>
      <c r="E226" s="30"/>
      <c r="F226" s="30"/>
      <c r="G226" s="30"/>
      <c r="H226" s="30"/>
    </row>
    <row r="227" spans="1:8" x14ac:dyDescent="0.2">
      <c r="A227" s="3"/>
      <c r="B227" s="4"/>
      <c r="C227" s="5"/>
      <c r="D227" s="5"/>
      <c r="H227" s="6" t="s">
        <v>1</v>
      </c>
    </row>
    <row r="228" spans="1:8" x14ac:dyDescent="0.2">
      <c r="B228" s="4"/>
      <c r="C228" s="5"/>
      <c r="D228" s="1" t="s">
        <v>2</v>
      </c>
      <c r="E228" s="1" t="s">
        <v>3</v>
      </c>
      <c r="F228" s="1" t="s">
        <v>4</v>
      </c>
      <c r="G228" s="1" t="s">
        <v>5</v>
      </c>
      <c r="H228" s="6" t="s">
        <v>6</v>
      </c>
    </row>
    <row r="229" spans="1:8" x14ac:dyDescent="0.2">
      <c r="A229" s="1"/>
      <c r="B229" s="4"/>
      <c r="C229" s="7" t="s">
        <v>7</v>
      </c>
      <c r="D229" s="1" t="s">
        <v>8</v>
      </c>
      <c r="E229" s="1" t="s">
        <v>9</v>
      </c>
      <c r="F229" s="1" t="s">
        <v>10</v>
      </c>
      <c r="G229" s="1" t="s">
        <v>11</v>
      </c>
      <c r="H229" s="6" t="s">
        <v>12</v>
      </c>
    </row>
    <row r="231" spans="1:8" x14ac:dyDescent="0.2">
      <c r="A231" s="2" t="s">
        <v>13</v>
      </c>
      <c r="B231" s="4"/>
      <c r="C231" s="8">
        <v>1567793.15</v>
      </c>
      <c r="D231" s="9"/>
      <c r="E231" s="9"/>
      <c r="F231" s="9"/>
      <c r="G231" s="9">
        <v>-200366</v>
      </c>
      <c r="H231" s="10">
        <f>SUM(C231:G231)</f>
        <v>1367427.15</v>
      </c>
    </row>
    <row r="232" spans="1:8" x14ac:dyDescent="0.2">
      <c r="A232" s="2" t="s">
        <v>14</v>
      </c>
      <c r="B232" s="4"/>
      <c r="C232" s="8">
        <v>1294260</v>
      </c>
      <c r="D232" s="9"/>
      <c r="E232" s="9"/>
      <c r="F232" s="9"/>
      <c r="G232" s="9">
        <v>-168780</v>
      </c>
      <c r="H232" s="10">
        <f t="shared" ref="H232:H237" si="20">SUM(C232:G232)</f>
        <v>1125480</v>
      </c>
    </row>
    <row r="233" spans="1:8" x14ac:dyDescent="0.2">
      <c r="A233" s="2" t="s">
        <v>15</v>
      </c>
      <c r="B233" s="4"/>
      <c r="C233" s="8">
        <v>401346.88</v>
      </c>
      <c r="D233" s="9"/>
      <c r="E233" s="9"/>
      <c r="F233" s="9"/>
      <c r="G233" s="9">
        <v>-46651</v>
      </c>
      <c r="H233" s="10">
        <f t="shared" si="20"/>
        <v>354695.88</v>
      </c>
    </row>
    <row r="234" spans="1:8" x14ac:dyDescent="0.2">
      <c r="A234" s="2" t="s">
        <v>16</v>
      </c>
      <c r="B234" s="4"/>
      <c r="C234" s="8">
        <v>409609.52</v>
      </c>
      <c r="D234" s="9"/>
      <c r="E234" s="9"/>
      <c r="F234" s="9"/>
      <c r="G234" s="9">
        <v>-46594</v>
      </c>
      <c r="H234" s="10">
        <f t="shared" si="20"/>
        <v>363015.52</v>
      </c>
    </row>
    <row r="235" spans="1:8" x14ac:dyDescent="0.2">
      <c r="A235" s="2" t="s">
        <v>17</v>
      </c>
      <c r="B235" s="4"/>
      <c r="C235" s="8">
        <v>585533.9</v>
      </c>
      <c r="D235" s="9">
        <v>-244110</v>
      </c>
      <c r="E235" s="9"/>
      <c r="F235" s="9"/>
      <c r="G235" s="9">
        <v>-41689</v>
      </c>
      <c r="H235" s="10">
        <f t="shared" si="20"/>
        <v>299734.90000000002</v>
      </c>
    </row>
    <row r="236" spans="1:8" x14ac:dyDescent="0.2">
      <c r="A236" s="2" t="s">
        <v>18</v>
      </c>
      <c r="B236" s="4"/>
      <c r="C236" s="8">
        <v>567250.37</v>
      </c>
      <c r="D236" s="9"/>
      <c r="E236" s="9"/>
      <c r="F236" s="9"/>
      <c r="G236" s="9">
        <v>-64545</v>
      </c>
      <c r="H236" s="10">
        <f t="shared" si="20"/>
        <v>502705.37</v>
      </c>
    </row>
    <row r="237" spans="1:8" x14ac:dyDescent="0.2">
      <c r="A237" s="2" t="s">
        <v>19</v>
      </c>
      <c r="B237" s="4"/>
      <c r="C237" s="8">
        <v>4695735.3499999996</v>
      </c>
      <c r="D237" s="9"/>
      <c r="E237" s="9">
        <v>-38.5</v>
      </c>
      <c r="F237" s="9">
        <v>240.97</v>
      </c>
      <c r="G237" s="9">
        <v>-482322.83</v>
      </c>
      <c r="H237" s="10">
        <f t="shared" si="20"/>
        <v>4213614.9899999993</v>
      </c>
    </row>
    <row r="238" spans="1:8" ht="15" x14ac:dyDescent="0.35">
      <c r="B238" s="4"/>
      <c r="C238" s="11"/>
      <c r="D238" s="11"/>
      <c r="E238" s="12"/>
      <c r="F238" s="12"/>
      <c r="G238" s="12"/>
      <c r="H238" s="13"/>
    </row>
    <row r="239" spans="1:8" ht="15" x14ac:dyDescent="0.35">
      <c r="B239" s="4"/>
      <c r="C239" s="14"/>
      <c r="D239" s="14"/>
      <c r="E239" s="15"/>
      <c r="F239" s="15"/>
      <c r="G239" s="15"/>
      <c r="H239" s="15"/>
    </row>
    <row r="240" spans="1:8" ht="15" x14ac:dyDescent="0.35">
      <c r="A240" s="16" t="s">
        <v>20</v>
      </c>
      <c r="B240" s="4"/>
      <c r="C240" s="17">
        <f t="shared" ref="C240:H240" si="21">SUM(C231:C237)</f>
        <v>9521529.1699999999</v>
      </c>
      <c r="D240" s="9">
        <f t="shared" si="21"/>
        <v>-244110</v>
      </c>
      <c r="E240" s="9">
        <f t="shared" si="21"/>
        <v>-38.5</v>
      </c>
      <c r="F240" s="9">
        <f t="shared" si="21"/>
        <v>240.97</v>
      </c>
      <c r="G240" s="18">
        <f t="shared" si="21"/>
        <v>-1050947.83</v>
      </c>
      <c r="H240" s="17">
        <f t="shared" si="21"/>
        <v>8226673.8099999987</v>
      </c>
    </row>
    <row r="241" spans="1:8" x14ac:dyDescent="0.2">
      <c r="G241" s="19"/>
      <c r="H241" s="19"/>
    </row>
    <row r="242" spans="1:8" ht="13.5" thickBot="1" x14ac:dyDescent="0.25">
      <c r="G242" s="19"/>
      <c r="H242" s="19"/>
    </row>
    <row r="243" spans="1:8" x14ac:dyDescent="0.2">
      <c r="C243" s="5"/>
      <c r="E243" s="20"/>
      <c r="F243" s="20" t="s">
        <v>21</v>
      </c>
      <c r="G243" s="9">
        <v>882167.83</v>
      </c>
      <c r="H243" s="21" t="s">
        <v>22</v>
      </c>
    </row>
    <row r="244" spans="1:8" ht="13.5" thickBot="1" x14ac:dyDescent="0.25">
      <c r="F244" s="2" t="s">
        <v>14</v>
      </c>
      <c r="G244" s="22">
        <v>168780</v>
      </c>
      <c r="H244" s="23">
        <f>H237</f>
        <v>4213614.9899999993</v>
      </c>
    </row>
    <row r="245" spans="1:8" ht="25.5" x14ac:dyDescent="0.2">
      <c r="A245" s="24"/>
      <c r="B245" s="24"/>
      <c r="G245" s="25">
        <f>SUM(G243:G244)</f>
        <v>1050947.83</v>
      </c>
      <c r="H245" s="26" t="s">
        <v>23</v>
      </c>
    </row>
    <row r="248" spans="1:8" x14ac:dyDescent="0.2">
      <c r="A248" s="29" t="s">
        <v>0</v>
      </c>
      <c r="B248" s="29"/>
      <c r="C248" s="29"/>
      <c r="D248" s="29"/>
      <c r="E248" s="29"/>
      <c r="F248" s="29"/>
      <c r="G248" s="29"/>
      <c r="H248" s="29"/>
    </row>
    <row r="249" spans="1:8" x14ac:dyDescent="0.2">
      <c r="A249" s="30">
        <v>44926</v>
      </c>
      <c r="B249" s="30"/>
      <c r="C249" s="30"/>
      <c r="D249" s="30"/>
      <c r="E249" s="30"/>
      <c r="F249" s="30"/>
      <c r="G249" s="30"/>
      <c r="H249" s="30"/>
    </row>
    <row r="250" spans="1:8" x14ac:dyDescent="0.2">
      <c r="A250" s="3"/>
      <c r="B250" s="4"/>
      <c r="C250" s="5"/>
      <c r="D250" s="5"/>
      <c r="H250" s="6" t="s">
        <v>1</v>
      </c>
    </row>
    <row r="251" spans="1:8" x14ac:dyDescent="0.2">
      <c r="B251" s="4"/>
      <c r="C251" s="5"/>
      <c r="D251" s="1" t="s">
        <v>2</v>
      </c>
      <c r="E251" s="1" t="s">
        <v>3</v>
      </c>
      <c r="F251" s="1" t="s">
        <v>4</v>
      </c>
      <c r="G251" s="1" t="s">
        <v>5</v>
      </c>
      <c r="H251" s="6" t="s">
        <v>6</v>
      </c>
    </row>
    <row r="252" spans="1:8" x14ac:dyDescent="0.2">
      <c r="A252" s="1"/>
      <c r="B252" s="4"/>
      <c r="C252" s="7" t="s">
        <v>7</v>
      </c>
      <c r="D252" s="1" t="s">
        <v>8</v>
      </c>
      <c r="E252" s="1" t="s">
        <v>9</v>
      </c>
      <c r="F252" s="1" t="s">
        <v>10</v>
      </c>
      <c r="G252" s="1" t="s">
        <v>11</v>
      </c>
      <c r="H252" s="6" t="s">
        <v>12</v>
      </c>
    </row>
    <row r="254" spans="1:8" x14ac:dyDescent="0.2">
      <c r="A254" s="2" t="s">
        <v>13</v>
      </c>
      <c r="B254" s="4"/>
      <c r="C254" s="8">
        <v>1622474.54</v>
      </c>
      <c r="D254" s="9"/>
      <c r="E254" s="9"/>
      <c r="F254" s="9"/>
      <c r="G254" s="9">
        <v>-219800</v>
      </c>
      <c r="H254" s="10">
        <f>SUM(C254:G254)</f>
        <v>1402674.54</v>
      </c>
    </row>
    <row r="255" spans="1:8" x14ac:dyDescent="0.2">
      <c r="A255" s="2" t="s">
        <v>14</v>
      </c>
      <c r="B255" s="4"/>
      <c r="C255" s="8">
        <v>1341670</v>
      </c>
      <c r="D255" s="9"/>
      <c r="E255" s="9"/>
      <c r="F255" s="9"/>
      <c r="G255" s="9">
        <v>-186552</v>
      </c>
      <c r="H255" s="10">
        <f t="shared" ref="H255:H260" si="22">SUM(C255:G255)</f>
        <v>1155118</v>
      </c>
    </row>
    <row r="256" spans="1:8" x14ac:dyDescent="0.2">
      <c r="A256" s="2" t="s">
        <v>15</v>
      </c>
      <c r="B256" s="4"/>
      <c r="C256" s="8">
        <v>383792.4</v>
      </c>
      <c r="D256" s="9"/>
      <c r="E256" s="9"/>
      <c r="F256" s="9"/>
      <c r="G256" s="9">
        <v>-52306</v>
      </c>
      <c r="H256" s="10">
        <f t="shared" si="22"/>
        <v>331486.40000000002</v>
      </c>
    </row>
    <row r="257" spans="1:8" x14ac:dyDescent="0.2">
      <c r="A257" s="2" t="s">
        <v>16</v>
      </c>
      <c r="B257" s="4"/>
      <c r="C257" s="8">
        <v>346264.03</v>
      </c>
      <c r="D257" s="9"/>
      <c r="E257" s="9"/>
      <c r="F257" s="9"/>
      <c r="G257" s="9">
        <v>-46570</v>
      </c>
      <c r="H257" s="10">
        <f t="shared" si="22"/>
        <v>299694.03000000003</v>
      </c>
    </row>
    <row r="258" spans="1:8" x14ac:dyDescent="0.2">
      <c r="A258" s="2" t="s">
        <v>17</v>
      </c>
      <c r="B258" s="4"/>
      <c r="C258" s="8">
        <v>128524.72</v>
      </c>
      <c r="D258" s="9">
        <v>-36767</v>
      </c>
      <c r="E258" s="9"/>
      <c r="F258" s="9"/>
      <c r="G258" s="9">
        <v>-9470</v>
      </c>
      <c r="H258" s="10">
        <f t="shared" si="22"/>
        <v>82287.72</v>
      </c>
    </row>
    <row r="259" spans="1:8" x14ac:dyDescent="0.2">
      <c r="A259" s="2" t="s">
        <v>18</v>
      </c>
      <c r="B259" s="4"/>
      <c r="C259" s="8">
        <v>652335.85</v>
      </c>
      <c r="D259" s="9"/>
      <c r="E259" s="9"/>
      <c r="F259" s="9"/>
      <c r="G259" s="9">
        <v>-87861</v>
      </c>
      <c r="H259" s="10">
        <f t="shared" si="22"/>
        <v>564474.85</v>
      </c>
    </row>
    <row r="260" spans="1:8" x14ac:dyDescent="0.2">
      <c r="A260" s="2" t="s">
        <v>19</v>
      </c>
      <c r="B260" s="4"/>
      <c r="C260" s="8">
        <v>5427921.8499999996</v>
      </c>
      <c r="D260" s="9"/>
      <c r="E260" s="9">
        <v>-38.5</v>
      </c>
      <c r="F260" s="9">
        <v>164</v>
      </c>
      <c r="G260" s="9">
        <v>-537072.56000000006</v>
      </c>
      <c r="H260" s="10">
        <f t="shared" si="22"/>
        <v>4890974.7899999991</v>
      </c>
    </row>
    <row r="261" spans="1:8" ht="15" x14ac:dyDescent="0.35">
      <c r="B261" s="4"/>
      <c r="C261" s="11"/>
      <c r="D261" s="11"/>
      <c r="E261" s="12"/>
      <c r="F261" s="12"/>
      <c r="G261" s="12"/>
      <c r="H261" s="13"/>
    </row>
    <row r="262" spans="1:8" ht="15" x14ac:dyDescent="0.35">
      <c r="B262" s="4"/>
      <c r="C262" s="14"/>
      <c r="D262" s="14"/>
      <c r="E262" s="15"/>
      <c r="F262" s="15"/>
      <c r="G262" s="15"/>
      <c r="H262" s="15"/>
    </row>
    <row r="263" spans="1:8" ht="15" x14ac:dyDescent="0.35">
      <c r="A263" s="16" t="s">
        <v>20</v>
      </c>
      <c r="B263" s="4"/>
      <c r="C263" s="17">
        <f t="shared" ref="C263:H263" si="23">SUM(C254:C260)</f>
        <v>9902983.3900000006</v>
      </c>
      <c r="D263" s="9">
        <f t="shared" si="23"/>
        <v>-36767</v>
      </c>
      <c r="E263" s="9">
        <f t="shared" si="23"/>
        <v>-38.5</v>
      </c>
      <c r="F263" s="9">
        <f t="shared" si="23"/>
        <v>164</v>
      </c>
      <c r="G263" s="18">
        <f t="shared" si="23"/>
        <v>-1139631.56</v>
      </c>
      <c r="H263" s="17">
        <f t="shared" si="23"/>
        <v>8726710.3299999982</v>
      </c>
    </row>
    <row r="264" spans="1:8" x14ac:dyDescent="0.2">
      <c r="G264" s="19"/>
      <c r="H264" s="19"/>
    </row>
    <row r="265" spans="1:8" ht="13.5" thickBot="1" x14ac:dyDescent="0.25">
      <c r="G265" s="19"/>
      <c r="H265" s="19"/>
    </row>
    <row r="266" spans="1:8" x14ac:dyDescent="0.2">
      <c r="C266" s="5"/>
      <c r="E266" s="20"/>
      <c r="F266" s="20" t="s">
        <v>21</v>
      </c>
      <c r="G266" s="9">
        <v>953079.56</v>
      </c>
      <c r="H266" s="21" t="s">
        <v>22</v>
      </c>
    </row>
    <row r="267" spans="1:8" ht="13.5" thickBot="1" x14ac:dyDescent="0.25">
      <c r="F267" s="2" t="s">
        <v>14</v>
      </c>
      <c r="G267" s="22">
        <v>186552</v>
      </c>
      <c r="H267" s="23">
        <f>H260</f>
        <v>4890974.7899999991</v>
      </c>
    </row>
    <row r="268" spans="1:8" ht="25.5" x14ac:dyDescent="0.2">
      <c r="A268" s="24"/>
      <c r="B268" s="24"/>
      <c r="G268" s="25">
        <f>SUM(G266:G267)</f>
        <v>1139631.56</v>
      </c>
      <c r="H268" s="26" t="s">
        <v>23</v>
      </c>
    </row>
  </sheetData>
  <mergeCells count="24">
    <mergeCell ref="A115:H115"/>
    <mergeCell ref="A4:H4"/>
    <mergeCell ref="A5:H5"/>
    <mergeCell ref="A26:H26"/>
    <mergeCell ref="A27:H27"/>
    <mergeCell ref="A48:H48"/>
    <mergeCell ref="A49:H49"/>
    <mergeCell ref="A70:H70"/>
    <mergeCell ref="A71:H71"/>
    <mergeCell ref="A92:H92"/>
    <mergeCell ref="A93:H93"/>
    <mergeCell ref="A114:H114"/>
    <mergeCell ref="A249:H249"/>
    <mergeCell ref="A136:H136"/>
    <mergeCell ref="A137:H137"/>
    <mergeCell ref="A159:H159"/>
    <mergeCell ref="A160:H160"/>
    <mergeCell ref="A181:H181"/>
    <mergeCell ref="A182:H182"/>
    <mergeCell ref="A203:H203"/>
    <mergeCell ref="A204:H204"/>
    <mergeCell ref="A225:H225"/>
    <mergeCell ref="A226:H226"/>
    <mergeCell ref="A248:H248"/>
  </mergeCells>
  <printOptions horizontalCentered="1"/>
  <pageMargins left="0.7" right="0.7" top="0.75" bottom="0.75" header="0.3" footer="0.3"/>
  <pageSetup scale="78" fitToHeight="6" orientation="landscape" r:id="rId1"/>
  <headerFooter>
    <oddHeader>&amp;R&amp;"Arial,Regular"&amp;10Exhibit AG 2-3
Page &amp;P of &amp;N
Witness: Fritz</oddHeader>
  </headerFooter>
  <rowBreaks count="4" manualBreakCount="4">
    <brk id="47" max="16383" man="1"/>
    <brk id="91" max="16383" man="1"/>
    <brk id="135" max="16383" man="1"/>
    <brk id="2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AG 2-3</vt:lpstr>
      <vt:lpstr>'Exhibit AG 2-3'!Print_Titles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McRoberts</dc:creator>
  <cp:lastModifiedBy>Jennifer McRoberts</cp:lastModifiedBy>
  <cp:lastPrinted>2023-11-09T20:30:43Z</cp:lastPrinted>
  <dcterms:created xsi:type="dcterms:W3CDTF">2023-11-09T19:25:02Z</dcterms:created>
  <dcterms:modified xsi:type="dcterms:W3CDTF">2023-11-09T20:36:51Z</dcterms:modified>
</cp:coreProperties>
</file>