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1"/>
  <workbookPr/>
  <mc:AlternateContent xmlns:mc="http://schemas.openxmlformats.org/markup-compatibility/2006">
    <mc:Choice Requires="x15">
      <x15ac:absPath xmlns:x15ac="http://schemas.microsoft.com/office/spreadsheetml/2010/11/ac" url="K:\PSC\RATE CASE\First Data Request\FINAL\"/>
    </mc:Choice>
  </mc:AlternateContent>
  <xr:revisionPtr revIDLastSave="0" documentId="13_ncr:1_{2D69C1CB-FC2B-448E-98B7-0EE4C727B9E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quest 3a - Schedule B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3" i="1" l="1"/>
  <c r="O34" i="1"/>
  <c r="O35" i="1"/>
  <c r="O36" i="1"/>
  <c r="O26" i="1"/>
  <c r="O27" i="1"/>
  <c r="O28" i="1"/>
  <c r="O29" i="1"/>
  <c r="O37" i="1"/>
  <c r="F42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30" i="1"/>
  <c r="O31" i="1"/>
  <c r="O32" i="1"/>
  <c r="O38" i="1"/>
  <c r="O39" i="1"/>
  <c r="O40" i="1"/>
  <c r="O41" i="1"/>
  <c r="O10" i="1"/>
  <c r="O42" i="1" l="1"/>
  <c r="O44" i="1" s="1"/>
</calcChain>
</file>

<file path=xl/sharedStrings.xml><?xml version="1.0" encoding="utf-8"?>
<sst xmlns="http://schemas.openxmlformats.org/spreadsheetml/2006/main" count="154" uniqueCount="95">
  <si>
    <t>Fleming-Mason Energy Cooperative, Inc.</t>
  </si>
  <si>
    <t>Case No. 2023-00223</t>
  </si>
  <si>
    <t>Schedule of Outstanding Long-Term Debt</t>
  </si>
  <si>
    <r>
      <t xml:space="preserve">For the Year Ended </t>
    </r>
    <r>
      <rPr>
        <b/>
        <u/>
        <sz val="12"/>
        <color theme="1"/>
        <rFont val="Arial"/>
        <family val="2"/>
      </rPr>
      <t>December 31, 2022</t>
    </r>
  </si>
  <si>
    <t>.</t>
  </si>
  <si>
    <t>Line No.</t>
  </si>
  <si>
    <t>Type of Debt Issue</t>
  </si>
  <si>
    <t>Date of Issue</t>
  </si>
  <si>
    <t>Date of Maturity</t>
  </si>
  <si>
    <t>Amount Outstanding</t>
  </si>
  <si>
    <r>
      <t xml:space="preserve">Coupon Interest Rate </t>
    </r>
    <r>
      <rPr>
        <sz val="8"/>
        <color theme="1"/>
        <rFont val="Arial"/>
        <family val="2"/>
      </rPr>
      <t>(1)</t>
    </r>
  </si>
  <si>
    <r>
      <t xml:space="preserve">Cost Rate at Issue </t>
    </r>
    <r>
      <rPr>
        <sz val="8"/>
        <color theme="1"/>
        <rFont val="Arial"/>
        <family val="2"/>
      </rPr>
      <t>(2)</t>
    </r>
  </si>
  <si>
    <t>Coupon Interest Rate</t>
  </si>
  <si>
    <t>Cost Rate at Issue</t>
  </si>
  <si>
    <r>
      <t xml:space="preserve">Cost Rate at Maturity </t>
    </r>
    <r>
      <rPr>
        <sz val="8"/>
        <color theme="1"/>
        <rFont val="Arial"/>
        <family val="2"/>
      </rPr>
      <t>(3)</t>
    </r>
  </si>
  <si>
    <r>
      <t xml:space="preserve">Bond Rating at Time of Issue </t>
    </r>
    <r>
      <rPr>
        <sz val="8"/>
        <color theme="1"/>
        <rFont val="Arial"/>
        <family val="2"/>
      </rPr>
      <t>(4)</t>
    </r>
  </si>
  <si>
    <t>Type of Obligation</t>
  </si>
  <si>
    <t>Type f Obligation</t>
  </si>
  <si>
    <t>Annualized Cost Col. (d) X Col. (g)</t>
  </si>
  <si>
    <t>(a)</t>
  </si>
  <si>
    <t>(b)</t>
  </si>
  <si>
    <t xml:space="preserve">(c) </t>
  </si>
  <si>
    <t>(d)</t>
  </si>
  <si>
    <t xml:space="preserve">(e) </t>
  </si>
  <si>
    <t>(f)</t>
  </si>
  <si>
    <t>( e)</t>
  </si>
  <si>
    <t>(g)</t>
  </si>
  <si>
    <t>(h)</t>
  </si>
  <si>
    <t>(i)</t>
  </si>
  <si>
    <t>(j)</t>
  </si>
  <si>
    <t>1.</t>
  </si>
  <si>
    <t>Loan 01 002901051</t>
  </si>
  <si>
    <t>CoBank</t>
  </si>
  <si>
    <t>2.</t>
  </si>
  <si>
    <t>KY0529017-001</t>
  </si>
  <si>
    <t>CFC</t>
  </si>
  <si>
    <t>3.</t>
  </si>
  <si>
    <t>KY0529018-001</t>
  </si>
  <si>
    <t>4.</t>
  </si>
  <si>
    <t>KY0529019-001</t>
  </si>
  <si>
    <t>5.</t>
  </si>
  <si>
    <t>KY0529019-002</t>
  </si>
  <si>
    <t>6.</t>
  </si>
  <si>
    <t>FLEMING-0001 0001</t>
  </si>
  <si>
    <t>FFB</t>
  </si>
  <si>
    <t>7.</t>
  </si>
  <si>
    <t>FLEMING-0001 0002</t>
  </si>
  <si>
    <t>8.</t>
  </si>
  <si>
    <t>FLEMING-0001 0003</t>
  </si>
  <si>
    <t>9.</t>
  </si>
  <si>
    <t>FLEMING-0001 0004</t>
  </si>
  <si>
    <t>10.</t>
  </si>
  <si>
    <t>FLEMING-0001 0005</t>
  </si>
  <si>
    <t>11.</t>
  </si>
  <si>
    <t>FLEMING-0001 0006</t>
  </si>
  <si>
    <t>12.</t>
  </si>
  <si>
    <t>FLEMING-0001 0007</t>
  </si>
  <si>
    <t>13.</t>
  </si>
  <si>
    <t>FLEMING-0001 0008</t>
  </si>
  <si>
    <t>14.</t>
  </si>
  <si>
    <t>FLEMING-0001 0009</t>
  </si>
  <si>
    <t>15.</t>
  </si>
  <si>
    <t>FLEMING-0002 0001</t>
  </si>
  <si>
    <t>16.</t>
  </si>
  <si>
    <t>FLEMING-0002 0002</t>
  </si>
  <si>
    <t>17.</t>
  </si>
  <si>
    <t>FLEMING-0002 0003</t>
  </si>
  <si>
    <t>18.</t>
  </si>
  <si>
    <t>FLEMING-0002 0004</t>
  </si>
  <si>
    <t>19.</t>
  </si>
  <si>
    <t>FLEMING-0002 0005</t>
  </si>
  <si>
    <t>20.</t>
  </si>
  <si>
    <t>FLEMING-0003 0001</t>
  </si>
  <si>
    <t>21.</t>
  </si>
  <si>
    <t>FLEMING-0003 0002</t>
  </si>
  <si>
    <t>22.</t>
  </si>
  <si>
    <t>Fleming 0003 0003</t>
  </si>
  <si>
    <t>23.</t>
  </si>
  <si>
    <t>Fleming 0003 0004</t>
  </si>
  <si>
    <t>24.</t>
  </si>
  <si>
    <t>Fleming 0003 0005</t>
  </si>
  <si>
    <t>25.</t>
  </si>
  <si>
    <t>Fleming 0004 0001</t>
  </si>
  <si>
    <t>26.</t>
  </si>
  <si>
    <t>Fleming 0004 0002</t>
  </si>
  <si>
    <t>27.</t>
  </si>
  <si>
    <t>Fleming 0004 0003</t>
  </si>
  <si>
    <t>28.</t>
  </si>
  <si>
    <t>Fleming 0004 0004</t>
  </si>
  <si>
    <t>29.</t>
  </si>
  <si>
    <t>Fleming 0004 0005</t>
  </si>
  <si>
    <t>30.</t>
  </si>
  <si>
    <t>Fleming 0004 0006</t>
  </si>
  <si>
    <t>Total</t>
  </si>
  <si>
    <t>Annualized Cost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</si>
</sst>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%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3" fillId="0" borderId="17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43" fontId="3" fillId="0" borderId="18" xfId="1" applyFont="1" applyBorder="1" applyAlignment="1">
      <alignment horizontal="center"/>
    </xf>
    <xf numFmtId="164" fontId="3" fillId="0" borderId="18" xfId="2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3" fontId="3" fillId="0" borderId="18" xfId="0" applyNumberFormat="1" applyFont="1" applyBorder="1" applyAlignment="1">
      <alignment horizontal="center"/>
    </xf>
    <xf numFmtId="43" fontId="3" fillId="0" borderId="19" xfId="0" applyNumberFormat="1" applyFont="1" applyBorder="1" applyAlignment="1">
      <alignment horizontal="center"/>
    </xf>
    <xf numFmtId="10" fontId="2" fillId="0" borderId="18" xfId="2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center"/>
    </xf>
    <xf numFmtId="43" fontId="3" fillId="0" borderId="19" xfId="1" applyFont="1" applyBorder="1" applyAlignment="1">
      <alignment horizontal="center"/>
    </xf>
    <xf numFmtId="43" fontId="3" fillId="0" borderId="0" xfId="1" applyFont="1"/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/>
    <xf numFmtId="14" fontId="7" fillId="0" borderId="18" xfId="0" applyNumberFormat="1" applyFont="1" applyBorder="1"/>
    <xf numFmtId="164" fontId="7" fillId="0" borderId="18" xfId="0" applyNumberFormat="1" applyFont="1" applyBorder="1"/>
    <xf numFmtId="0" fontId="3" fillId="0" borderId="15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36"/>
  <sheetViews>
    <sheetView tabSelected="1" workbookViewId="0">
      <selection activeCell="A10" sqref="A10"/>
    </sheetView>
  </sheetViews>
  <sheetFormatPr defaultColWidth="9.140625" defaultRowHeight="14.25"/>
  <cols>
    <col min="1" max="1" width="4.7109375" style="1" bestFit="1" customWidth="1"/>
    <col min="2" max="2" width="28.140625" style="1" customWidth="1"/>
    <col min="3" max="3" width="15.42578125" style="1" customWidth="1"/>
    <col min="4" max="5" width="11.28515625" style="1" bestFit="1" customWidth="1"/>
    <col min="6" max="6" width="15.7109375" style="1" bestFit="1" customWidth="1"/>
    <col min="7" max="7" width="7.85546875" style="1" hidden="1" customWidth="1"/>
    <col min="8" max="8" width="7.140625" style="1" hidden="1" customWidth="1"/>
    <col min="9" max="9" width="9.42578125" style="1" customWidth="1"/>
    <col min="10" max="10" width="9.140625" style="1" customWidth="1"/>
    <col min="11" max="11" width="12.140625" style="1" customWidth="1"/>
    <col min="12" max="12" width="8.7109375" style="1" hidden="1" customWidth="1"/>
    <col min="13" max="13" width="10.140625" style="1" hidden="1" customWidth="1"/>
    <col min="14" max="14" width="16.7109375" style="1" bestFit="1" customWidth="1"/>
    <col min="15" max="15" width="15" style="1" customWidth="1"/>
    <col min="16" max="16384" width="9.140625" style="1"/>
  </cols>
  <sheetData>
    <row r="1" spans="1:15" ht="15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</row>
    <row r="2" spans="1:15" ht="15.75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1:15" ht="15.75">
      <c r="A3" s="34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6"/>
    </row>
    <row r="4" spans="1:15" ht="15.75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9"/>
    </row>
    <row r="5" spans="1:15" ht="15.75">
      <c r="A5" s="23" t="s">
        <v>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</row>
    <row r="6" spans="1:15" ht="15.75">
      <c r="A6" s="23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</row>
    <row r="7" spans="1:15">
      <c r="A7" s="26" t="s">
        <v>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</row>
    <row r="8" spans="1:15" ht="83.25" customHeight="1">
      <c r="A8" s="29" t="s">
        <v>5</v>
      </c>
      <c r="B8" s="40" t="s">
        <v>6</v>
      </c>
      <c r="C8" s="41"/>
      <c r="D8" s="21" t="s">
        <v>7</v>
      </c>
      <c r="E8" s="21" t="s">
        <v>8</v>
      </c>
      <c r="F8" s="21" t="s">
        <v>9</v>
      </c>
      <c r="G8" s="21" t="s">
        <v>10</v>
      </c>
      <c r="H8" s="21" t="s">
        <v>11</v>
      </c>
      <c r="I8" s="21" t="s">
        <v>12</v>
      </c>
      <c r="J8" s="21" t="s">
        <v>13</v>
      </c>
      <c r="K8" s="21" t="s">
        <v>14</v>
      </c>
      <c r="L8" s="21" t="s">
        <v>15</v>
      </c>
      <c r="M8" s="21" t="s">
        <v>16</v>
      </c>
      <c r="N8" s="21" t="s">
        <v>17</v>
      </c>
      <c r="O8" s="21" t="s">
        <v>18</v>
      </c>
    </row>
    <row r="9" spans="1:15">
      <c r="A9" s="30"/>
      <c r="B9" s="26" t="s">
        <v>19</v>
      </c>
      <c r="C9" s="28"/>
      <c r="D9" s="2" t="s">
        <v>20</v>
      </c>
      <c r="E9" s="2" t="s">
        <v>21</v>
      </c>
      <c r="F9" s="2" t="s">
        <v>22</v>
      </c>
      <c r="G9" s="2" t="s">
        <v>23</v>
      </c>
      <c r="H9" s="2" t="s">
        <v>24</v>
      </c>
      <c r="I9" s="2" t="s">
        <v>25</v>
      </c>
      <c r="J9" s="2" t="s">
        <v>24</v>
      </c>
      <c r="K9" s="2" t="s">
        <v>26</v>
      </c>
      <c r="L9" s="2" t="s">
        <v>27</v>
      </c>
      <c r="M9" s="2" t="s">
        <v>28</v>
      </c>
      <c r="N9" s="2" t="s">
        <v>28</v>
      </c>
      <c r="O9" s="2" t="s">
        <v>29</v>
      </c>
    </row>
    <row r="10" spans="1:15">
      <c r="A10" s="3" t="s">
        <v>30</v>
      </c>
      <c r="B10" s="3" t="s">
        <v>31</v>
      </c>
      <c r="C10" s="4" t="s">
        <v>32</v>
      </c>
      <c r="D10" s="5">
        <v>42173</v>
      </c>
      <c r="E10" s="5">
        <v>47654</v>
      </c>
      <c r="F10" s="6">
        <v>7936468.6500000004</v>
      </c>
      <c r="G10" s="4"/>
      <c r="H10" s="4"/>
      <c r="I10" s="20">
        <v>3.2599999999999997E-2</v>
      </c>
      <c r="J10" s="20">
        <v>3.2599999999999997E-2</v>
      </c>
      <c r="K10" s="20">
        <v>3.2599999999999997E-2</v>
      </c>
      <c r="L10" s="4"/>
      <c r="M10" s="4"/>
      <c r="N10" s="4" t="s">
        <v>32</v>
      </c>
      <c r="O10" s="9">
        <f>F10*K10</f>
        <v>258728.87798999998</v>
      </c>
    </row>
    <row r="11" spans="1:15">
      <c r="A11" s="3" t="s">
        <v>33</v>
      </c>
      <c r="B11" s="4" t="s">
        <v>34</v>
      </c>
      <c r="C11" s="4" t="s">
        <v>35</v>
      </c>
      <c r="D11" s="5">
        <v>35217</v>
      </c>
      <c r="E11" s="5">
        <v>45261</v>
      </c>
      <c r="F11" s="6">
        <v>45187.14</v>
      </c>
      <c r="G11" s="4"/>
      <c r="H11" s="4"/>
      <c r="I11" s="20">
        <v>3.1E-2</v>
      </c>
      <c r="J11" s="20">
        <v>3.1E-2</v>
      </c>
      <c r="K11" s="20">
        <v>3.1E-2</v>
      </c>
      <c r="L11" s="4"/>
      <c r="M11" s="4"/>
      <c r="N11" s="4" t="s">
        <v>35</v>
      </c>
      <c r="O11" s="9">
        <f t="shared" ref="O11:O41" si="0">F11*K11</f>
        <v>1400.80134</v>
      </c>
    </row>
    <row r="12" spans="1:15">
      <c r="A12" s="3" t="s">
        <v>36</v>
      </c>
      <c r="B12" s="4" t="s">
        <v>37</v>
      </c>
      <c r="C12" s="4" t="s">
        <v>35</v>
      </c>
      <c r="D12" s="5">
        <v>35217</v>
      </c>
      <c r="E12" s="5">
        <v>45170</v>
      </c>
      <c r="F12" s="6">
        <v>228115.62</v>
      </c>
      <c r="G12" s="4"/>
      <c r="H12" s="4"/>
      <c r="I12" s="20">
        <v>3.85E-2</v>
      </c>
      <c r="J12" s="20">
        <v>3.85E-2</v>
      </c>
      <c r="K12" s="20">
        <v>3.85E-2</v>
      </c>
      <c r="L12" s="4"/>
      <c r="M12" s="4"/>
      <c r="N12" s="4" t="s">
        <v>35</v>
      </c>
      <c r="O12" s="9">
        <f t="shared" si="0"/>
        <v>8782.4513699999989</v>
      </c>
    </row>
    <row r="13" spans="1:15">
      <c r="A13" s="3" t="s">
        <v>38</v>
      </c>
      <c r="B13" s="4" t="s">
        <v>39</v>
      </c>
      <c r="C13" s="4" t="s">
        <v>35</v>
      </c>
      <c r="D13" s="5">
        <v>35283</v>
      </c>
      <c r="E13" s="5">
        <v>47087</v>
      </c>
      <c r="F13" s="6">
        <v>317458.19</v>
      </c>
      <c r="G13" s="4"/>
      <c r="H13" s="4"/>
      <c r="I13" s="20">
        <v>2.4199999999999999E-2</v>
      </c>
      <c r="J13" s="20">
        <v>2.4199999999999999E-2</v>
      </c>
      <c r="K13" s="20">
        <v>2.4199999999999999E-2</v>
      </c>
      <c r="L13" s="4"/>
      <c r="M13" s="4"/>
      <c r="N13" s="4" t="s">
        <v>35</v>
      </c>
      <c r="O13" s="9">
        <f t="shared" si="0"/>
        <v>7682.488198</v>
      </c>
    </row>
    <row r="14" spans="1:15">
      <c r="A14" s="3" t="s">
        <v>40</v>
      </c>
      <c r="B14" s="4" t="s">
        <v>41</v>
      </c>
      <c r="C14" s="4" t="s">
        <v>35</v>
      </c>
      <c r="D14" s="5">
        <v>35528</v>
      </c>
      <c r="E14" s="5">
        <v>47087</v>
      </c>
      <c r="F14" s="6">
        <v>233028.73</v>
      </c>
      <c r="G14" s="4"/>
      <c r="H14" s="4"/>
      <c r="I14" s="20">
        <v>2.4199999999999999E-2</v>
      </c>
      <c r="J14" s="20">
        <v>2.4199999999999999E-2</v>
      </c>
      <c r="K14" s="20">
        <v>2.4199999999999999E-2</v>
      </c>
      <c r="L14" s="4"/>
      <c r="M14" s="4"/>
      <c r="N14" s="4" t="s">
        <v>35</v>
      </c>
      <c r="O14" s="9">
        <f t="shared" si="0"/>
        <v>5639.2952660000001</v>
      </c>
    </row>
    <row r="15" spans="1:15">
      <c r="A15" s="3" t="s">
        <v>42</v>
      </c>
      <c r="B15" s="4" t="s">
        <v>43</v>
      </c>
      <c r="C15" s="4" t="s">
        <v>44</v>
      </c>
      <c r="D15" s="5">
        <v>36766</v>
      </c>
      <c r="E15" s="19">
        <v>46022</v>
      </c>
      <c r="F15" s="6">
        <v>1014504.38</v>
      </c>
      <c r="G15" s="4"/>
      <c r="H15" s="4"/>
      <c r="I15" s="20">
        <v>4.2250000000000003E-2</v>
      </c>
      <c r="J15" s="20">
        <v>4.2250000000000003E-2</v>
      </c>
      <c r="K15" s="20">
        <v>4.2250000000000003E-2</v>
      </c>
      <c r="L15" s="4"/>
      <c r="M15" s="4"/>
      <c r="N15" s="4" t="s">
        <v>44</v>
      </c>
      <c r="O15" s="9">
        <f t="shared" si="0"/>
        <v>42862.810055000002</v>
      </c>
    </row>
    <row r="16" spans="1:15">
      <c r="A16" s="3" t="s">
        <v>45</v>
      </c>
      <c r="B16" s="4" t="s">
        <v>46</v>
      </c>
      <c r="C16" s="4" t="s">
        <v>44</v>
      </c>
      <c r="D16" s="5">
        <v>36915</v>
      </c>
      <c r="E16" s="19">
        <v>46022</v>
      </c>
      <c r="F16" s="6">
        <v>546271.75</v>
      </c>
      <c r="G16" s="4"/>
      <c r="H16" s="4"/>
      <c r="I16" s="20">
        <v>4.2250000000000003E-2</v>
      </c>
      <c r="J16" s="20">
        <v>4.2250000000000003E-2</v>
      </c>
      <c r="K16" s="20">
        <v>4.2250000000000003E-2</v>
      </c>
      <c r="L16" s="4"/>
      <c r="M16" s="4"/>
      <c r="N16" s="4" t="s">
        <v>44</v>
      </c>
      <c r="O16" s="9">
        <f t="shared" si="0"/>
        <v>23079.981437500002</v>
      </c>
    </row>
    <row r="17" spans="1:15">
      <c r="A17" s="3" t="s">
        <v>47</v>
      </c>
      <c r="B17" s="4" t="s">
        <v>48</v>
      </c>
      <c r="C17" s="4" t="s">
        <v>44</v>
      </c>
      <c r="D17" s="5">
        <v>36983</v>
      </c>
      <c r="E17" s="19">
        <v>46022</v>
      </c>
      <c r="F17" s="6">
        <v>585290.99</v>
      </c>
      <c r="G17" s="4"/>
      <c r="H17" s="4"/>
      <c r="I17" s="20">
        <v>4.2250000000000003E-2</v>
      </c>
      <c r="J17" s="20">
        <v>4.2250000000000003E-2</v>
      </c>
      <c r="K17" s="20">
        <v>4.2250000000000003E-2</v>
      </c>
      <c r="L17" s="4"/>
      <c r="M17" s="4"/>
      <c r="N17" s="4" t="s">
        <v>44</v>
      </c>
      <c r="O17" s="9">
        <f t="shared" si="0"/>
        <v>24728.5443275</v>
      </c>
    </row>
    <row r="18" spans="1:15">
      <c r="A18" s="3" t="s">
        <v>49</v>
      </c>
      <c r="B18" s="4" t="s">
        <v>50</v>
      </c>
      <c r="C18" s="4" t="s">
        <v>44</v>
      </c>
      <c r="D18" s="5">
        <v>37008</v>
      </c>
      <c r="E18" s="19">
        <v>46022</v>
      </c>
      <c r="F18" s="6">
        <v>858426.83</v>
      </c>
      <c r="G18" s="4"/>
      <c r="H18" s="4"/>
      <c r="I18" s="20">
        <v>4.2250000000000003E-2</v>
      </c>
      <c r="J18" s="20">
        <v>4.2250000000000003E-2</v>
      </c>
      <c r="K18" s="20">
        <v>4.2250000000000003E-2</v>
      </c>
      <c r="L18" s="4"/>
      <c r="M18" s="4"/>
      <c r="N18" s="4" t="s">
        <v>44</v>
      </c>
      <c r="O18" s="9">
        <f t="shared" si="0"/>
        <v>36268.533567500002</v>
      </c>
    </row>
    <row r="19" spans="1:15">
      <c r="A19" s="3" t="s">
        <v>51</v>
      </c>
      <c r="B19" s="4" t="s">
        <v>52</v>
      </c>
      <c r="C19" s="4" t="s">
        <v>44</v>
      </c>
      <c r="D19" s="5">
        <v>37025</v>
      </c>
      <c r="E19" s="19">
        <v>46022</v>
      </c>
      <c r="F19" s="6">
        <v>546271.75</v>
      </c>
      <c r="G19" s="4"/>
      <c r="H19" s="4"/>
      <c r="I19" s="20">
        <v>4.2250000000000003E-2</v>
      </c>
      <c r="J19" s="20">
        <v>4.2250000000000003E-2</v>
      </c>
      <c r="K19" s="20">
        <v>4.2250000000000003E-2</v>
      </c>
      <c r="L19" s="4"/>
      <c r="M19" s="4"/>
      <c r="N19" s="4" t="s">
        <v>44</v>
      </c>
      <c r="O19" s="9">
        <f t="shared" si="0"/>
        <v>23079.981437500002</v>
      </c>
    </row>
    <row r="20" spans="1:15">
      <c r="A20" s="3" t="s">
        <v>53</v>
      </c>
      <c r="B20" s="4" t="s">
        <v>54</v>
      </c>
      <c r="C20" s="4" t="s">
        <v>44</v>
      </c>
      <c r="D20" s="5">
        <v>37285</v>
      </c>
      <c r="E20" s="19">
        <v>46755</v>
      </c>
      <c r="F20" s="6">
        <v>1183677.06</v>
      </c>
      <c r="G20" s="4"/>
      <c r="H20" s="4"/>
      <c r="I20" s="20">
        <v>4.0239999999999998E-2</v>
      </c>
      <c r="J20" s="20">
        <v>4.0239999999999998E-2</v>
      </c>
      <c r="K20" s="20">
        <v>4.0239999999999998E-2</v>
      </c>
      <c r="L20" s="4"/>
      <c r="M20" s="4"/>
      <c r="N20" s="4" t="s">
        <v>44</v>
      </c>
      <c r="O20" s="9">
        <f t="shared" si="0"/>
        <v>47631.164894399997</v>
      </c>
    </row>
    <row r="21" spans="1:15">
      <c r="A21" s="3" t="s">
        <v>55</v>
      </c>
      <c r="B21" s="4" t="s">
        <v>56</v>
      </c>
      <c r="C21" s="4" t="s">
        <v>44</v>
      </c>
      <c r="D21" s="5">
        <v>37624</v>
      </c>
      <c r="E21" s="19">
        <v>46755</v>
      </c>
      <c r="F21" s="6">
        <v>1173034.21</v>
      </c>
      <c r="G21" s="4"/>
      <c r="H21" s="4"/>
      <c r="I21" s="20">
        <v>4.0239999999999998E-2</v>
      </c>
      <c r="J21" s="20">
        <v>4.0239999999999998E-2</v>
      </c>
      <c r="K21" s="20">
        <v>4.0239999999999998E-2</v>
      </c>
      <c r="L21" s="4"/>
      <c r="M21" s="4"/>
      <c r="N21" s="4" t="s">
        <v>44</v>
      </c>
      <c r="O21" s="9">
        <f t="shared" si="0"/>
        <v>47202.896610399999</v>
      </c>
    </row>
    <row r="22" spans="1:15">
      <c r="A22" s="3" t="s">
        <v>57</v>
      </c>
      <c r="B22" s="4" t="s">
        <v>58</v>
      </c>
      <c r="C22" s="4" t="s">
        <v>44</v>
      </c>
      <c r="D22" s="5">
        <v>37977</v>
      </c>
      <c r="E22" s="19">
        <v>46755</v>
      </c>
      <c r="F22" s="6">
        <v>1239438.79</v>
      </c>
      <c r="G22" s="4"/>
      <c r="H22" s="4"/>
      <c r="I22" s="20">
        <v>4.0239999999999998E-2</v>
      </c>
      <c r="J22" s="20">
        <v>4.0239999999999998E-2</v>
      </c>
      <c r="K22" s="20">
        <v>4.0239999999999998E-2</v>
      </c>
      <c r="L22" s="4"/>
      <c r="M22" s="4"/>
      <c r="N22" s="4" t="s">
        <v>44</v>
      </c>
      <c r="O22" s="9">
        <f t="shared" si="0"/>
        <v>49875.016909599995</v>
      </c>
    </row>
    <row r="23" spans="1:15">
      <c r="A23" s="3" t="s">
        <v>59</v>
      </c>
      <c r="B23" s="4" t="s">
        <v>60</v>
      </c>
      <c r="C23" s="4" t="s">
        <v>44</v>
      </c>
      <c r="D23" s="5">
        <v>38245</v>
      </c>
      <c r="E23" s="19">
        <v>46755</v>
      </c>
      <c r="F23" s="6">
        <v>1009744.78</v>
      </c>
      <c r="G23" s="4"/>
      <c r="H23" s="4"/>
      <c r="I23" s="20">
        <v>4.0239999999999998E-2</v>
      </c>
      <c r="J23" s="20">
        <v>4.0239999999999998E-2</v>
      </c>
      <c r="K23" s="20">
        <v>4.0239999999999998E-2</v>
      </c>
      <c r="L23" s="4"/>
      <c r="M23" s="4"/>
      <c r="N23" s="4" t="s">
        <v>44</v>
      </c>
      <c r="O23" s="9">
        <f t="shared" si="0"/>
        <v>40632.129947199996</v>
      </c>
    </row>
    <row r="24" spans="1:15">
      <c r="A24" s="3" t="s">
        <v>61</v>
      </c>
      <c r="B24" s="4" t="s">
        <v>62</v>
      </c>
      <c r="C24" s="4" t="s">
        <v>44</v>
      </c>
      <c r="D24" s="5">
        <v>39989</v>
      </c>
      <c r="E24" s="19">
        <v>46755</v>
      </c>
      <c r="F24" s="6">
        <v>1026992.52</v>
      </c>
      <c r="G24" s="4"/>
      <c r="H24" s="4"/>
      <c r="I24" s="20">
        <v>3.993E-2</v>
      </c>
      <c r="J24" s="20">
        <v>3.993E-2</v>
      </c>
      <c r="K24" s="20">
        <v>3.993E-2</v>
      </c>
      <c r="L24" s="4"/>
      <c r="M24" s="4"/>
      <c r="N24" s="4" t="s">
        <v>44</v>
      </c>
      <c r="O24" s="9">
        <f t="shared" si="0"/>
        <v>41007.811323599999</v>
      </c>
    </row>
    <row r="25" spans="1:15">
      <c r="A25" s="3" t="s">
        <v>63</v>
      </c>
      <c r="B25" s="4" t="s">
        <v>64</v>
      </c>
      <c r="C25" s="4" t="s">
        <v>44</v>
      </c>
      <c r="D25" s="5">
        <v>40092</v>
      </c>
      <c r="E25" s="19">
        <v>46022</v>
      </c>
      <c r="F25" s="6">
        <v>641870.31000000006</v>
      </c>
      <c r="G25" s="4"/>
      <c r="H25" s="4"/>
      <c r="I25" s="20">
        <v>4.2099999999999999E-2</v>
      </c>
      <c r="J25" s="20">
        <v>4.2099999999999999E-2</v>
      </c>
      <c r="K25" s="20">
        <v>4.2099999999999999E-2</v>
      </c>
      <c r="L25" s="4"/>
      <c r="M25" s="4"/>
      <c r="N25" s="4" t="s">
        <v>44</v>
      </c>
      <c r="O25" s="9">
        <f t="shared" si="0"/>
        <v>27022.740051000001</v>
      </c>
    </row>
    <row r="26" spans="1:15">
      <c r="A26" s="3" t="s">
        <v>65</v>
      </c>
      <c r="B26" s="4" t="s">
        <v>66</v>
      </c>
      <c r="C26" s="4" t="s">
        <v>44</v>
      </c>
      <c r="D26" s="5">
        <v>40238</v>
      </c>
      <c r="E26" s="19">
        <v>47483</v>
      </c>
      <c r="F26" s="6">
        <v>1283740.6599999999</v>
      </c>
      <c r="G26" s="4"/>
      <c r="H26" s="4"/>
      <c r="I26" s="20">
        <v>3.9609999999999999E-2</v>
      </c>
      <c r="J26" s="20">
        <v>3.9609999999999999E-2</v>
      </c>
      <c r="K26" s="20">
        <v>3.9609999999999999E-2</v>
      </c>
      <c r="L26" s="4"/>
      <c r="M26" s="4"/>
      <c r="N26" s="4" t="s">
        <v>44</v>
      </c>
      <c r="O26" s="9">
        <f t="shared" si="0"/>
        <v>50848.967542599996</v>
      </c>
    </row>
    <row r="27" spans="1:15">
      <c r="A27" s="3" t="s">
        <v>67</v>
      </c>
      <c r="B27" s="4" t="s">
        <v>68</v>
      </c>
      <c r="C27" s="4" t="s">
        <v>44</v>
      </c>
      <c r="D27" s="5">
        <v>40736</v>
      </c>
      <c r="E27" s="19">
        <v>47483</v>
      </c>
      <c r="F27" s="6">
        <v>1324223.22</v>
      </c>
      <c r="G27" s="4"/>
      <c r="H27" s="4"/>
      <c r="I27" s="20">
        <v>3.9609999999999999E-2</v>
      </c>
      <c r="J27" s="20">
        <v>3.9609999999999999E-2</v>
      </c>
      <c r="K27" s="20">
        <v>3.9609999999999999E-2</v>
      </c>
      <c r="L27" s="4"/>
      <c r="M27" s="4"/>
      <c r="N27" s="4" t="s">
        <v>44</v>
      </c>
      <c r="O27" s="9">
        <f t="shared" si="0"/>
        <v>52452.481744199999</v>
      </c>
    </row>
    <row r="28" spans="1:15">
      <c r="A28" s="3" t="s">
        <v>69</v>
      </c>
      <c r="B28" s="4" t="s">
        <v>70</v>
      </c>
      <c r="C28" s="4" t="s">
        <v>44</v>
      </c>
      <c r="D28" s="5">
        <v>41039</v>
      </c>
      <c r="E28" s="19">
        <v>48582</v>
      </c>
      <c r="F28" s="6">
        <v>2939676.99</v>
      </c>
      <c r="G28" s="4"/>
      <c r="H28" s="4"/>
      <c r="I28" s="20">
        <v>3.8899999999999997E-2</v>
      </c>
      <c r="J28" s="20">
        <v>3.8899999999999997E-2</v>
      </c>
      <c r="K28" s="20">
        <v>3.8899999999999997E-2</v>
      </c>
      <c r="L28" s="4"/>
      <c r="M28" s="4"/>
      <c r="N28" s="4" t="s">
        <v>44</v>
      </c>
      <c r="O28" s="9">
        <f t="shared" si="0"/>
        <v>114353.434911</v>
      </c>
    </row>
    <row r="29" spans="1:15">
      <c r="A29" s="3" t="s">
        <v>71</v>
      </c>
      <c r="B29" s="4" t="s">
        <v>72</v>
      </c>
      <c r="C29" s="4" t="s">
        <v>44</v>
      </c>
      <c r="D29" s="5">
        <v>41698</v>
      </c>
      <c r="E29" s="19">
        <v>47483</v>
      </c>
      <c r="F29" s="6">
        <v>1589278.13</v>
      </c>
      <c r="G29" s="4"/>
      <c r="H29" s="4"/>
      <c r="I29" s="20">
        <v>3.9550000000000002E-2</v>
      </c>
      <c r="J29" s="20">
        <v>3.9550000000000002E-2</v>
      </c>
      <c r="K29" s="20">
        <v>3.9550000000000002E-2</v>
      </c>
      <c r="L29" s="4"/>
      <c r="M29" s="4"/>
      <c r="N29" s="4" t="s">
        <v>44</v>
      </c>
      <c r="O29" s="9">
        <f t="shared" si="0"/>
        <v>62855.9500415</v>
      </c>
    </row>
    <row r="30" spans="1:15">
      <c r="A30" s="3" t="s">
        <v>73</v>
      </c>
      <c r="B30" s="4" t="s">
        <v>74</v>
      </c>
      <c r="C30" s="4" t="s">
        <v>44</v>
      </c>
      <c r="D30" s="5">
        <v>42069</v>
      </c>
      <c r="E30" s="19">
        <v>47483</v>
      </c>
      <c r="F30" s="6">
        <v>1096601.93</v>
      </c>
      <c r="G30" s="4"/>
      <c r="H30" s="4"/>
      <c r="I30" s="20">
        <v>3.9550000000000002E-2</v>
      </c>
      <c r="J30" s="20">
        <v>3.9550000000000002E-2</v>
      </c>
      <c r="K30" s="20">
        <v>3.9550000000000002E-2</v>
      </c>
      <c r="L30" s="4"/>
      <c r="M30" s="4"/>
      <c r="N30" s="4" t="s">
        <v>44</v>
      </c>
      <c r="O30" s="9">
        <f t="shared" si="0"/>
        <v>43370.606331499999</v>
      </c>
    </row>
    <row r="31" spans="1:15">
      <c r="A31" s="3" t="s">
        <v>75</v>
      </c>
      <c r="B31" s="4" t="s">
        <v>76</v>
      </c>
      <c r="C31" s="4" t="s">
        <v>44</v>
      </c>
      <c r="D31" s="5">
        <v>42313</v>
      </c>
      <c r="E31" s="19">
        <v>46022</v>
      </c>
      <c r="F31" s="6">
        <v>1673782.27</v>
      </c>
      <c r="G31" s="4"/>
      <c r="H31" s="4"/>
      <c r="I31" s="20">
        <v>2.1919999999999999E-2</v>
      </c>
      <c r="J31" s="20">
        <v>2.1919999999999999E-2</v>
      </c>
      <c r="K31" s="20">
        <v>2.1919999999999999E-2</v>
      </c>
      <c r="L31" s="4"/>
      <c r="M31" s="4"/>
      <c r="N31" s="4" t="s">
        <v>44</v>
      </c>
      <c r="O31" s="9">
        <f t="shared" si="0"/>
        <v>36689.307358400001</v>
      </c>
    </row>
    <row r="32" spans="1:15">
      <c r="A32" s="3" t="s">
        <v>77</v>
      </c>
      <c r="B32" s="4" t="s">
        <v>78</v>
      </c>
      <c r="C32" s="4" t="s">
        <v>44</v>
      </c>
      <c r="D32" s="5">
        <v>42632</v>
      </c>
      <c r="E32" s="19">
        <v>48582</v>
      </c>
      <c r="F32" s="6">
        <v>1651698.71</v>
      </c>
      <c r="G32" s="4"/>
      <c r="H32" s="4"/>
      <c r="I32" s="20">
        <v>3.8800000000000001E-2</v>
      </c>
      <c r="J32" s="20">
        <v>3.8800000000000001E-2</v>
      </c>
      <c r="K32" s="20">
        <v>3.8800000000000001E-2</v>
      </c>
      <c r="L32" s="4"/>
      <c r="M32" s="4"/>
      <c r="N32" s="4" t="s">
        <v>44</v>
      </c>
      <c r="O32" s="9">
        <f t="shared" si="0"/>
        <v>64085.909948</v>
      </c>
    </row>
    <row r="33" spans="1:15">
      <c r="A33" s="3" t="s">
        <v>79</v>
      </c>
      <c r="B33" s="4" t="s">
        <v>80</v>
      </c>
      <c r="C33" s="4" t="s">
        <v>44</v>
      </c>
      <c r="D33" s="5">
        <v>42867</v>
      </c>
      <c r="E33" s="19">
        <v>54057</v>
      </c>
      <c r="F33" s="6">
        <v>4381129.76</v>
      </c>
      <c r="G33" s="4"/>
      <c r="H33" s="4"/>
      <c r="I33" s="20">
        <v>2.7730000000000001E-2</v>
      </c>
      <c r="J33" s="20">
        <v>2.7730000000000001E-2</v>
      </c>
      <c r="K33" s="20">
        <v>2.7730000000000001E-2</v>
      </c>
      <c r="L33" s="4"/>
      <c r="M33" s="4"/>
      <c r="N33" s="4" t="s">
        <v>44</v>
      </c>
      <c r="O33" s="9">
        <f t="shared" si="0"/>
        <v>121488.7282448</v>
      </c>
    </row>
    <row r="34" spans="1:15">
      <c r="A34" s="3" t="s">
        <v>81</v>
      </c>
      <c r="B34" s="4" t="s">
        <v>82</v>
      </c>
      <c r="C34" s="4" t="s">
        <v>44</v>
      </c>
      <c r="D34" s="5">
        <v>43784</v>
      </c>
      <c r="E34" s="19">
        <v>56249</v>
      </c>
      <c r="F34" s="6">
        <v>1064487</v>
      </c>
      <c r="G34" s="4"/>
      <c r="H34" s="4"/>
      <c r="I34" s="20">
        <v>2.1329999999999998E-2</v>
      </c>
      <c r="J34" s="20">
        <v>2.1329999999999998E-2</v>
      </c>
      <c r="K34" s="20">
        <v>2.1329999999999998E-2</v>
      </c>
      <c r="L34" s="4"/>
      <c r="M34" s="4"/>
      <c r="N34" s="4" t="s">
        <v>44</v>
      </c>
      <c r="O34" s="9">
        <f t="shared" si="0"/>
        <v>22705.507709999998</v>
      </c>
    </row>
    <row r="35" spans="1:15">
      <c r="A35" s="3" t="s">
        <v>83</v>
      </c>
      <c r="B35" s="4" t="s">
        <v>84</v>
      </c>
      <c r="C35" s="4" t="s">
        <v>44</v>
      </c>
      <c r="D35" s="5">
        <v>43910</v>
      </c>
      <c r="E35" s="19">
        <v>56249</v>
      </c>
      <c r="F35" s="6">
        <v>2507751.56</v>
      </c>
      <c r="G35" s="4"/>
      <c r="H35" s="4"/>
      <c r="I35" s="20">
        <v>1.5939999999999999E-2</v>
      </c>
      <c r="J35" s="20">
        <v>1.5939999999999999E-2</v>
      </c>
      <c r="K35" s="20">
        <v>1.5939999999999999E-2</v>
      </c>
      <c r="L35" s="4"/>
      <c r="M35" s="4"/>
      <c r="N35" s="4" t="s">
        <v>44</v>
      </c>
      <c r="O35" s="9">
        <f t="shared" si="0"/>
        <v>39973.559866399999</v>
      </c>
    </row>
    <row r="36" spans="1:15">
      <c r="A36" s="3" t="s">
        <v>85</v>
      </c>
      <c r="B36" s="4" t="s">
        <v>86</v>
      </c>
      <c r="C36" s="4" t="s">
        <v>44</v>
      </c>
      <c r="D36" s="5">
        <v>44134</v>
      </c>
      <c r="E36" s="19">
        <v>56249</v>
      </c>
      <c r="F36" s="6">
        <v>1444790.21</v>
      </c>
      <c r="G36" s="4"/>
      <c r="H36" s="4"/>
      <c r="I36" s="20">
        <v>1.38E-2</v>
      </c>
      <c r="J36" s="20">
        <v>1.38E-2</v>
      </c>
      <c r="K36" s="20">
        <v>1.38E-2</v>
      </c>
      <c r="L36" s="4"/>
      <c r="M36" s="4"/>
      <c r="N36" s="4" t="s">
        <v>44</v>
      </c>
      <c r="O36" s="9">
        <f t="shared" si="0"/>
        <v>19938.104897999998</v>
      </c>
    </row>
    <row r="37" spans="1:15">
      <c r="A37" s="3" t="s">
        <v>87</v>
      </c>
      <c r="B37" s="4" t="s">
        <v>88</v>
      </c>
      <c r="C37" s="4" t="s">
        <v>44</v>
      </c>
      <c r="D37" s="5">
        <v>44263</v>
      </c>
      <c r="E37" s="19">
        <v>56249</v>
      </c>
      <c r="F37" s="6">
        <v>967439.26</v>
      </c>
      <c r="G37" s="4"/>
      <c r="H37" s="4"/>
      <c r="I37" s="20">
        <v>2.085E-2</v>
      </c>
      <c r="J37" s="20">
        <v>2.085E-2</v>
      </c>
      <c r="K37" s="20">
        <v>2.085E-2</v>
      </c>
      <c r="L37" s="4"/>
      <c r="M37" s="4"/>
      <c r="N37" s="4" t="s">
        <v>44</v>
      </c>
      <c r="O37" s="9">
        <f t="shared" si="0"/>
        <v>20171.108571000001</v>
      </c>
    </row>
    <row r="38" spans="1:15">
      <c r="A38" s="3" t="s">
        <v>89</v>
      </c>
      <c r="B38" s="4" t="s">
        <v>90</v>
      </c>
      <c r="C38" s="4" t="s">
        <v>44</v>
      </c>
      <c r="D38" s="5">
        <v>44438</v>
      </c>
      <c r="E38" s="19">
        <v>52231</v>
      </c>
      <c r="F38" s="6">
        <v>3360843.52</v>
      </c>
      <c r="G38" s="4"/>
      <c r="H38" s="4"/>
      <c r="I38" s="20">
        <v>4.0849999999999997E-2</v>
      </c>
      <c r="J38" s="20">
        <v>4.0849999999999997E-2</v>
      </c>
      <c r="K38" s="20">
        <v>4.0849999999999997E-2</v>
      </c>
      <c r="L38" s="4"/>
      <c r="M38" s="4"/>
      <c r="N38" s="4" t="s">
        <v>44</v>
      </c>
      <c r="O38" s="9">
        <f t="shared" si="0"/>
        <v>137290.457792</v>
      </c>
    </row>
    <row r="39" spans="1:15">
      <c r="A39" s="3" t="s">
        <v>91</v>
      </c>
      <c r="B39" s="4" t="s">
        <v>92</v>
      </c>
      <c r="C39" s="4" t="s">
        <v>44</v>
      </c>
      <c r="D39" s="5">
        <v>44734</v>
      </c>
      <c r="E39" s="19">
        <v>48582</v>
      </c>
      <c r="F39" s="6">
        <v>1485535.93</v>
      </c>
      <c r="G39" s="4"/>
      <c r="H39" s="4"/>
      <c r="I39" s="20">
        <v>3.8730000000000001E-2</v>
      </c>
      <c r="J39" s="20">
        <v>3.8730000000000001E-2</v>
      </c>
      <c r="K39" s="20">
        <v>3.8730000000000001E-2</v>
      </c>
      <c r="L39" s="4"/>
      <c r="M39" s="4"/>
      <c r="N39" s="4" t="s">
        <v>44</v>
      </c>
      <c r="O39" s="9">
        <f t="shared" si="0"/>
        <v>57534.8065689</v>
      </c>
    </row>
    <row r="40" spans="1:15">
      <c r="B40" s="3"/>
      <c r="C40" s="4"/>
      <c r="D40" s="5"/>
      <c r="E40" s="5"/>
      <c r="F40" s="6"/>
      <c r="G40" s="4"/>
      <c r="H40" s="4"/>
      <c r="I40" s="7"/>
      <c r="J40" s="7"/>
      <c r="K40" s="7"/>
      <c r="L40" s="4"/>
      <c r="M40" s="4"/>
      <c r="N40" s="3"/>
      <c r="O40" s="9">
        <f t="shared" si="0"/>
        <v>0</v>
      </c>
    </row>
    <row r="41" spans="1:15">
      <c r="B41" s="3"/>
      <c r="C41" s="4"/>
      <c r="D41" s="5"/>
      <c r="E41" s="5"/>
      <c r="F41" s="6"/>
      <c r="G41" s="4"/>
      <c r="H41" s="4"/>
      <c r="I41" s="7"/>
      <c r="J41" s="7"/>
      <c r="K41" s="7"/>
      <c r="L41" s="4"/>
      <c r="M41" s="4"/>
      <c r="N41" s="3"/>
      <c r="O41" s="9">
        <f t="shared" si="0"/>
        <v>0</v>
      </c>
    </row>
    <row r="42" spans="1:15" ht="15.75" thickBot="1">
      <c r="A42" s="12"/>
      <c r="B42" s="12"/>
      <c r="C42" s="8"/>
      <c r="D42" s="8"/>
      <c r="E42" s="13" t="s">
        <v>93</v>
      </c>
      <c r="F42" s="14">
        <f>SUM(F10:F41)</f>
        <v>45356760.850000001</v>
      </c>
      <c r="G42" s="8"/>
      <c r="H42" s="8"/>
      <c r="I42" s="8"/>
      <c r="J42" s="8"/>
      <c r="K42" s="8"/>
      <c r="L42" s="8"/>
      <c r="M42" s="8"/>
      <c r="N42" s="8"/>
      <c r="O42" s="10">
        <f>SUM(O10:O41)</f>
        <v>1529384.4562534997</v>
      </c>
    </row>
    <row r="43" spans="1:15" ht="15" thickTop="1">
      <c r="A43" s="12"/>
      <c r="B43" s="12"/>
      <c r="F43" s="15"/>
    </row>
    <row r="44" spans="1:15" ht="15">
      <c r="A44" s="16"/>
      <c r="B44" s="12"/>
      <c r="F44" s="22" t="s">
        <v>94</v>
      </c>
      <c r="G44" s="22"/>
      <c r="H44" s="22"/>
      <c r="I44" s="22"/>
      <c r="J44" s="22"/>
      <c r="K44" s="22"/>
      <c r="O44" s="11">
        <f>O42/F42</f>
        <v>3.3718996409627867E-2</v>
      </c>
    </row>
    <row r="45" spans="1:15">
      <c r="A45" s="12"/>
      <c r="B45" s="12"/>
      <c r="F45" s="15"/>
    </row>
    <row r="46" spans="1:15">
      <c r="A46" s="12"/>
      <c r="B46" s="12"/>
      <c r="F46" s="15"/>
    </row>
    <row r="47" spans="1:15">
      <c r="A47" s="12"/>
      <c r="B47" s="12"/>
      <c r="F47" s="15"/>
    </row>
    <row r="48" spans="1:15">
      <c r="A48" s="12"/>
      <c r="B48" s="12"/>
      <c r="F48" s="15"/>
    </row>
    <row r="49" spans="1:6">
      <c r="A49" s="12"/>
      <c r="B49" s="12"/>
      <c r="F49" s="15"/>
    </row>
    <row r="50" spans="1:6">
      <c r="A50" s="12"/>
      <c r="B50" s="12"/>
      <c r="F50" s="15"/>
    </row>
    <row r="51" spans="1:6">
      <c r="A51" s="12"/>
      <c r="B51" s="12"/>
      <c r="F51" s="15"/>
    </row>
    <row r="52" spans="1:6">
      <c r="A52" s="12"/>
      <c r="B52" s="12"/>
      <c r="F52" s="15"/>
    </row>
    <row r="53" spans="1:6">
      <c r="A53" s="12"/>
      <c r="B53" s="12"/>
      <c r="F53" s="15"/>
    </row>
    <row r="54" spans="1:6">
      <c r="A54" s="12"/>
      <c r="B54" s="12"/>
      <c r="F54" s="15"/>
    </row>
    <row r="55" spans="1:6">
      <c r="A55" s="12"/>
      <c r="B55" s="12"/>
      <c r="F55" s="15"/>
    </row>
    <row r="56" spans="1:6">
      <c r="A56" s="12"/>
      <c r="B56" s="12"/>
      <c r="F56" s="15"/>
    </row>
    <row r="57" spans="1:6">
      <c r="A57" s="12"/>
      <c r="B57" s="12"/>
      <c r="F57" s="15"/>
    </row>
    <row r="58" spans="1:6">
      <c r="A58" s="12"/>
      <c r="B58" s="12"/>
      <c r="F58" s="15"/>
    </row>
    <row r="59" spans="1:6">
      <c r="A59" s="12"/>
      <c r="B59" s="12"/>
      <c r="F59" s="15"/>
    </row>
    <row r="60" spans="1:6">
      <c r="A60" s="12"/>
      <c r="B60" s="12"/>
      <c r="F60" s="15"/>
    </row>
    <row r="61" spans="1:6">
      <c r="A61" s="12"/>
      <c r="B61" s="12"/>
      <c r="F61" s="15"/>
    </row>
    <row r="62" spans="1:6">
      <c r="A62" s="12"/>
      <c r="B62" s="12"/>
      <c r="F62" s="15"/>
    </row>
    <row r="63" spans="1:6">
      <c r="A63" s="12"/>
      <c r="B63" s="12"/>
      <c r="F63" s="15"/>
    </row>
    <row r="64" spans="1:6">
      <c r="A64" s="12"/>
      <c r="B64" s="12"/>
      <c r="F64" s="15"/>
    </row>
    <row r="65" spans="1:6">
      <c r="A65" s="12"/>
      <c r="B65" s="12"/>
      <c r="F65" s="15"/>
    </row>
    <row r="66" spans="1:6">
      <c r="A66" s="12"/>
      <c r="B66" s="12"/>
      <c r="F66" s="15"/>
    </row>
    <row r="67" spans="1:6">
      <c r="A67" s="12"/>
      <c r="B67" s="12"/>
      <c r="F67" s="15"/>
    </row>
    <row r="68" spans="1:6">
      <c r="A68" s="12"/>
      <c r="B68" s="12"/>
      <c r="F68" s="15"/>
    </row>
    <row r="69" spans="1:6">
      <c r="A69" s="12"/>
      <c r="B69" s="12"/>
      <c r="F69" s="15"/>
    </row>
    <row r="70" spans="1:6">
      <c r="A70" s="12"/>
      <c r="B70" s="12"/>
      <c r="F70" s="15"/>
    </row>
    <row r="71" spans="1:6">
      <c r="A71" s="12"/>
      <c r="B71" s="12"/>
      <c r="F71" s="15"/>
    </row>
    <row r="72" spans="1:6">
      <c r="A72" s="12"/>
      <c r="B72" s="12"/>
      <c r="F72" s="15"/>
    </row>
    <row r="73" spans="1:6">
      <c r="A73" s="12"/>
      <c r="B73" s="12"/>
      <c r="F73" s="15"/>
    </row>
    <row r="74" spans="1:6">
      <c r="A74" s="12"/>
      <c r="B74" s="12"/>
      <c r="F74" s="15"/>
    </row>
    <row r="75" spans="1:6">
      <c r="A75" s="12"/>
      <c r="B75" s="12"/>
      <c r="F75" s="15"/>
    </row>
    <row r="76" spans="1:6">
      <c r="A76" s="12"/>
      <c r="B76" s="12"/>
      <c r="F76" s="15"/>
    </row>
    <row r="77" spans="1:6">
      <c r="A77" s="12"/>
      <c r="B77" s="12"/>
      <c r="F77" s="15"/>
    </row>
    <row r="78" spans="1:6">
      <c r="A78" s="12"/>
      <c r="B78" s="12"/>
      <c r="F78" s="15"/>
    </row>
    <row r="79" spans="1:6">
      <c r="A79" s="12"/>
      <c r="B79" s="12"/>
      <c r="F79" s="15"/>
    </row>
    <row r="80" spans="1:6">
      <c r="A80" s="12"/>
      <c r="B80" s="12"/>
      <c r="F80" s="15"/>
    </row>
    <row r="81" spans="1:6">
      <c r="A81" s="12"/>
      <c r="B81" s="12"/>
      <c r="F81" s="15"/>
    </row>
    <row r="82" spans="1:6">
      <c r="A82" s="12"/>
      <c r="B82" s="12"/>
      <c r="F82" s="15"/>
    </row>
    <row r="83" spans="1:6">
      <c r="A83" s="12"/>
      <c r="B83" s="12"/>
      <c r="F83" s="15"/>
    </row>
    <row r="84" spans="1:6">
      <c r="A84" s="12"/>
      <c r="B84" s="12"/>
      <c r="F84" s="15"/>
    </row>
    <row r="85" spans="1:6">
      <c r="A85" s="12"/>
      <c r="B85" s="12"/>
      <c r="F85" s="15"/>
    </row>
    <row r="86" spans="1:6">
      <c r="A86" s="12"/>
      <c r="B86" s="12"/>
      <c r="F86" s="15"/>
    </row>
    <row r="87" spans="1:6">
      <c r="A87" s="12"/>
      <c r="B87" s="12"/>
      <c r="F87" s="15"/>
    </row>
    <row r="88" spans="1:6">
      <c r="A88" s="12"/>
      <c r="B88" s="12"/>
      <c r="F88" s="15"/>
    </row>
    <row r="89" spans="1:6">
      <c r="A89" s="12"/>
      <c r="B89" s="12"/>
      <c r="F89" s="15"/>
    </row>
    <row r="90" spans="1:6">
      <c r="A90" s="12"/>
      <c r="B90" s="12"/>
      <c r="F90" s="15"/>
    </row>
    <row r="91" spans="1:6">
      <c r="A91" s="12"/>
      <c r="B91" s="12"/>
      <c r="F91" s="15"/>
    </row>
    <row r="92" spans="1:6">
      <c r="A92" s="12"/>
      <c r="B92" s="12"/>
      <c r="F92" s="15"/>
    </row>
    <row r="93" spans="1:6">
      <c r="A93" s="12"/>
      <c r="B93" s="12"/>
      <c r="F93" s="15"/>
    </row>
    <row r="94" spans="1:6">
      <c r="A94" s="12"/>
      <c r="B94" s="12"/>
      <c r="F94" s="15"/>
    </row>
    <row r="95" spans="1:6">
      <c r="A95" s="12"/>
      <c r="B95" s="12"/>
      <c r="F95" s="15"/>
    </row>
    <row r="96" spans="1:6">
      <c r="A96" s="12"/>
      <c r="B96" s="12"/>
      <c r="F96" s="15"/>
    </row>
    <row r="97" spans="1:6">
      <c r="A97" s="12"/>
      <c r="B97" s="12"/>
      <c r="F97" s="15"/>
    </row>
    <row r="98" spans="1:6">
      <c r="A98" s="12"/>
      <c r="B98" s="12"/>
      <c r="F98" s="15"/>
    </row>
    <row r="99" spans="1:6">
      <c r="A99" s="12"/>
      <c r="B99" s="12"/>
      <c r="F99" s="15"/>
    </row>
    <row r="100" spans="1:6">
      <c r="A100" s="12"/>
      <c r="B100" s="12"/>
      <c r="F100" s="15"/>
    </row>
    <row r="101" spans="1:6">
      <c r="A101" s="12"/>
      <c r="B101" s="12"/>
      <c r="F101" s="15"/>
    </row>
    <row r="102" spans="1:6">
      <c r="A102" s="12"/>
      <c r="B102" s="12"/>
      <c r="F102" s="15"/>
    </row>
    <row r="103" spans="1:6">
      <c r="A103" s="12"/>
      <c r="B103" s="12"/>
      <c r="F103" s="15"/>
    </row>
    <row r="104" spans="1:6">
      <c r="A104" s="12"/>
      <c r="B104" s="12"/>
      <c r="F104" s="15"/>
    </row>
    <row r="105" spans="1:6">
      <c r="A105" s="12"/>
      <c r="B105" s="12"/>
      <c r="F105" s="15"/>
    </row>
    <row r="106" spans="1:6">
      <c r="A106" s="12"/>
      <c r="B106" s="12"/>
      <c r="F106" s="15"/>
    </row>
    <row r="107" spans="1:6">
      <c r="A107" s="12"/>
      <c r="B107" s="12"/>
      <c r="F107" s="15"/>
    </row>
    <row r="108" spans="1:6">
      <c r="A108" s="12"/>
      <c r="B108" s="12"/>
      <c r="F108" s="15"/>
    </row>
    <row r="109" spans="1:6">
      <c r="A109" s="12"/>
      <c r="B109" s="12"/>
      <c r="F109" s="15"/>
    </row>
    <row r="110" spans="1:6">
      <c r="A110" s="12"/>
      <c r="B110" s="12"/>
      <c r="F110" s="15"/>
    </row>
    <row r="111" spans="1:6">
      <c r="A111" s="12"/>
      <c r="B111" s="12"/>
      <c r="F111" s="15"/>
    </row>
    <row r="112" spans="1:6">
      <c r="A112" s="12"/>
      <c r="B112" s="12"/>
      <c r="F112" s="15"/>
    </row>
    <row r="113" spans="1:6">
      <c r="A113" s="12"/>
      <c r="B113" s="12"/>
      <c r="F113" s="15"/>
    </row>
    <row r="114" spans="1:6">
      <c r="A114" s="12"/>
      <c r="B114" s="12"/>
      <c r="F114" s="15"/>
    </row>
    <row r="115" spans="1:6">
      <c r="A115" s="12"/>
      <c r="B115" s="12"/>
      <c r="F115" s="15"/>
    </row>
    <row r="116" spans="1:6">
      <c r="A116" s="12"/>
      <c r="B116" s="12"/>
      <c r="F116" s="15"/>
    </row>
    <row r="117" spans="1:6">
      <c r="A117" s="12"/>
      <c r="B117" s="12"/>
      <c r="F117" s="15"/>
    </row>
    <row r="118" spans="1:6">
      <c r="A118" s="12"/>
      <c r="B118" s="12"/>
      <c r="F118" s="15"/>
    </row>
    <row r="119" spans="1:6">
      <c r="A119" s="12"/>
      <c r="B119" s="12"/>
      <c r="F119" s="15"/>
    </row>
    <row r="120" spans="1:6">
      <c r="A120" s="12"/>
      <c r="B120" s="12"/>
      <c r="F120" s="15"/>
    </row>
    <row r="121" spans="1:6">
      <c r="A121" s="12"/>
      <c r="B121" s="12"/>
      <c r="F121" s="15"/>
    </row>
    <row r="122" spans="1:6">
      <c r="A122" s="12"/>
      <c r="B122" s="12"/>
      <c r="F122" s="15"/>
    </row>
    <row r="123" spans="1:6">
      <c r="A123" s="12"/>
      <c r="B123" s="12"/>
      <c r="F123" s="15"/>
    </row>
    <row r="124" spans="1:6">
      <c r="A124" s="12"/>
      <c r="B124" s="12"/>
      <c r="F124" s="15"/>
    </row>
    <row r="125" spans="1:6">
      <c r="A125" s="12"/>
      <c r="B125" s="12"/>
      <c r="F125" s="15"/>
    </row>
    <row r="126" spans="1:6">
      <c r="A126" s="12"/>
      <c r="B126" s="12"/>
      <c r="F126" s="15"/>
    </row>
    <row r="127" spans="1:6">
      <c r="A127" s="12"/>
      <c r="B127" s="12"/>
      <c r="F127" s="15"/>
    </row>
    <row r="128" spans="1:6">
      <c r="A128" s="12"/>
      <c r="B128" s="12"/>
      <c r="F128" s="15"/>
    </row>
    <row r="129" spans="1:6">
      <c r="A129" s="12"/>
      <c r="B129" s="12"/>
      <c r="F129" s="15"/>
    </row>
    <row r="130" spans="1:6">
      <c r="A130" s="12"/>
      <c r="B130" s="12"/>
      <c r="F130" s="15"/>
    </row>
    <row r="131" spans="1:6">
      <c r="A131" s="12"/>
      <c r="B131" s="12"/>
      <c r="F131" s="15"/>
    </row>
    <row r="132" spans="1:6">
      <c r="A132" s="12"/>
      <c r="B132" s="12"/>
      <c r="F132" s="15"/>
    </row>
    <row r="133" spans="1:6">
      <c r="A133" s="17"/>
      <c r="B133" s="17"/>
      <c r="F133" s="15"/>
    </row>
    <row r="134" spans="1:6">
      <c r="A134" s="17"/>
      <c r="B134" s="17"/>
      <c r="F134" s="15"/>
    </row>
    <row r="135" spans="1:6">
      <c r="A135" s="17"/>
      <c r="B135" s="17"/>
      <c r="F135" s="15"/>
    </row>
    <row r="136" spans="1:6">
      <c r="A136" s="18"/>
      <c r="B136" s="18"/>
    </row>
  </sheetData>
  <mergeCells count="11">
    <mergeCell ref="F44:K44"/>
    <mergeCell ref="A6:O6"/>
    <mergeCell ref="A7:O7"/>
    <mergeCell ref="A8:A9"/>
    <mergeCell ref="A1:O1"/>
    <mergeCell ref="A2:O2"/>
    <mergeCell ref="A3:O3"/>
    <mergeCell ref="A4:O4"/>
    <mergeCell ref="A5:O5"/>
    <mergeCell ref="B8:C8"/>
    <mergeCell ref="B9:C9"/>
  </mergeCells>
  <pageMargins left="0.7" right="0.7" top="0.75" bottom="0.75" header="0.3" footer="0.3"/>
  <pageSetup scale="73" orientation="landscape" r:id="rId1"/>
  <headerFooter>
    <oddHeader>&amp;R&amp;"Arial,Regular"&amp;12Exhibit 3a
Schedule B1
Witness: Fritz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Baldwin</dc:creator>
  <cp:keywords/>
  <dc:description/>
  <cp:lastModifiedBy>Lauren Fritz</cp:lastModifiedBy>
  <cp:revision/>
  <dcterms:created xsi:type="dcterms:W3CDTF">2021-12-07T14:25:42Z</dcterms:created>
  <dcterms:modified xsi:type="dcterms:W3CDTF">2023-08-31T11:25:12Z</dcterms:modified>
  <cp:category/>
  <cp:contentStatus/>
</cp:coreProperties>
</file>