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3AD49A07-759C-4BCE-B528-9C3CB08AC3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quest 2 Schedule A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10" i="1"/>
  <c r="G24" i="1" l="1"/>
  <c r="H24" i="1"/>
  <c r="I26" i="1"/>
  <c r="F26" i="1"/>
  <c r="G26" i="1"/>
  <c r="H26" i="1"/>
  <c r="I24" i="1"/>
  <c r="G23" i="1"/>
  <c r="H23" i="1"/>
  <c r="I23" i="1"/>
  <c r="F24" i="1"/>
  <c r="F23" i="1"/>
  <c r="I25" i="1" l="1"/>
  <c r="H25" i="1"/>
  <c r="D23" i="1" l="1"/>
  <c r="E23" i="1"/>
  <c r="D24" i="1"/>
  <c r="F25" i="1" s="1"/>
  <c r="E24" i="1"/>
  <c r="G25" i="1" s="1"/>
  <c r="C23" i="1" l="1"/>
  <c r="E26" i="1"/>
  <c r="D26" i="1"/>
  <c r="C24" i="1"/>
  <c r="D25" i="1" s="1"/>
  <c r="E25" i="1" l="1"/>
</calcChain>
</file>

<file path=xl/sharedStrings.xml><?xml version="1.0" encoding="utf-8"?>
<sst xmlns="http://schemas.openxmlformats.org/spreadsheetml/2006/main" count="42" uniqueCount="42">
  <si>
    <t>Fleming-Mason Energy Cooperative, Inc.</t>
  </si>
  <si>
    <t>Exhibit 2</t>
  </si>
  <si>
    <t>Case No. 2023-00223</t>
  </si>
  <si>
    <t>Schedule A2</t>
  </si>
  <si>
    <t>Calculation of Average Capital Structure</t>
  </si>
  <si>
    <t>Witness: Fritz</t>
  </si>
  <si>
    <t>"000's Omitted"</t>
  </si>
  <si>
    <t>12 Months Ended December 31, 2022</t>
  </si>
  <si>
    <t>Item</t>
  </si>
  <si>
    <t>Total 
Capital</t>
  </si>
  <si>
    <t>Long-Term 
Debt</t>
  </si>
  <si>
    <t>Short-Term 
Debt</t>
  </si>
  <si>
    <t>Preferred 
Stock</t>
  </si>
  <si>
    <t>Common 
Stock</t>
  </si>
  <si>
    <t>Retained 
Earnings</t>
  </si>
  <si>
    <t>Total Common
Equity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</si>
  <si>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</si>
  <si>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</si>
  <si>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</si>
  <si>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</si>
  <si>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</si>
  <si>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</si>
  <si>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</si>
  <si>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</si>
  <si>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</si>
  <si>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Balance at beginning of most recent calendar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</si>
  <si>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</si>
  <si>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</si>
  <si>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</si>
  <si>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</si>
  <si>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</si>
  <si>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</si>
  <si>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</si>
  <si>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</si>
  <si>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</si>
  <si>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</si>
  <si>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</si>
  <si>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</si>
  <si>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(L1 through L13)</t>
  </si>
  <si>
    <t>Average Balance</t>
  </si>
  <si>
    <t>Average Capitalization Ratios</t>
  </si>
  <si>
    <t>End-of-period Capitalization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</si>
</sst>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6" fontId="3" fillId="0" borderId="0" xfId="1" applyNumberFormat="1" applyFont="1" applyBorder="1"/>
    <xf numFmtId="166" fontId="3" fillId="0" borderId="0" xfId="1" applyNumberFormat="1" applyFont="1"/>
    <xf numFmtId="165" fontId="3" fillId="0" borderId="0" xfId="2" applyNumberFormat="1" applyFont="1" applyBorder="1"/>
    <xf numFmtId="165" fontId="3" fillId="0" borderId="0" xfId="2" applyNumberFormat="1" applyFont="1"/>
    <xf numFmtId="165" fontId="3" fillId="0" borderId="0" xfId="0" applyNumberFormat="1" applyFont="1"/>
    <xf numFmtId="164" fontId="3" fillId="0" borderId="0" xfId="3" applyNumberFormat="1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164" fontId="3" fillId="0" borderId="0" xfId="3" applyNumberFormat="1" applyFont="1" applyBorder="1"/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Normal="100" workbookViewId="0"/>
  </sheetViews>
  <sheetFormatPr defaultColWidth="9.140625" defaultRowHeight="12.75"/>
  <cols>
    <col min="1" max="1" width="9.140625" style="7"/>
    <col min="2" max="2" width="43.5703125" style="7" bestFit="1" customWidth="1"/>
    <col min="3" max="8" width="14.7109375" style="7" customWidth="1"/>
    <col min="9" max="9" width="14.42578125" style="7" bestFit="1" customWidth="1"/>
    <col min="10" max="17" width="10.85546875" style="7" customWidth="1"/>
    <col min="18" max="16384" width="9.140625" style="7"/>
  </cols>
  <sheetData>
    <row r="1" spans="1:17">
      <c r="A1" s="16" t="s">
        <v>0</v>
      </c>
      <c r="E1" s="16"/>
      <c r="F1" s="16"/>
      <c r="G1" s="16"/>
      <c r="H1" s="16"/>
      <c r="I1" s="20" t="s">
        <v>1</v>
      </c>
    </row>
    <row r="2" spans="1:17">
      <c r="A2" s="16" t="s">
        <v>2</v>
      </c>
      <c r="E2" s="16"/>
      <c r="F2" s="16"/>
      <c r="G2" s="16"/>
      <c r="H2" s="16"/>
      <c r="I2" s="20" t="s">
        <v>3</v>
      </c>
    </row>
    <row r="3" spans="1:17">
      <c r="A3" s="16" t="s">
        <v>4</v>
      </c>
      <c r="E3" s="16"/>
      <c r="F3" s="16"/>
      <c r="G3" s="16"/>
      <c r="H3" s="16"/>
      <c r="I3" s="20" t="s">
        <v>5</v>
      </c>
    </row>
    <row r="4" spans="1:17">
      <c r="A4" s="16" t="s">
        <v>6</v>
      </c>
    </row>
    <row r="5" spans="1:17">
      <c r="A5" s="16"/>
    </row>
    <row r="6" spans="1:17">
      <c r="A6" s="21" t="s">
        <v>7</v>
      </c>
      <c r="B6" s="21"/>
      <c r="C6" s="21"/>
      <c r="D6" s="21"/>
      <c r="E6" s="21"/>
      <c r="F6" s="21"/>
      <c r="G6" s="21"/>
      <c r="H6" s="21"/>
      <c r="I6" s="21"/>
    </row>
    <row r="8" spans="1:17" ht="25.5">
      <c r="A8" s="1"/>
      <c r="B8" s="2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4" t="s">
        <v>15</v>
      </c>
      <c r="J8" s="16"/>
      <c r="K8" s="16"/>
      <c r="L8" s="16"/>
      <c r="M8" s="16"/>
      <c r="N8" s="16"/>
      <c r="O8" s="16"/>
      <c r="P8" s="17"/>
      <c r="Q8" s="16"/>
    </row>
    <row r="9" spans="1:17">
      <c r="A9" s="3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21</v>
      </c>
      <c r="G9" s="4" t="s">
        <v>22</v>
      </c>
      <c r="H9" s="4" t="s">
        <v>23</v>
      </c>
      <c r="I9" s="5" t="s">
        <v>24</v>
      </c>
      <c r="J9" s="18"/>
      <c r="K9" s="18"/>
      <c r="L9" s="18"/>
      <c r="M9" s="18"/>
      <c r="N9" s="18"/>
      <c r="O9" s="18"/>
      <c r="P9" s="18"/>
      <c r="Q9" s="18"/>
    </row>
    <row r="10" spans="1:17">
      <c r="A10" s="6">
        <v>1</v>
      </c>
      <c r="B10" s="7" t="s">
        <v>25</v>
      </c>
      <c r="C10" s="8">
        <f>SUM(D10:I10)</f>
        <v>123735</v>
      </c>
      <c r="D10" s="9">
        <v>46217</v>
      </c>
      <c r="E10" s="9">
        <v>4350</v>
      </c>
      <c r="F10" s="9">
        <v>0</v>
      </c>
      <c r="G10" s="9">
        <v>0</v>
      </c>
      <c r="H10" s="9">
        <v>0</v>
      </c>
      <c r="I10" s="9">
        <v>73168</v>
      </c>
      <c r="J10" s="10"/>
      <c r="K10" s="19"/>
      <c r="L10" s="10"/>
      <c r="M10" s="19"/>
      <c r="N10" s="10"/>
      <c r="O10" s="19"/>
      <c r="P10" s="10"/>
      <c r="Q10" s="19"/>
    </row>
    <row r="11" spans="1:17">
      <c r="A11" s="6">
        <v>2</v>
      </c>
      <c r="B11" s="7" t="s">
        <v>26</v>
      </c>
      <c r="C11" s="8">
        <f t="shared" ref="C11:C22" si="0">SUM(D11:I11)</f>
        <v>124909</v>
      </c>
      <c r="D11" s="8">
        <v>46125</v>
      </c>
      <c r="E11" s="8">
        <v>5000</v>
      </c>
      <c r="F11" s="8"/>
      <c r="G11" s="8"/>
      <c r="H11" s="8"/>
      <c r="I11" s="8">
        <v>73784</v>
      </c>
      <c r="J11" s="8"/>
      <c r="K11" s="19"/>
      <c r="L11" s="8"/>
      <c r="M11" s="19"/>
      <c r="N11" s="8"/>
      <c r="O11" s="19"/>
      <c r="P11" s="8"/>
      <c r="Q11" s="19"/>
    </row>
    <row r="12" spans="1:17">
      <c r="A12" s="6">
        <v>3</v>
      </c>
      <c r="B12" s="7" t="s">
        <v>27</v>
      </c>
      <c r="C12" s="8">
        <f t="shared" si="0"/>
        <v>124110</v>
      </c>
      <c r="D12" s="8">
        <v>45996</v>
      </c>
      <c r="E12" s="8">
        <v>4500</v>
      </c>
      <c r="F12" s="8"/>
      <c r="G12" s="8"/>
      <c r="H12" s="8"/>
      <c r="I12" s="8">
        <v>73614</v>
      </c>
      <c r="J12" s="8"/>
      <c r="K12" s="19"/>
      <c r="L12" s="8"/>
      <c r="M12" s="19"/>
      <c r="N12" s="8"/>
      <c r="O12" s="19"/>
      <c r="P12" s="8"/>
      <c r="Q12" s="19"/>
    </row>
    <row r="13" spans="1:17">
      <c r="A13" s="6">
        <v>4</v>
      </c>
      <c r="B13" s="7" t="s">
        <v>28</v>
      </c>
      <c r="C13" s="8">
        <f t="shared" si="0"/>
        <v>123740</v>
      </c>
      <c r="D13" s="8">
        <v>46007</v>
      </c>
      <c r="E13" s="8">
        <v>4300</v>
      </c>
      <c r="F13" s="8"/>
      <c r="G13" s="8"/>
      <c r="H13" s="8"/>
      <c r="I13" s="8">
        <v>73433</v>
      </c>
      <c r="J13" s="10"/>
      <c r="L13" s="10"/>
      <c r="N13" s="10"/>
      <c r="P13" s="10"/>
    </row>
    <row r="14" spans="1:17">
      <c r="A14" s="6">
        <v>5</v>
      </c>
      <c r="B14" s="7" t="s">
        <v>29</v>
      </c>
      <c r="C14" s="8">
        <f t="shared" si="0"/>
        <v>124276</v>
      </c>
      <c r="D14" s="8">
        <v>45921</v>
      </c>
      <c r="E14" s="8">
        <v>5000</v>
      </c>
      <c r="F14" s="8"/>
      <c r="G14" s="8"/>
      <c r="H14" s="8"/>
      <c r="I14" s="8">
        <v>73355</v>
      </c>
    </row>
    <row r="15" spans="1:17">
      <c r="A15" s="6">
        <v>6</v>
      </c>
      <c r="B15" s="7" t="s">
        <v>30</v>
      </c>
      <c r="C15" s="8">
        <f t="shared" si="0"/>
        <v>123848</v>
      </c>
      <c r="D15" s="8">
        <v>45792</v>
      </c>
      <c r="E15" s="8">
        <v>4800</v>
      </c>
      <c r="F15" s="8"/>
      <c r="G15" s="8"/>
      <c r="H15" s="8"/>
      <c r="I15" s="8">
        <v>73256</v>
      </c>
    </row>
    <row r="16" spans="1:17">
      <c r="A16" s="6">
        <v>7</v>
      </c>
      <c r="B16" s="7" t="s">
        <v>31</v>
      </c>
      <c r="C16" s="8">
        <f t="shared" si="0"/>
        <v>123555</v>
      </c>
      <c r="D16" s="8">
        <v>47068</v>
      </c>
      <c r="E16" s="8">
        <v>3500</v>
      </c>
      <c r="F16" s="8"/>
      <c r="G16" s="8"/>
      <c r="H16" s="8"/>
      <c r="I16" s="8">
        <v>72987</v>
      </c>
    </row>
    <row r="17" spans="1:9">
      <c r="A17" s="6">
        <v>8</v>
      </c>
      <c r="B17" s="7" t="s">
        <v>32</v>
      </c>
      <c r="C17" s="8">
        <f t="shared" si="0"/>
        <v>124089</v>
      </c>
      <c r="D17" s="8">
        <v>46982</v>
      </c>
      <c r="E17" s="8">
        <v>4500</v>
      </c>
      <c r="F17" s="8"/>
      <c r="G17" s="8"/>
      <c r="H17" s="8"/>
      <c r="I17" s="8">
        <v>72607</v>
      </c>
    </row>
    <row r="18" spans="1:9">
      <c r="A18" s="6">
        <v>9</v>
      </c>
      <c r="B18" s="7" t="s">
        <v>33</v>
      </c>
      <c r="C18" s="8">
        <f t="shared" si="0"/>
        <v>124366</v>
      </c>
      <c r="D18" s="9">
        <v>46852</v>
      </c>
      <c r="E18" s="9">
        <v>4900</v>
      </c>
      <c r="F18" s="9"/>
      <c r="G18" s="9"/>
      <c r="H18" s="9"/>
      <c r="I18" s="9">
        <v>72614</v>
      </c>
    </row>
    <row r="19" spans="1:9">
      <c r="A19" s="6">
        <v>10</v>
      </c>
      <c r="B19" s="7" t="s">
        <v>34</v>
      </c>
      <c r="C19" s="8">
        <f t="shared" si="0"/>
        <v>123969</v>
      </c>
      <c r="D19" s="9">
        <v>46385</v>
      </c>
      <c r="E19" s="9">
        <v>5600</v>
      </c>
      <c r="F19" s="9"/>
      <c r="G19" s="9"/>
      <c r="H19" s="9"/>
      <c r="I19" s="9">
        <v>71984</v>
      </c>
    </row>
    <row r="20" spans="1:9">
      <c r="A20" s="6">
        <v>11</v>
      </c>
      <c r="B20" s="7" t="s">
        <v>35</v>
      </c>
      <c r="C20" s="8">
        <f t="shared" si="0"/>
        <v>124981</v>
      </c>
      <c r="D20" s="9">
        <v>46297</v>
      </c>
      <c r="E20" s="9">
        <v>7000</v>
      </c>
      <c r="F20" s="9"/>
      <c r="G20" s="9"/>
      <c r="H20" s="9"/>
      <c r="I20" s="9">
        <v>71684</v>
      </c>
    </row>
    <row r="21" spans="1:9">
      <c r="A21" s="6">
        <v>12</v>
      </c>
      <c r="B21" s="7" t="s">
        <v>36</v>
      </c>
      <c r="C21" s="8">
        <f t="shared" si="0"/>
        <v>125230</v>
      </c>
      <c r="D21" s="9">
        <v>46166</v>
      </c>
      <c r="E21" s="9">
        <v>6900</v>
      </c>
      <c r="F21" s="9"/>
      <c r="G21" s="9"/>
      <c r="H21" s="9"/>
      <c r="I21" s="9">
        <v>72164</v>
      </c>
    </row>
    <row r="22" spans="1:9">
      <c r="A22" s="6">
        <v>13</v>
      </c>
      <c r="B22" s="7" t="s">
        <v>37</v>
      </c>
      <c r="C22" s="8">
        <f t="shared" si="0"/>
        <v>131551</v>
      </c>
      <c r="D22" s="9">
        <v>45746</v>
      </c>
      <c r="E22" s="9">
        <v>7800</v>
      </c>
      <c r="F22" s="9"/>
      <c r="G22" s="9"/>
      <c r="H22" s="9"/>
      <c r="I22" s="9">
        <v>78005</v>
      </c>
    </row>
    <row r="23" spans="1:9">
      <c r="A23" s="6">
        <v>14</v>
      </c>
      <c r="B23" s="7" t="s">
        <v>38</v>
      </c>
      <c r="C23" s="10">
        <f>+SUM(D23:I23)</f>
        <v>1622359</v>
      </c>
      <c r="D23" s="11">
        <f>+SUM(D10:D22)</f>
        <v>601554</v>
      </c>
      <c r="E23" s="11">
        <f>+SUM(E10:E22)</f>
        <v>68150</v>
      </c>
      <c r="F23" s="11">
        <f>+SUM(F10:F22)</f>
        <v>0</v>
      </c>
      <c r="G23" s="11">
        <f t="shared" ref="G23:I23" si="1">+SUM(G10:G22)</f>
        <v>0</v>
      </c>
      <c r="H23" s="11">
        <f t="shared" si="1"/>
        <v>0</v>
      </c>
      <c r="I23" s="11">
        <f t="shared" si="1"/>
        <v>952655</v>
      </c>
    </row>
    <row r="24" spans="1:9">
      <c r="A24" s="6">
        <v>15</v>
      </c>
      <c r="B24" s="7" t="s">
        <v>39</v>
      </c>
      <c r="C24" s="10">
        <f t="shared" ref="C24" si="2">+SUM(D24:I24)</f>
        <v>124796.84615384616</v>
      </c>
      <c r="D24" s="12">
        <f>AVERAGE(D10:D22)</f>
        <v>46273.384615384617</v>
      </c>
      <c r="E24" s="12">
        <f>AVERAGE(E10:E22)</f>
        <v>5242.3076923076924</v>
      </c>
      <c r="F24" s="12">
        <f>AVERAGE(F10:F22)</f>
        <v>0</v>
      </c>
      <c r="G24" s="12">
        <f t="shared" ref="G24:H24" si="3">AVERAGE(G10:G22)</f>
        <v>0</v>
      </c>
      <c r="H24" s="12">
        <f t="shared" si="3"/>
        <v>0</v>
      </c>
      <c r="I24" s="12">
        <f>AVERAGE(I10:I22)</f>
        <v>73281.153846153844</v>
      </c>
    </row>
    <row r="25" spans="1:9">
      <c r="A25" s="6">
        <v>16</v>
      </c>
      <c r="B25" s="7" t="s">
        <v>40</v>
      </c>
      <c r="D25" s="13">
        <f>+D24/C24</f>
        <v>0.37078969574551623</v>
      </c>
      <c r="E25" s="13">
        <f>+E24/C24</f>
        <v>4.2006732172102476E-2</v>
      </c>
      <c r="F25" s="13">
        <f t="shared" ref="F25:H25" si="4">+F24/D24</f>
        <v>0</v>
      </c>
      <c r="G25" s="13">
        <f t="shared" si="4"/>
        <v>0</v>
      </c>
      <c r="H25" s="13" t="e">
        <f t="shared" si="4"/>
        <v>#DIV/0!</v>
      </c>
      <c r="I25" s="13" t="e">
        <f>+I24/G24</f>
        <v>#DIV/0!</v>
      </c>
    </row>
    <row r="26" spans="1:9">
      <c r="A26" s="6">
        <v>17</v>
      </c>
      <c r="B26" s="7" t="s">
        <v>41</v>
      </c>
      <c r="D26" s="13">
        <f>+D22/C22</f>
        <v>0.34774346071105505</v>
      </c>
      <c r="E26" s="13">
        <f>+E22/C22</f>
        <v>5.9292593746911842E-2</v>
      </c>
      <c r="F26" s="13">
        <f t="shared" ref="F26:H26" si="5">+F22/D22</f>
        <v>0</v>
      </c>
      <c r="G26" s="13">
        <f t="shared" si="5"/>
        <v>0</v>
      </c>
      <c r="H26" s="13" t="e">
        <f t="shared" si="5"/>
        <v>#DIV/0!</v>
      </c>
      <c r="I26" s="13" t="e">
        <f>+I22/G22</f>
        <v>#DIV/0!</v>
      </c>
    </row>
  </sheetData>
  <mergeCells count="1">
    <mergeCell ref="A6:I6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Herrman</dc:creator>
  <cp:keywords/>
  <dc:description/>
  <cp:lastModifiedBy>Lauren Fritz</cp:lastModifiedBy>
  <cp:revision/>
  <dcterms:created xsi:type="dcterms:W3CDTF">2021-12-22T14:21:36Z</dcterms:created>
  <dcterms:modified xsi:type="dcterms:W3CDTF">2023-08-31T11:24:36Z</dcterms:modified>
  <cp:category/>
  <cp:contentStatus/>
</cp:coreProperties>
</file>