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0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water.sharepoint.com/sites/sers/KY/General Rate Cases/2023-00191 - PSC Discovery/PSC PH Set 1/"/>
    </mc:Choice>
  </mc:AlternateContent>
  <xr:revisionPtr revIDLastSave="7" documentId="13_ncr:1_{452DE770-6D11-4643-BB5C-48E3213C5635}" xr6:coauthVersionLast="47" xr6:coauthVersionMax="47" xr10:uidLastSave="{9F8B0BD1-BD86-4C85-ADF0-9FBEBEBAB4F0}"/>
  <bookViews>
    <workbookView xWindow="-28920" yWindow="-120" windowWidth="29040" windowHeight="15720" xr2:uid="{CC6C274D-BAFC-41B9-B575-1973B75592F1}"/>
  </bookViews>
  <sheets>
    <sheet name="KAW_R_PSCPHDR_NUM018" sheetId="1" r:id="rId1"/>
  </sheets>
  <externalReferences>
    <externalReference r:id="rId2"/>
  </externalReferenc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1" l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10" i="1"/>
  <c r="T33" i="1"/>
  <c r="T35" i="1" s="1"/>
  <c r="S33" i="1"/>
  <c r="S35" i="1" s="1"/>
  <c r="R33" i="1"/>
  <c r="R35" i="1" s="1"/>
  <c r="Q33" i="1"/>
  <c r="Q35" i="1" s="1"/>
  <c r="P33" i="1"/>
  <c r="P35" i="1" s="1"/>
  <c r="O33" i="1"/>
  <c r="O35" i="1" s="1"/>
  <c r="N33" i="1"/>
  <c r="N35" i="1" s="1"/>
  <c r="M33" i="1"/>
  <c r="M35" i="1" s="1"/>
  <c r="L33" i="1"/>
  <c r="L35" i="1" s="1"/>
  <c r="K33" i="1"/>
  <c r="K35" i="1" s="1"/>
  <c r="J33" i="1"/>
  <c r="J35" i="1" s="1"/>
  <c r="I33" i="1"/>
  <c r="I35" i="1" s="1"/>
  <c r="H33" i="1"/>
  <c r="H35" i="1" s="1"/>
  <c r="G33" i="1"/>
  <c r="G35" i="1" s="1"/>
  <c r="F33" i="1"/>
  <c r="F35" i="1" s="1"/>
  <c r="E33" i="1"/>
  <c r="E35" i="1" s="1"/>
  <c r="T22" i="1" l="1"/>
  <c r="T36" i="1" s="1"/>
  <c r="S22" i="1"/>
  <c r="S36" i="1" s="1"/>
  <c r="R22" i="1"/>
  <c r="R36" i="1" s="1"/>
  <c r="Q22" i="1"/>
  <c r="Q36" i="1" s="1"/>
  <c r="P22" i="1"/>
  <c r="P36" i="1" s="1"/>
  <c r="O22" i="1"/>
  <c r="O36" i="1" s="1"/>
  <c r="N22" i="1"/>
  <c r="N36" i="1" s="1"/>
  <c r="M22" i="1"/>
  <c r="M36" i="1" s="1"/>
  <c r="L22" i="1"/>
  <c r="L36" i="1" s="1"/>
  <c r="K22" i="1"/>
  <c r="K36" i="1" s="1"/>
  <c r="J22" i="1"/>
  <c r="J36" i="1" s="1"/>
  <c r="I22" i="1"/>
  <c r="I36" i="1" s="1"/>
  <c r="H22" i="1"/>
  <c r="H36" i="1" s="1"/>
  <c r="G22" i="1"/>
  <c r="G36" i="1" s="1"/>
  <c r="F22" i="1"/>
  <c r="F36" i="1" s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2" i="1"/>
  <c r="E36" i="1" s="1"/>
  <c r="E21" i="1"/>
  <c r="E20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F24" i="1" s="1"/>
  <c r="E14" i="1"/>
  <c r="D14" i="1"/>
  <c r="U14" i="1"/>
  <c r="N24" i="1" l="1"/>
  <c r="Q24" i="1"/>
  <c r="S24" i="1"/>
  <c r="L24" i="1"/>
  <c r="E24" i="1"/>
  <c r="T24" i="1"/>
  <c r="I24" i="1"/>
  <c r="H24" i="1"/>
  <c r="P24" i="1"/>
  <c r="O24" i="1"/>
  <c r="J24" i="1"/>
  <c r="R24" i="1"/>
  <c r="K24" i="1"/>
  <c r="G24" i="1"/>
  <c r="M24" i="1"/>
</calcChain>
</file>

<file path=xl/sharedStrings.xml><?xml version="1.0" encoding="utf-8"?>
<sst xmlns="http://schemas.openxmlformats.org/spreadsheetml/2006/main" count="70" uniqueCount="21">
  <si>
    <t>KENTUCKY-AMERICAN WATER COMPANY</t>
  </si>
  <si>
    <t>COMMON EQUITY</t>
  </si>
  <si>
    <t>KAW_R_PSCPHDR_NUM018</t>
  </si>
  <si>
    <t>Line</t>
  </si>
  <si>
    <t>Balance @</t>
  </si>
  <si>
    <t>13-Month</t>
  </si>
  <si>
    <t>No.</t>
  </si>
  <si>
    <t>Average</t>
  </si>
  <si>
    <t>Common Stock</t>
  </si>
  <si>
    <t>Paid In Capital</t>
  </si>
  <si>
    <t>Retained Earnings</t>
  </si>
  <si>
    <t>Total Equity</t>
  </si>
  <si>
    <t>Activity @</t>
  </si>
  <si>
    <r>
      <t>Paid In Capital</t>
    </r>
    <r>
      <rPr>
        <vertAlign val="superscript"/>
        <sz val="11"/>
        <rFont val="Calibri"/>
        <family val="2"/>
        <scheme val="minor"/>
      </rPr>
      <t>1</t>
    </r>
  </si>
  <si>
    <r>
      <t>Retained Earnings</t>
    </r>
    <r>
      <rPr>
        <vertAlign val="superscript"/>
        <sz val="11"/>
        <rFont val="Calibri"/>
        <family val="2"/>
        <scheme val="minor"/>
      </rPr>
      <t>2</t>
    </r>
  </si>
  <si>
    <t>Notes: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</si>
  <si>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The increase in Paid in Capital represents Equity Infusions in March 2024 and September 2024.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</si>
  <si>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The change in Retained Earnings represents Net Income less Dividends.</t>
    </r>
  </si>
  <si>
    <t>Net Income</t>
  </si>
  <si>
    <t>Common Dividends</t>
  </si>
  <si>
    <t>Retained Earnings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</si>
</sst>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_);_(* \(#,##0\);_(* &quot;-&quot;??_);_(@_)"/>
    <numFmt numFmtId="166" formatCode="_(&quot;$&quot;* #,##0_);_(&quot;$&quot;* \(#,##0\);_(&quot;$&quot;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/>
    <xf numFmtId="37" fontId="3" fillId="0" borderId="0" xfId="0" applyNumberFormat="1" applyFont="1"/>
    <xf numFmtId="42" fontId="3" fillId="0" borderId="0" xfId="0" applyNumberFormat="1" applyFont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2" fontId="6" fillId="0" borderId="0" xfId="0" applyNumberFormat="1" applyFont="1" applyAlignment="1">
      <alignment horizontal="center"/>
    </xf>
    <xf numFmtId="5" fontId="3" fillId="0" borderId="0" xfId="0" applyNumberFormat="1" applyFont="1"/>
    <xf numFmtId="43" fontId="3" fillId="0" borderId="0" xfId="0" applyNumberFormat="1" applyFont="1"/>
    <xf numFmtId="165" fontId="3" fillId="0" borderId="0" xfId="1" applyNumberFormat="1" applyFont="1" applyFill="1"/>
    <xf numFmtId="5" fontId="3" fillId="0" borderId="3" xfId="0" applyNumberFormat="1" applyFont="1" applyBorder="1"/>
    <xf numFmtId="166" fontId="3" fillId="0" borderId="0" xfId="2" applyNumberFormat="1" applyFont="1" applyFill="1" applyBorder="1"/>
    <xf numFmtId="0" fontId="3" fillId="0" borderId="4" xfId="0" applyFont="1" applyBorder="1" applyAlignment="1">
      <alignment horizontal="center"/>
    </xf>
    <xf numFmtId="37" fontId="2" fillId="0" borderId="0" xfId="0" applyNumberFormat="1" applyFont="1"/>
    <xf numFmtId="164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/>
    <xf numFmtId="165" fontId="3" fillId="0" borderId="0" xfId="1" applyNumberFormat="1" applyFont="1"/>
    <xf numFmtId="5" fontId="3" fillId="0" borderId="2" xfId="0" applyNumberFormat="1" applyFont="1" applyBorder="1"/>
    <xf numFmtId="165" fontId="3" fillId="0" borderId="2" xfId="1" applyNumberFormat="1" applyFont="1" applyBorder="1"/>
    <xf numFmtId="43" fontId="3" fillId="0" borderId="2" xfId="0" applyNumberFormat="1" applyFont="1" applyBorder="1"/>
    <xf numFmtId="165" fontId="0" fillId="0" borderId="0" xfId="0" applyNumberFormat="1"/>
    <xf numFmtId="165" fontId="0" fillId="0" borderId="0" xfId="1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/>
    <xf numFmtId="165" fontId="3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mithscl\Desktop\KY%20Oct%2023-Jan%2025%20Div%20Update.xlsx" TargetMode="External"/><Relationship Id="rId1" Type="http://schemas.openxmlformats.org/officeDocument/2006/relationships/externalLinkPath" Target="KY%20Oct%2023-Jan%2025%20Div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0">
          <cell r="M10">
            <v>2479.9126542062218</v>
          </cell>
          <cell r="N10">
            <v>1848.7293159697201</v>
          </cell>
          <cell r="O10">
            <v>1289.6248642272615</v>
          </cell>
          <cell r="P10">
            <v>2156.036340322511</v>
          </cell>
          <cell r="Q10">
            <v>1705.390453526044</v>
          </cell>
          <cell r="R10">
            <v>1533.4980303297054</v>
          </cell>
          <cell r="S10">
            <v>1972.8045173844489</v>
          </cell>
          <cell r="T10">
            <v>2077.9183330379865</v>
          </cell>
          <cell r="U10">
            <v>2889.2767269148053</v>
          </cell>
          <cell r="V10">
            <v>3000.4910273203091</v>
          </cell>
          <cell r="W10">
            <v>3134.5529633786027</v>
          </cell>
          <cell r="X10">
            <v>3023.1149682394021</v>
          </cell>
          <cell r="Y10">
            <v>2293.3213213391209</v>
          </cell>
          <cell r="Z10">
            <v>1927.5179875332033</v>
          </cell>
          <cell r="AA10">
            <v>1524.4921069992165</v>
          </cell>
          <cell r="AB10">
            <v>2018.4748306345668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3FF75-7555-4151-AF2D-A9ECD1A0309E}">
  <dimension ref="B2:X36"/>
  <sheetViews>
    <sheetView tabSelected="1" zoomScale="90" zoomScaleNormal="90" workbookViewId="0">
      <selection activeCell="B7" sqref="B7"/>
    </sheetView>
  </sheetViews>
  <sheetFormatPr defaultRowHeight="15"/>
  <cols>
    <col min="1" max="1" width="3.5703125" customWidth="1"/>
    <col min="2" max="2" width="12.28515625" customWidth="1"/>
    <col min="3" max="3" width="18.5703125" bestFit="1" customWidth="1"/>
    <col min="4" max="4" width="13.85546875" bestFit="1" customWidth="1"/>
    <col min="5" max="9" width="14" bestFit="1" customWidth="1"/>
    <col min="10" max="10" width="15" bestFit="1" customWidth="1"/>
    <col min="11" max="20" width="14" bestFit="1" customWidth="1"/>
    <col min="21" max="21" width="13.85546875" bestFit="1" customWidth="1"/>
  </cols>
  <sheetData>
    <row r="2" spans="2:24" s="1" customFormat="1">
      <c r="B2" s="4" t="s">
        <v>0</v>
      </c>
      <c r="V2" s="3"/>
      <c r="X2" s="6"/>
    </row>
    <row r="3" spans="2:24" s="1" customFormat="1">
      <c r="B3" s="4" t="s">
        <v>1</v>
      </c>
      <c r="V3" s="3"/>
      <c r="W3" s="6"/>
    </row>
    <row r="4" spans="2:24" s="1" customFormat="1">
      <c r="B4" s="4" t="s">
        <v>2</v>
      </c>
      <c r="V4" s="3"/>
      <c r="W4" s="6"/>
    </row>
    <row r="5" spans="2:24" s="1" customFormat="1">
      <c r="V5" s="3"/>
    </row>
    <row r="6" spans="2:24" s="1" customFormat="1"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"/>
    </row>
    <row r="7" spans="2:24" s="1" customFormat="1">
      <c r="B7" s="3" t="s">
        <v>3</v>
      </c>
      <c r="C7" s="3"/>
      <c r="D7" s="3" t="s">
        <v>4</v>
      </c>
      <c r="E7" s="3" t="s">
        <v>4</v>
      </c>
      <c r="F7" s="3" t="s">
        <v>4</v>
      </c>
      <c r="G7" s="3" t="s">
        <v>4</v>
      </c>
      <c r="H7" s="3" t="s">
        <v>4</v>
      </c>
      <c r="I7" s="3" t="s">
        <v>4</v>
      </c>
      <c r="J7" s="3" t="s">
        <v>4</v>
      </c>
      <c r="K7" s="3" t="s">
        <v>4</v>
      </c>
      <c r="L7" s="3" t="s">
        <v>4</v>
      </c>
      <c r="M7" s="3" t="s">
        <v>4</v>
      </c>
      <c r="N7" s="3" t="s">
        <v>4</v>
      </c>
      <c r="O7" s="3" t="s">
        <v>4</v>
      </c>
      <c r="P7" s="3" t="s">
        <v>4</v>
      </c>
      <c r="Q7" s="3" t="s">
        <v>4</v>
      </c>
      <c r="R7" s="3" t="s">
        <v>4</v>
      </c>
      <c r="S7" s="3" t="s">
        <v>4</v>
      </c>
      <c r="T7" s="3" t="s">
        <v>4</v>
      </c>
      <c r="U7" s="3" t="s">
        <v>5</v>
      </c>
      <c r="V7" s="3"/>
    </row>
    <row r="8" spans="2:24" s="1" customFormat="1">
      <c r="B8" s="9" t="s">
        <v>6</v>
      </c>
      <c r="C8" s="9"/>
      <c r="D8" s="10">
        <v>45199</v>
      </c>
      <c r="E8" s="10">
        <v>45230</v>
      </c>
      <c r="F8" s="10">
        <v>45260</v>
      </c>
      <c r="G8" s="10">
        <v>45291</v>
      </c>
      <c r="H8" s="10">
        <v>45322</v>
      </c>
      <c r="I8" s="10">
        <v>45351</v>
      </c>
      <c r="J8" s="10">
        <v>45382</v>
      </c>
      <c r="K8" s="10">
        <v>45412</v>
      </c>
      <c r="L8" s="10">
        <v>45443</v>
      </c>
      <c r="M8" s="10">
        <v>45473</v>
      </c>
      <c r="N8" s="10">
        <v>45504</v>
      </c>
      <c r="O8" s="10">
        <v>45535</v>
      </c>
      <c r="P8" s="10">
        <v>45565</v>
      </c>
      <c r="Q8" s="10">
        <v>45596</v>
      </c>
      <c r="R8" s="10">
        <v>45626</v>
      </c>
      <c r="S8" s="10">
        <v>45657</v>
      </c>
      <c r="T8" s="10">
        <v>45688</v>
      </c>
      <c r="U8" s="10" t="s">
        <v>7</v>
      </c>
      <c r="V8" s="3"/>
    </row>
    <row r="9" spans="2:24" s="1" customFormat="1">
      <c r="B9" s="3">
        <v>1</v>
      </c>
      <c r="V9" s="3"/>
      <c r="W9" s="6"/>
    </row>
    <row r="10" spans="2:24" s="1" customFormat="1">
      <c r="B10" s="3">
        <f>B9+1</f>
        <v>2</v>
      </c>
      <c r="C10" s="1" t="s">
        <v>8</v>
      </c>
      <c r="D10" s="12">
        <v>36568776.5</v>
      </c>
      <c r="E10" s="12">
        <v>36568776.5</v>
      </c>
      <c r="F10" s="12">
        <v>36568776.5</v>
      </c>
      <c r="G10" s="12">
        <v>36568776.5</v>
      </c>
      <c r="H10" s="12">
        <v>36568776.5</v>
      </c>
      <c r="I10" s="12">
        <v>36568776.5</v>
      </c>
      <c r="J10" s="12">
        <v>36568776.5</v>
      </c>
      <c r="K10" s="12">
        <v>36568776.5</v>
      </c>
      <c r="L10" s="12">
        <v>36568776.5</v>
      </c>
      <c r="M10" s="12">
        <v>36568776.5</v>
      </c>
      <c r="N10" s="12">
        <v>36568776.5</v>
      </c>
      <c r="O10" s="12">
        <v>36568776.5</v>
      </c>
      <c r="P10" s="12">
        <v>36568776.5</v>
      </c>
      <c r="Q10" s="12">
        <v>36568776.5</v>
      </c>
      <c r="R10" s="12">
        <v>36568776.5</v>
      </c>
      <c r="S10" s="12">
        <v>36568776.5</v>
      </c>
      <c r="T10" s="12">
        <v>36568776.5</v>
      </c>
      <c r="U10" s="12">
        <v>36568776.5</v>
      </c>
      <c r="V10" s="3"/>
      <c r="W10" s="5"/>
    </row>
    <row r="11" spans="2:24" s="1" customFormat="1">
      <c r="B11" s="3">
        <f t="shared" ref="B11:B36" si="0">B10+1</f>
        <v>3</v>
      </c>
      <c r="C11" s="1" t="s">
        <v>9</v>
      </c>
      <c r="D11" s="14">
        <v>138679077.08000001</v>
      </c>
      <c r="E11" s="14">
        <v>138679077.08000001</v>
      </c>
      <c r="F11" s="14">
        <v>138679077.08000001</v>
      </c>
      <c r="G11" s="14">
        <v>138679077.08000001</v>
      </c>
      <c r="H11" s="14">
        <v>138679077.08000001</v>
      </c>
      <c r="I11" s="14">
        <v>138679077.08000001</v>
      </c>
      <c r="J11" s="14">
        <v>153179077.08000001</v>
      </c>
      <c r="K11" s="14">
        <v>153179077.08000001</v>
      </c>
      <c r="L11" s="14">
        <v>153179077.08000001</v>
      </c>
      <c r="M11" s="14">
        <v>153179077.08000001</v>
      </c>
      <c r="N11" s="14">
        <v>153179077.08000001</v>
      </c>
      <c r="O11" s="14">
        <v>153179077.08000001</v>
      </c>
      <c r="P11" s="14">
        <v>159179077.08000001</v>
      </c>
      <c r="Q11" s="14">
        <v>159179077.08000001</v>
      </c>
      <c r="R11" s="14">
        <v>159179077.08000001</v>
      </c>
      <c r="S11" s="14">
        <v>159179077.08000001</v>
      </c>
      <c r="T11" s="14">
        <v>159179077.08000001</v>
      </c>
      <c r="U11" s="14">
        <v>153256000.15692306</v>
      </c>
      <c r="V11" s="3"/>
    </row>
    <row r="12" spans="2:24" s="1" customFormat="1">
      <c r="B12" s="3">
        <f t="shared" si="0"/>
        <v>4</v>
      </c>
      <c r="C12" s="1" t="s">
        <v>10</v>
      </c>
      <c r="D12" s="14">
        <v>112040030.08999993</v>
      </c>
      <c r="E12" s="14">
        <v>114519942.74420615</v>
      </c>
      <c r="F12" s="14">
        <v>116368672.06017587</v>
      </c>
      <c r="G12" s="14">
        <v>114281633.92440313</v>
      </c>
      <c r="H12" s="14">
        <v>116437670.26472564</v>
      </c>
      <c r="I12" s="14">
        <v>118143060.71825169</v>
      </c>
      <c r="J12" s="14">
        <v>115590796.5321326</v>
      </c>
      <c r="K12" s="14">
        <v>117563601.04951705</v>
      </c>
      <c r="L12" s="14">
        <v>119641519.38255504</v>
      </c>
      <c r="M12" s="14">
        <v>118445033.89302105</v>
      </c>
      <c r="N12" s="14">
        <v>121445524.92034136</v>
      </c>
      <c r="O12" s="14">
        <v>124580077.88371997</v>
      </c>
      <c r="P12" s="14">
        <v>123517430.63551056</v>
      </c>
      <c r="Q12" s="14">
        <v>125810751.95684968</v>
      </c>
      <c r="R12" s="14">
        <v>127738269.94438288</v>
      </c>
      <c r="S12" s="14">
        <v>125176999.8349333</v>
      </c>
      <c r="T12" s="14">
        <v>127195474.66556786</v>
      </c>
      <c r="U12" s="14">
        <v>121637400.89857759</v>
      </c>
      <c r="V12" s="3"/>
    </row>
    <row r="13" spans="2:24" s="1" customFormat="1">
      <c r="B13" s="3">
        <f t="shared" si="0"/>
        <v>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3"/>
    </row>
    <row r="14" spans="2:24" s="1" customFormat="1" ht="15.75" thickBot="1">
      <c r="B14" s="3">
        <f t="shared" si="0"/>
        <v>6</v>
      </c>
      <c r="C14" s="1" t="s">
        <v>11</v>
      </c>
      <c r="D14" s="15">
        <f t="shared" ref="D14:T14" si="1">SUM(D10:D12)</f>
        <v>287287883.66999996</v>
      </c>
      <c r="E14" s="15">
        <f t="shared" si="1"/>
        <v>289767796.32420617</v>
      </c>
      <c r="F14" s="15">
        <f t="shared" si="1"/>
        <v>291616525.64017588</v>
      </c>
      <c r="G14" s="15">
        <f t="shared" si="1"/>
        <v>289529487.50440311</v>
      </c>
      <c r="H14" s="15">
        <f t="shared" si="1"/>
        <v>291685523.84472567</v>
      </c>
      <c r="I14" s="15">
        <f t="shared" si="1"/>
        <v>293390914.29825169</v>
      </c>
      <c r="J14" s="15">
        <f t="shared" si="1"/>
        <v>305338650.11213261</v>
      </c>
      <c r="K14" s="15">
        <f t="shared" si="1"/>
        <v>307311454.62951708</v>
      </c>
      <c r="L14" s="15">
        <f t="shared" si="1"/>
        <v>309389372.96255505</v>
      </c>
      <c r="M14" s="15">
        <f t="shared" si="1"/>
        <v>308192887.47302103</v>
      </c>
      <c r="N14" s="15">
        <f t="shared" si="1"/>
        <v>311193378.50034136</v>
      </c>
      <c r="O14" s="15">
        <f t="shared" si="1"/>
        <v>314327931.46371996</v>
      </c>
      <c r="P14" s="15">
        <f t="shared" si="1"/>
        <v>319265284.21551061</v>
      </c>
      <c r="Q14" s="15">
        <f t="shared" si="1"/>
        <v>321558605.53684968</v>
      </c>
      <c r="R14" s="15">
        <f t="shared" si="1"/>
        <v>323486123.52438289</v>
      </c>
      <c r="S14" s="15">
        <f t="shared" si="1"/>
        <v>320924853.41493332</v>
      </c>
      <c r="T14" s="15">
        <f t="shared" si="1"/>
        <v>322943328.24556786</v>
      </c>
      <c r="U14" s="15">
        <f>SUM(U10:U12)</f>
        <v>311462177.55550063</v>
      </c>
    </row>
    <row r="15" spans="2:24" s="1" customFormat="1" ht="15.75" thickTop="1">
      <c r="B15" s="3">
        <f t="shared" si="0"/>
        <v>7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"/>
    </row>
    <row r="16" spans="2:24" s="1" customFormat="1">
      <c r="B16" s="3">
        <f t="shared" si="0"/>
        <v>8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</row>
    <row r="17" spans="2:22" s="1" customFormat="1">
      <c r="B17" s="3">
        <f t="shared" si="0"/>
        <v>9</v>
      </c>
      <c r="C17" s="3"/>
      <c r="D17" s="3"/>
      <c r="E17" s="3" t="s">
        <v>12</v>
      </c>
      <c r="F17" s="3" t="s">
        <v>12</v>
      </c>
      <c r="G17" s="3" t="s">
        <v>12</v>
      </c>
      <c r="H17" s="3" t="s">
        <v>12</v>
      </c>
      <c r="I17" s="3" t="s">
        <v>12</v>
      </c>
      <c r="J17" s="3" t="s">
        <v>12</v>
      </c>
      <c r="K17" s="3" t="s">
        <v>12</v>
      </c>
      <c r="L17" s="3" t="s">
        <v>12</v>
      </c>
      <c r="M17" s="3" t="s">
        <v>12</v>
      </c>
      <c r="N17" s="3" t="s">
        <v>12</v>
      </c>
      <c r="O17" s="3" t="s">
        <v>12</v>
      </c>
      <c r="P17" s="3" t="s">
        <v>12</v>
      </c>
      <c r="Q17" s="3" t="s">
        <v>12</v>
      </c>
      <c r="R17" s="3" t="s">
        <v>12</v>
      </c>
      <c r="S17" s="3" t="s">
        <v>12</v>
      </c>
      <c r="T17" s="3" t="s">
        <v>12</v>
      </c>
      <c r="U17" s="3"/>
      <c r="V17" s="3"/>
    </row>
    <row r="18" spans="2:22" s="1" customFormat="1">
      <c r="B18" s="3">
        <f t="shared" si="0"/>
        <v>10</v>
      </c>
      <c r="C18" s="9"/>
      <c r="D18" s="10"/>
      <c r="E18" s="10">
        <v>45230</v>
      </c>
      <c r="F18" s="10">
        <v>45260</v>
      </c>
      <c r="G18" s="10">
        <v>45291</v>
      </c>
      <c r="H18" s="10">
        <v>45322</v>
      </c>
      <c r="I18" s="10">
        <v>45351</v>
      </c>
      <c r="J18" s="10">
        <v>45382</v>
      </c>
      <c r="K18" s="10">
        <v>45412</v>
      </c>
      <c r="L18" s="10">
        <v>45443</v>
      </c>
      <c r="M18" s="10">
        <v>45473</v>
      </c>
      <c r="N18" s="10">
        <v>45504</v>
      </c>
      <c r="O18" s="10">
        <v>45535</v>
      </c>
      <c r="P18" s="10">
        <v>45565</v>
      </c>
      <c r="Q18" s="10">
        <v>45596</v>
      </c>
      <c r="R18" s="10">
        <v>45626</v>
      </c>
      <c r="S18" s="10">
        <v>45657</v>
      </c>
      <c r="T18" s="10">
        <v>45688</v>
      </c>
      <c r="U18" s="19"/>
      <c r="V18" s="3"/>
    </row>
    <row r="19" spans="2:22" s="1" customFormat="1">
      <c r="B19" s="3">
        <f t="shared" si="0"/>
        <v>11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3"/>
    </row>
    <row r="20" spans="2:22" s="1" customFormat="1">
      <c r="B20" s="3">
        <f t="shared" si="0"/>
        <v>12</v>
      </c>
      <c r="C20" s="1" t="s">
        <v>8</v>
      </c>
      <c r="D20" s="16"/>
      <c r="E20" s="16">
        <f>E10-D10</f>
        <v>0</v>
      </c>
      <c r="F20" s="16">
        <f t="shared" ref="F20:T20" si="2">F10-E10</f>
        <v>0</v>
      </c>
      <c r="G20" s="16">
        <f t="shared" si="2"/>
        <v>0</v>
      </c>
      <c r="H20" s="16">
        <f t="shared" si="2"/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16">
        <f t="shared" si="2"/>
        <v>0</v>
      </c>
      <c r="N20" s="16">
        <f t="shared" si="2"/>
        <v>0</v>
      </c>
      <c r="O20" s="16">
        <f t="shared" si="2"/>
        <v>0</v>
      </c>
      <c r="P20" s="16">
        <f t="shared" si="2"/>
        <v>0</v>
      </c>
      <c r="Q20" s="16">
        <f t="shared" si="2"/>
        <v>0</v>
      </c>
      <c r="R20" s="16">
        <f t="shared" si="2"/>
        <v>0</v>
      </c>
      <c r="S20" s="16">
        <f t="shared" si="2"/>
        <v>0</v>
      </c>
      <c r="T20" s="16">
        <f t="shared" si="2"/>
        <v>0</v>
      </c>
      <c r="U20" s="16"/>
      <c r="V20" s="3"/>
    </row>
    <row r="21" spans="2:22" s="1" customFormat="1" ht="17.25">
      <c r="B21" s="3">
        <f t="shared" si="0"/>
        <v>13</v>
      </c>
      <c r="C21" s="1" t="s">
        <v>13</v>
      </c>
      <c r="D21" s="16"/>
      <c r="E21" s="20">
        <f t="shared" ref="E21:T24" si="3">E11-D11</f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14500000</v>
      </c>
      <c r="K21" s="20">
        <f t="shared" si="3"/>
        <v>0</v>
      </c>
      <c r="L21" s="20">
        <f t="shared" si="3"/>
        <v>0</v>
      </c>
      <c r="M21" s="20">
        <f t="shared" si="3"/>
        <v>0</v>
      </c>
      <c r="N21" s="20">
        <f t="shared" si="3"/>
        <v>0</v>
      </c>
      <c r="O21" s="20">
        <f t="shared" si="3"/>
        <v>0</v>
      </c>
      <c r="P21" s="20">
        <f t="shared" si="3"/>
        <v>6000000</v>
      </c>
      <c r="Q21" s="20">
        <f t="shared" si="3"/>
        <v>0</v>
      </c>
      <c r="R21" s="20">
        <f t="shared" si="3"/>
        <v>0</v>
      </c>
      <c r="S21" s="20">
        <f t="shared" si="3"/>
        <v>0</v>
      </c>
      <c r="T21" s="20">
        <f t="shared" si="3"/>
        <v>0</v>
      </c>
      <c r="U21" s="16"/>
      <c r="V21" s="3"/>
    </row>
    <row r="22" spans="2:22" s="1" customFormat="1" ht="17.25">
      <c r="B22" s="3">
        <f t="shared" si="0"/>
        <v>14</v>
      </c>
      <c r="C22" s="1" t="s">
        <v>14</v>
      </c>
      <c r="D22" s="16"/>
      <c r="E22" s="20">
        <f t="shared" si="3"/>
        <v>2479912.6542062163</v>
      </c>
      <c r="F22" s="20">
        <f t="shared" si="3"/>
        <v>1848729.3159697205</v>
      </c>
      <c r="G22" s="20">
        <f t="shared" si="3"/>
        <v>-2087038.1357727349</v>
      </c>
      <c r="H22" s="20">
        <f t="shared" si="3"/>
        <v>2156036.3403225094</v>
      </c>
      <c r="I22" s="20">
        <f t="shared" si="3"/>
        <v>1705390.4535260499</v>
      </c>
      <c r="J22" s="20">
        <f t="shared" si="3"/>
        <v>-2552264.1861190945</v>
      </c>
      <c r="K22" s="20">
        <f t="shared" si="3"/>
        <v>1972804.5173844546</v>
      </c>
      <c r="L22" s="20">
        <f t="shared" si="3"/>
        <v>2077918.3330379874</v>
      </c>
      <c r="M22" s="20">
        <f t="shared" si="3"/>
        <v>-1196485.4895339906</v>
      </c>
      <c r="N22" s="20">
        <f t="shared" si="3"/>
        <v>3000491.0273203105</v>
      </c>
      <c r="O22" s="20">
        <f t="shared" si="3"/>
        <v>3134552.9633786082</v>
      </c>
      <c r="P22" s="20">
        <f t="shared" si="3"/>
        <v>-1062647.248209402</v>
      </c>
      <c r="Q22" s="20">
        <f t="shared" si="3"/>
        <v>2293321.3213391155</v>
      </c>
      <c r="R22" s="20">
        <f t="shared" si="3"/>
        <v>1927517.9875331968</v>
      </c>
      <c r="S22" s="20">
        <f t="shared" si="3"/>
        <v>-2561270.1094495803</v>
      </c>
      <c r="T22" s="20">
        <f t="shared" si="3"/>
        <v>2018474.8306345642</v>
      </c>
      <c r="U22" s="16"/>
      <c r="V22" s="3"/>
    </row>
    <row r="23" spans="2:22" s="1" customFormat="1">
      <c r="B23" s="3">
        <f t="shared" si="0"/>
        <v>15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 s="3"/>
    </row>
    <row r="24" spans="2:22" s="1" customFormat="1" ht="15.75" thickBot="1">
      <c r="B24" s="3">
        <f t="shared" si="0"/>
        <v>16</v>
      </c>
      <c r="C24" s="1" t="s">
        <v>11</v>
      </c>
      <c r="D24" s="12"/>
      <c r="E24" s="15">
        <f t="shared" si="3"/>
        <v>2479912.6542062163</v>
      </c>
      <c r="F24" s="15">
        <f t="shared" si="3"/>
        <v>1848729.3159697056</v>
      </c>
      <c r="G24" s="15">
        <f t="shared" si="3"/>
        <v>-2087038.1357727647</v>
      </c>
      <c r="H24" s="15">
        <f t="shared" si="3"/>
        <v>2156036.3403225541</v>
      </c>
      <c r="I24" s="15">
        <f t="shared" si="3"/>
        <v>1705390.4535260201</v>
      </c>
      <c r="J24" s="15">
        <f t="shared" si="3"/>
        <v>11947735.81388092</v>
      </c>
      <c r="K24" s="15">
        <f t="shared" si="3"/>
        <v>1972804.5173844695</v>
      </c>
      <c r="L24" s="15">
        <f t="shared" si="3"/>
        <v>2077918.3330379725</v>
      </c>
      <c r="M24" s="15">
        <f t="shared" si="3"/>
        <v>-1196485.4895340204</v>
      </c>
      <c r="N24" s="15">
        <f t="shared" si="3"/>
        <v>3000491.0273203254</v>
      </c>
      <c r="O24" s="15">
        <f t="shared" si="3"/>
        <v>3134552.9633786082</v>
      </c>
      <c r="P24" s="15">
        <f t="shared" si="3"/>
        <v>4937352.7517906427</v>
      </c>
      <c r="Q24" s="15">
        <f t="shared" si="3"/>
        <v>2293321.3213390708</v>
      </c>
      <c r="R24" s="15">
        <f t="shared" si="3"/>
        <v>1927517.9875332117</v>
      </c>
      <c r="S24" s="15">
        <f t="shared" si="3"/>
        <v>-2561270.1094495654</v>
      </c>
      <c r="T24" s="15">
        <f t="shared" si="3"/>
        <v>2018474.8306345344</v>
      </c>
      <c r="U24"/>
      <c r="V24" s="3"/>
    </row>
    <row r="25" spans="2:22" s="1" customFormat="1" ht="18" thickTop="1">
      <c r="B25" s="3">
        <f t="shared" si="0"/>
        <v>17</v>
      </c>
      <c r="C25" s="2"/>
      <c r="D25" s="6"/>
      <c r="E25" s="6"/>
      <c r="F25" s="6"/>
      <c r="G25" s="1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3"/>
    </row>
    <row r="26" spans="2:22" s="1" customFormat="1">
      <c r="B26" s="3">
        <f t="shared" si="0"/>
        <v>18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V26" s="3"/>
    </row>
    <row r="27" spans="2:22" s="1" customFormat="1">
      <c r="B27" s="3">
        <f t="shared" si="0"/>
        <v>19</v>
      </c>
      <c r="C27" s="29" t="s">
        <v>15</v>
      </c>
      <c r="V27" s="3"/>
    </row>
    <row r="28" spans="2:22" s="1" customFormat="1" ht="17.25">
      <c r="B28" s="3">
        <f t="shared" si="0"/>
        <v>20</v>
      </c>
      <c r="C28" s="1" t="s">
        <v>16</v>
      </c>
      <c r="V28" s="3"/>
    </row>
    <row r="29" spans="2:22" s="1" customFormat="1">
      <c r="B29" s="3">
        <f t="shared" si="0"/>
        <v>21</v>
      </c>
      <c r="V29" s="3"/>
    </row>
    <row r="30" spans="2:22" s="1" customFormat="1" ht="17.25">
      <c r="B30" s="3">
        <f t="shared" si="0"/>
        <v>22</v>
      </c>
      <c r="C30" s="1" t="s">
        <v>17</v>
      </c>
      <c r="V30" s="3"/>
    </row>
    <row r="31" spans="2:22" s="1" customFormat="1">
      <c r="B31" s="3">
        <f t="shared" si="0"/>
        <v>23</v>
      </c>
      <c r="E31" s="3" t="s">
        <v>12</v>
      </c>
      <c r="F31" s="3" t="s">
        <v>12</v>
      </c>
      <c r="G31" s="3" t="s">
        <v>12</v>
      </c>
      <c r="H31" s="3" t="s">
        <v>12</v>
      </c>
      <c r="I31" s="3" t="s">
        <v>12</v>
      </c>
      <c r="J31" s="3" t="s">
        <v>12</v>
      </c>
      <c r="K31" s="3" t="s">
        <v>12</v>
      </c>
      <c r="L31" s="3" t="s">
        <v>12</v>
      </c>
      <c r="M31" s="3" t="s">
        <v>12</v>
      </c>
      <c r="N31" s="3" t="s">
        <v>12</v>
      </c>
      <c r="O31" s="3" t="s">
        <v>12</v>
      </c>
      <c r="P31" s="3" t="s">
        <v>12</v>
      </c>
      <c r="Q31" s="3" t="s">
        <v>12</v>
      </c>
      <c r="R31" s="3" t="s">
        <v>12</v>
      </c>
      <c r="S31" s="3" t="s">
        <v>12</v>
      </c>
      <c r="T31" s="3" t="s">
        <v>12</v>
      </c>
      <c r="V31" s="3"/>
    </row>
    <row r="32" spans="2:22" s="1" customFormat="1">
      <c r="B32" s="3">
        <f t="shared" si="0"/>
        <v>24</v>
      </c>
      <c r="E32" s="10">
        <v>45230</v>
      </c>
      <c r="F32" s="10">
        <v>45260</v>
      </c>
      <c r="G32" s="10">
        <v>45291</v>
      </c>
      <c r="H32" s="10">
        <v>45322</v>
      </c>
      <c r="I32" s="10">
        <v>45351</v>
      </c>
      <c r="J32" s="10">
        <v>45382</v>
      </c>
      <c r="K32" s="10">
        <v>45412</v>
      </c>
      <c r="L32" s="10">
        <v>45443</v>
      </c>
      <c r="M32" s="10">
        <v>45473</v>
      </c>
      <c r="N32" s="10">
        <v>45504</v>
      </c>
      <c r="O32" s="10">
        <v>45535</v>
      </c>
      <c r="P32" s="10">
        <v>45565</v>
      </c>
      <c r="Q32" s="10">
        <v>45596</v>
      </c>
      <c r="R32" s="10">
        <v>45626</v>
      </c>
      <c r="S32" s="10">
        <v>45657</v>
      </c>
      <c r="T32" s="10">
        <v>45688</v>
      </c>
      <c r="V32" s="3"/>
    </row>
    <row r="33" spans="2:22" s="1" customFormat="1">
      <c r="B33" s="3">
        <f t="shared" si="0"/>
        <v>25</v>
      </c>
      <c r="D33" s="27" t="s">
        <v>18</v>
      </c>
      <c r="E33" s="21">
        <f>[1]Sheet1!M$10*1000</f>
        <v>2479912.6542062219</v>
      </c>
      <c r="F33" s="21">
        <f>[1]Sheet1!N$10*1000</f>
        <v>1848729.31596972</v>
      </c>
      <c r="G33" s="21">
        <f>[1]Sheet1!O$10*1000</f>
        <v>1289624.8642272614</v>
      </c>
      <c r="H33" s="21">
        <f>[1]Sheet1!P$10*1000</f>
        <v>2156036.3403225108</v>
      </c>
      <c r="I33" s="21">
        <f>[1]Sheet1!Q$10*1000</f>
        <v>1705390.453526044</v>
      </c>
      <c r="J33" s="21">
        <f>[1]Sheet1!R$10*1000</f>
        <v>1533498.0303297054</v>
      </c>
      <c r="K33" s="21">
        <f>[1]Sheet1!S$10*1000</f>
        <v>1972804.5173844488</v>
      </c>
      <c r="L33" s="21">
        <f>[1]Sheet1!T$10*1000</f>
        <v>2077918.3330379864</v>
      </c>
      <c r="M33" s="21">
        <f>[1]Sheet1!U$10*1000</f>
        <v>2889276.7269148054</v>
      </c>
      <c r="N33" s="21">
        <f>[1]Sheet1!V$10*1000</f>
        <v>3000491.0273203091</v>
      </c>
      <c r="O33" s="21">
        <f>[1]Sheet1!W$10*1000</f>
        <v>3134552.9633786026</v>
      </c>
      <c r="P33" s="21">
        <f>[1]Sheet1!X$10*1000</f>
        <v>3023114.9682394019</v>
      </c>
      <c r="Q33" s="21">
        <f>[1]Sheet1!Y$10*1000</f>
        <v>2293321.3213391211</v>
      </c>
      <c r="R33" s="21">
        <f>[1]Sheet1!Z$10*1000</f>
        <v>1927517.9875332033</v>
      </c>
      <c r="S33" s="21">
        <f>[1]Sheet1!AA$10*1000</f>
        <v>1524492.1069992166</v>
      </c>
      <c r="T33" s="21">
        <f>[1]Sheet1!AB$10*1000</f>
        <v>2018474.830634567</v>
      </c>
      <c r="V33" s="3"/>
    </row>
    <row r="34" spans="2:22" s="1" customFormat="1">
      <c r="B34" s="3">
        <f t="shared" si="0"/>
        <v>26</v>
      </c>
      <c r="D34" s="27" t="s">
        <v>19</v>
      </c>
      <c r="E34" s="22"/>
      <c r="F34" s="22"/>
      <c r="G34" s="23">
        <v>-3376663</v>
      </c>
      <c r="H34" s="23"/>
      <c r="I34" s="23"/>
      <c r="J34" s="23">
        <v>-4085762.2164488002</v>
      </c>
      <c r="K34" s="23"/>
      <c r="L34" s="23"/>
      <c r="M34" s="23">
        <v>-4085762.2164488002</v>
      </c>
      <c r="N34" s="23"/>
      <c r="O34" s="23"/>
      <c r="P34" s="23">
        <v>-4085762.2164488002</v>
      </c>
      <c r="Q34" s="23"/>
      <c r="R34" s="23"/>
      <c r="S34" s="23">
        <v>-4085762.2164488002</v>
      </c>
      <c r="T34" s="24"/>
      <c r="U34" s="13"/>
      <c r="V34" s="3"/>
    </row>
    <row r="35" spans="2:22">
      <c r="B35" s="3">
        <f t="shared" si="0"/>
        <v>27</v>
      </c>
      <c r="D35" s="28" t="s">
        <v>20</v>
      </c>
      <c r="E35" s="25">
        <f>SUM(E33:E34)</f>
        <v>2479912.6542062219</v>
      </c>
      <c r="F35" s="25">
        <f t="shared" ref="F35:T35" si="4">SUM(F33:F34)</f>
        <v>1848729.31596972</v>
      </c>
      <c r="G35" s="25">
        <f t="shared" si="4"/>
        <v>-2087038.1357727386</v>
      </c>
      <c r="H35" s="25">
        <f t="shared" si="4"/>
        <v>2156036.3403225108</v>
      </c>
      <c r="I35" s="25">
        <f t="shared" si="4"/>
        <v>1705390.453526044</v>
      </c>
      <c r="J35" s="25">
        <f t="shared" si="4"/>
        <v>-2552264.1861190945</v>
      </c>
      <c r="K35" s="25">
        <f t="shared" si="4"/>
        <v>1972804.5173844488</v>
      </c>
      <c r="L35" s="25">
        <f t="shared" si="4"/>
        <v>2077918.3330379864</v>
      </c>
      <c r="M35" s="25">
        <f t="shared" si="4"/>
        <v>-1196485.4895339948</v>
      </c>
      <c r="N35" s="25">
        <f t="shared" si="4"/>
        <v>3000491.0273203091</v>
      </c>
      <c r="O35" s="25">
        <f t="shared" si="4"/>
        <v>3134552.9633786026</v>
      </c>
      <c r="P35" s="25">
        <f t="shared" si="4"/>
        <v>-1062647.2482093982</v>
      </c>
      <c r="Q35" s="25">
        <f t="shared" si="4"/>
        <v>2293321.3213391211</v>
      </c>
      <c r="R35" s="25">
        <f t="shared" si="4"/>
        <v>1927517.9875332033</v>
      </c>
      <c r="S35" s="25">
        <f t="shared" si="4"/>
        <v>-2561270.1094495836</v>
      </c>
      <c r="T35" s="25">
        <f t="shared" si="4"/>
        <v>2018474.830634567</v>
      </c>
    </row>
    <row r="36" spans="2:22">
      <c r="B36" s="3">
        <f t="shared" si="0"/>
        <v>28</v>
      </c>
      <c r="E36" s="26">
        <f>E22-E35</f>
        <v>-5.5879354476928711E-9</v>
      </c>
      <c r="F36" s="26">
        <f t="shared" ref="F36:T36" si="5">F22-F35</f>
        <v>0</v>
      </c>
      <c r="G36" s="26">
        <f t="shared" si="5"/>
        <v>3.7252902984619141E-9</v>
      </c>
      <c r="H36" s="26">
        <f t="shared" si="5"/>
        <v>0</v>
      </c>
      <c r="I36" s="26">
        <f t="shared" si="5"/>
        <v>5.8207660913467407E-9</v>
      </c>
      <c r="J36" s="26">
        <f t="shared" si="5"/>
        <v>0</v>
      </c>
      <c r="K36" s="26">
        <f t="shared" si="5"/>
        <v>5.8207660913467407E-9</v>
      </c>
      <c r="L36" s="26">
        <f t="shared" si="5"/>
        <v>0</v>
      </c>
      <c r="M36" s="26">
        <f t="shared" si="5"/>
        <v>4.1909515857696533E-9</v>
      </c>
      <c r="N36" s="26">
        <f t="shared" si="5"/>
        <v>0</v>
      </c>
      <c r="O36" s="26">
        <f t="shared" si="5"/>
        <v>5.5879354476928711E-9</v>
      </c>
      <c r="P36" s="26">
        <f t="shared" si="5"/>
        <v>-3.7252902984619141E-9</v>
      </c>
      <c r="Q36" s="26">
        <f t="shared" si="5"/>
        <v>-5.5879354476928711E-9</v>
      </c>
      <c r="R36" s="26">
        <f t="shared" si="5"/>
        <v>-6.5192580223083496E-9</v>
      </c>
      <c r="S36" s="26">
        <f t="shared" si="5"/>
        <v>0</v>
      </c>
      <c r="T36" s="26">
        <f t="shared" si="5"/>
        <v>-2.7939677238464355E-9</v>
      </c>
    </row>
  </sheetData>
  <pageMargins left="0.7" right="0.7" top="0.75" bottom="0.75" header="0.3" footer="0.3"/>
  <pageSetup scale="30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E0505336475743B548BB3731556CC4" ma:contentTypeVersion="5" ma:contentTypeDescription="Create a new document." ma:contentTypeScope="" ma:versionID="a25b3107b543f7cb96048167594f8564">
  <xsd:schema xmlns:xsd="http://www.w3.org/2001/XMLSchema" xmlns:xs="http://www.w3.org/2001/XMLSchema" xmlns:p="http://schemas.microsoft.com/office/2006/metadata/properties" xmlns:ns1="http://schemas.microsoft.com/sharepoint/v3" xmlns:ns2="3527BF6F-27A6-47D3-AAFB-DBF13EBA6BBE" xmlns:ns3="00c1cf47-8665-4c73-8994-ff3a5e26da0f" xmlns:ns5="7312d0bd-5bb3-4d44-9c84-f993550bda7e" xmlns:ns6="3527bf6f-27a6-47d3-aafb-dbf13eba6bbe" targetNamespace="http://schemas.microsoft.com/office/2006/metadata/properties" ma:root="true" ma:fieldsID="ec23d57927ffcadb8a39ee9a1b090228" ns1:_="" ns2:_="" ns3:_="" ns5:_="" ns6:_="">
    <xsd:import namespace="http://schemas.microsoft.com/sharepoint/v3"/>
    <xsd:import namespace="3527BF6F-27A6-47D3-AAFB-DBF13EBA6BBE"/>
    <xsd:import namespace="00c1cf47-8665-4c73-8994-ff3a5e26da0f"/>
    <xsd:import namespace="7312d0bd-5bb3-4d44-9c84-f993550bda7e"/>
    <xsd:import namespace="3527bf6f-27a6-47d3-aafb-dbf13eba6b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Docket_x0020_Number"/>
                <xsd:element ref="ns3:Party" minOccurs="0"/>
                <xsd:element ref="ns3:Preparer" minOccurs="0"/>
                <xsd:element ref="ns3:Responsible_x0020_Witness" minOccurs="0"/>
                <xsd:element ref="ns3:Internal_x0020_Due_x0020_Date" minOccurs="0"/>
                <xsd:element ref="ns3:Final_x0020_Due_x0020_Date" minOccurs="0"/>
                <xsd:element ref="ns3:Document_x0020_Type"/>
                <xsd:element ref="ns2:Series" minOccurs="0"/>
                <xsd:element ref="ns5:SharedWithUsers" minOccurs="0"/>
                <xsd:element ref="ns5:SharedWithDetails" minOccurs="0"/>
                <xsd:element ref="ns1:_ip_UnifiedCompliancePolicyProperties" minOccurs="0"/>
                <xsd:element ref="ns1:_ip_UnifiedCompliancePolicyUIAction" minOccurs="0"/>
                <xsd:element ref="ns6:MediaServiceAutoKeyPoints" minOccurs="0"/>
                <xsd:element ref="ns6:MediaServiceKeyPoints" minOccurs="0"/>
                <xsd:element ref="ns6:Workflow" minOccurs="0"/>
                <xsd:element ref="ns6:WorkflowStatus" minOccurs="0"/>
                <xsd:element ref="ns3:_dlc_DocId" minOccurs="0"/>
                <xsd:element ref="ns3:_dlc_DocIdUrl" minOccurs="0"/>
                <xsd:element ref="ns3:_dlc_DocIdPersistId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eries" ma:index="19" nillable="true" ma:displayName="Series" ma:internalName="Seri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1cf47-8665-4c73-8994-ff3a5e26da0f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11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12" nillable="true" ma:displayName="Party" ma:format="Dropdown" ma:internalName="Party" ma:readOnly="fals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FUCG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SC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Preparer" ma:index="13" nillable="true" ma:displayName="Preparer" ma:internalName="Preparer" ma:readOnly="false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 ma:readOnly="false">
      <xsd:simpleType>
        <xsd:restriction base="dms:Text">
          <xsd:maxLength value="255"/>
        </xsd:restriction>
      </xsd:simpleType>
    </xsd:element>
    <xsd:element name="Internal_x0020_Due_x0020_Date" ma:index="16" nillable="true" ma:displayName="Int'l Due Date" ma:format="DateOnly" ma:internalName="Internal_x0020_Due_x0020_Date" ma:readOnly="fals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 ma:readOnly="false">
      <xsd:simpleType>
        <xsd:restriction base="dms:DateTime"/>
      </xsd:simpleType>
    </xsd:element>
    <xsd:element name="Document_x0020_Type" ma:index="18" ma:displayName="Doc Type" ma:format="Dropdown" ma:internalName="Document_x0020_Type" ma:readOnly="false">
      <xsd:simpleType>
        <xsd:restriction base="dms:Choice">
          <xsd:enumeration value="Administrative"/>
          <xsd:enumeration value="Briefs"/>
          <xsd:enumeration value="Discovery"/>
          <xsd:enumeration value="Motions"/>
          <xsd:enumeration value="Orders/Decisions"/>
          <xsd:enumeration value="Petition"/>
          <xsd:enumeration value="RRD"/>
          <xsd:enumeration value="Testimony"/>
          <xsd:enumeration value="Transcripts"/>
        </xsd:restriction>
      </xsd:simpleType>
    </xsd:element>
    <xsd:element name="_dlc_DocId" ma:index="2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2d0bd-5bb3-4d44-9c84-f993550bda7e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27bf6f-27a6-47d3-aafb-dbf13eba6bb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orkflow" ma:index="26" nillable="true" ma:displayName="Workflow" ma:internalName="Workflo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WorkflowStatus" ma:index="27" nillable="true" ma:displayName="WorkflowStatus" ma:internalName="WorkflowStatus">
      <xsd:simpleType>
        <xsd:restriction base="dms:Text"/>
      </xsd:simpleType>
    </xsd:element>
    <xsd:element name="MediaServiceObjectDetectorVersions" ma:index="3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15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WorkflowStatus xmlns="3527bf6f-27a6-47d3-aafb-dbf13eba6bbe" xsi:nil="true"/>
    <Internal_x0020_Due_x0020_Date xmlns="00c1cf47-8665-4c73-8994-ff3a5e26da0f" xsi:nil="true"/>
    <Final_x0020_Due_x0020_Date xmlns="00c1cf47-8665-4c73-8994-ff3a5e26da0f" xsi:nil="true"/>
    <Docket_x0020_Number xmlns="00c1cf47-8665-4c73-8994-ff3a5e26da0f">2023-00191</Docket_x0020_Number>
    <Preparer xmlns="00c1cf47-8665-4c73-8994-ff3a5e26da0f" xsi:nil="true"/>
    <Document_x0020_Type xmlns="00c1cf47-8665-4c73-8994-ff3a5e26da0f">Discovery</Document_x0020_Type>
    <_ip_UnifiedCompliancePolicyProperties xmlns="http://schemas.microsoft.com/sharepoint/v3" xsi:nil="true"/>
    <Series xmlns="3527BF6F-27A6-47D3-AAFB-DBF13EBA6BBE" xsi:nil="true"/>
    <Workflow xmlns="3527bf6f-27a6-47d3-aafb-dbf13eba6bbe">
      <Url xsi:nil="true"/>
      <Description xsi:nil="true"/>
    </Workflow>
    <Party xmlns="00c1cf47-8665-4c73-8994-ff3a5e26da0f" xsi:nil="true"/>
    <Responsible_x0020_Witness xmlns="00c1cf47-8665-4c73-8994-ff3a5e26da0f" xsi:nil="true"/>
    <_dlc_DocId xmlns="00c1cf47-8665-4c73-8994-ff3a5e26da0f">4QVSNHSJP2QR-262969112-5199</_dlc_DocId>
    <_dlc_DocIdUrl xmlns="00c1cf47-8665-4c73-8994-ff3a5e26da0f">
      <Url>https://amwater.sharepoint.com/sites/sers/KY/_layouts/15/DocIdRedir.aspx?ID=4QVSNHSJP2QR-262969112-5199</Url>
      <Description>4QVSNHSJP2QR-262969112-5199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7D7AAD-F6F0-472F-8F11-005F2BE070D6}"/>
</file>

<file path=customXml/itemProps2.xml><?xml version="1.0" encoding="utf-8"?>
<ds:datastoreItem xmlns:ds="http://schemas.openxmlformats.org/officeDocument/2006/customXml" ds:itemID="{9866C807-CAFC-4685-AD05-7E6FCD9D66A8}"/>
</file>

<file path=customXml/itemProps3.xml><?xml version="1.0" encoding="utf-8"?>
<ds:datastoreItem xmlns:ds="http://schemas.openxmlformats.org/officeDocument/2006/customXml" ds:itemID="{40BF6C60-5A7E-4FAF-A922-A8EE84E939E2}"/>
</file>

<file path=customXml/itemProps4.xml><?xml version="1.0" encoding="utf-8"?>
<ds:datastoreItem xmlns:ds="http://schemas.openxmlformats.org/officeDocument/2006/customXml" ds:itemID="{8CABE3AF-8504-45C6-BFEC-A2538C18C0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L Smithson</dc:creator>
  <cp:keywords/>
  <dc:description/>
  <cp:lastModifiedBy>Debbie Albrecht</cp:lastModifiedBy>
  <cp:revision/>
  <dcterms:created xsi:type="dcterms:W3CDTF">2023-12-17T22:03:59Z</dcterms:created>
  <dcterms:modified xsi:type="dcterms:W3CDTF">2023-12-18T15:56:06Z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846c87f6-c46e-48eb-b7ce-d3a4a7d30611_Enabled">
    <vt:lpwstr>true</vt:lpwstr>
  </property>
  <property fmtid="{D5CDD505-2E9C-101B-9397-08002B2CF9AE}" pid="5" name="MSIP_Label_846c87f6-c46e-48eb-b7ce-d3a4a7d30611_SetDate">
    <vt:lpwstr>2023-12-17T22:25:58Z</vt:lpwstr>
  </property>
  <property fmtid="{D5CDD505-2E9C-101B-9397-08002B2CF9AE}" pid="6" name="MSIP_Label_846c87f6-c46e-48eb-b7ce-d3a4a7d30611_Method">
    <vt:lpwstr>Standard</vt:lpwstr>
  </property>
  <property fmtid="{D5CDD505-2E9C-101B-9397-08002B2CF9AE}" pid="7" name="MSIP_Label_846c87f6-c46e-48eb-b7ce-d3a4a7d30611_Name">
    <vt:lpwstr>846c87f6-c46e-48eb-b7ce-d3a4a7d30611</vt:lpwstr>
  </property>
  <property fmtid="{D5CDD505-2E9C-101B-9397-08002B2CF9AE}" pid="8" name="MSIP_Label_846c87f6-c46e-48eb-b7ce-d3a4a7d30611_SiteId">
    <vt:lpwstr>35378cf9-dac0-45f0-84c7-1bfb98207b59</vt:lpwstr>
  </property>
  <property fmtid="{D5CDD505-2E9C-101B-9397-08002B2CF9AE}" pid="9" name="MSIP_Label_846c87f6-c46e-48eb-b7ce-d3a4a7d30611_ActionId">
    <vt:lpwstr>2aa8bd83-9207-4ce8-bff3-def8465cf96e</vt:lpwstr>
  </property>
  <property fmtid="{D5CDD505-2E9C-101B-9397-08002B2CF9AE}" pid="10" name="MSIP_Label_846c87f6-c46e-48eb-b7ce-d3a4a7d30611_ContentBits">
    <vt:lpwstr>0</vt:lpwstr>
  </property>
  <property fmtid="{D5CDD505-2E9C-101B-9397-08002B2CF9AE}" pid="11" name="ContentTypeId">
    <vt:lpwstr>0x01010004E0505336475743B548BB3731556CC4</vt:lpwstr>
  </property>
  <property fmtid="{D5CDD505-2E9C-101B-9397-08002B2CF9AE}" pid="12" name="_dlc_DocIdItemGuid">
    <vt:lpwstr>fb5e0bf1-a4cc-4845-9db8-34dd141be361</vt:lpwstr>
  </property>
</Properties>
</file>