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Yung Farm and Moon River (2023-00181)\PSC 2nd Requet\Exhibits\"/>
    </mc:Choice>
  </mc:AlternateContent>
  <bookViews>
    <workbookView xWindow="0" yWindow="0" windowWidth="24000" windowHeight="9600" activeTab="1"/>
  </bookViews>
  <sheets>
    <sheet name="Yung Farms" sheetId="1" r:id="rId1"/>
    <sheet name="Commonwealt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5" i="1" l="1"/>
  <c r="B7" i="1"/>
  <c r="B15" i="2"/>
  <c r="B11" i="2"/>
  <c r="B7" i="2" l="1"/>
  <c r="B6" i="2"/>
  <c r="B5" i="2"/>
  <c r="B4" i="2"/>
  <c r="B3" i="2"/>
  <c r="B2" i="2"/>
  <c r="B8" i="2" s="1"/>
  <c r="B6" i="1"/>
  <c r="B5" i="1"/>
  <c r="B4" i="1"/>
  <c r="B2" i="1"/>
  <c r="B3" i="1" l="1"/>
  <c r="B8" i="1" l="1"/>
</calcChain>
</file>

<file path=xl/sharedStrings.xml><?xml version="1.0" encoding="utf-8"?>
<sst xmlns="http://schemas.openxmlformats.org/spreadsheetml/2006/main" count="24" uniqueCount="13">
  <si>
    <t>Outside Labor</t>
  </si>
  <si>
    <t>Administrative and Office</t>
  </si>
  <si>
    <t>Maintenance and Repair</t>
  </si>
  <si>
    <t>Electrical</t>
  </si>
  <si>
    <t>Chemicals</t>
  </si>
  <si>
    <t>Other Operating Expense</t>
  </si>
  <si>
    <t>Total Annual Expenses</t>
  </si>
  <si>
    <t>Rate of Return (6%)</t>
  </si>
  <si>
    <t>Billed Customers</t>
  </si>
  <si>
    <t>Rates per Customer</t>
  </si>
  <si>
    <t>Yung Farms- Expenses</t>
  </si>
  <si>
    <t>Commonwealth- Expenses</t>
  </si>
  <si>
    <t>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</si>
</sst>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4" fontId="0" fillId="2" borderId="0" xfId="0" applyNumberFormat="1" applyFill="1"/>
    <xf numFmtId="44" fontId="0" fillId="2" borderId="1" xfId="0" applyNumberFormat="1" applyFill="1" applyBorder="1"/>
    <xf numFmtId="0" fontId="1" fillId="2" borderId="0" xfId="0" applyFont="1" applyFill="1"/>
    <xf numFmtId="0" fontId="0" fillId="2" borderId="1" xfId="0" applyFill="1" applyBorder="1"/>
    <xf numFmtId="0" fontId="1" fillId="3" borderId="0" xfId="0" applyFont="1" applyFill="1"/>
    <xf numFmtId="44" fontId="1" fillId="3" borderId="0" xfId="0" applyNumberFormat="1" applyFont="1" applyFill="1"/>
    <xf numFmtId="8" fontId="0" fillId="2" borderId="0" xfId="0" applyNumberFormat="1" applyFill="1"/>
    <xf numFmtId="44" fontId="0" fillId="2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view="pageLayout" topLeftCell="A34" zoomScaleNormal="100" workbookViewId="0">
      <selection activeCell="B12" sqref="B12"/>
    </sheetView>
  </sheetViews>
  <sheetFormatPr defaultRowHeight="15" x14ac:dyDescent="0.25"/>
  <cols>
    <col min="1" max="1" width="30.28515625" style="1" customWidth="1"/>
    <col min="2" max="2" width="33.5703125" style="1" customWidth="1"/>
    <col min="3" max="16384" width="9.140625" style="1"/>
  </cols>
  <sheetData>
    <row r="1" spans="1:2" ht="15.75" thickBot="1" x14ac:dyDescent="0.3">
      <c r="A1" s="10" t="s">
        <v>10</v>
      </c>
      <c r="B1" s="11"/>
    </row>
    <row r="2" spans="1:2" x14ac:dyDescent="0.25">
      <c r="A2" s="1" t="s">
        <v>0</v>
      </c>
      <c r="B2" s="2">
        <f>2903.42*12</f>
        <v>34841.040000000001</v>
      </c>
    </row>
    <row r="3" spans="1:2" x14ac:dyDescent="0.25">
      <c r="A3" s="1" t="s">
        <v>1</v>
      </c>
      <c r="B3" s="2">
        <f>(100*12)</f>
        <v>1200</v>
      </c>
    </row>
    <row r="4" spans="1:2" x14ac:dyDescent="0.25">
      <c r="A4" s="1" t="s">
        <v>2</v>
      </c>
      <c r="B4" s="2">
        <f>483.92*12</f>
        <v>5807.04</v>
      </c>
    </row>
    <row r="5" spans="1:2" x14ac:dyDescent="0.25">
      <c r="A5" s="1" t="s">
        <v>3</v>
      </c>
      <c r="B5" s="2">
        <f>1209.75*12</f>
        <v>14517</v>
      </c>
    </row>
    <row r="6" spans="1:2" x14ac:dyDescent="0.25">
      <c r="A6" s="1" t="s">
        <v>4</v>
      </c>
      <c r="B6" s="2">
        <f>241.92*12</f>
        <v>2903.04</v>
      </c>
    </row>
    <row r="7" spans="1:2" ht="15.75" thickBot="1" x14ac:dyDescent="0.3">
      <c r="A7" s="1" t="s">
        <v>5</v>
      </c>
      <c r="B7" s="3">
        <f>(81*12)</f>
        <v>972</v>
      </c>
    </row>
    <row r="8" spans="1:2" x14ac:dyDescent="0.25">
      <c r="A8" s="4" t="s">
        <v>6</v>
      </c>
      <c r="B8" s="2">
        <f>SUM(B2:B7)</f>
        <v>60240.12</v>
      </c>
    </row>
    <row r="10" spans="1:2" x14ac:dyDescent="0.25">
      <c r="A10" s="4" t="s">
        <v>12</v>
      </c>
      <c r="B10" s="9">
        <v>5001</v>
      </c>
    </row>
    <row r="11" spans="1:2" x14ac:dyDescent="0.25">
      <c r="A11" s="4" t="s">
        <v>7</v>
      </c>
      <c r="B11" s="2">
        <f>(B10*0.06)</f>
        <v>300.06</v>
      </c>
    </row>
    <row r="12" spans="1:2" x14ac:dyDescent="0.25">
      <c r="A12" s="4"/>
      <c r="B12" s="2"/>
    </row>
    <row r="13" spans="1:2" x14ac:dyDescent="0.25">
      <c r="A13" s="4" t="s">
        <v>8</v>
      </c>
      <c r="B13" s="1">
        <v>21</v>
      </c>
    </row>
    <row r="14" spans="1:2" ht="15.75" thickBot="1" x14ac:dyDescent="0.3">
      <c r="B14" s="5"/>
    </row>
    <row r="15" spans="1:2" x14ac:dyDescent="0.25">
      <c r="A15" s="6" t="s">
        <v>9</v>
      </c>
      <c r="B15" s="7">
        <f>SUM(B8,B11)/12/B13</f>
        <v>240.23880952380955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Footer>&amp;R&amp;8Case No. 2023-00181
Bluegrass Water's Response to PSC 2-5
Exhibit PSC 2-5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view="pageLayout" topLeftCell="A37" zoomScaleNormal="100" workbookViewId="0">
      <selection activeCell="B11" sqref="B11"/>
    </sheetView>
  </sheetViews>
  <sheetFormatPr defaultRowHeight="15" x14ac:dyDescent="0.25"/>
  <cols>
    <col min="1" max="1" width="32.28515625" style="1" customWidth="1"/>
    <col min="2" max="2" width="31.5703125" style="1" customWidth="1"/>
    <col min="3" max="16384" width="9.140625" style="1"/>
  </cols>
  <sheetData>
    <row r="1" spans="1:2" ht="15.75" thickBot="1" x14ac:dyDescent="0.3">
      <c r="A1" s="10" t="s">
        <v>11</v>
      </c>
      <c r="B1" s="11"/>
    </row>
    <row r="2" spans="1:2" x14ac:dyDescent="0.25">
      <c r="A2" s="1" t="s">
        <v>0</v>
      </c>
      <c r="B2" s="2">
        <f>1573.33*12</f>
        <v>18879.96</v>
      </c>
    </row>
    <row r="3" spans="1:2" x14ac:dyDescent="0.25">
      <c r="A3" s="1" t="s">
        <v>1</v>
      </c>
      <c r="B3" s="2">
        <f>(80*12)</f>
        <v>960</v>
      </c>
    </row>
    <row r="4" spans="1:2" x14ac:dyDescent="0.25">
      <c r="A4" s="1" t="s">
        <v>2</v>
      </c>
      <c r="B4" s="2">
        <f>262.58*12</f>
        <v>3150.96</v>
      </c>
    </row>
    <row r="5" spans="1:2" x14ac:dyDescent="0.25">
      <c r="A5" s="1" t="s">
        <v>3</v>
      </c>
      <c r="B5" s="2">
        <f>656.42*12</f>
        <v>7877.0399999999991</v>
      </c>
    </row>
    <row r="6" spans="1:2" x14ac:dyDescent="0.25">
      <c r="A6" s="1" t="s">
        <v>4</v>
      </c>
      <c r="B6" s="2">
        <f>131.25*12</f>
        <v>1575</v>
      </c>
    </row>
    <row r="7" spans="1:2" ht="15.75" thickBot="1" x14ac:dyDescent="0.3">
      <c r="A7" s="1" t="s">
        <v>5</v>
      </c>
      <c r="B7" s="3">
        <f>24*12</f>
        <v>288</v>
      </c>
    </row>
    <row r="8" spans="1:2" x14ac:dyDescent="0.25">
      <c r="A8" s="4" t="s">
        <v>6</v>
      </c>
      <c r="B8" s="2">
        <f>SUM(B2:B7)</f>
        <v>32730.959999999999</v>
      </c>
    </row>
    <row r="9" spans="1:2" x14ac:dyDescent="0.25">
      <c r="A9" s="4"/>
      <c r="B9" s="2"/>
    </row>
    <row r="10" spans="1:2" x14ac:dyDescent="0.25">
      <c r="A10" s="4" t="s">
        <v>12</v>
      </c>
      <c r="B10" s="8">
        <v>18441.63</v>
      </c>
    </row>
    <row r="11" spans="1:2" x14ac:dyDescent="0.25">
      <c r="A11" s="4" t="s">
        <v>7</v>
      </c>
      <c r="B11" s="2">
        <f>(B10*0.06)</f>
        <v>1106.4978000000001</v>
      </c>
    </row>
    <row r="12" spans="1:2" x14ac:dyDescent="0.25">
      <c r="A12" s="4"/>
      <c r="B12" s="2"/>
    </row>
    <row r="13" spans="1:2" x14ac:dyDescent="0.25">
      <c r="A13" s="4" t="s">
        <v>8</v>
      </c>
      <c r="B13" s="1">
        <v>14</v>
      </c>
    </row>
    <row r="14" spans="1:2" ht="15.75" thickBot="1" x14ac:dyDescent="0.3">
      <c r="B14" s="5"/>
    </row>
    <row r="15" spans="1:2" x14ac:dyDescent="0.25">
      <c r="A15" s="6" t="s">
        <v>9</v>
      </c>
      <c r="B15" s="7">
        <f>SUM(B8,B11)/12/B13</f>
        <v>201.41343928571428</v>
      </c>
    </row>
  </sheetData>
  <mergeCells count="1">
    <mergeCell ref="A1:B1"/>
  </mergeCells>
  <pageMargins left="0.7" right="0.7" top="0.75" bottom="0.75" header="0.3" footer="0.3"/>
  <pageSetup orientation="portrait" verticalDpi="0" r:id="rId1"/>
  <headerFooter>
    <oddFooter>&amp;R&amp;8Case No. 2023-00181
Bluegrass Water's Response to PSC 2-5
Exhibit PSC 2-5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2" ma:contentTypeDescription="Create a new document." ma:contentTypeScope="" ma:versionID="e3f88dd1add24c089926e0a4f4c1c4cf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e0417de0eb0a5902460eed00f437db30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B711D3-2C0F-4273-8133-7B77DF668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1C9F0-A1F1-4826-9CD6-76DA147C1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Yung Farms</vt:lpstr>
      <vt:lpstr>Commonwealth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Reece Gilmore</dc:creator>
  <cp:lastModifiedBy>INGLE, KERRY</cp:lastModifiedBy>
  <dcterms:created xsi:type="dcterms:W3CDTF">2023-08-01T14:01:49Z</dcterms:created>
  <dcterms:modified xsi:type="dcterms:W3CDTF">2023-08-02T20:24:50Z</dcterms:modified>
</cp:coreProperties>
</file>